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80" tabRatio="692" activeTab="15"/>
  </bookViews>
  <sheets>
    <sheet name="Zadanie nr 1" sheetId="1" r:id="rId1"/>
    <sheet name="zadanie 2" sheetId="2" state="hidden" r:id="rId2"/>
    <sheet name="zadanie 3 " sheetId="3" state="hidden" r:id="rId3"/>
    <sheet name="zadanie 4 " sheetId="4" state="hidden" r:id="rId4"/>
    <sheet name="zadanie 7 " sheetId="5" state="hidden" r:id="rId5"/>
    <sheet name="zadanie 8 " sheetId="6" state="hidden" r:id="rId6"/>
    <sheet name="zadanie 10" sheetId="7" state="hidden" r:id="rId7"/>
    <sheet name="zadanie 11" sheetId="8" state="hidden" r:id="rId8"/>
    <sheet name="Zadanie nr 2" sheetId="9" r:id="rId9"/>
    <sheet name="ZADANIE 15" sheetId="10" state="hidden" r:id="rId10"/>
    <sheet name="ZADANIE 16" sheetId="11" state="hidden" r:id="rId11"/>
    <sheet name="podsumownie " sheetId="12" state="hidden" r:id="rId12"/>
    <sheet name="Zadanie nr 3" sheetId="13" r:id="rId13"/>
    <sheet name="Zadanie nr 4" sheetId="14" r:id="rId14"/>
    <sheet name="Zadanie nr 5" sheetId="15" r:id="rId15"/>
    <sheet name="Zadanie nr 6" sheetId="16" r:id="rId16"/>
  </sheets>
  <definedNames/>
  <calcPr fullCalcOnLoad="1"/>
</workbook>
</file>

<file path=xl/sharedStrings.xml><?xml version="1.0" encoding="utf-8"?>
<sst xmlns="http://schemas.openxmlformats.org/spreadsheetml/2006/main" count="802" uniqueCount="386">
  <si>
    <t>Epinefrine 1mg/1ml x 10 amp</t>
  </si>
  <si>
    <t>FORMULARZ ASORTYMENOWO - CENOWY</t>
  </si>
  <si>
    <t>Lp.</t>
  </si>
  <si>
    <t>Jednostka miary</t>
  </si>
  <si>
    <t>Ilość</t>
  </si>
  <si>
    <t>nazwa handlowa na fakturze</t>
  </si>
  <si>
    <t>op</t>
  </si>
  <si>
    <t>RAZEM</t>
  </si>
  <si>
    <t>Ambroxol syrop 15mg/5 ml 100 ml</t>
  </si>
  <si>
    <t>Ambroxol syrop 30mg/5 ml 100 ml</t>
  </si>
  <si>
    <r>
      <t xml:space="preserve">Uwaga: do oferty należy załączyć formularz w edytowalnej formie elektronicznej.
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</si>
  <si>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t xml:space="preserve">Wartość netto /zł           </t>
  </si>
  <si>
    <t xml:space="preserve">Wartość brutto/zł              </t>
  </si>
  <si>
    <r>
      <t xml:space="preserve">Uwaga: do oferty należy załączyć formularz w edytowalnej formie elektronicznej.
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............................................................................................................
            miejscowość                       data                                                     podpis osoby uprawnionej do składania oświadczeń woli w imieniu Wykonawcy</t>
    </r>
  </si>
  <si>
    <t>Jedn. miary</t>
  </si>
  <si>
    <t xml:space="preserve">Wartość 
netto /zł           </t>
  </si>
  <si>
    <t xml:space="preserve">Wartość brutto/zł               </t>
  </si>
  <si>
    <t>Razem</t>
  </si>
  <si>
    <t>Nazwa handlowa na fakturze</t>
  </si>
  <si>
    <t>op.</t>
  </si>
  <si>
    <t>Uwaga: do oferty należy załączyć formularz w edytowalnej formie elektronicznej.</t>
  </si>
  <si>
    <t>Phytomenadione 10 mg/1ml x 10 amp</t>
  </si>
  <si>
    <t>Antazoline 100 mg/2 ml x 10 amp</t>
  </si>
  <si>
    <t>Atropine sulfate 0,5 mg/1 ml x 10 amp</t>
  </si>
  <si>
    <t>Atropine sulfate 1 mg/1 ml x 10 amp</t>
  </si>
  <si>
    <t>Bupivacaine hydrochlor. 0,5% x 5 fiol 20 ml</t>
  </si>
  <si>
    <t>Bupivacaine hydrochloride 5mg/ml x 5 amp 4 ml</t>
  </si>
  <si>
    <t>Clemastin 2 mg/2 ml x 5 amp</t>
  </si>
  <si>
    <t>Co-trimoxazole 480 mg/5 ml x 10 amp</t>
  </si>
  <si>
    <t>Digoxin 0,5 mg/2 ml x 5 amp</t>
  </si>
  <si>
    <t>Dopamine hydrochlor. 4% x 10 amp 5 ml</t>
  </si>
  <si>
    <t>Ephedrine hydrochloride 25 mg/ml x 10 amp 1 ml</t>
  </si>
  <si>
    <t>Haloperidol 5 mg/ml x 10 amp 1 ml</t>
  </si>
  <si>
    <t>Heparin sodium 25.000 j.m./5 ml x 10 fiol</t>
  </si>
  <si>
    <t>Lidocaine hydrochlor. 1% 2 ml x 10 amp</t>
  </si>
  <si>
    <t>Lidocaine hydrochlor. 2% 2 ml x 10 amp</t>
  </si>
  <si>
    <t>Lidocaine hydrochlor. 2% 20 ml x 5 fiol</t>
  </si>
  <si>
    <t>Naloxone hydrochlor.0,4 mg/ml x 10 amp</t>
  </si>
  <si>
    <t>Norepinephrine 1mg/1 ml x 10 amp</t>
  </si>
  <si>
    <t>Norepinephrine 4mg/4 ml x 5 amp</t>
  </si>
  <si>
    <t>Papaverine hydrochlor. 40 mg/2 ml x 10 amp</t>
  </si>
  <si>
    <t>Potassium chloride 15% 20 ml x 10 fiol</t>
  </si>
  <si>
    <t>Aciclovir 3% maść do oczu 4,5 g</t>
  </si>
  <si>
    <t>Aethylum chloratum aerosol 70 g</t>
  </si>
  <si>
    <t>Alantan 2% maść 30 g</t>
  </si>
  <si>
    <t>Alantan 2% zasypka 50 g</t>
  </si>
  <si>
    <t>Chloramphenicolum 1% maść 5 g</t>
  </si>
  <si>
    <t>Chloramphenicolum 2% maść 5 g</t>
  </si>
  <si>
    <t>Diazepam 10 mg/2 ml x 5 amp</t>
  </si>
  <si>
    <t>Salbutamol 0,5 mg/ml x 10 amp 1 ml</t>
  </si>
  <si>
    <t>Calcium chloride 10% x 10 amp 10 ml</t>
  </si>
  <si>
    <t>Clotrimazolum 100mg x 6 tabl dopochw.</t>
  </si>
  <si>
    <t>Clotrimazolum 1% krem 20 g</t>
  </si>
  <si>
    <t>Czopki glicerynowe 2 g x 10 szt</t>
  </si>
  <si>
    <t>Dexpanthenol żel do oczu 5 g</t>
  </si>
  <si>
    <t>Diclofenac sodium czopki 50 mg x 10 szt</t>
  </si>
  <si>
    <t>Diclofenac sodium czopki 100 mg x 10 szt</t>
  </si>
  <si>
    <t xml:space="preserve">Emla krem 5 g </t>
  </si>
  <si>
    <t>Fenistil 1mg/ml  żel 30 g</t>
  </si>
  <si>
    <t>Glyceryl trinitrate 400mcg/doz aeros. 200 doz 11g</t>
  </si>
  <si>
    <t>Hydrocortisonum 1% krem 15 g</t>
  </si>
  <si>
    <t>Hydroxyzine hydrochloride syrop 2mg/ml 200 g</t>
  </si>
  <si>
    <t>Ipratropium bromide 20 mcg/doz aerosol wziew. 10 ml</t>
  </si>
  <si>
    <t>Ipratropium bromide 250mcg/ml płyn do inhalacji 20 ml</t>
  </si>
  <si>
    <t>Ipratropium brom.+fenoterol hydrobr.aer.wziew 200 doz10 ml</t>
  </si>
  <si>
    <t>Lactulosum syrop 150 ml</t>
  </si>
  <si>
    <t>Lidocaine aerosol 38 g</t>
  </si>
  <si>
    <t>Lidocaine żel typ A 30g</t>
  </si>
  <si>
    <t>Mupirocin 2% maść 15 g</t>
  </si>
  <si>
    <t>Neomycin aerosol 55 ml</t>
  </si>
  <si>
    <t>Neomycin 0,5% maść do oczu 3 g</t>
  </si>
  <si>
    <t>Norfloxacin 0,3% krople do oczu 5 ml</t>
  </si>
  <si>
    <t>Paracetamol zawiesina 120mg/5 ml 100 ml</t>
  </si>
  <si>
    <t>Paracetamol czopki 125 mg x 10 szt</t>
  </si>
  <si>
    <t>Paracetamol czopki 500 mg x 10 szt</t>
  </si>
  <si>
    <t>Polyacrylic acid żel do oczu 10 g</t>
  </si>
  <si>
    <t>Potassium chloride syrop (391 mg K/5 ml) 150 ml</t>
  </si>
  <si>
    <t>Promethazine hydrochlor.150 ml syrop</t>
  </si>
  <si>
    <t>Rectanal wlewka doodbytnicza 150 ml</t>
  </si>
  <si>
    <t>Salbutamol aerosol 100mcg/doz  200 doz</t>
  </si>
  <si>
    <t>Silver sulfathiazole 2% krem 40 g</t>
  </si>
  <si>
    <t>Spirytus salicylowy 800 g</t>
  </si>
  <si>
    <t>Thiethylperazine maleate czopki 6,5 mg x 6 szt</t>
  </si>
  <si>
    <t>Tramadol hydrochloride czopki 100mg x 5 szt</t>
  </si>
  <si>
    <t>Woda utleniona 3% 1000 g</t>
  </si>
  <si>
    <t>Vaselinum album 20 g</t>
  </si>
  <si>
    <t>Ondansentron hydrochlor.16mg   czopki  x 2szt</t>
  </si>
  <si>
    <t>Cyclophosphamide 200 mg x 1 fiol</t>
  </si>
  <si>
    <t>Cyclophosphamide 1 g x 1 fiol</t>
  </si>
  <si>
    <t>Mesna 400mg/4ml x 15 amp</t>
  </si>
  <si>
    <t>VAT %</t>
  </si>
  <si>
    <t>Kwota VAT</t>
  </si>
  <si>
    <t>Dopamine hydrochlor. 1% x 10 amp 5 ml</t>
  </si>
  <si>
    <t>Fluorometholone  0,1% zaw. do oczu mg/ml    5ml</t>
  </si>
  <si>
    <t>Ibuprofen 0,125g czopki x 10szt</t>
  </si>
  <si>
    <t>Spirytus salicylowy 100 g</t>
  </si>
  <si>
    <r>
      <t xml:space="preserve">
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miejscowość                       data                                                                                      podpis osoby uprawnionej do składania oświadczeń woli w imieniu Wykonawcy</t>
    </r>
  </si>
  <si>
    <t>Saccharum lactis subst. 100g</t>
  </si>
  <si>
    <t>Diclofenac żel 1%  60 g</t>
  </si>
  <si>
    <t>Fosfomycinum 2 g granulat doustny x 1 sasz.</t>
  </si>
  <si>
    <t>Fosfomycinum 3 g granulat doustny x 1 sasz.</t>
  </si>
  <si>
    <t>Ambroxol płyn do inhalacji 7,5mg/ml a 100 ml</t>
  </si>
  <si>
    <t xml:space="preserve"> Nazwa </t>
  </si>
  <si>
    <t xml:space="preserve">Nazwa </t>
  </si>
  <si>
    <t>Wartość brutto/ zł</t>
  </si>
  <si>
    <t>Nazwa</t>
  </si>
  <si>
    <t xml:space="preserve">Wartość netto/ zł 
</t>
  </si>
  <si>
    <t xml:space="preserve">Wartość brutto/ zł 
</t>
  </si>
  <si>
    <t>Cena jednostk.
 netto/zł</t>
  </si>
  <si>
    <t xml:space="preserve">Cena jednostk.
 brutto/ zł         </t>
  </si>
  <si>
    <t xml:space="preserve">Cena jednostk.  brutto/ zł </t>
  </si>
  <si>
    <t xml:space="preserve">Cena jednostk. netto/ zł 
</t>
  </si>
  <si>
    <t xml:space="preserve">Cena jednostk. brutto/ zł </t>
  </si>
  <si>
    <t>Budesonide proszek do inhalacji 200 mcg x 60 kaps z inhalatorem</t>
  </si>
  <si>
    <t>Formaldehyd 10% płyn 1000g</t>
  </si>
  <si>
    <t>Ethanolum 96% do receptury 800 g</t>
  </si>
  <si>
    <t>Canrenoate potassium 200mg/10ml x 10 amp inj.iv.</t>
  </si>
  <si>
    <t>Torasemide 20mg/4ml x 5 amp</t>
  </si>
  <si>
    <t>Fluticasone propionate 250 mcg+Salmeterol 50 mcg x 60 doz proszek do inhalacji typu dysk</t>
  </si>
  <si>
    <t>Sulfasalazine 500mg x 50 tabl</t>
  </si>
  <si>
    <t>Cena
 netto/zł</t>
  </si>
  <si>
    <t xml:space="preserve">Cena
 brutto/ zł      </t>
  </si>
  <si>
    <t>Mycophenolate mofetil 250mg x 100 tabl.</t>
  </si>
  <si>
    <t>Mycophenolate mofetil 500mg x 50 tabl.</t>
  </si>
  <si>
    <t>Midazolam (EDTA)5mg/ml x 10 amp 1 ml</t>
  </si>
  <si>
    <t>Paracetamol czopki 250 mg x 10 szt</t>
  </si>
  <si>
    <t>Levodopa+Benserazide (100mg+25mg) tabl. do sporz.zawiesiny doustnej x 100 tabl</t>
  </si>
  <si>
    <t>Levodopa+Benserazide (100mg+25mg) HBS  x 100 kaps</t>
  </si>
  <si>
    <t>Mycophenolate mofetil proszek do sporz. zawies.doustnej 1g/5 ml -but.110 g</t>
  </si>
  <si>
    <t xml:space="preserve">Wartość netto 
</t>
  </si>
  <si>
    <t xml:space="preserve">Kwota VAT
</t>
  </si>
  <si>
    <t xml:space="preserve">Wartość brutto 
</t>
  </si>
  <si>
    <r>
      <t xml:space="preserve">
               </t>
    </r>
    <r>
      <rPr>
        <sz val="8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     miejscowość                          data                                                                             podpis osoby uprawnionej do składania oświadczeń woli w imieniu Wykonawcy</t>
    </r>
  </si>
  <si>
    <t>Acetylsalicylic acid 30 mg x 60 tabl</t>
  </si>
  <si>
    <t>Acetylsalicylic acid 50 mg x 60 tabl</t>
  </si>
  <si>
    <t>Allopurinol 100 mg x 50 tabl</t>
  </si>
  <si>
    <t>Carbamazepine 200mg x 50 tabl o zmodyfik.uwalnianiu</t>
  </si>
  <si>
    <t>Colchicine 0,5 mg x 20 tabl</t>
  </si>
  <si>
    <t>Diclofenac sodium 75 mg x 20 kaps</t>
  </si>
  <si>
    <t>Ibuprofen 200 mg x 60 draż</t>
  </si>
  <si>
    <t>Meloxicam 7,5 mg x 20 tabl</t>
  </si>
  <si>
    <t>Meloxicam 15 mg x 20 tabl</t>
  </si>
  <si>
    <t>Naproxen 250 mg x 30 tabl</t>
  </si>
  <si>
    <t>Naproxen 500 mg x 30 tabl</t>
  </si>
  <si>
    <t>Paracetamol 500 mg x 50 tabl</t>
  </si>
  <si>
    <t>Paracetamol 250mg+coffeine 50 mg+propyphenazone 150 mg x 10 tabl</t>
  </si>
  <si>
    <t>Tizanidine 4 mg x 30 tabl</t>
  </si>
  <si>
    <t>Tolperisone hydrochlor.50 mg x 30 tabl</t>
  </si>
  <si>
    <t>Tolperisone hydrochlor.150 mg x 30 tabl</t>
  </si>
  <si>
    <t>Budesonide do nebulizacji 125mcg/ml 20 poj/amp 2 ml</t>
  </si>
  <si>
    <t>Budesonide do nebulizacji 250mcg/ml 20 poj/amp 2 ml</t>
  </si>
  <si>
    <t>Lignocainum h/chlor. 2% + Chlorhexidinum dihydrochloride 0,05% , żel sterylny do cewnikowania x 25 szt a 10ml</t>
  </si>
  <si>
    <t xml:space="preserve">Cena netto </t>
  </si>
  <si>
    <t xml:space="preserve">Cena brutto </t>
  </si>
  <si>
    <t xml:space="preserve"> Ilość</t>
  </si>
  <si>
    <t>Zadanie nr 1</t>
  </si>
  <si>
    <t>Zadanie Nr 5</t>
  </si>
  <si>
    <t xml:space="preserve">Cena jednostk.   netto/ zł </t>
  </si>
  <si>
    <t>Zadanie Nr 13</t>
  </si>
  <si>
    <t>Zadanie Nr 14</t>
  </si>
  <si>
    <t>Budesonide + Formoterol (160mcg+4,5mcg)/dawkę proszek do inhalacji x 60 kaps</t>
  </si>
  <si>
    <t>Fenoterol hydrobromide+ Ipratropii bromidum roztwór do nebulizacji 20ml</t>
  </si>
  <si>
    <t xml:space="preserve">Formoterol 4,5 mcg/doz proszek do inhalcji+inhalator x 60 doz. </t>
  </si>
  <si>
    <t xml:space="preserve">Formoterol 9 mcg/doz proszek do inhalcji+inhalator x 60 doz. </t>
  </si>
  <si>
    <t>Povidone- iodine 10% maść 30 g</t>
  </si>
  <si>
    <t>Povidone- iodine 100mg/ml płyn 30 ml</t>
  </si>
  <si>
    <t>Wartość netto</t>
  </si>
  <si>
    <t>Nimesulide 0,1g x 30 sasz.</t>
  </si>
  <si>
    <t xml:space="preserve">op. </t>
  </si>
  <si>
    <t>Nimesulide 0,1g x 30 tabl</t>
  </si>
  <si>
    <t>Budesonide do nebulizacji 500mcg/ml 20 poj/amp 2 ml</t>
  </si>
  <si>
    <t>Sulfasalazine EN 500mg x 50 tabl</t>
  </si>
  <si>
    <t>Pantoprazole proszek do sporz.roztw. do wstrz. 40 mg x 1 fiol</t>
  </si>
  <si>
    <t xml:space="preserve">Alprostadil 0,06mg proszek do sporz.roztw. do inf. x 10 amp </t>
  </si>
  <si>
    <t>Zadanie Nr 15</t>
  </si>
  <si>
    <t>Zadanie Nr 16</t>
  </si>
  <si>
    <t>Thiopental 0,5 g x 50 fiol</t>
  </si>
  <si>
    <t>Macrogol + siarczan sodu proszek do przygot. roztworu 74 g x 4 sasz</t>
  </si>
  <si>
    <t>Hydrocortison +oxytetracyclin aerosol 55 ml</t>
  </si>
  <si>
    <t>Zadanie Nr 2</t>
  </si>
  <si>
    <t>Zadanie Nr 4</t>
  </si>
  <si>
    <t>Wartość brutto</t>
  </si>
  <si>
    <t>Zadanie Nr 1</t>
  </si>
  <si>
    <t>Zadanie Nr 3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</si>
  <si>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</si>
  <si>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</si>
  <si>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</si>
  <si>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</si>
  <si>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</si>
  <si>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</si>
  <si>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</si>
  <si>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Ciclosporin 25 mg x 50 kaps</t>
  </si>
  <si>
    <t>Ciclosporin 50 mg x 50 kaps</t>
  </si>
  <si>
    <t>Ciclosporin 100mg/ml płyn 50 ml</t>
  </si>
  <si>
    <t>Ciclosporin 10 mg x 60 kaps</t>
  </si>
  <si>
    <t>Ciclosporin 100 mg x 50 kaps</t>
  </si>
  <si>
    <t xml:space="preserve">Uwaga:poz 1,2,3,4,5 -preparaty z możliwościa stosowania u dzieci </t>
  </si>
  <si>
    <t>Dostawa leków do Apteki Narodowego Instytutu Geriatrii, Reumatologii i Rehabilitacji w Warszawie</t>
  </si>
  <si>
    <t>Lidocaine hydrochlor. 1% 20 ml x 5 fiol</t>
  </si>
  <si>
    <t>Cena netto/zł</t>
  </si>
  <si>
    <t xml:space="preserve">Wartość netto/zł              </t>
  </si>
  <si>
    <t xml:space="preserve">Cena 
brutto / zł         </t>
  </si>
  <si>
    <t xml:space="preserve">Wartość
 brutto /zł             </t>
  </si>
  <si>
    <t>Clindamycin im.iv. 300mg/2 ml  x 5 amp</t>
  </si>
  <si>
    <t>Clindamycin im.iv. 600 mg/4 ml x 5 amp</t>
  </si>
  <si>
    <t>Clindamycin  300 mg x 16 tabl</t>
  </si>
  <si>
    <t>Clindamycin  600 mg x 12 tabl</t>
  </si>
  <si>
    <t>Vancomycin 500 mg x 5 fiol. proszek do sporz.roztw. do inf. i roztw. doustnego</t>
  </si>
  <si>
    <t>Vancomycin 1000 mg x 5 fiol.mg proszek do sporz.roztw. do inf. i roztw. doustnego</t>
  </si>
  <si>
    <r>
      <t xml:space="preserve">
Uwaga: do oferty należy załączyć formularz w edytowalnej formie elektronicznej.
 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.......................................................................................................
  miejscowość                   data                                                                     podpis osoby uprawnionej do składania oświadczeń woli w imieniu Wykonawcy</t>
    </r>
  </si>
  <si>
    <t>Dostawa leków do Apteki Narodowego Instytutu Geriatrii, Reumatologii i Rehabilitacji</t>
  </si>
  <si>
    <t xml:space="preserve">Numer EAN </t>
  </si>
  <si>
    <t>Gliclazide 60 mg x 60 tabl o zmodyfikowanym uwaln.</t>
  </si>
  <si>
    <t>Indapamide 1,5 mg x 90 tabl.o zmodyfikowanym uwaln.</t>
  </si>
  <si>
    <t xml:space="preserve">Perindopril arginine 10 mg x 90 tabl. </t>
  </si>
  <si>
    <t xml:space="preserve">Perindopril arginine 5 mg x 90 tabl. </t>
  </si>
  <si>
    <t>Tianeptine sodium 12,5 mg x 90 tabl.</t>
  </si>
  <si>
    <t>Trimetazidine dichydrochloride 35 mg x 90 tabl o zmodyfikowanym uwaln.</t>
  </si>
  <si>
    <t>Vinpocetinum 5 mg/ ml x 10 amp</t>
  </si>
  <si>
    <t xml:space="preserve">Acidum thiocticum 600 mg /50 ml x 10 fiolek </t>
  </si>
  <si>
    <t>Amantadini sulfas 200 mg/500 ml</t>
  </si>
  <si>
    <t>Zadanie nr 2</t>
  </si>
  <si>
    <t>Zadanie nr 7</t>
  </si>
  <si>
    <t>Zadanie nr 11</t>
  </si>
  <si>
    <t xml:space="preserve">Dostawa leków do Apteki Narodowego Instytutu Geriatrii, Reumatologii i Rehabilitacji w Warszawie </t>
  </si>
  <si>
    <t xml:space="preserve">Dostawa leków do Apteki Narodowego Instytutu Geriatrii, Reumatologii i Rehabilitacji </t>
  </si>
  <si>
    <t>Zadanie nr 15</t>
  </si>
  <si>
    <t xml:space="preserve">Dostawa leków do Apteki Narodowego Instytutu  Geriatrii, Reumatologii i Rehabilitacji </t>
  </si>
  <si>
    <t>Wartość netto:1635,35 zł</t>
  </si>
  <si>
    <t>Słownie:jeden tysiąc sześćset trzydzieści pięć złotych 35/100</t>
  </si>
  <si>
    <t>Wartość brutto:1766,18 zł</t>
  </si>
  <si>
    <t>Słownie:jeden tysiąc siedemset sześćdziesiąt sześć złotych 18/100</t>
  </si>
  <si>
    <t>Wartość netto:400,00 zł</t>
  </si>
  <si>
    <t xml:space="preserve">Słownie:czterysta złotych </t>
  </si>
  <si>
    <t>Wartość brutto:432,00 zł</t>
  </si>
  <si>
    <t xml:space="preserve">Słownie:czterysta trzydzieści dwa złote </t>
  </si>
  <si>
    <t>Wartość netto:32707,28 zł</t>
  </si>
  <si>
    <t>Słownie:trzydzieści dwa tysiące siedemset siedem złotych 28/100</t>
  </si>
  <si>
    <t>Wartość brutto:35323,87 zł</t>
  </si>
  <si>
    <t>Słownie:trzydzieści pięć tysięcy trzysta dwadzieścia trzy złote 87/100</t>
  </si>
  <si>
    <t>Wartość netto:15219,47 zł</t>
  </si>
  <si>
    <t>Słownie:piętnaście tysięcy dwieście dziewiętnaście złotych 47/100</t>
  </si>
  <si>
    <t xml:space="preserve">Wartość brutto:16437,02 zł </t>
  </si>
  <si>
    <t>Słownie:szesnaście tysięcy czterysta trzydzieści siedem złotych 2/100</t>
  </si>
  <si>
    <t xml:space="preserve">Wartość netto:632,40 zł </t>
  </si>
  <si>
    <t>Słownie:sześćset trzydzieści dwa złote 40/100</t>
  </si>
  <si>
    <t xml:space="preserve">Wartość brutto:682,99 zł </t>
  </si>
  <si>
    <t>Słownie:sześćset osiemdziesiąt dwa złote 99/100</t>
  </si>
  <si>
    <t xml:space="preserve">Wartość netto:6426,00 zł </t>
  </si>
  <si>
    <t xml:space="preserve">Słownie:sześć tysięcy czterysta dwadzieścia sześć złotych </t>
  </si>
  <si>
    <t xml:space="preserve">Wartość brutto:6940,08 zł </t>
  </si>
  <si>
    <t>Słownie:sześć tysięcy dziewięćset czterdzieści złotych 8/100</t>
  </si>
  <si>
    <t xml:space="preserve">Wartość netto:4866,16 zł </t>
  </si>
  <si>
    <t>Słownie:cztery tysiące osiemset sześćdziesiąt sześć złotych 16/100</t>
  </si>
  <si>
    <t xml:space="preserve">Wartość brutto:5255,45 zł </t>
  </si>
  <si>
    <t>Słownie:pięć tysięcy dwieście piędziesiąt pięć złotych 45/100</t>
  </si>
  <si>
    <t>Wartość netto:11283,10 zł</t>
  </si>
  <si>
    <t>Słownie:jedynaście tysięcy dwieście osiemdziesiąt trzy złote 10/100</t>
  </si>
  <si>
    <t xml:space="preserve">Wartość brutto:12185,75 zł </t>
  </si>
  <si>
    <t>Słownie:dwanaście tysięcy sto osiemdziesiąt pięć złotych 75/100</t>
  </si>
  <si>
    <t>Wartość netto:4794,95 zł</t>
  </si>
  <si>
    <t>Słownie:cztery tysiące siedemset dziewiędziesiąt cztery złote 95/100</t>
  </si>
  <si>
    <t xml:space="preserve">Wartość brutto:5178,55 zł </t>
  </si>
  <si>
    <t>Słownie:pięć tysięcy sto siedemdziesiąt osiem złotych 55/100</t>
  </si>
  <si>
    <t>Podsumowanie wartości zadań umowy przetargowej</t>
  </si>
  <si>
    <t>Kod Ean</t>
  </si>
  <si>
    <t xml:space="preserve">Methocarbamol 0,5 g x 60 tab </t>
  </si>
  <si>
    <t xml:space="preserve">Lercanidipine 10 mg x 28 tab </t>
  </si>
  <si>
    <t xml:space="preserve">Lercanidipine 20 mg x 28 tab </t>
  </si>
  <si>
    <t>Kod EAN</t>
  </si>
  <si>
    <t>Butelka plastikowa z dwoma portami</t>
  </si>
  <si>
    <t>Zoledronic acid 5 mg /100 ml roztw. do inf.but</t>
  </si>
  <si>
    <t>Acetylcysteine 300 mg/3 ml x 5 amp</t>
  </si>
  <si>
    <t>Acetylcysteine 200 mg x 20 tabl.musujące</t>
  </si>
  <si>
    <t>Acetylcysteine 600 mg x 10 tabl.musujące</t>
  </si>
  <si>
    <t>Aluminium acetotartrate 1 g x 6 tabl</t>
  </si>
  <si>
    <t>Aluminium acetotartrate żel 1% 75 g</t>
  </si>
  <si>
    <t>Ambroxol hydrochlor.15 mg/2 ml x 5 amp</t>
  </si>
  <si>
    <t>Amlodipine 5 mg x 30 tabl</t>
  </si>
  <si>
    <t>Amlodipine 10 mg x 30 tabl</t>
  </si>
  <si>
    <t>Amoxicillin+clavulanic acid 0,6 g x 5 fiol</t>
  </si>
  <si>
    <t>Amoxicillin+clavulanic acid 625 mg x 21 tabl</t>
  </si>
  <si>
    <t>Amoxicillin+clavulanic acid 457mg/5 ml - 140 ml</t>
  </si>
  <si>
    <t>Dobutamine hydrochloride 250 mg x 1 fiol</t>
  </si>
  <si>
    <t>Escitalopram 10 mg x 28 tabl</t>
  </si>
  <si>
    <t>Ferric oxide saccharated complex iv (20 mg Fe III/ml) x 5 amp 5 ml</t>
  </si>
  <si>
    <t>Filgrastim 300 mcg (30 mln j.m./0,5 ml) x 5 amp-strz</t>
  </si>
  <si>
    <t>Filgrastim 480 mcg (48 mln j.m./0,5 ml) x 5 amp-strz</t>
  </si>
  <si>
    <t>Ketoprofen 100 mg/2 ml x 10 amp im., iv.</t>
  </si>
  <si>
    <t>Ketoprofen 50 mg x 20 kaps</t>
  </si>
  <si>
    <t>Leflunomide 20 mg x 30 tabl</t>
  </si>
  <si>
    <t>Lisinopril 5 mg x 30 tabl</t>
  </si>
  <si>
    <t>Lisinopril 10 mg x 30 tabl</t>
  </si>
  <si>
    <t>Loratadine 10 mg x 30 tabl</t>
  </si>
  <si>
    <t>Methotrexate 2,5 mg x 50 tabl</t>
  </si>
  <si>
    <t>Methotrexate 5 mg x 50 tabl</t>
  </si>
  <si>
    <t>Methotrexate 10 mg x 50 tabl</t>
  </si>
  <si>
    <t>Paracetamol 500 mg +codeine phosph.15mg x 10 tabl</t>
  </si>
  <si>
    <t>Pantoprazole 20 mg x 56 tabl</t>
  </si>
  <si>
    <t>Pantoprazole 40 mg x 56 tabl</t>
  </si>
  <si>
    <t>Pentoxiffylline  600 mg x 30 tabl o przedł.uwaln.</t>
  </si>
  <si>
    <t>Rosuvastatin 5 mg x 28 tabl</t>
  </si>
  <si>
    <t>Rosuvastatin 20 mg x 28 tabl</t>
  </si>
  <si>
    <t>Rosuvastatin 10 mg x 28 tabl</t>
  </si>
  <si>
    <t>Rosuvastatin 40 mg x 28 tabl</t>
  </si>
  <si>
    <t>Nadroparin calcium 2850 j.m Axa/ 0,3 ml x 10 amp-strz.</t>
  </si>
  <si>
    <t>Nadroparin calcium 3800 j.m Axa/ 0,4 ml x 10 amp-strz.</t>
  </si>
  <si>
    <t>Nadroparin calcium 5700 j.m Axa/ 0,6 ml x 10 amp-strz.</t>
  </si>
  <si>
    <t>Nadroparin calcium 7600 j.m Axa/ 0,8 ml x 10 amp-strz.</t>
  </si>
  <si>
    <t>Nadroparin calcium 9500 j.m Axa/ 1,0 ml x 10 amp-strz.</t>
  </si>
  <si>
    <t>Nadroparin calcium 47500 j.m Axa/ 5,0 ml x 10 fiolek</t>
  </si>
  <si>
    <t>Adenosine 3 mg/ 3 ml x 6 fiol 2 ml</t>
  </si>
  <si>
    <t>Amiodarone 50mg/ml x 6 amp 3 ml</t>
  </si>
  <si>
    <t>Amiodarone 200 mg x 30 tabl</t>
  </si>
  <si>
    <t>Atenolol 25 mg x 60 tabl</t>
  </si>
  <si>
    <t>Atenolol 50 mg x 30 tabl</t>
  </si>
  <si>
    <t>Betaxolol hydrochloride 20 mg x 28 tabl</t>
  </si>
  <si>
    <t>Calcium polystyrene sulphonate proszek 300 g</t>
  </si>
  <si>
    <t>Clopidogrel 75 mg x 28 tabl</t>
  </si>
  <si>
    <t>Clorazepate 5 mg x 30 kaps</t>
  </si>
  <si>
    <t>Clorazepate 10 mg x 30 kaps</t>
  </si>
  <si>
    <t>Drotaverine hydrochlor. 40 mg x 20 tabl</t>
  </si>
  <si>
    <t>Drotaverine hydrochlor. 20 mg/ml x 5 amp</t>
  </si>
  <si>
    <t>Enoxaparin sodium 20 mg/0,2 ml x 10 amp-strz.</t>
  </si>
  <si>
    <t>Enoxaparin sodium 40 mg/0,4 ml x 10 amp-strz.</t>
  </si>
  <si>
    <t>Enoxaparin sodium 60 mg/0,6 ml x 10 amp-strz.</t>
  </si>
  <si>
    <t>Enoxaparin sodium 80 mg/0,8 ml x 10 amp-strz.</t>
  </si>
  <si>
    <t>Enoxaparin sodium 100 mg/1 ml x 10 amp-strz.</t>
  </si>
  <si>
    <t>Enoxaparin sodium 300 mg/3 ml x 1 fiol.</t>
  </si>
  <si>
    <t>Fluoxetine 20 mg x 30 tabl</t>
  </si>
  <si>
    <t>Glimepiride 1 mg x 30 tabl</t>
  </si>
  <si>
    <t>Glimepiride 2 mg x 30 tabl</t>
  </si>
  <si>
    <t>Glimepiride 3 mg x 30 tabl</t>
  </si>
  <si>
    <t>Glimepiride 4 mg x 30 tabl</t>
  </si>
  <si>
    <t>Isosorbide mononitrate 10 mg x 60 tabl</t>
  </si>
  <si>
    <t>Isosorbide mononitrate 20 mg x 60 tabl</t>
  </si>
  <si>
    <t>Isosorbide mononitrate 40 mg x 30 tabl</t>
  </si>
  <si>
    <t>Isosorbide mononitrate 60 mg x 30 tabl o przedł.uwaln.</t>
  </si>
  <si>
    <t>Isosorbide mononitrate 100 mg x 30 tabl retard</t>
  </si>
  <si>
    <t>Ketoprofen 100 mg x 30 tabl</t>
  </si>
  <si>
    <t>Ketoprofen 100 mg x 10 czopków</t>
  </si>
  <si>
    <t>Leflunomide 10 mg x 30 tabl</t>
  </si>
  <si>
    <t>Ramipril 2,5 mg x 28 tabl</t>
  </si>
  <si>
    <t>Ramipril    5 mg x 28 tabl</t>
  </si>
  <si>
    <t>Ramipril  10 mg x 28 tabl</t>
  </si>
  <si>
    <t>Sodium polystyrene sulphonate proszek 454 g</t>
  </si>
  <si>
    <t>Sotalol 40 mg x 60 tabl</t>
  </si>
  <si>
    <t>Sotalol 80 mg x 30 tabl</t>
  </si>
  <si>
    <t>Teicoplanin 200 mg x 1 fiol</t>
  </si>
  <si>
    <t>Teicoplanin 400 mg x 1 fiol</t>
  </si>
  <si>
    <t>Tiapridal 100 mg x 20 tabl</t>
  </si>
  <si>
    <t>Tranexamic acid 100mg/ml x 5 amp 5 ml</t>
  </si>
  <si>
    <t>Tranexamic acid 500 mg X 20 tabl</t>
  </si>
  <si>
    <t>Valproate sodium 300 mg x 30 tabl o przedłużonym uwaln.</t>
  </si>
  <si>
    <t>Valproate sodium 500 mg x 30 tabl o przedłużonym uwaln.</t>
  </si>
  <si>
    <t>Clonazepam 0,5mg x 30 tabl</t>
  </si>
  <si>
    <t>Clonazepam 1mg/ml x 10 amp</t>
  </si>
  <si>
    <t>Clonazepam 2mg x 30 tabl</t>
  </si>
  <si>
    <t>Lorazepam 1 mg x 25 tabl</t>
  </si>
  <si>
    <t>Lorazepam 2,5mg x 25 tabl.</t>
  </si>
  <si>
    <t xml:space="preserve">Natrium chloratum 0,9%  100 ml pojemnik polietylenowy typu Ecloflac z dwoma portami ,bez lateksu ,PCV i DEHP </t>
  </si>
  <si>
    <t xml:space="preserve">Natrium chloratum 0,9%  250 ml pojemnik polietylenowy typu Ecloflac z dwoma portami ,bez lateksu ,PCV i DEHP </t>
  </si>
  <si>
    <t>Bisoprolol 5 mg x 30 tabl</t>
  </si>
  <si>
    <t>Pregabalin 150 mg x 56 kaps</t>
  </si>
  <si>
    <t>Atorvastatin 20 mg x 30 tabl</t>
  </si>
  <si>
    <t xml:space="preserve">Rivastygminum 4,5 mgx 56  kap </t>
  </si>
  <si>
    <t>Zadanie nr 5</t>
  </si>
  <si>
    <t>Załącznik nr 2 do SWZ</t>
  </si>
  <si>
    <t>opak.</t>
  </si>
  <si>
    <t>Cena jedn.
 Netto</t>
  </si>
  <si>
    <t xml:space="preserve">Wartość 
netto            </t>
  </si>
  <si>
    <t>Cena jedn. Brutto</t>
  </si>
  <si>
    <t>Cena jedn. brutto</t>
  </si>
  <si>
    <t xml:space="preserve">Formularz asortymentowo - cenowy </t>
  </si>
  <si>
    <t>Cena jedn.   Netto</t>
  </si>
  <si>
    <t xml:space="preserve">Wartość netto
</t>
  </si>
  <si>
    <t xml:space="preserve">Kod EAN </t>
  </si>
  <si>
    <t xml:space="preserve">Cena jedn. netto </t>
  </si>
  <si>
    <t xml:space="preserve">Wartość netto </t>
  </si>
  <si>
    <t>Zadanie nr 3</t>
  </si>
  <si>
    <t>Zadanie nr 4</t>
  </si>
  <si>
    <t xml:space="preserve">Natrium chloratum 0,9%  500 ml pojemnik polietylenowy typu Ecloflac z dwoma portami ,bez lateksu, PCV i DEHP </t>
  </si>
  <si>
    <t>Cena jedn. Netto</t>
  </si>
  <si>
    <t>Cena jedn.   brutto</t>
  </si>
  <si>
    <t xml:space="preserve">opak. </t>
  </si>
  <si>
    <t>Zadanie nr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</si>
</sst>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\-??\ [$zł-415]_-;_-@_-"/>
    <numFmt numFmtId="166" formatCode="#,##0.00&quot; zł&quot;"/>
    <numFmt numFmtId="167" formatCode="#,##0.00\ [$zł-415]"/>
    <numFmt numFmtId="168" formatCode="#,##0.00\ [$zł-415]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\ &quot;zł&quot;"/>
    <numFmt numFmtId="175" formatCode="#,##0.00_ ;[Red]\-#,##0.00\ "/>
  </numFmts>
  <fonts count="72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Czcionka tekstu podstawowego"/>
      <family val="0"/>
    </font>
    <font>
      <sz val="10"/>
      <name val="Tahoma"/>
      <family val="2"/>
    </font>
    <font>
      <sz val="8"/>
      <name val="Czcionka tekstu podstawowego"/>
      <family val="0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name val="Czcionka tekstu podstawowego"/>
      <family val="0"/>
    </font>
    <font>
      <sz val="9"/>
      <color indexed="8"/>
      <name val="Tahoma"/>
      <family val="2"/>
    </font>
    <font>
      <sz val="10"/>
      <color indexed="10"/>
      <name val="Arial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20"/>
      <name val="Tahoma"/>
      <family val="2"/>
    </font>
    <font>
      <sz val="8"/>
      <color indexed="10"/>
      <name val="Tahoma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8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1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0" xfId="54" applyNumberFormat="1" applyFont="1" applyBorder="1" applyProtection="1">
      <alignment/>
      <protection/>
    </xf>
    <xf numFmtId="164" fontId="1" fillId="0" borderId="0" xfId="54" applyNumberFormat="1" applyFont="1" applyBorder="1" applyProtection="1">
      <alignment/>
      <protection/>
    </xf>
    <xf numFmtId="0" fontId="0" fillId="0" borderId="0" xfId="0" applyAlignment="1">
      <alignment horizontal="center"/>
    </xf>
    <xf numFmtId="0" fontId="1" fillId="0" borderId="0" xfId="54" applyNumberFormat="1" applyFont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10" xfId="54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 applyProtection="1">
      <alignment vertical="center" wrapText="1"/>
      <protection/>
    </xf>
    <xf numFmtId="166" fontId="1" fillId="0" borderId="10" xfId="54" applyNumberFormat="1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4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vertical="center"/>
      <protection/>
    </xf>
    <xf numFmtId="164" fontId="1" fillId="0" borderId="0" xfId="54" applyNumberFormat="1" applyFont="1" applyBorder="1" applyAlignment="1" applyProtection="1">
      <alignment vertical="center"/>
      <protection/>
    </xf>
    <xf numFmtId="166" fontId="15" fillId="0" borderId="10" xfId="0" applyNumberFormat="1" applyFont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166" fontId="15" fillId="34" borderId="10" xfId="0" applyNumberFormat="1" applyFont="1" applyFill="1" applyBorder="1" applyAlignment="1">
      <alignment horizontal="right" vertical="center" wrapText="1"/>
    </xf>
    <xf numFmtId="0" fontId="1" fillId="0" borderId="10" xfId="54" applyNumberFormat="1" applyFont="1" applyBorder="1" applyAlignment="1" applyProtection="1">
      <alignment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9" fontId="15" fillId="34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 applyProtection="1">
      <alignment horizontal="center" vertical="center" wrapText="1"/>
      <protection/>
    </xf>
    <xf numFmtId="9" fontId="1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Alignment="1">
      <alignment vertical="center"/>
      <protection/>
    </xf>
    <xf numFmtId="0" fontId="22" fillId="0" borderId="0" xfId="54" applyNumberFormat="1" applyFont="1" applyBorder="1" applyAlignment="1">
      <alignment horizontal="center" vertical="center" wrapText="1"/>
      <protection/>
    </xf>
    <xf numFmtId="0" fontId="22" fillId="0" borderId="14" xfId="54" applyNumberFormat="1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" fillId="0" borderId="0" xfId="54" applyAlignment="1">
      <alignment vertical="center" wrapText="1"/>
      <protection/>
    </xf>
    <xf numFmtId="0" fontId="3" fillId="0" borderId="0" xfId="54" applyAlignment="1">
      <alignment horizontal="center" vertical="center"/>
      <protection/>
    </xf>
    <xf numFmtId="164" fontId="3" fillId="0" borderId="0" xfId="54" applyNumberFormat="1" applyAlignment="1">
      <alignment vertical="center"/>
      <protection/>
    </xf>
    <xf numFmtId="0" fontId="3" fillId="0" borderId="0" xfId="54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0" xfId="54" applyAlignment="1">
      <alignment horizontal="center"/>
      <protection/>
    </xf>
    <xf numFmtId="164" fontId="3" fillId="0" borderId="0" xfId="54" applyNumberFormat="1">
      <alignment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166" fontId="15" fillId="34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166" fontId="21" fillId="0" borderId="14" xfId="54" applyNumberFormat="1" applyFont="1" applyBorder="1" applyAlignment="1">
      <alignment horizontal="right" vertical="center" wrapText="1"/>
      <protection/>
    </xf>
    <xf numFmtId="164" fontId="21" fillId="0" borderId="14" xfId="54" applyNumberFormat="1" applyFont="1" applyBorder="1" applyAlignment="1">
      <alignment horizontal="right" vertical="center" wrapText="1"/>
      <protection/>
    </xf>
    <xf numFmtId="9" fontId="21" fillId="0" borderId="14" xfId="54" applyNumberFormat="1" applyFont="1" applyBorder="1" applyAlignment="1">
      <alignment horizontal="right" vertical="center" wrapText="1"/>
      <protection/>
    </xf>
    <xf numFmtId="166" fontId="21" fillId="0" borderId="14" xfId="54" applyNumberFormat="1" applyFont="1" applyBorder="1" applyAlignment="1">
      <alignment vertical="center" wrapText="1"/>
      <protection/>
    </xf>
    <xf numFmtId="166" fontId="22" fillId="0" borderId="14" xfId="54" applyNumberFormat="1" applyFont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 wrapText="1"/>
      <protection/>
    </xf>
    <xf numFmtId="0" fontId="14" fillId="0" borderId="10" xfId="54" applyNumberFormat="1" applyFont="1" applyFill="1" applyBorder="1" applyAlignment="1" applyProtection="1">
      <alignment horizontal="center" vertical="center"/>
      <protection/>
    </xf>
    <xf numFmtId="164" fontId="14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Protection="1">
      <alignment/>
      <protection/>
    </xf>
    <xf numFmtId="0" fontId="1" fillId="0" borderId="0" xfId="54" applyNumberFormat="1" applyFont="1" applyBorder="1" applyAlignment="1" applyProtection="1">
      <alignment wrapText="1"/>
      <protection/>
    </xf>
    <xf numFmtId="0" fontId="14" fillId="0" borderId="0" xfId="54" applyNumberFormat="1" applyFont="1" applyBorder="1" applyAlignment="1" applyProtection="1">
      <alignment vertical="center" wrapText="1"/>
      <protection/>
    </xf>
    <xf numFmtId="166" fontId="1" fillId="0" borderId="10" xfId="54" applyNumberFormat="1" applyFont="1" applyFill="1" applyBorder="1" applyAlignment="1" applyProtection="1">
      <alignment horizontal="right" vertical="center" wrapText="1"/>
      <protection/>
    </xf>
    <xf numFmtId="164" fontId="1" fillId="0" borderId="10" xfId="54" applyNumberFormat="1" applyFont="1" applyFill="1" applyBorder="1" applyAlignment="1" applyProtection="1">
      <alignment horizontal="right" vertical="center" wrapText="1"/>
      <protection/>
    </xf>
    <xf numFmtId="9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54" applyNumberFormat="1" applyFont="1" applyFill="1" applyBorder="1" applyAlignment="1" applyProtection="1">
      <alignment wrapText="1"/>
      <protection/>
    </xf>
    <xf numFmtId="164" fontId="14" fillId="0" borderId="10" xfId="54" applyNumberFormat="1" applyFont="1" applyBorder="1" applyAlignment="1" applyProtection="1">
      <alignment horizontal="right" vertical="center"/>
      <protection/>
    </xf>
    <xf numFmtId="166" fontId="14" fillId="0" borderId="10" xfId="54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66" fontId="10" fillId="0" borderId="10" xfId="55" applyNumberFormat="1" applyFont="1" applyBorder="1" applyAlignment="1" applyProtection="1">
      <alignment horizontal="right" vertical="center" wrapText="1"/>
      <protection/>
    </xf>
    <xf numFmtId="9" fontId="1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NumberFormat="1" applyFont="1" applyFill="1" applyBorder="1" applyAlignment="1" applyProtection="1">
      <alignment vertical="center" wrapText="1"/>
      <protection/>
    </xf>
    <xf numFmtId="0" fontId="10" fillId="0" borderId="10" xfId="55" applyNumberFormat="1" applyFont="1" applyFill="1" applyBorder="1" applyAlignment="1" applyProtection="1">
      <alignment horizontal="center" vertical="center" wrapText="1"/>
      <protection/>
    </xf>
    <xf numFmtId="166" fontId="10" fillId="0" borderId="10" xfId="55" applyNumberFormat="1" applyFont="1" applyFill="1" applyBorder="1" applyAlignment="1" applyProtection="1">
      <alignment horizontal="right" vertical="center" wrapText="1"/>
      <protection/>
    </xf>
    <xf numFmtId="0" fontId="21" fillId="0" borderId="0" xfId="55" applyNumberFormat="1" applyFont="1" applyFill="1" applyBorder="1" applyAlignment="1" applyProtection="1">
      <alignment wrapText="1"/>
      <protection/>
    </xf>
    <xf numFmtId="0" fontId="21" fillId="0" borderId="0" xfId="55" applyNumberFormat="1" applyFont="1" applyFill="1" applyBorder="1" applyProtection="1">
      <alignment/>
      <protection/>
    </xf>
    <xf numFmtId="1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right" vertical="center" wrapText="1"/>
    </xf>
    <xf numFmtId="9" fontId="15" fillId="0" borderId="13" xfId="0" applyNumberFormat="1" applyFont="1" applyFill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right" vertical="center" wrapText="1"/>
    </xf>
    <xf numFmtId="166" fontId="15" fillId="0" borderId="11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horizontal="right" vertical="center" wrapText="1"/>
    </xf>
    <xf numFmtId="0" fontId="1" fillId="0" borderId="20" xfId="54" applyNumberFormat="1" applyFont="1" applyFill="1" applyBorder="1" applyAlignment="1" applyProtection="1">
      <alignment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4" applyNumberFormat="1" applyFont="1" applyFill="1" applyBorder="1" applyAlignment="1" applyProtection="1">
      <alignment horizontal="center" vertical="center" wrapText="1"/>
      <protection/>
    </xf>
    <xf numFmtId="166" fontId="1" fillId="0" borderId="20" xfId="54" applyNumberFormat="1" applyFont="1" applyFill="1" applyBorder="1" applyAlignment="1" applyProtection="1">
      <alignment vertical="center" wrapText="1"/>
      <protection/>
    </xf>
    <xf numFmtId="164" fontId="3" fillId="33" borderId="20" xfId="0" applyNumberFormat="1" applyFont="1" applyFill="1" applyBorder="1" applyAlignment="1" applyProtection="1">
      <alignment vertical="center" wrapText="1"/>
      <protection/>
    </xf>
    <xf numFmtId="9" fontId="3" fillId="33" borderId="20" xfId="0" applyNumberFormat="1" applyFont="1" applyFill="1" applyBorder="1" applyAlignment="1" applyProtection="1">
      <alignment horizontal="center" vertical="center" wrapText="1"/>
      <protection/>
    </xf>
    <xf numFmtId="164" fontId="3" fillId="33" borderId="21" xfId="0" applyNumberFormat="1" applyFont="1" applyFill="1" applyBorder="1" applyAlignment="1" applyProtection="1">
      <alignment vertical="center" wrapText="1"/>
      <protection/>
    </xf>
    <xf numFmtId="164" fontId="14" fillId="0" borderId="22" xfId="54" applyNumberFormat="1" applyFont="1" applyBorder="1" applyAlignment="1" applyProtection="1">
      <alignment vertical="center"/>
      <protection/>
    </xf>
    <xf numFmtId="0" fontId="14" fillId="0" borderId="22" xfId="54" applyNumberFormat="1" applyFont="1" applyBorder="1" applyAlignment="1" applyProtection="1">
      <alignment vertical="center"/>
      <protection/>
    </xf>
    <xf numFmtId="166" fontId="14" fillId="0" borderId="22" xfId="54" applyNumberFormat="1" applyFont="1" applyBorder="1" applyAlignment="1" applyProtection="1">
      <alignment vertical="center"/>
      <protection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0" fontId="0" fillId="36" borderId="23" xfId="0" applyFill="1" applyBorder="1" applyAlignment="1">
      <alignment/>
    </xf>
    <xf numFmtId="8" fontId="25" fillId="36" borderId="23" xfId="0" applyNumberFormat="1" applyFont="1" applyFill="1" applyBorder="1" applyAlignment="1">
      <alignment/>
    </xf>
    <xf numFmtId="8" fontId="0" fillId="37" borderId="23" xfId="0" applyNumberFormat="1" applyFill="1" applyBorder="1" applyAlignment="1">
      <alignment/>
    </xf>
    <xf numFmtId="0" fontId="14" fillId="38" borderId="10" xfId="54" applyNumberFormat="1" applyFont="1" applyFill="1" applyBorder="1" applyAlignment="1" applyProtection="1">
      <alignment horizontal="center" vertical="center" wrapText="1"/>
      <protection/>
    </xf>
    <xf numFmtId="0" fontId="14" fillId="38" borderId="10" xfId="54" applyNumberFormat="1" applyFont="1" applyFill="1" applyBorder="1" applyAlignment="1" applyProtection="1">
      <alignment horizontal="center" vertical="center"/>
      <protection/>
    </xf>
    <xf numFmtId="164" fontId="14" fillId="38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wrapText="1"/>
    </xf>
    <xf numFmtId="9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0" fontId="25" fillId="0" borderId="23" xfId="0" applyFont="1" applyBorder="1" applyAlignment="1">
      <alignment vertical="center"/>
    </xf>
    <xf numFmtId="0" fontId="25" fillId="0" borderId="23" xfId="0" applyFont="1" applyBorder="1" applyAlignment="1">
      <alignment vertical="center" wrapText="1"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5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39" borderId="15" xfId="0" applyNumberFormat="1" applyFont="1" applyFill="1" applyBorder="1" applyAlignment="1" applyProtection="1">
      <alignment horizontal="center" vertical="center" wrapText="1"/>
      <protection/>
    </xf>
    <xf numFmtId="164" fontId="5" fillId="40" borderId="10" xfId="0" applyNumberFormat="1" applyFont="1" applyFill="1" applyBorder="1" applyAlignment="1" applyProtection="1">
      <alignment horizontal="center" vertical="center" wrapText="1"/>
      <protection/>
    </xf>
    <xf numFmtId="164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54" applyNumberFormat="1" applyFont="1" applyFill="1" applyBorder="1" applyAlignment="1" applyProtection="1">
      <alignment vertical="center" wrapText="1"/>
      <protection/>
    </xf>
    <xf numFmtId="0" fontId="1" fillId="38" borderId="10" xfId="54" applyNumberFormat="1" applyFont="1" applyFill="1" applyBorder="1" applyAlignment="1" applyProtection="1">
      <alignment horizontal="center" vertical="center" wrapText="1"/>
      <protection/>
    </xf>
    <xf numFmtId="0" fontId="3" fillId="38" borderId="10" xfId="0" applyNumberFormat="1" applyFont="1" applyFill="1" applyBorder="1" applyAlignment="1">
      <alignment vertical="center" wrapText="1"/>
    </xf>
    <xf numFmtId="166" fontId="1" fillId="38" borderId="10" xfId="54" applyNumberFormat="1" applyFont="1" applyFill="1" applyBorder="1" applyAlignment="1" applyProtection="1">
      <alignment horizontal="right" vertical="center" wrapText="1"/>
      <protection/>
    </xf>
    <xf numFmtId="164" fontId="1" fillId="38" borderId="10" xfId="54" applyNumberFormat="1" applyFont="1" applyFill="1" applyBorder="1" applyAlignment="1" applyProtection="1">
      <alignment horizontal="right" vertical="center" wrapText="1"/>
      <protection/>
    </xf>
    <xf numFmtId="9" fontId="1" fillId="38" borderId="10" xfId="54" applyNumberFormat="1" applyFont="1" applyFill="1" applyBorder="1" applyAlignment="1" applyProtection="1">
      <alignment horizontal="center" vertical="center" wrapText="1"/>
      <protection/>
    </xf>
    <xf numFmtId="164" fontId="14" fillId="38" borderId="10" xfId="54" applyNumberFormat="1" applyFont="1" applyFill="1" applyBorder="1" applyAlignment="1" applyProtection="1">
      <alignment horizontal="right" vertical="center"/>
      <protection/>
    </xf>
    <xf numFmtId="166" fontId="14" fillId="38" borderId="10" xfId="54" applyNumberFormat="1" applyFont="1" applyFill="1" applyBorder="1" applyAlignment="1" applyProtection="1">
      <alignment vertical="center"/>
      <protection/>
    </xf>
    <xf numFmtId="0" fontId="1" fillId="38" borderId="0" xfId="54" applyNumberFormat="1" applyFont="1" applyFill="1" applyBorder="1" applyAlignment="1" applyProtection="1">
      <alignment vertical="center"/>
      <protection/>
    </xf>
    <xf numFmtId="164" fontId="1" fillId="38" borderId="0" xfId="54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5" fillId="39" borderId="24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164" fontId="3" fillId="38" borderId="10" xfId="0" applyNumberFormat="1" applyFont="1" applyFill="1" applyBorder="1" applyAlignment="1">
      <alignment horizontal="center" vertical="center"/>
    </xf>
    <xf numFmtId="9" fontId="3" fillId="38" borderId="10" xfId="0" applyNumberFormat="1" applyFont="1" applyFill="1" applyBorder="1" applyAlignment="1">
      <alignment horizontal="center" vertical="center"/>
    </xf>
    <xf numFmtId="164" fontId="3" fillId="38" borderId="17" xfId="0" applyNumberFormat="1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>
      <alignment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0" fontId="6" fillId="39" borderId="11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25" fillId="38" borderId="23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15" fillId="0" borderId="15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15" fillId="0" borderId="25" xfId="0" applyNumberFormat="1" applyFont="1" applyFill="1" applyBorder="1" applyAlignment="1">
      <alignment horizontal="right" vertical="center" wrapText="1"/>
    </xf>
    <xf numFmtId="166" fontId="15" fillId="0" borderId="15" xfId="0" applyNumberFormat="1" applyFont="1" applyFill="1" applyBorder="1" applyAlignment="1">
      <alignment horizontal="right" vertical="center" wrapText="1"/>
    </xf>
    <xf numFmtId="166" fontId="15" fillId="0" borderId="16" xfId="0" applyNumberFormat="1" applyFont="1" applyFill="1" applyBorder="1" applyAlignment="1">
      <alignment vertical="center" wrapText="1"/>
    </xf>
    <xf numFmtId="0" fontId="14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166" fontId="15" fillId="0" borderId="16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/>
    </xf>
    <xf numFmtId="0" fontId="1" fillId="0" borderId="26" xfId="54" applyNumberFormat="1" applyFont="1" applyBorder="1" applyProtection="1">
      <alignment/>
      <protection/>
    </xf>
    <xf numFmtId="0" fontId="14" fillId="0" borderId="23" xfId="54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4" fillId="38" borderId="11" xfId="54" applyNumberFormat="1" applyFont="1" applyFill="1" applyBorder="1" applyAlignment="1" applyProtection="1">
      <alignment horizontal="center" vertical="center" wrapText="1"/>
      <protection/>
    </xf>
    <xf numFmtId="166" fontId="1" fillId="38" borderId="11" xfId="54" applyNumberFormat="1" applyFont="1" applyFill="1" applyBorder="1" applyAlignment="1" applyProtection="1">
      <alignment vertical="center" wrapText="1"/>
      <protection/>
    </xf>
    <xf numFmtId="166" fontId="14" fillId="38" borderId="11" xfId="54" applyNumberFormat="1" applyFont="1" applyFill="1" applyBorder="1" applyAlignment="1" applyProtection="1">
      <alignment vertical="center"/>
      <protection/>
    </xf>
    <xf numFmtId="0" fontId="14" fillId="38" borderId="23" xfId="54" applyNumberFormat="1" applyFont="1" applyFill="1" applyBorder="1" applyAlignment="1" applyProtection="1">
      <alignment horizontal="center" vertical="center" wrapText="1"/>
      <protection/>
    </xf>
    <xf numFmtId="166" fontId="1" fillId="38" borderId="23" xfId="54" applyNumberFormat="1" applyFont="1" applyFill="1" applyBorder="1" applyAlignment="1" applyProtection="1">
      <alignment vertical="center" wrapText="1"/>
      <protection/>
    </xf>
    <xf numFmtId="166" fontId="1" fillId="0" borderId="23" xfId="54" applyNumberFormat="1" applyFont="1" applyFill="1" applyBorder="1" applyAlignment="1" applyProtection="1">
      <alignment wrapText="1"/>
      <protection/>
    </xf>
    <xf numFmtId="166" fontId="14" fillId="38" borderId="23" xfId="54" applyNumberFormat="1" applyFont="1" applyFill="1" applyBorder="1" applyAlignment="1" applyProtection="1">
      <alignment vertical="center"/>
      <protection/>
    </xf>
    <xf numFmtId="166" fontId="14" fillId="0" borderId="23" xfId="54" applyNumberFormat="1" applyFont="1" applyBorder="1" applyProtection="1">
      <alignment/>
      <protection/>
    </xf>
    <xf numFmtId="0" fontId="14" fillId="0" borderId="23" xfId="54" applyNumberFormat="1" applyFont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>
      <alignment horizontal="center" vertical="center" wrapText="1"/>
    </xf>
    <xf numFmtId="166" fontId="15" fillId="34" borderId="11" xfId="0" applyNumberFormat="1" applyFont="1" applyFill="1" applyBorder="1" applyAlignment="1">
      <alignment horizontal="right"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166" fontId="10" fillId="0" borderId="11" xfId="55" applyNumberFormat="1" applyFont="1" applyFill="1" applyBorder="1" applyAlignment="1" applyProtection="1">
      <alignment horizontal="right" vertical="center" wrapText="1"/>
      <protection/>
    </xf>
    <xf numFmtId="0" fontId="21" fillId="0" borderId="23" xfId="55" applyNumberFormat="1" applyFont="1" applyFill="1" applyBorder="1" applyAlignment="1" applyProtection="1">
      <alignment wrapText="1"/>
      <protection/>
    </xf>
    <xf numFmtId="166" fontId="1" fillId="0" borderId="11" xfId="54" applyNumberFormat="1" applyFont="1" applyFill="1" applyBorder="1" applyAlignment="1" applyProtection="1">
      <alignment vertical="center" wrapText="1"/>
      <protection/>
    </xf>
    <xf numFmtId="166" fontId="14" fillId="0" borderId="11" xfId="54" applyNumberFormat="1" applyFont="1" applyBorder="1" applyAlignment="1" applyProtection="1">
      <alignment vertical="center"/>
      <protection/>
    </xf>
    <xf numFmtId="8" fontId="25" fillId="0" borderId="23" xfId="0" applyNumberFormat="1" applyFont="1" applyBorder="1" applyAlignment="1">
      <alignment/>
    </xf>
    <xf numFmtId="0" fontId="27" fillId="0" borderId="14" xfId="54" applyFont="1" applyBorder="1" applyAlignment="1">
      <alignment horizontal="center" vertical="center"/>
      <protection/>
    </xf>
    <xf numFmtId="164" fontId="27" fillId="0" borderId="14" xfId="54" applyNumberFormat="1" applyFont="1" applyBorder="1" applyAlignment="1">
      <alignment horizontal="right" vertical="center"/>
      <protection/>
    </xf>
    <xf numFmtId="166" fontId="27" fillId="0" borderId="14" xfId="54" applyNumberFormat="1" applyFont="1" applyBorder="1" applyAlignment="1">
      <alignment vertical="center"/>
      <protection/>
    </xf>
    <xf numFmtId="0" fontId="3" fillId="0" borderId="23" xfId="0" applyFont="1" applyBorder="1" applyAlignment="1">
      <alignment wrapText="1"/>
    </xf>
    <xf numFmtId="0" fontId="69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7" fillId="0" borderId="0" xfId="54" applyNumberFormat="1" applyFont="1" applyBorder="1" applyAlignment="1" applyProtection="1">
      <alignment horizontal="center" vertical="center"/>
      <protection/>
    </xf>
    <xf numFmtId="0" fontId="7" fillId="0" borderId="0" xfId="54" applyNumberFormat="1" applyFont="1" applyBorder="1" applyAlignment="1" applyProtection="1">
      <alignment horizontal="center" vertical="center" wrapText="1"/>
      <protection/>
    </xf>
    <xf numFmtId="0" fontId="1" fillId="0" borderId="0" xfId="54" applyNumberFormat="1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center"/>
    </xf>
    <xf numFmtId="0" fontId="14" fillId="38" borderId="0" xfId="54" applyNumberFormat="1" applyFont="1" applyFill="1" applyBorder="1" applyAlignment="1" applyProtection="1">
      <alignment horizontal="center" vertical="center" wrapText="1"/>
      <protection/>
    </xf>
    <xf numFmtId="0" fontId="14" fillId="38" borderId="10" xfId="54" applyNumberFormat="1" applyFont="1" applyFill="1" applyBorder="1" applyAlignment="1" applyProtection="1">
      <alignment vertical="center"/>
      <protection/>
    </xf>
    <xf numFmtId="0" fontId="1" fillId="38" borderId="0" xfId="54" applyNumberFormat="1" applyFont="1" applyFill="1" applyBorder="1" applyAlignment="1" applyProtection="1">
      <alignment horizontal="left" vertical="center"/>
      <protection/>
    </xf>
    <xf numFmtId="0" fontId="1" fillId="0" borderId="0" xfId="54" applyNumberFormat="1" applyFont="1" applyBorder="1" applyAlignment="1" applyProtection="1">
      <alignment horizontal="left" vertical="center" wrapText="1"/>
      <protection/>
    </xf>
    <xf numFmtId="0" fontId="14" fillId="0" borderId="27" xfId="54" applyNumberFormat="1" applyFont="1" applyBorder="1" applyAlignment="1" applyProtection="1">
      <alignment horizontal="center" vertical="center"/>
      <protection/>
    </xf>
    <xf numFmtId="0" fontId="14" fillId="0" borderId="26" xfId="54" applyNumberFormat="1" applyFont="1" applyBorder="1" applyAlignment="1" applyProtection="1">
      <alignment horizontal="center" vertical="center"/>
      <protection/>
    </xf>
    <xf numFmtId="0" fontId="14" fillId="0" borderId="28" xfId="54" applyNumberFormat="1" applyFont="1" applyBorder="1" applyAlignment="1" applyProtection="1">
      <alignment horizontal="center" vertical="center"/>
      <protection/>
    </xf>
    <xf numFmtId="0" fontId="14" fillId="0" borderId="0" xfId="54" applyNumberFormat="1" applyFont="1" applyBorder="1" applyAlignment="1" applyProtection="1">
      <alignment horizontal="center" vertical="center" wrapText="1"/>
      <protection/>
    </xf>
    <xf numFmtId="0" fontId="5" fillId="41" borderId="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54" applyNumberFormat="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justify" wrapText="1"/>
    </xf>
    <xf numFmtId="0" fontId="27" fillId="0" borderId="14" xfId="54" applyFont="1" applyBorder="1" applyAlignment="1">
      <alignment horizontal="center" vertical="center"/>
      <protection/>
    </xf>
    <xf numFmtId="0" fontId="14" fillId="0" borderId="10" xfId="54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5" fillId="4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36" borderId="29" xfId="0" applyFont="1" applyFill="1" applyBorder="1" applyAlignment="1">
      <alignment horizontal="center"/>
    </xf>
    <xf numFmtId="0" fontId="25" fillId="36" borderId="31" xfId="0" applyFont="1" applyFill="1" applyBorder="1" applyAlignment="1">
      <alignment horizontal="center"/>
    </xf>
    <xf numFmtId="0" fontId="25" fillId="36" borderId="30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44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41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9" fillId="0" borderId="23" xfId="0" applyFont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left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1" fontId="50" fillId="34" borderId="23" xfId="0" applyNumberFormat="1" applyFont="1" applyFill="1" applyBorder="1" applyAlignment="1">
      <alignment horizontal="center" vertical="center" wrapText="1"/>
    </xf>
    <xf numFmtId="166" fontId="50" fillId="34" borderId="23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9" fontId="50" fillId="34" borderId="23" xfId="0" applyNumberFormat="1" applyFont="1" applyFill="1" applyBorder="1" applyAlignment="1">
      <alignment horizontal="center" vertical="center" wrapText="1"/>
    </xf>
    <xf numFmtId="166" fontId="50" fillId="34" borderId="23" xfId="0" applyNumberFormat="1" applyFont="1" applyFill="1" applyBorder="1" applyAlignment="1">
      <alignment horizontal="right" vertical="center" wrapText="1"/>
    </xf>
    <xf numFmtId="0" fontId="45" fillId="0" borderId="23" xfId="0" applyFont="1" applyBorder="1" applyAlignment="1">
      <alignment/>
    </xf>
    <xf numFmtId="2" fontId="50" fillId="0" borderId="23" xfId="0" applyNumberFormat="1" applyFont="1" applyFill="1" applyBorder="1" applyAlignment="1">
      <alignment horizontal="left" vertical="center" wrapText="1"/>
    </xf>
    <xf numFmtId="1" fontId="50" fillId="0" borderId="23" xfId="0" applyNumberFormat="1" applyFont="1" applyFill="1" applyBorder="1" applyAlignment="1">
      <alignment horizontal="center" vertical="center" wrapText="1"/>
    </xf>
    <xf numFmtId="166" fontId="50" fillId="0" borderId="23" xfId="0" applyNumberFormat="1" applyFont="1" applyFill="1" applyBorder="1" applyAlignment="1">
      <alignment horizontal="center" vertical="center" wrapText="1"/>
    </xf>
    <xf numFmtId="2" fontId="50" fillId="0" borderId="23" xfId="0" applyNumberFormat="1" applyFont="1" applyBorder="1" applyAlignment="1">
      <alignment horizontal="left"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166" fontId="50" fillId="0" borderId="23" xfId="0" applyNumberFormat="1" applyFont="1" applyBorder="1" applyAlignment="1">
      <alignment horizontal="center" vertical="center" wrapText="1"/>
    </xf>
    <xf numFmtId="0" fontId="50" fillId="34" borderId="23" xfId="0" applyFont="1" applyFill="1" applyBorder="1" applyAlignment="1">
      <alignment vertical="center"/>
    </xf>
    <xf numFmtId="0" fontId="44" fillId="0" borderId="23" xfId="0" applyNumberFormat="1" applyFont="1" applyFill="1" applyBorder="1" applyAlignment="1">
      <alignment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164" fontId="44" fillId="0" borderId="23" xfId="0" applyNumberFormat="1" applyFont="1" applyFill="1" applyBorder="1" applyAlignment="1">
      <alignment horizontal="center" vertical="center" wrapText="1"/>
    </xf>
    <xf numFmtId="164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/>
    </xf>
    <xf numFmtId="0" fontId="46" fillId="37" borderId="29" xfId="0" applyNumberFormat="1" applyFont="1" applyFill="1" applyBorder="1" applyAlignment="1" applyProtection="1">
      <alignment horizontal="right" vertical="center" wrapText="1"/>
      <protection/>
    </xf>
    <xf numFmtId="0" fontId="46" fillId="37" borderId="31" xfId="0" applyNumberFormat="1" applyFont="1" applyFill="1" applyBorder="1" applyAlignment="1" applyProtection="1">
      <alignment horizontal="right" vertical="center" wrapText="1"/>
      <protection/>
    </xf>
    <xf numFmtId="0" fontId="46" fillId="37" borderId="30" xfId="0" applyNumberFormat="1" applyFont="1" applyFill="1" applyBorder="1" applyAlignment="1" applyProtection="1">
      <alignment horizontal="right" vertical="center" wrapText="1"/>
      <protection/>
    </xf>
    <xf numFmtId="164" fontId="46" fillId="37" borderId="23" xfId="0" applyNumberFormat="1" applyFont="1" applyFill="1" applyBorder="1" applyAlignment="1" applyProtection="1">
      <alignment horizontal="center" vertical="center" wrapText="1"/>
      <protection/>
    </xf>
    <xf numFmtId="0" fontId="45" fillId="37" borderId="23" xfId="0" applyFont="1" applyFill="1" applyBorder="1" applyAlignment="1">
      <alignment/>
    </xf>
    <xf numFmtId="0" fontId="52" fillId="41" borderId="0" xfId="0" applyFont="1" applyFill="1" applyBorder="1" applyAlignment="1">
      <alignment horizontal="left" vertical="center"/>
    </xf>
    <xf numFmtId="0" fontId="46" fillId="42" borderId="23" xfId="0" applyNumberFormat="1" applyFont="1" applyFill="1" applyBorder="1" applyAlignment="1" applyProtection="1">
      <alignment horizontal="center" vertical="center" wrapText="1"/>
      <protection/>
    </xf>
    <xf numFmtId="0" fontId="47" fillId="42" borderId="23" xfId="0" applyNumberFormat="1" applyFont="1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vertical="center" wrapText="1"/>
    </xf>
    <xf numFmtId="0" fontId="7" fillId="0" borderId="0" xfId="54" applyNumberFormat="1" applyFont="1" applyBorder="1" applyAlignment="1" applyProtection="1">
      <alignment vertical="center" wrapText="1"/>
      <protection/>
    </xf>
    <xf numFmtId="0" fontId="17" fillId="0" borderId="0" xfId="54" applyNumberFormat="1" applyFont="1" applyBorder="1" applyAlignment="1" applyProtection="1">
      <alignment vertical="center"/>
      <protection/>
    </xf>
    <xf numFmtId="0" fontId="50" fillId="0" borderId="23" xfId="54" applyNumberFormat="1" applyFont="1" applyFill="1" applyBorder="1" applyAlignment="1" applyProtection="1">
      <alignment horizontal="center" vertical="center" wrapText="1"/>
      <protection/>
    </xf>
    <xf numFmtId="0" fontId="44" fillId="0" borderId="23" xfId="0" applyNumberFormat="1" applyFont="1" applyBorder="1" applyAlignment="1">
      <alignment vertical="center" wrapText="1"/>
    </xf>
    <xf numFmtId="166" fontId="50" fillId="0" borderId="23" xfId="54" applyNumberFormat="1" applyFont="1" applyFill="1" applyBorder="1" applyAlignment="1" applyProtection="1">
      <alignment horizontal="right" vertical="center" wrapText="1"/>
      <protection/>
    </xf>
    <xf numFmtId="164" fontId="50" fillId="0" borderId="23" xfId="54" applyNumberFormat="1" applyFont="1" applyFill="1" applyBorder="1" applyAlignment="1" applyProtection="1">
      <alignment horizontal="right" vertical="center" wrapText="1"/>
      <protection/>
    </xf>
    <xf numFmtId="9" fontId="50" fillId="0" borderId="23" xfId="54" applyNumberFormat="1" applyFont="1" applyFill="1" applyBorder="1" applyAlignment="1" applyProtection="1">
      <alignment horizontal="center" vertical="center" wrapText="1"/>
      <protection/>
    </xf>
    <xf numFmtId="166" fontId="50" fillId="0" borderId="23" xfId="54" applyNumberFormat="1" applyFont="1" applyFill="1" applyBorder="1" applyAlignment="1" applyProtection="1">
      <alignment vertical="center" wrapText="1"/>
      <protection/>
    </xf>
    <xf numFmtId="164" fontId="47" fillId="0" borderId="23" xfId="54" applyNumberFormat="1" applyFont="1" applyBorder="1" applyAlignment="1" applyProtection="1">
      <alignment horizontal="right" vertical="center"/>
      <protection/>
    </xf>
    <xf numFmtId="166" fontId="47" fillId="0" borderId="23" xfId="54" applyNumberFormat="1" applyFont="1" applyBorder="1" applyAlignment="1" applyProtection="1">
      <alignment vertical="center"/>
      <protection/>
    </xf>
    <xf numFmtId="0" fontId="50" fillId="0" borderId="0" xfId="54" applyNumberFormat="1" applyFont="1" applyBorder="1" applyAlignment="1" applyProtection="1">
      <alignment vertical="center"/>
      <protection/>
    </xf>
    <xf numFmtId="164" fontId="50" fillId="0" borderId="0" xfId="54" applyNumberFormat="1" applyFont="1" applyBorder="1" applyAlignment="1" applyProtection="1">
      <alignment vertical="center"/>
      <protection/>
    </xf>
    <xf numFmtId="0" fontId="50" fillId="0" borderId="0" xfId="54" applyNumberFormat="1" applyFont="1" applyBorder="1" applyProtection="1">
      <alignment/>
      <protection/>
    </xf>
    <xf numFmtId="166" fontId="50" fillId="0" borderId="0" xfId="54" applyNumberFormat="1" applyFont="1" applyFill="1" applyBorder="1" applyAlignment="1" applyProtection="1">
      <alignment wrapText="1"/>
      <protection/>
    </xf>
    <xf numFmtId="166" fontId="47" fillId="0" borderId="0" xfId="54" applyNumberFormat="1" applyFont="1" applyBorder="1" applyProtection="1">
      <alignment/>
      <protection/>
    </xf>
    <xf numFmtId="0" fontId="50" fillId="0" borderId="0" xfId="54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/>
    </xf>
    <xf numFmtId="0" fontId="47" fillId="0" borderId="0" xfId="54" applyNumberFormat="1" applyFont="1" applyBorder="1" applyAlignment="1" applyProtection="1">
      <alignment horizontal="left" vertical="center" wrapText="1"/>
      <protection/>
    </xf>
    <xf numFmtId="0" fontId="47" fillId="0" borderId="0" xfId="54" applyNumberFormat="1" applyFont="1" applyBorder="1" applyAlignment="1" applyProtection="1">
      <alignment vertical="center" wrapText="1"/>
      <protection/>
    </xf>
    <xf numFmtId="0" fontId="53" fillId="0" borderId="0" xfId="54" applyNumberFormat="1" applyFont="1" applyBorder="1" applyAlignment="1" applyProtection="1">
      <alignment horizontal="center" vertical="center"/>
      <protection/>
    </xf>
    <xf numFmtId="0" fontId="47" fillId="37" borderId="23" xfId="54" applyNumberFormat="1" applyFont="1" applyFill="1" applyBorder="1" applyAlignment="1" applyProtection="1">
      <alignment horizontal="center" vertical="center" wrapText="1"/>
      <protection/>
    </xf>
    <xf numFmtId="0" fontId="47" fillId="37" borderId="23" xfId="54" applyNumberFormat="1" applyFont="1" applyFill="1" applyBorder="1" applyAlignment="1" applyProtection="1">
      <alignment horizontal="center" vertical="center"/>
      <protection/>
    </xf>
    <xf numFmtId="164" fontId="47" fillId="37" borderId="23" xfId="54" applyNumberFormat="1" applyFont="1" applyFill="1" applyBorder="1" applyAlignment="1" applyProtection="1">
      <alignment horizontal="center" vertical="center" wrapText="1"/>
      <protection/>
    </xf>
    <xf numFmtId="164" fontId="47" fillId="37" borderId="23" xfId="54" applyNumberFormat="1" applyFont="1" applyFill="1" applyBorder="1" applyAlignment="1" applyProtection="1">
      <alignment horizontal="right" vertical="center"/>
      <protection/>
    </xf>
    <xf numFmtId="166" fontId="47" fillId="37" borderId="23" xfId="54" applyNumberFormat="1" applyFont="1" applyFill="1" applyBorder="1" applyAlignment="1" applyProtection="1">
      <alignment vertical="center"/>
      <protection/>
    </xf>
    <xf numFmtId="0" fontId="47" fillId="37" borderId="29" xfId="54" applyNumberFormat="1" applyFont="1" applyFill="1" applyBorder="1" applyAlignment="1" applyProtection="1">
      <alignment horizontal="right" vertical="center"/>
      <protection/>
    </xf>
    <xf numFmtId="0" fontId="47" fillId="37" borderId="31" xfId="54" applyNumberFormat="1" applyFont="1" applyFill="1" applyBorder="1" applyAlignment="1" applyProtection="1">
      <alignment horizontal="right" vertical="center"/>
      <protection/>
    </xf>
    <xf numFmtId="0" fontId="47" fillId="37" borderId="30" xfId="54" applyNumberFormat="1" applyFont="1" applyFill="1" applyBorder="1" applyAlignment="1" applyProtection="1">
      <alignment horizontal="right" vertical="center"/>
      <protection/>
    </xf>
    <xf numFmtId="8" fontId="45" fillId="0" borderId="23" xfId="0" applyNumberFormat="1" applyFont="1" applyBorder="1" applyAlignment="1">
      <alignment horizontal="center"/>
    </xf>
    <xf numFmtId="8" fontId="45" fillId="0" borderId="23" xfId="0" applyNumberFormat="1" applyFont="1" applyBorder="1" applyAlignment="1">
      <alignment/>
    </xf>
    <xf numFmtId="0" fontId="45" fillId="0" borderId="2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8" fontId="45" fillId="38" borderId="23" xfId="0" applyNumberFormat="1" applyFont="1" applyFill="1" applyBorder="1" applyAlignment="1">
      <alignment horizontal="center" vertical="center" wrapText="1"/>
    </xf>
    <xf numFmtId="8" fontId="45" fillId="38" borderId="0" xfId="0" applyNumberFormat="1" applyFont="1" applyFill="1" applyBorder="1" applyAlignment="1">
      <alignment horizontal="center" vertical="center" wrapText="1"/>
    </xf>
    <xf numFmtId="0" fontId="44" fillId="0" borderId="14" xfId="56" applyFont="1" applyFill="1" applyBorder="1" applyAlignment="1">
      <alignment vertical="center" wrapText="1"/>
      <protection/>
    </xf>
    <xf numFmtId="166" fontId="54" fillId="0" borderId="14" xfId="54" applyNumberFormat="1" applyFont="1" applyBorder="1" applyAlignment="1">
      <alignment horizontal="center" vertical="center" wrapText="1"/>
      <protection/>
    </xf>
    <xf numFmtId="0" fontId="44" fillId="0" borderId="32" xfId="56" applyFont="1" applyFill="1" applyBorder="1" applyAlignment="1">
      <alignment vertical="center" wrapText="1"/>
      <protection/>
    </xf>
    <xf numFmtId="166" fontId="54" fillId="0" borderId="32" xfId="54" applyNumberFormat="1" applyFont="1" applyBorder="1" applyAlignment="1">
      <alignment horizontal="center" vertical="center" wrapText="1"/>
      <protection/>
    </xf>
    <xf numFmtId="8" fontId="45" fillId="0" borderId="23" xfId="0" applyNumberFormat="1" applyFont="1" applyBorder="1" applyAlignment="1">
      <alignment horizontal="center" vertical="center" wrapText="1"/>
    </xf>
    <xf numFmtId="0" fontId="44" fillId="0" borderId="33" xfId="56" applyFont="1" applyFill="1" applyBorder="1" applyAlignment="1">
      <alignment vertical="center" wrapText="1"/>
      <protection/>
    </xf>
    <xf numFmtId="166" fontId="54" fillId="0" borderId="33" xfId="54" applyNumberFormat="1" applyFont="1" applyBorder="1" applyAlignment="1">
      <alignment horizontal="center" vertical="center" wrapText="1"/>
      <protection/>
    </xf>
    <xf numFmtId="0" fontId="48" fillId="0" borderId="23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wrapText="1"/>
    </xf>
    <xf numFmtId="0" fontId="44" fillId="38" borderId="23" xfId="0" applyFont="1" applyFill="1" applyBorder="1" applyAlignment="1">
      <alignment wrapText="1"/>
    </xf>
    <xf numFmtId="0" fontId="44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4" fillId="38" borderId="23" xfId="0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37" borderId="34" xfId="0" applyFont="1" applyFill="1" applyBorder="1" applyAlignment="1">
      <alignment horizontal="right"/>
    </xf>
    <xf numFmtId="0" fontId="48" fillId="37" borderId="35" xfId="0" applyFont="1" applyFill="1" applyBorder="1" applyAlignment="1">
      <alignment horizontal="right"/>
    </xf>
    <xf numFmtId="0" fontId="48" fillId="37" borderId="36" xfId="0" applyFont="1" applyFill="1" applyBorder="1" applyAlignment="1">
      <alignment horizontal="right"/>
    </xf>
    <xf numFmtId="9" fontId="44" fillId="0" borderId="23" xfId="0" applyNumberFormat="1" applyFont="1" applyBorder="1" applyAlignment="1">
      <alignment horizontal="center"/>
    </xf>
    <xf numFmtId="9" fontId="44" fillId="38" borderId="2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4" fillId="0" borderId="23" xfId="0" applyFont="1" applyBorder="1" applyAlignment="1">
      <alignment/>
    </xf>
    <xf numFmtId="0" fontId="44" fillId="0" borderId="23" xfId="0" applyFont="1" applyBorder="1" applyAlignment="1">
      <alignment vertical="center" wrapText="1"/>
    </xf>
    <xf numFmtId="8" fontId="44" fillId="0" borderId="23" xfId="0" applyNumberFormat="1" applyFont="1" applyBorder="1" applyAlignment="1">
      <alignment vertical="center" wrapText="1"/>
    </xf>
    <xf numFmtId="0" fontId="46" fillId="0" borderId="23" xfId="0" applyFont="1" applyBorder="1" applyAlignment="1">
      <alignment/>
    </xf>
    <xf numFmtId="8" fontId="46" fillId="0" borderId="23" xfId="0" applyNumberFormat="1" applyFont="1" applyBorder="1" applyAlignment="1">
      <alignment/>
    </xf>
    <xf numFmtId="0" fontId="46" fillId="37" borderId="23" xfId="0" applyFont="1" applyFill="1" applyBorder="1" applyAlignment="1">
      <alignment horizontal="center" vertical="center" wrapText="1"/>
    </xf>
    <xf numFmtId="9" fontId="44" fillId="0" borderId="23" xfId="0" applyNumberFormat="1" applyFont="1" applyBorder="1" applyAlignment="1">
      <alignment horizontal="center" vertical="center" wrapText="1"/>
    </xf>
    <xf numFmtId="0" fontId="46" fillId="37" borderId="29" xfId="0" applyFont="1" applyFill="1" applyBorder="1" applyAlignment="1">
      <alignment horizontal="right"/>
    </xf>
    <xf numFmtId="0" fontId="46" fillId="37" borderId="31" xfId="0" applyFont="1" applyFill="1" applyBorder="1" applyAlignment="1">
      <alignment horizontal="right"/>
    </xf>
    <xf numFmtId="0" fontId="46" fillId="37" borderId="30" xfId="0" applyFont="1" applyFill="1" applyBorder="1" applyAlignment="1">
      <alignment horizontal="right"/>
    </xf>
    <xf numFmtId="0" fontId="46" fillId="37" borderId="23" xfId="0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8" fontId="44" fillId="0" borderId="23" xfId="0" applyNumberFormat="1" applyFont="1" applyBorder="1" applyAlignment="1">
      <alignment wrapText="1"/>
    </xf>
    <xf numFmtId="0" fontId="44" fillId="37" borderId="29" xfId="0" applyFont="1" applyFill="1" applyBorder="1" applyAlignment="1">
      <alignment horizontal="right"/>
    </xf>
    <xf numFmtId="0" fontId="44" fillId="37" borderId="31" xfId="0" applyFont="1" applyFill="1" applyBorder="1" applyAlignment="1">
      <alignment horizontal="right"/>
    </xf>
    <xf numFmtId="0" fontId="44" fillId="37" borderId="30" xfId="0" applyFont="1" applyFill="1" applyBorder="1" applyAlignment="1">
      <alignment horizontal="right"/>
    </xf>
    <xf numFmtId="8" fontId="46" fillId="37" borderId="23" xfId="0" applyNumberFormat="1" applyFont="1" applyFill="1" applyBorder="1" applyAlignment="1">
      <alignment/>
    </xf>
    <xf numFmtId="8" fontId="44" fillId="0" borderId="23" xfId="0" applyNumberFormat="1" applyFont="1" applyBorder="1" applyAlignment="1">
      <alignment/>
    </xf>
    <xf numFmtId="9" fontId="44" fillId="0" borderId="23" xfId="0" applyNumberFormat="1" applyFont="1" applyBorder="1" applyAlignment="1">
      <alignment/>
    </xf>
    <xf numFmtId="0" fontId="69" fillId="0" borderId="0" xfId="0" applyFont="1" applyAlignment="1">
      <alignment/>
    </xf>
    <xf numFmtId="9" fontId="44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Obliczenia" xfId="57"/>
    <cellStyle name="Followed Hyperlink" xfId="58"/>
    <cellStyle name="Percent" xfId="59"/>
    <cellStyle name="Result 1" xfId="60"/>
    <cellStyle name="Result2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selection activeCell="B9" sqref="B9"/>
    </sheetView>
  </sheetViews>
  <sheetFormatPr defaultColWidth="9.296875" defaultRowHeight="14.25" customHeight="1"/>
  <cols>
    <col min="1" max="1" width="3.59765625" style="0" customWidth="1"/>
    <col min="2" max="2" width="40.8984375" style="0" customWidth="1"/>
    <col min="3" max="3" width="7.09765625" style="0" customWidth="1"/>
    <col min="4" max="4" width="6.69921875" style="0" customWidth="1"/>
    <col min="5" max="5" width="9.19921875" style="12" customWidth="1"/>
    <col min="6" max="6" width="11.5" style="12" customWidth="1"/>
    <col min="7" max="7" width="4.5" style="12" customWidth="1"/>
    <col min="8" max="8" width="8.69921875" style="12" customWidth="1"/>
    <col min="9" max="9" width="8.09765625" style="12" customWidth="1"/>
    <col min="10" max="10" width="12.59765625" style="12" customWidth="1"/>
    <col min="11" max="16384" width="9.19921875" style="0" customWidth="1"/>
  </cols>
  <sheetData>
    <row r="1" spans="1:11" ht="14.25" customHeight="1">
      <c r="A1" s="259" t="s">
        <v>367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ht="14.25" customHeight="1">
      <c r="A2" s="284" t="s">
        <v>373</v>
      </c>
      <c r="B2" s="284"/>
      <c r="C2" s="284"/>
      <c r="D2" s="284"/>
      <c r="E2" s="284"/>
      <c r="F2" s="284"/>
      <c r="G2" s="284"/>
      <c r="H2" s="284"/>
      <c r="I2" s="284"/>
      <c r="J2" s="284"/>
      <c r="K2" s="260"/>
    </row>
    <row r="3" spans="1:11" ht="14.2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0"/>
    </row>
    <row r="4" spans="1:11" ht="14.25" customHeight="1">
      <c r="A4" s="290" t="s">
        <v>155</v>
      </c>
      <c r="B4" s="262"/>
      <c r="C4" s="262"/>
      <c r="D4" s="262"/>
      <c r="E4" s="262"/>
      <c r="F4" s="262"/>
      <c r="G4" s="262"/>
      <c r="H4" s="262"/>
      <c r="I4" s="262"/>
      <c r="J4" s="262"/>
      <c r="K4" s="260"/>
    </row>
    <row r="5" spans="1:11" ht="14.25" customHeight="1">
      <c r="A5" s="263"/>
      <c r="B5" s="263"/>
      <c r="C5" s="263"/>
      <c r="D5" s="263"/>
      <c r="E5" s="261"/>
      <c r="F5" s="261"/>
      <c r="G5" s="261"/>
      <c r="H5" s="261"/>
      <c r="I5" s="261"/>
      <c r="J5" s="261"/>
      <c r="K5" s="260"/>
    </row>
    <row r="6" spans="1:11" ht="38.25">
      <c r="A6" s="291" t="s">
        <v>2</v>
      </c>
      <c r="B6" s="291" t="s">
        <v>102</v>
      </c>
      <c r="C6" s="291" t="s">
        <v>14</v>
      </c>
      <c r="D6" s="291" t="s">
        <v>4</v>
      </c>
      <c r="E6" s="291" t="s">
        <v>369</v>
      </c>
      <c r="F6" s="291" t="s">
        <v>370</v>
      </c>
      <c r="G6" s="291" t="s">
        <v>90</v>
      </c>
      <c r="H6" s="291" t="s">
        <v>372</v>
      </c>
      <c r="I6" s="291" t="s">
        <v>181</v>
      </c>
      <c r="J6" s="292" t="s">
        <v>18</v>
      </c>
      <c r="K6" s="293" t="s">
        <v>265</v>
      </c>
    </row>
    <row r="7" spans="1:11" ht="14.25">
      <c r="A7" s="264">
        <v>1</v>
      </c>
      <c r="B7" s="265" t="s">
        <v>42</v>
      </c>
      <c r="C7" s="266" t="s">
        <v>368</v>
      </c>
      <c r="D7" s="267">
        <v>2</v>
      </c>
      <c r="E7" s="268"/>
      <c r="F7" s="269"/>
      <c r="G7" s="270">
        <v>0.08</v>
      </c>
      <c r="H7" s="271"/>
      <c r="I7" s="271"/>
      <c r="J7" s="271"/>
      <c r="K7" s="272"/>
    </row>
    <row r="8" spans="1:11" ht="19.5" customHeight="1">
      <c r="A8" s="264">
        <v>2</v>
      </c>
      <c r="B8" s="265" t="s">
        <v>43</v>
      </c>
      <c r="C8" s="266" t="s">
        <v>368</v>
      </c>
      <c r="D8" s="267">
        <v>10</v>
      </c>
      <c r="E8" s="268"/>
      <c r="F8" s="269"/>
      <c r="G8" s="270">
        <v>0.08</v>
      </c>
      <c r="H8" s="271"/>
      <c r="I8" s="271"/>
      <c r="J8" s="271"/>
      <c r="K8" s="272"/>
    </row>
    <row r="9" spans="1:11" ht="19.5" customHeight="1">
      <c r="A9" s="264">
        <v>3</v>
      </c>
      <c r="B9" s="265" t="s">
        <v>44</v>
      </c>
      <c r="C9" s="266" t="s">
        <v>368</v>
      </c>
      <c r="D9" s="267">
        <v>120</v>
      </c>
      <c r="E9" s="268"/>
      <c r="F9" s="269"/>
      <c r="G9" s="270">
        <v>0.08</v>
      </c>
      <c r="H9" s="271"/>
      <c r="I9" s="271"/>
      <c r="J9" s="271"/>
      <c r="K9" s="272"/>
    </row>
    <row r="10" spans="1:11" ht="19.5" customHeight="1">
      <c r="A10" s="264">
        <v>4</v>
      </c>
      <c r="B10" s="265" t="s">
        <v>45</v>
      </c>
      <c r="C10" s="266" t="s">
        <v>368</v>
      </c>
      <c r="D10" s="267">
        <v>4</v>
      </c>
      <c r="E10" s="268"/>
      <c r="F10" s="269"/>
      <c r="G10" s="270">
        <v>0.23</v>
      </c>
      <c r="H10" s="271"/>
      <c r="I10" s="271"/>
      <c r="J10" s="271"/>
      <c r="K10" s="272"/>
    </row>
    <row r="11" spans="1:11" ht="19.5" customHeight="1">
      <c r="A11" s="264">
        <v>5</v>
      </c>
      <c r="B11" s="265" t="s">
        <v>101</v>
      </c>
      <c r="C11" s="266" t="s">
        <v>368</v>
      </c>
      <c r="D11" s="267">
        <v>4</v>
      </c>
      <c r="E11" s="268"/>
      <c r="F11" s="269"/>
      <c r="G11" s="270">
        <v>0.08</v>
      </c>
      <c r="H11" s="271"/>
      <c r="I11" s="271"/>
      <c r="J11" s="271"/>
      <c r="K11" s="272"/>
    </row>
    <row r="12" spans="1:11" ht="19.5" customHeight="1">
      <c r="A12" s="264">
        <v>6</v>
      </c>
      <c r="B12" s="265" t="s">
        <v>8</v>
      </c>
      <c r="C12" s="266" t="s">
        <v>368</v>
      </c>
      <c r="D12" s="267">
        <v>20</v>
      </c>
      <c r="E12" s="268"/>
      <c r="F12" s="269"/>
      <c r="G12" s="270">
        <v>0.08</v>
      </c>
      <c r="H12" s="271"/>
      <c r="I12" s="271"/>
      <c r="J12" s="271"/>
      <c r="K12" s="272"/>
    </row>
    <row r="13" spans="1:11" ht="19.5" customHeight="1">
      <c r="A13" s="264">
        <v>7</v>
      </c>
      <c r="B13" s="265" t="s">
        <v>9</v>
      </c>
      <c r="C13" s="266" t="s">
        <v>368</v>
      </c>
      <c r="D13" s="267">
        <v>5</v>
      </c>
      <c r="E13" s="268"/>
      <c r="F13" s="269"/>
      <c r="G13" s="270">
        <v>0.08</v>
      </c>
      <c r="H13" s="271"/>
      <c r="I13" s="271"/>
      <c r="J13" s="271"/>
      <c r="K13" s="272"/>
    </row>
    <row r="14" spans="1:11" ht="25.5">
      <c r="A14" s="264">
        <v>8</v>
      </c>
      <c r="B14" s="265" t="s">
        <v>113</v>
      </c>
      <c r="C14" s="266" t="s">
        <v>368</v>
      </c>
      <c r="D14" s="267">
        <v>10</v>
      </c>
      <c r="E14" s="268"/>
      <c r="F14" s="269"/>
      <c r="G14" s="270">
        <v>0.08</v>
      </c>
      <c r="H14" s="271"/>
      <c r="I14" s="271"/>
      <c r="J14" s="271"/>
      <c r="K14" s="272"/>
    </row>
    <row r="15" spans="1:11" ht="25.5">
      <c r="A15" s="264">
        <v>9</v>
      </c>
      <c r="B15" s="265" t="s">
        <v>160</v>
      </c>
      <c r="C15" s="266" t="s">
        <v>368</v>
      </c>
      <c r="D15" s="267">
        <v>3</v>
      </c>
      <c r="E15" s="268"/>
      <c r="F15" s="269"/>
      <c r="G15" s="270">
        <v>0.08</v>
      </c>
      <c r="H15" s="271"/>
      <c r="I15" s="271"/>
      <c r="J15" s="271"/>
      <c r="K15" s="272"/>
    </row>
    <row r="16" spans="1:11" ht="14.25">
      <c r="A16" s="264">
        <v>10</v>
      </c>
      <c r="B16" s="265" t="s">
        <v>46</v>
      </c>
      <c r="C16" s="266" t="s">
        <v>368</v>
      </c>
      <c r="D16" s="267">
        <v>10</v>
      </c>
      <c r="E16" s="268"/>
      <c r="F16" s="269"/>
      <c r="G16" s="270">
        <v>0.08</v>
      </c>
      <c r="H16" s="271"/>
      <c r="I16" s="271"/>
      <c r="J16" s="271"/>
      <c r="K16" s="272"/>
    </row>
    <row r="17" spans="1:11" ht="19.5" customHeight="1">
      <c r="A17" s="264">
        <v>11</v>
      </c>
      <c r="B17" s="265" t="s">
        <v>47</v>
      </c>
      <c r="C17" s="266" t="s">
        <v>368</v>
      </c>
      <c r="D17" s="267">
        <v>12</v>
      </c>
      <c r="E17" s="268"/>
      <c r="F17" s="269"/>
      <c r="G17" s="270">
        <v>0.08</v>
      </c>
      <c r="H17" s="271"/>
      <c r="I17" s="271"/>
      <c r="J17" s="271"/>
      <c r="K17" s="272"/>
    </row>
    <row r="18" spans="1:11" ht="19.5" customHeight="1">
      <c r="A18" s="264">
        <v>12</v>
      </c>
      <c r="B18" s="265" t="s">
        <v>51</v>
      </c>
      <c r="C18" s="266" t="s">
        <v>368</v>
      </c>
      <c r="D18" s="267">
        <v>5</v>
      </c>
      <c r="E18" s="268"/>
      <c r="F18" s="269"/>
      <c r="G18" s="270">
        <v>0.08</v>
      </c>
      <c r="H18" s="271"/>
      <c r="I18" s="271"/>
      <c r="J18" s="271"/>
      <c r="K18" s="272"/>
    </row>
    <row r="19" spans="1:11" ht="19.5" customHeight="1">
      <c r="A19" s="264">
        <v>13</v>
      </c>
      <c r="B19" s="265" t="s">
        <v>52</v>
      </c>
      <c r="C19" s="266" t="s">
        <v>368</v>
      </c>
      <c r="D19" s="267">
        <v>15</v>
      </c>
      <c r="E19" s="268"/>
      <c r="F19" s="269"/>
      <c r="G19" s="270">
        <v>0.08</v>
      </c>
      <c r="H19" s="271"/>
      <c r="I19" s="271"/>
      <c r="J19" s="271"/>
      <c r="K19" s="272"/>
    </row>
    <row r="20" spans="1:11" ht="19.5" customHeight="1">
      <c r="A20" s="264">
        <v>14</v>
      </c>
      <c r="B20" s="265" t="s">
        <v>53</v>
      </c>
      <c r="C20" s="266" t="s">
        <v>368</v>
      </c>
      <c r="D20" s="267">
        <v>140</v>
      </c>
      <c r="E20" s="268"/>
      <c r="F20" s="269"/>
      <c r="G20" s="270">
        <v>0.08</v>
      </c>
      <c r="H20" s="271"/>
      <c r="I20" s="271"/>
      <c r="J20" s="271"/>
      <c r="K20" s="272"/>
    </row>
    <row r="21" spans="1:11" ht="19.5" customHeight="1">
      <c r="A21" s="264">
        <v>15</v>
      </c>
      <c r="B21" s="265" t="s">
        <v>54</v>
      </c>
      <c r="C21" s="266" t="s">
        <v>368</v>
      </c>
      <c r="D21" s="267">
        <v>10</v>
      </c>
      <c r="E21" s="268"/>
      <c r="F21" s="269"/>
      <c r="G21" s="270">
        <v>0.08</v>
      </c>
      <c r="H21" s="271"/>
      <c r="I21" s="271"/>
      <c r="J21" s="271"/>
      <c r="K21" s="272"/>
    </row>
    <row r="22" spans="1:11" ht="19.5" customHeight="1">
      <c r="A22" s="264">
        <v>16</v>
      </c>
      <c r="B22" s="265" t="s">
        <v>55</v>
      </c>
      <c r="C22" s="266" t="s">
        <v>368</v>
      </c>
      <c r="D22" s="267">
        <v>5</v>
      </c>
      <c r="E22" s="268"/>
      <c r="F22" s="269"/>
      <c r="G22" s="270">
        <v>0.08</v>
      </c>
      <c r="H22" s="271"/>
      <c r="I22" s="271"/>
      <c r="J22" s="271"/>
      <c r="K22" s="272"/>
    </row>
    <row r="23" spans="1:11" ht="19.5" customHeight="1">
      <c r="A23" s="264">
        <v>17</v>
      </c>
      <c r="B23" s="265" t="s">
        <v>56</v>
      </c>
      <c r="C23" s="266" t="s">
        <v>368</v>
      </c>
      <c r="D23" s="267">
        <v>5</v>
      </c>
      <c r="E23" s="268"/>
      <c r="F23" s="269"/>
      <c r="G23" s="270">
        <v>0.08</v>
      </c>
      <c r="H23" s="271"/>
      <c r="I23" s="271"/>
      <c r="J23" s="271"/>
      <c r="K23" s="272"/>
    </row>
    <row r="24" spans="1:11" ht="19.5" customHeight="1">
      <c r="A24" s="264">
        <v>18</v>
      </c>
      <c r="B24" s="273" t="s">
        <v>98</v>
      </c>
      <c r="C24" s="266" t="s">
        <v>368</v>
      </c>
      <c r="D24" s="274">
        <v>55</v>
      </c>
      <c r="E24" s="275"/>
      <c r="F24" s="269"/>
      <c r="G24" s="270">
        <v>0.08</v>
      </c>
      <c r="H24" s="271"/>
      <c r="I24" s="271"/>
      <c r="J24" s="271"/>
      <c r="K24" s="272"/>
    </row>
    <row r="25" spans="1:11" ht="19.5" customHeight="1">
      <c r="A25" s="264">
        <v>19</v>
      </c>
      <c r="B25" s="276" t="s">
        <v>57</v>
      </c>
      <c r="C25" s="266" t="s">
        <v>368</v>
      </c>
      <c r="D25" s="277">
        <v>10</v>
      </c>
      <c r="E25" s="278"/>
      <c r="F25" s="269"/>
      <c r="G25" s="270">
        <v>0.08</v>
      </c>
      <c r="H25" s="271"/>
      <c r="I25" s="271"/>
      <c r="J25" s="271"/>
      <c r="K25" s="272"/>
    </row>
    <row r="26" spans="1:11" ht="19.5" customHeight="1">
      <c r="A26" s="264">
        <v>20</v>
      </c>
      <c r="B26" s="276" t="s">
        <v>58</v>
      </c>
      <c r="C26" s="266" t="s">
        <v>368</v>
      </c>
      <c r="D26" s="277">
        <v>6</v>
      </c>
      <c r="E26" s="278"/>
      <c r="F26" s="269"/>
      <c r="G26" s="270">
        <v>0.08</v>
      </c>
      <c r="H26" s="271"/>
      <c r="I26" s="271"/>
      <c r="J26" s="271"/>
      <c r="K26" s="272"/>
    </row>
    <row r="27" spans="1:11" ht="25.5">
      <c r="A27" s="264">
        <v>21</v>
      </c>
      <c r="B27" s="273" t="s">
        <v>161</v>
      </c>
      <c r="C27" s="266" t="s">
        <v>368</v>
      </c>
      <c r="D27" s="274">
        <v>100</v>
      </c>
      <c r="E27" s="275"/>
      <c r="F27" s="269"/>
      <c r="G27" s="270">
        <v>0.08</v>
      </c>
      <c r="H27" s="271"/>
      <c r="I27" s="271"/>
      <c r="J27" s="271"/>
      <c r="K27" s="272"/>
    </row>
    <row r="28" spans="1:11" ht="14.25">
      <c r="A28" s="264">
        <v>22</v>
      </c>
      <c r="B28" s="273" t="s">
        <v>93</v>
      </c>
      <c r="C28" s="266" t="s">
        <v>368</v>
      </c>
      <c r="D28" s="274">
        <v>2</v>
      </c>
      <c r="E28" s="275"/>
      <c r="F28" s="269"/>
      <c r="G28" s="270">
        <v>0.08</v>
      </c>
      <c r="H28" s="271"/>
      <c r="I28" s="271"/>
      <c r="J28" s="271"/>
      <c r="K28" s="272"/>
    </row>
    <row r="29" spans="1:11" ht="25.5">
      <c r="A29" s="264">
        <v>23</v>
      </c>
      <c r="B29" s="276" t="s">
        <v>118</v>
      </c>
      <c r="C29" s="266" t="s">
        <v>368</v>
      </c>
      <c r="D29" s="277">
        <v>3</v>
      </c>
      <c r="E29" s="278"/>
      <c r="F29" s="269"/>
      <c r="G29" s="270">
        <v>0.08</v>
      </c>
      <c r="H29" s="271"/>
      <c r="I29" s="271"/>
      <c r="J29" s="271"/>
      <c r="K29" s="272"/>
    </row>
    <row r="30" spans="1:11" ht="14.25">
      <c r="A30" s="264">
        <v>24</v>
      </c>
      <c r="B30" s="276" t="s">
        <v>114</v>
      </c>
      <c r="C30" s="266" t="s">
        <v>368</v>
      </c>
      <c r="D30" s="277">
        <v>18</v>
      </c>
      <c r="E30" s="278"/>
      <c r="F30" s="269"/>
      <c r="G30" s="270">
        <v>0.08</v>
      </c>
      <c r="H30" s="271"/>
      <c r="I30" s="271"/>
      <c r="J30" s="271"/>
      <c r="K30" s="272"/>
    </row>
    <row r="31" spans="1:11" ht="25.5">
      <c r="A31" s="264">
        <v>25</v>
      </c>
      <c r="B31" s="276" t="s">
        <v>162</v>
      </c>
      <c r="C31" s="266" t="s">
        <v>368</v>
      </c>
      <c r="D31" s="277">
        <v>3</v>
      </c>
      <c r="E31" s="278"/>
      <c r="F31" s="269"/>
      <c r="G31" s="270">
        <v>0.08</v>
      </c>
      <c r="H31" s="271"/>
      <c r="I31" s="271"/>
      <c r="J31" s="271"/>
      <c r="K31" s="272"/>
    </row>
    <row r="32" spans="1:11" ht="25.5">
      <c r="A32" s="264">
        <v>26</v>
      </c>
      <c r="B32" s="276" t="s">
        <v>163</v>
      </c>
      <c r="C32" s="266" t="s">
        <v>368</v>
      </c>
      <c r="D32" s="277">
        <v>3</v>
      </c>
      <c r="E32" s="278"/>
      <c r="F32" s="269"/>
      <c r="G32" s="270">
        <v>0.08</v>
      </c>
      <c r="H32" s="271"/>
      <c r="I32" s="271"/>
      <c r="J32" s="271"/>
      <c r="K32" s="272"/>
    </row>
    <row r="33" spans="1:11" ht="25.5">
      <c r="A33" s="264">
        <v>27</v>
      </c>
      <c r="B33" s="276" t="s">
        <v>177</v>
      </c>
      <c r="C33" s="266" t="s">
        <v>368</v>
      </c>
      <c r="D33" s="277">
        <v>150</v>
      </c>
      <c r="E33" s="278"/>
      <c r="F33" s="269"/>
      <c r="G33" s="270">
        <v>0.08</v>
      </c>
      <c r="H33" s="271"/>
      <c r="I33" s="271"/>
      <c r="J33" s="271"/>
      <c r="K33" s="272"/>
    </row>
    <row r="34" spans="1:11" ht="27" customHeight="1">
      <c r="A34" s="264">
        <v>28</v>
      </c>
      <c r="B34" s="273" t="s">
        <v>99</v>
      </c>
      <c r="C34" s="266" t="s">
        <v>368</v>
      </c>
      <c r="D34" s="274">
        <v>6</v>
      </c>
      <c r="E34" s="275"/>
      <c r="F34" s="269"/>
      <c r="G34" s="270">
        <v>0.08</v>
      </c>
      <c r="H34" s="271"/>
      <c r="I34" s="271"/>
      <c r="J34" s="271"/>
      <c r="K34" s="272"/>
    </row>
    <row r="35" spans="1:11" ht="19.5" customHeight="1">
      <c r="A35" s="264">
        <v>29</v>
      </c>
      <c r="B35" s="273" t="s">
        <v>100</v>
      </c>
      <c r="C35" s="266" t="s">
        <v>368</v>
      </c>
      <c r="D35" s="274">
        <v>45</v>
      </c>
      <c r="E35" s="275"/>
      <c r="F35" s="269"/>
      <c r="G35" s="270">
        <v>0.08</v>
      </c>
      <c r="H35" s="271"/>
      <c r="I35" s="271"/>
      <c r="J35" s="271"/>
      <c r="K35" s="272"/>
    </row>
    <row r="36" spans="1:11" ht="19.5" customHeight="1">
      <c r="A36" s="264">
        <v>30</v>
      </c>
      <c r="B36" s="276" t="s">
        <v>59</v>
      </c>
      <c r="C36" s="266" t="s">
        <v>368</v>
      </c>
      <c r="D36" s="277">
        <v>15</v>
      </c>
      <c r="E36" s="278"/>
      <c r="F36" s="269"/>
      <c r="G36" s="270">
        <v>0.08</v>
      </c>
      <c r="H36" s="271"/>
      <c r="I36" s="271"/>
      <c r="J36" s="271"/>
      <c r="K36" s="272"/>
    </row>
    <row r="37" spans="1:11" ht="19.5" customHeight="1">
      <c r="A37" s="264">
        <v>31</v>
      </c>
      <c r="B37" s="276" t="s">
        <v>60</v>
      </c>
      <c r="C37" s="266" t="s">
        <v>368</v>
      </c>
      <c r="D37" s="277">
        <v>10</v>
      </c>
      <c r="E37" s="278"/>
      <c r="F37" s="269"/>
      <c r="G37" s="270">
        <v>0.08</v>
      </c>
      <c r="H37" s="271"/>
      <c r="I37" s="271"/>
      <c r="J37" s="271"/>
      <c r="K37" s="272"/>
    </row>
    <row r="38" spans="1:11" ht="19.5" customHeight="1">
      <c r="A38" s="264">
        <v>32</v>
      </c>
      <c r="B38" s="273" t="s">
        <v>94</v>
      </c>
      <c r="C38" s="266" t="s">
        <v>368</v>
      </c>
      <c r="D38" s="274">
        <v>2</v>
      </c>
      <c r="E38" s="275"/>
      <c r="F38" s="269"/>
      <c r="G38" s="270">
        <v>0.08</v>
      </c>
      <c r="H38" s="271"/>
      <c r="I38" s="271"/>
      <c r="J38" s="271"/>
      <c r="K38" s="272"/>
    </row>
    <row r="39" spans="1:11" ht="19.5" customHeight="1">
      <c r="A39" s="264">
        <v>33</v>
      </c>
      <c r="B39" s="276" t="s">
        <v>61</v>
      </c>
      <c r="C39" s="266" t="s">
        <v>368</v>
      </c>
      <c r="D39" s="277">
        <v>17</v>
      </c>
      <c r="E39" s="278"/>
      <c r="F39" s="269"/>
      <c r="G39" s="270">
        <v>0.08</v>
      </c>
      <c r="H39" s="271"/>
      <c r="I39" s="271"/>
      <c r="J39" s="271"/>
      <c r="K39" s="272"/>
    </row>
    <row r="40" spans="1:11" ht="19.5" customHeight="1">
      <c r="A40" s="264">
        <v>34</v>
      </c>
      <c r="B40" s="276" t="s">
        <v>62</v>
      </c>
      <c r="C40" s="266" t="s">
        <v>368</v>
      </c>
      <c r="D40" s="277">
        <v>30</v>
      </c>
      <c r="E40" s="278"/>
      <c r="F40" s="269"/>
      <c r="G40" s="270">
        <v>0.08</v>
      </c>
      <c r="H40" s="271"/>
      <c r="I40" s="271"/>
      <c r="J40" s="271"/>
      <c r="K40" s="272"/>
    </row>
    <row r="41" spans="1:11" ht="25.5">
      <c r="A41" s="264">
        <v>35</v>
      </c>
      <c r="B41" s="276" t="s">
        <v>63</v>
      </c>
      <c r="C41" s="266" t="s">
        <v>368</v>
      </c>
      <c r="D41" s="277">
        <v>25</v>
      </c>
      <c r="E41" s="278"/>
      <c r="F41" s="269"/>
      <c r="G41" s="270">
        <v>0.08</v>
      </c>
      <c r="H41" s="271"/>
      <c r="I41" s="271"/>
      <c r="J41" s="271"/>
      <c r="K41" s="272"/>
    </row>
    <row r="42" spans="1:11" ht="25.5">
      <c r="A42" s="264">
        <v>36</v>
      </c>
      <c r="B42" s="276" t="s">
        <v>64</v>
      </c>
      <c r="C42" s="266" t="s">
        <v>368</v>
      </c>
      <c r="D42" s="277">
        <v>4</v>
      </c>
      <c r="E42" s="278"/>
      <c r="F42" s="269"/>
      <c r="G42" s="270">
        <v>0.08</v>
      </c>
      <c r="H42" s="271"/>
      <c r="I42" s="271"/>
      <c r="J42" s="271"/>
      <c r="K42" s="272"/>
    </row>
    <row r="43" spans="1:11" ht="14.25">
      <c r="A43" s="264">
        <v>37</v>
      </c>
      <c r="B43" s="276" t="s">
        <v>65</v>
      </c>
      <c r="C43" s="266" t="s">
        <v>368</v>
      </c>
      <c r="D43" s="277">
        <v>270</v>
      </c>
      <c r="E43" s="278"/>
      <c r="F43" s="269"/>
      <c r="G43" s="270">
        <v>0.08</v>
      </c>
      <c r="H43" s="271"/>
      <c r="I43" s="271"/>
      <c r="J43" s="271"/>
      <c r="K43" s="272"/>
    </row>
    <row r="44" spans="1:11" ht="19.5" customHeight="1">
      <c r="A44" s="264">
        <v>38</v>
      </c>
      <c r="B44" s="276" t="s">
        <v>267</v>
      </c>
      <c r="C44" s="266" t="s">
        <v>368</v>
      </c>
      <c r="D44" s="277">
        <v>10</v>
      </c>
      <c r="E44" s="278"/>
      <c r="F44" s="269"/>
      <c r="G44" s="270">
        <v>0.08</v>
      </c>
      <c r="H44" s="271"/>
      <c r="I44" s="271"/>
      <c r="J44" s="271"/>
      <c r="K44" s="272"/>
    </row>
    <row r="45" spans="1:11" ht="19.5" customHeight="1">
      <c r="A45" s="264">
        <v>39</v>
      </c>
      <c r="B45" s="276" t="s">
        <v>268</v>
      </c>
      <c r="C45" s="266" t="s">
        <v>368</v>
      </c>
      <c r="D45" s="277">
        <v>20</v>
      </c>
      <c r="E45" s="278"/>
      <c r="F45" s="269"/>
      <c r="G45" s="270">
        <v>0.08</v>
      </c>
      <c r="H45" s="271"/>
      <c r="I45" s="271"/>
      <c r="J45" s="271"/>
      <c r="K45" s="272"/>
    </row>
    <row r="46" spans="1:11" ht="19.5" customHeight="1">
      <c r="A46" s="264">
        <v>40</v>
      </c>
      <c r="B46" s="276" t="s">
        <v>66</v>
      </c>
      <c r="C46" s="266" t="s">
        <v>368</v>
      </c>
      <c r="D46" s="277">
        <v>25</v>
      </c>
      <c r="E46" s="278"/>
      <c r="F46" s="269"/>
      <c r="G46" s="270">
        <v>0.08</v>
      </c>
      <c r="H46" s="271"/>
      <c r="I46" s="271"/>
      <c r="J46" s="271"/>
      <c r="K46" s="272"/>
    </row>
    <row r="47" spans="1:11" ht="19.5" customHeight="1">
      <c r="A47" s="264">
        <v>41</v>
      </c>
      <c r="B47" s="276" t="s">
        <v>67</v>
      </c>
      <c r="C47" s="266" t="s">
        <v>368</v>
      </c>
      <c r="D47" s="277">
        <v>40</v>
      </c>
      <c r="E47" s="278"/>
      <c r="F47" s="269"/>
      <c r="G47" s="270">
        <v>0.08</v>
      </c>
      <c r="H47" s="271"/>
      <c r="I47" s="271"/>
      <c r="J47" s="271"/>
      <c r="K47" s="272"/>
    </row>
    <row r="48" spans="1:11" ht="19.5" customHeight="1">
      <c r="A48" s="264">
        <v>42</v>
      </c>
      <c r="B48" s="276" t="s">
        <v>266</v>
      </c>
      <c r="C48" s="266" t="s">
        <v>368</v>
      </c>
      <c r="D48" s="277">
        <v>30</v>
      </c>
      <c r="E48" s="278"/>
      <c r="F48" s="269"/>
      <c r="G48" s="270">
        <v>0.08</v>
      </c>
      <c r="H48" s="271"/>
      <c r="I48" s="271"/>
      <c r="J48" s="271"/>
      <c r="K48" s="272"/>
    </row>
    <row r="49" spans="1:11" ht="19.5" customHeight="1">
      <c r="A49" s="264">
        <v>43</v>
      </c>
      <c r="B49" s="276" t="s">
        <v>68</v>
      </c>
      <c r="C49" s="266" t="s">
        <v>368</v>
      </c>
      <c r="D49" s="277">
        <v>15</v>
      </c>
      <c r="E49" s="278"/>
      <c r="F49" s="269"/>
      <c r="G49" s="270">
        <v>0.08</v>
      </c>
      <c r="H49" s="271"/>
      <c r="I49" s="271"/>
      <c r="J49" s="271"/>
      <c r="K49" s="272"/>
    </row>
    <row r="50" spans="1:11" ht="19.5" customHeight="1">
      <c r="A50" s="264">
        <v>44</v>
      </c>
      <c r="B50" s="276" t="s">
        <v>69</v>
      </c>
      <c r="C50" s="266" t="s">
        <v>368</v>
      </c>
      <c r="D50" s="277">
        <v>22</v>
      </c>
      <c r="E50" s="278"/>
      <c r="F50" s="269"/>
      <c r="G50" s="270">
        <v>0.08</v>
      </c>
      <c r="H50" s="271"/>
      <c r="I50" s="271"/>
      <c r="J50" s="271"/>
      <c r="K50" s="272"/>
    </row>
    <row r="51" spans="1:11" ht="19.5" customHeight="1">
      <c r="A51" s="264">
        <v>45</v>
      </c>
      <c r="B51" s="265" t="s">
        <v>70</v>
      </c>
      <c r="C51" s="266" t="s">
        <v>368</v>
      </c>
      <c r="D51" s="267">
        <v>8</v>
      </c>
      <c r="E51" s="268"/>
      <c r="F51" s="269"/>
      <c r="G51" s="270">
        <v>0.08</v>
      </c>
      <c r="H51" s="271"/>
      <c r="I51" s="271"/>
      <c r="J51" s="271"/>
      <c r="K51" s="272"/>
    </row>
    <row r="52" spans="1:11" ht="19.5" customHeight="1">
      <c r="A52" s="264">
        <v>46</v>
      </c>
      <c r="B52" s="279" t="s">
        <v>71</v>
      </c>
      <c r="C52" s="266" t="s">
        <v>368</v>
      </c>
      <c r="D52" s="267">
        <v>5</v>
      </c>
      <c r="E52" s="268"/>
      <c r="F52" s="269"/>
      <c r="G52" s="270">
        <v>0.08</v>
      </c>
      <c r="H52" s="271"/>
      <c r="I52" s="271"/>
      <c r="J52" s="271"/>
      <c r="K52" s="272"/>
    </row>
    <row r="53" spans="1:11" ht="19.5" customHeight="1">
      <c r="A53" s="264">
        <v>47</v>
      </c>
      <c r="B53" s="280" t="s">
        <v>86</v>
      </c>
      <c r="C53" s="266" t="s">
        <v>368</v>
      </c>
      <c r="D53" s="281">
        <v>2</v>
      </c>
      <c r="E53" s="282"/>
      <c r="F53" s="269"/>
      <c r="G53" s="270">
        <v>0.08</v>
      </c>
      <c r="H53" s="271"/>
      <c r="I53" s="271"/>
      <c r="J53" s="271"/>
      <c r="K53" s="272"/>
    </row>
    <row r="54" spans="1:11" ht="19.5" customHeight="1">
      <c r="A54" s="264">
        <v>48</v>
      </c>
      <c r="B54" s="265" t="s">
        <v>178</v>
      </c>
      <c r="C54" s="266" t="s">
        <v>368</v>
      </c>
      <c r="D54" s="267">
        <v>15</v>
      </c>
      <c r="E54" s="268"/>
      <c r="F54" s="269"/>
      <c r="G54" s="270">
        <v>0.08</v>
      </c>
      <c r="H54" s="271"/>
      <c r="I54" s="271"/>
      <c r="J54" s="271"/>
      <c r="K54" s="272"/>
    </row>
    <row r="55" spans="1:11" ht="19.5" customHeight="1">
      <c r="A55" s="264">
        <v>49</v>
      </c>
      <c r="B55" s="265" t="s">
        <v>72</v>
      </c>
      <c r="C55" s="266" t="s">
        <v>368</v>
      </c>
      <c r="D55" s="267">
        <v>20</v>
      </c>
      <c r="E55" s="268"/>
      <c r="F55" s="269"/>
      <c r="G55" s="270">
        <v>0.08</v>
      </c>
      <c r="H55" s="271"/>
      <c r="I55" s="271"/>
      <c r="J55" s="271"/>
      <c r="K55" s="272"/>
    </row>
    <row r="56" spans="1:11" ht="19.5" customHeight="1">
      <c r="A56" s="264">
        <v>50</v>
      </c>
      <c r="B56" s="265" t="s">
        <v>73</v>
      </c>
      <c r="C56" s="266" t="s">
        <v>368</v>
      </c>
      <c r="D56" s="267">
        <v>4</v>
      </c>
      <c r="E56" s="268"/>
      <c r="F56" s="269"/>
      <c r="G56" s="270">
        <v>0.08</v>
      </c>
      <c r="H56" s="271"/>
      <c r="I56" s="271"/>
      <c r="J56" s="271"/>
      <c r="K56" s="272"/>
    </row>
    <row r="57" spans="1:11" ht="19.5" customHeight="1">
      <c r="A57" s="264">
        <v>51</v>
      </c>
      <c r="B57" s="265" t="s">
        <v>125</v>
      </c>
      <c r="C57" s="266" t="s">
        <v>368</v>
      </c>
      <c r="D57" s="267">
        <v>4</v>
      </c>
      <c r="E57" s="268"/>
      <c r="F57" s="269"/>
      <c r="G57" s="270">
        <v>0.08</v>
      </c>
      <c r="H57" s="271"/>
      <c r="I57" s="271"/>
      <c r="J57" s="271"/>
      <c r="K57" s="272"/>
    </row>
    <row r="58" spans="1:11" ht="19.5" customHeight="1">
      <c r="A58" s="264">
        <v>52</v>
      </c>
      <c r="B58" s="265" t="s">
        <v>74</v>
      </c>
      <c r="C58" s="266" t="s">
        <v>368</v>
      </c>
      <c r="D58" s="267">
        <v>4</v>
      </c>
      <c r="E58" s="268"/>
      <c r="F58" s="269"/>
      <c r="G58" s="270">
        <v>0.08</v>
      </c>
      <c r="H58" s="271"/>
      <c r="I58" s="271"/>
      <c r="J58" s="271"/>
      <c r="K58" s="272"/>
    </row>
    <row r="59" spans="1:11" ht="19.5" customHeight="1">
      <c r="A59" s="264">
        <v>53</v>
      </c>
      <c r="B59" s="265" t="s">
        <v>75</v>
      </c>
      <c r="C59" s="266" t="s">
        <v>368</v>
      </c>
      <c r="D59" s="267">
        <v>5</v>
      </c>
      <c r="E59" s="268"/>
      <c r="F59" s="269"/>
      <c r="G59" s="270">
        <v>0.08</v>
      </c>
      <c r="H59" s="271"/>
      <c r="I59" s="271"/>
      <c r="J59" s="271"/>
      <c r="K59" s="272"/>
    </row>
    <row r="60" spans="1:11" ht="19.5" customHeight="1">
      <c r="A60" s="264">
        <v>54</v>
      </c>
      <c r="B60" s="265" t="s">
        <v>76</v>
      </c>
      <c r="C60" s="266" t="s">
        <v>368</v>
      </c>
      <c r="D60" s="267">
        <v>18</v>
      </c>
      <c r="E60" s="268"/>
      <c r="F60" s="269"/>
      <c r="G60" s="270">
        <v>0.08</v>
      </c>
      <c r="H60" s="271"/>
      <c r="I60" s="271"/>
      <c r="J60" s="271"/>
      <c r="K60" s="272"/>
    </row>
    <row r="61" spans="1:11" ht="19.5" customHeight="1">
      <c r="A61" s="264">
        <v>55</v>
      </c>
      <c r="B61" s="265" t="s">
        <v>164</v>
      </c>
      <c r="C61" s="266" t="s">
        <v>368</v>
      </c>
      <c r="D61" s="267">
        <v>5</v>
      </c>
      <c r="E61" s="268"/>
      <c r="F61" s="269"/>
      <c r="G61" s="270">
        <v>0.08</v>
      </c>
      <c r="H61" s="271"/>
      <c r="I61" s="271"/>
      <c r="J61" s="271"/>
      <c r="K61" s="272"/>
    </row>
    <row r="62" spans="1:11" ht="19.5" customHeight="1">
      <c r="A62" s="264">
        <v>56</v>
      </c>
      <c r="B62" s="265" t="s">
        <v>165</v>
      </c>
      <c r="C62" s="266" t="s">
        <v>368</v>
      </c>
      <c r="D62" s="267">
        <v>85</v>
      </c>
      <c r="E62" s="268"/>
      <c r="F62" s="269"/>
      <c r="G62" s="270">
        <v>0.08</v>
      </c>
      <c r="H62" s="271"/>
      <c r="I62" s="271"/>
      <c r="J62" s="271"/>
      <c r="K62" s="272"/>
    </row>
    <row r="63" spans="1:11" ht="19.5" customHeight="1">
      <c r="A63" s="264">
        <v>57</v>
      </c>
      <c r="B63" s="265" t="s">
        <v>77</v>
      </c>
      <c r="C63" s="266" t="s">
        <v>368</v>
      </c>
      <c r="D63" s="267">
        <v>4</v>
      </c>
      <c r="E63" s="268"/>
      <c r="F63" s="269"/>
      <c r="G63" s="270">
        <v>0.08</v>
      </c>
      <c r="H63" s="271"/>
      <c r="I63" s="271"/>
      <c r="J63" s="271"/>
      <c r="K63" s="272"/>
    </row>
    <row r="64" spans="1:11" ht="19.5" customHeight="1">
      <c r="A64" s="264">
        <v>58</v>
      </c>
      <c r="B64" s="265" t="s">
        <v>78</v>
      </c>
      <c r="C64" s="266" t="s">
        <v>368</v>
      </c>
      <c r="D64" s="267">
        <v>70</v>
      </c>
      <c r="E64" s="268"/>
      <c r="F64" s="269"/>
      <c r="G64" s="270">
        <v>0.08</v>
      </c>
      <c r="H64" s="271"/>
      <c r="I64" s="271"/>
      <c r="J64" s="271"/>
      <c r="K64" s="272"/>
    </row>
    <row r="65" spans="1:11" ht="19.5" customHeight="1">
      <c r="A65" s="264">
        <v>59</v>
      </c>
      <c r="B65" s="265" t="s">
        <v>365</v>
      </c>
      <c r="C65" s="266" t="s">
        <v>368</v>
      </c>
      <c r="D65" s="267">
        <v>2</v>
      </c>
      <c r="E65" s="268"/>
      <c r="F65" s="269"/>
      <c r="G65" s="270">
        <v>0.08</v>
      </c>
      <c r="H65" s="271"/>
      <c r="I65" s="271"/>
      <c r="J65" s="271"/>
      <c r="K65" s="272"/>
    </row>
    <row r="66" spans="1:11" ht="19.5" customHeight="1">
      <c r="A66" s="264">
        <v>60</v>
      </c>
      <c r="B66" s="273" t="s">
        <v>97</v>
      </c>
      <c r="C66" s="266" t="s">
        <v>368</v>
      </c>
      <c r="D66" s="274">
        <v>1</v>
      </c>
      <c r="E66" s="275"/>
      <c r="F66" s="269"/>
      <c r="G66" s="270">
        <v>0.23</v>
      </c>
      <c r="H66" s="271"/>
      <c r="I66" s="271"/>
      <c r="J66" s="271"/>
      <c r="K66" s="272"/>
    </row>
    <row r="67" spans="1:11" ht="19.5" customHeight="1">
      <c r="A67" s="264">
        <v>61</v>
      </c>
      <c r="B67" s="273" t="s">
        <v>79</v>
      </c>
      <c r="C67" s="266" t="s">
        <v>368</v>
      </c>
      <c r="D67" s="274">
        <v>5</v>
      </c>
      <c r="E67" s="275"/>
      <c r="F67" s="269"/>
      <c r="G67" s="270">
        <v>0.08</v>
      </c>
      <c r="H67" s="271"/>
      <c r="I67" s="271"/>
      <c r="J67" s="271"/>
      <c r="K67" s="272"/>
    </row>
    <row r="68" spans="1:11" ht="19.5" customHeight="1">
      <c r="A68" s="264">
        <v>62</v>
      </c>
      <c r="B68" s="265" t="s">
        <v>80</v>
      </c>
      <c r="C68" s="266" t="s">
        <v>368</v>
      </c>
      <c r="D68" s="267">
        <v>40</v>
      </c>
      <c r="E68" s="268"/>
      <c r="F68" s="269"/>
      <c r="G68" s="270">
        <v>0.08</v>
      </c>
      <c r="H68" s="271"/>
      <c r="I68" s="271"/>
      <c r="J68" s="271"/>
      <c r="K68" s="272"/>
    </row>
    <row r="69" spans="1:11" ht="19.5" customHeight="1">
      <c r="A69" s="264">
        <v>63</v>
      </c>
      <c r="B69" s="265" t="s">
        <v>81</v>
      </c>
      <c r="C69" s="266" t="s">
        <v>368</v>
      </c>
      <c r="D69" s="267">
        <v>30</v>
      </c>
      <c r="E69" s="268"/>
      <c r="F69" s="269"/>
      <c r="G69" s="270">
        <v>0.08</v>
      </c>
      <c r="H69" s="271"/>
      <c r="I69" s="271"/>
      <c r="J69" s="271"/>
      <c r="K69" s="272"/>
    </row>
    <row r="70" spans="1:11" ht="19.5" customHeight="1">
      <c r="A70" s="264">
        <v>64</v>
      </c>
      <c r="B70" s="265" t="s">
        <v>95</v>
      </c>
      <c r="C70" s="266" t="s">
        <v>368</v>
      </c>
      <c r="D70" s="267">
        <v>10</v>
      </c>
      <c r="E70" s="268"/>
      <c r="F70" s="269"/>
      <c r="G70" s="270">
        <v>0.08</v>
      </c>
      <c r="H70" s="271"/>
      <c r="I70" s="271"/>
      <c r="J70" s="271"/>
      <c r="K70" s="272"/>
    </row>
    <row r="71" spans="1:11" ht="19.5" customHeight="1">
      <c r="A71" s="264">
        <v>65</v>
      </c>
      <c r="B71" s="265" t="s">
        <v>82</v>
      </c>
      <c r="C71" s="266" t="s">
        <v>368</v>
      </c>
      <c r="D71" s="267">
        <v>15</v>
      </c>
      <c r="E71" s="268"/>
      <c r="F71" s="269"/>
      <c r="G71" s="270">
        <v>0.08</v>
      </c>
      <c r="H71" s="271"/>
      <c r="I71" s="271"/>
      <c r="J71" s="271"/>
      <c r="K71" s="272"/>
    </row>
    <row r="72" spans="1:11" ht="19.5" customHeight="1">
      <c r="A72" s="264">
        <v>66</v>
      </c>
      <c r="B72" s="265" t="s">
        <v>83</v>
      </c>
      <c r="C72" s="266" t="s">
        <v>368</v>
      </c>
      <c r="D72" s="267">
        <v>4</v>
      </c>
      <c r="E72" s="268"/>
      <c r="F72" s="269"/>
      <c r="G72" s="270">
        <v>0.08</v>
      </c>
      <c r="H72" s="271"/>
      <c r="I72" s="271"/>
      <c r="J72" s="271"/>
      <c r="K72" s="272"/>
    </row>
    <row r="73" spans="1:11" ht="19.5" customHeight="1">
      <c r="A73" s="264">
        <v>67</v>
      </c>
      <c r="B73" s="265" t="s">
        <v>84</v>
      </c>
      <c r="C73" s="266" t="s">
        <v>368</v>
      </c>
      <c r="D73" s="267">
        <v>25</v>
      </c>
      <c r="E73" s="268"/>
      <c r="F73" s="269"/>
      <c r="G73" s="270">
        <v>0.08</v>
      </c>
      <c r="H73" s="271"/>
      <c r="I73" s="271"/>
      <c r="J73" s="271"/>
      <c r="K73" s="272"/>
    </row>
    <row r="74" spans="1:11" ht="19.5" customHeight="1">
      <c r="A74" s="264">
        <v>68</v>
      </c>
      <c r="B74" s="265" t="s">
        <v>85</v>
      </c>
      <c r="C74" s="266" t="s">
        <v>368</v>
      </c>
      <c r="D74" s="267">
        <v>5</v>
      </c>
      <c r="E74" s="268"/>
      <c r="F74" s="269"/>
      <c r="G74" s="270">
        <v>0.08</v>
      </c>
      <c r="H74" s="271"/>
      <c r="I74" s="271"/>
      <c r="J74" s="271"/>
      <c r="K74" s="272"/>
    </row>
    <row r="75" spans="1:11" ht="19.5" customHeight="1">
      <c r="A75" s="264">
        <v>69</v>
      </c>
      <c r="B75" s="265" t="s">
        <v>115</v>
      </c>
      <c r="C75" s="266" t="s">
        <v>368</v>
      </c>
      <c r="D75" s="267">
        <v>30</v>
      </c>
      <c r="E75" s="268"/>
      <c r="F75" s="269"/>
      <c r="G75" s="270">
        <v>0.23</v>
      </c>
      <c r="H75" s="271"/>
      <c r="I75" s="271"/>
      <c r="J75" s="271"/>
      <c r="K75" s="272"/>
    </row>
    <row r="76" spans="1:11" ht="19.5" customHeight="1">
      <c r="A76" s="285" t="s">
        <v>17</v>
      </c>
      <c r="B76" s="286"/>
      <c r="C76" s="286"/>
      <c r="D76" s="286"/>
      <c r="E76" s="287"/>
      <c r="F76" s="283"/>
      <c r="G76" s="288"/>
      <c r="H76" s="288"/>
      <c r="I76" s="283"/>
      <c r="J76" s="288"/>
      <c r="K76" s="289"/>
    </row>
    <row r="77" spans="1:11" ht="17.25" customHeight="1">
      <c r="A77" s="8"/>
      <c r="B77" s="8"/>
      <c r="C77" s="8"/>
      <c r="D77" s="8"/>
      <c r="E77" s="8"/>
      <c r="F77" s="6"/>
      <c r="G77" s="6"/>
      <c r="H77" s="6"/>
      <c r="I77" s="8"/>
      <c r="J77" s="8"/>
      <c r="K77" s="132"/>
    </row>
    <row r="78" spans="1:10" ht="18.75" customHeight="1">
      <c r="A78" s="1"/>
      <c r="B78" s="1"/>
      <c r="C78" s="4"/>
      <c r="D78" s="1"/>
      <c r="E78" s="6"/>
      <c r="F78" s="6"/>
      <c r="G78" s="6"/>
      <c r="H78" s="6"/>
      <c r="I78" s="6"/>
      <c r="J78" s="6"/>
    </row>
    <row r="79" spans="1:10" ht="14.25" customHeight="1">
      <c r="A79" s="1"/>
      <c r="B79" s="1"/>
      <c r="C79" s="5"/>
      <c r="D79" s="1"/>
      <c r="E79" s="6"/>
      <c r="F79" s="6"/>
      <c r="G79" s="6"/>
      <c r="H79" s="6"/>
      <c r="I79" s="6"/>
      <c r="J79" s="6"/>
    </row>
    <row r="80" spans="1:10" ht="14.25" customHeight="1">
      <c r="A80" s="1"/>
      <c r="B80" s="1"/>
      <c r="C80" s="5"/>
      <c r="D80" s="1"/>
      <c r="E80" s="6"/>
      <c r="F80" s="6"/>
      <c r="G80" s="6"/>
      <c r="H80" s="6"/>
      <c r="I80" s="6"/>
      <c r="J80" s="6"/>
    </row>
    <row r="81" spans="1:10" ht="14.25" customHeight="1">
      <c r="A81" s="1"/>
      <c r="B81" s="1"/>
      <c r="C81" s="4"/>
      <c r="D81" s="1"/>
      <c r="E81" s="6"/>
      <c r="F81" s="6"/>
      <c r="G81" s="6"/>
      <c r="H81" s="6"/>
      <c r="I81" s="6"/>
      <c r="J81" s="6"/>
    </row>
    <row r="82" spans="1:10" ht="14.25" customHeight="1">
      <c r="A82" s="1"/>
      <c r="B82" s="1"/>
      <c r="C82" s="1"/>
      <c r="D82" s="1"/>
      <c r="E82" s="6"/>
      <c r="F82" s="6"/>
      <c r="G82" s="6"/>
      <c r="H82" s="6"/>
      <c r="I82" s="6"/>
      <c r="J82" s="6"/>
    </row>
    <row r="83" spans="1:10" ht="14.25">
      <c r="A83" s="258"/>
      <c r="B83" s="258"/>
      <c r="C83" s="258"/>
      <c r="D83" s="258"/>
      <c r="E83" s="258"/>
      <c r="F83" s="258"/>
      <c r="G83" s="258"/>
      <c r="H83" s="258"/>
      <c r="I83" s="258"/>
      <c r="J83" s="258"/>
    </row>
  </sheetData>
  <sheetProtection selectLockedCells="1" selectUnlockedCells="1"/>
  <mergeCells count="3">
    <mergeCell ref="A1:J1"/>
    <mergeCell ref="A2:J2"/>
    <mergeCell ref="A76:E76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25"/>
  <sheetViews>
    <sheetView zoomScalePageLayoutView="0" workbookViewId="0" topLeftCell="A6">
      <selection activeCell="M23" sqref="M23"/>
    </sheetView>
  </sheetViews>
  <sheetFormatPr defaultColWidth="8.796875" defaultRowHeight="14.25"/>
  <cols>
    <col min="1" max="1" width="5.19921875" style="0" customWidth="1"/>
    <col min="2" max="2" width="14" style="0" customWidth="1"/>
    <col min="5" max="5" width="7.8984375" style="0" customWidth="1"/>
    <col min="6" max="6" width="10.69921875" style="0" customWidth="1"/>
    <col min="10" max="10" width="11.59765625" style="0" customWidth="1"/>
  </cols>
  <sheetData>
    <row r="3" ht="6.75" customHeight="1"/>
    <row r="4" ht="14.25" hidden="1"/>
    <row r="5" ht="14.25" hidden="1"/>
    <row r="6" spans="1:11" ht="14.25">
      <c r="A6" s="218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 ht="14.25">
      <c r="A7" s="218" t="s">
        <v>210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4.25">
      <c r="A9" s="250" t="s">
        <v>226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</row>
    <row r="10" spans="1:11" ht="1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2" ht="51.75" thickBot="1">
      <c r="A11" s="138" t="s">
        <v>2</v>
      </c>
      <c r="B11" s="157" t="s">
        <v>103</v>
      </c>
      <c r="C11" s="138" t="s">
        <v>3</v>
      </c>
      <c r="D11" s="138" t="s">
        <v>4</v>
      </c>
      <c r="E11" s="158" t="s">
        <v>199</v>
      </c>
      <c r="F11" s="139" t="s">
        <v>200</v>
      </c>
      <c r="G11" s="139" t="s">
        <v>90</v>
      </c>
      <c r="H11" s="139" t="s">
        <v>91</v>
      </c>
      <c r="I11" s="139" t="s">
        <v>201</v>
      </c>
      <c r="J11" s="139" t="s">
        <v>202</v>
      </c>
      <c r="K11" s="171" t="s">
        <v>5</v>
      </c>
      <c r="L11" s="155" t="s">
        <v>211</v>
      </c>
    </row>
    <row r="12" spans="1:12" ht="39" thickBot="1">
      <c r="A12" s="159">
        <v>1</v>
      </c>
      <c r="B12" s="160" t="s">
        <v>203</v>
      </c>
      <c r="C12" s="161" t="s">
        <v>6</v>
      </c>
      <c r="D12" s="161">
        <v>120</v>
      </c>
      <c r="E12" s="162">
        <v>19.38</v>
      </c>
      <c r="F12" s="162">
        <f aca="true" t="shared" si="0" ref="F12:F17">D12*E12</f>
        <v>2325.6</v>
      </c>
      <c r="G12" s="163">
        <v>0.08</v>
      </c>
      <c r="H12" s="162">
        <f aca="true" t="shared" si="1" ref="H12:H17">F12*0.08</f>
        <v>186.048</v>
      </c>
      <c r="I12" s="164">
        <f aca="true" t="shared" si="2" ref="I12:I17">E12*1.08</f>
        <v>20.9304</v>
      </c>
      <c r="J12" s="165">
        <f aca="true" t="shared" si="3" ref="J12:J17">F12+H12</f>
        <v>2511.648</v>
      </c>
      <c r="K12" s="172"/>
      <c r="L12" s="154"/>
    </row>
    <row r="13" spans="1:12" ht="39" thickBot="1">
      <c r="A13" s="166">
        <v>2</v>
      </c>
      <c r="B13" s="160" t="s">
        <v>204</v>
      </c>
      <c r="C13" s="161" t="s">
        <v>6</v>
      </c>
      <c r="D13" s="161">
        <v>70</v>
      </c>
      <c r="E13" s="162">
        <v>21.01</v>
      </c>
      <c r="F13" s="162">
        <f t="shared" si="0"/>
        <v>1470.7</v>
      </c>
      <c r="G13" s="163">
        <v>0.08</v>
      </c>
      <c r="H13" s="162">
        <f t="shared" si="1"/>
        <v>117.656</v>
      </c>
      <c r="I13" s="164">
        <f t="shared" si="2"/>
        <v>22.690800000000003</v>
      </c>
      <c r="J13" s="165">
        <f t="shared" si="3"/>
        <v>1588.356</v>
      </c>
      <c r="K13" s="173"/>
      <c r="L13" s="154"/>
    </row>
    <row r="14" spans="1:12" ht="26.25" thickBot="1">
      <c r="A14" s="166">
        <v>3</v>
      </c>
      <c r="B14" s="160" t="s">
        <v>205</v>
      </c>
      <c r="C14" s="161" t="s">
        <v>6</v>
      </c>
      <c r="D14" s="161">
        <v>30</v>
      </c>
      <c r="E14" s="162">
        <v>9.18</v>
      </c>
      <c r="F14" s="162">
        <f t="shared" si="0"/>
        <v>275.4</v>
      </c>
      <c r="G14" s="163">
        <v>0.08</v>
      </c>
      <c r="H14" s="162">
        <f t="shared" si="1"/>
        <v>22.032</v>
      </c>
      <c r="I14" s="164">
        <f t="shared" si="2"/>
        <v>9.9144</v>
      </c>
      <c r="J14" s="165">
        <f t="shared" si="3"/>
        <v>297.43199999999996</v>
      </c>
      <c r="K14" s="173"/>
      <c r="L14" s="154"/>
    </row>
    <row r="15" spans="1:12" ht="26.25" thickBot="1">
      <c r="A15" s="166">
        <v>4</v>
      </c>
      <c r="B15" s="160" t="s">
        <v>206</v>
      </c>
      <c r="C15" s="161" t="s">
        <v>6</v>
      </c>
      <c r="D15" s="161">
        <v>15</v>
      </c>
      <c r="E15" s="162">
        <v>18.36</v>
      </c>
      <c r="F15" s="162">
        <f t="shared" si="0"/>
        <v>275.4</v>
      </c>
      <c r="G15" s="163">
        <v>0.08</v>
      </c>
      <c r="H15" s="162">
        <f t="shared" si="1"/>
        <v>22.032</v>
      </c>
      <c r="I15" s="164">
        <f t="shared" si="2"/>
        <v>19.8288</v>
      </c>
      <c r="J15" s="165">
        <f t="shared" si="3"/>
        <v>297.43199999999996</v>
      </c>
      <c r="K15" s="173"/>
      <c r="L15" s="154"/>
    </row>
    <row r="16" spans="1:12" ht="77.25" thickBot="1">
      <c r="A16" s="166">
        <v>5</v>
      </c>
      <c r="B16" s="160" t="s">
        <v>207</v>
      </c>
      <c r="C16" s="161" t="s">
        <v>6</v>
      </c>
      <c r="D16" s="161">
        <v>20</v>
      </c>
      <c r="E16" s="162">
        <v>40.8</v>
      </c>
      <c r="F16" s="162">
        <f t="shared" si="0"/>
        <v>816</v>
      </c>
      <c r="G16" s="163">
        <v>0.08</v>
      </c>
      <c r="H16" s="162">
        <f t="shared" si="1"/>
        <v>65.28</v>
      </c>
      <c r="I16" s="164">
        <f t="shared" si="2"/>
        <v>44.064</v>
      </c>
      <c r="J16" s="165">
        <f t="shared" si="3"/>
        <v>881.28</v>
      </c>
      <c r="K16" s="173"/>
      <c r="L16" s="154"/>
    </row>
    <row r="17" spans="1:12" ht="77.25" thickBot="1">
      <c r="A17" s="166">
        <v>6</v>
      </c>
      <c r="B17" s="160" t="s">
        <v>208</v>
      </c>
      <c r="C17" s="161" t="s">
        <v>6</v>
      </c>
      <c r="D17" s="161">
        <v>100</v>
      </c>
      <c r="E17" s="162">
        <v>61.2</v>
      </c>
      <c r="F17" s="162">
        <f t="shared" si="0"/>
        <v>6120</v>
      </c>
      <c r="G17" s="163">
        <v>0.08</v>
      </c>
      <c r="H17" s="162">
        <f t="shared" si="1"/>
        <v>489.6</v>
      </c>
      <c r="I17" s="164">
        <f t="shared" si="2"/>
        <v>66.096</v>
      </c>
      <c r="J17" s="165">
        <f t="shared" si="3"/>
        <v>6609.6</v>
      </c>
      <c r="K17" s="173"/>
      <c r="L17" s="174"/>
    </row>
    <row r="18" spans="1:12" ht="15.75" thickBot="1">
      <c r="A18" s="251" t="s">
        <v>7</v>
      </c>
      <c r="B18" s="251"/>
      <c r="C18" s="153"/>
      <c r="D18" s="153"/>
      <c r="E18" s="153"/>
      <c r="F18" s="140">
        <f>SUM(F12:F17)</f>
        <v>11283.1</v>
      </c>
      <c r="G18" s="141"/>
      <c r="H18" s="141">
        <f>SUM(H12:H17)</f>
        <v>902.648</v>
      </c>
      <c r="I18" s="167"/>
      <c r="J18" s="140">
        <f>SUM(J12:J17)</f>
        <v>12185.748</v>
      </c>
      <c r="K18" s="167"/>
      <c r="L18" s="174"/>
    </row>
    <row r="19" spans="1:12" ht="14.25">
      <c r="A19" s="137"/>
      <c r="B19" s="137"/>
      <c r="C19" s="137"/>
      <c r="D19" s="137"/>
      <c r="E19" s="137"/>
      <c r="F19" s="137"/>
      <c r="G19" s="137"/>
      <c r="H19" s="137"/>
      <c r="I19" s="137"/>
      <c r="J19" s="168"/>
      <c r="K19" s="137"/>
      <c r="L19" s="136"/>
    </row>
    <row r="20" spans="1:12" ht="14.25">
      <c r="A20" s="137" t="s">
        <v>256</v>
      </c>
      <c r="B20" s="137"/>
      <c r="C20" s="169"/>
      <c r="D20" s="137"/>
      <c r="E20" s="137"/>
      <c r="F20" s="137"/>
      <c r="G20" s="137"/>
      <c r="H20" s="137"/>
      <c r="I20" s="137"/>
      <c r="J20" s="137"/>
      <c r="K20" s="137"/>
      <c r="L20" s="136"/>
    </row>
    <row r="21" spans="1:12" ht="14.25">
      <c r="A21" s="137" t="s">
        <v>257</v>
      </c>
      <c r="B21" s="137"/>
      <c r="C21" s="170"/>
      <c r="D21" s="137"/>
      <c r="E21" s="137"/>
      <c r="F21" s="137"/>
      <c r="G21" s="137"/>
      <c r="H21" s="137"/>
      <c r="I21" s="137"/>
      <c r="J21" s="137"/>
      <c r="K21" s="137"/>
      <c r="L21" s="136"/>
    </row>
    <row r="22" spans="1:12" ht="14.25">
      <c r="A22" s="137"/>
      <c r="B22" s="137"/>
      <c r="C22" s="170"/>
      <c r="D22" s="137"/>
      <c r="E22" s="137"/>
      <c r="F22" s="137"/>
      <c r="G22" s="137"/>
      <c r="H22" s="137"/>
      <c r="I22" s="137"/>
      <c r="J22" s="137"/>
      <c r="K22" s="137"/>
      <c r="L22" s="136"/>
    </row>
    <row r="23" spans="1:12" ht="14.25">
      <c r="A23" s="137" t="s">
        <v>258</v>
      </c>
      <c r="B23" s="137"/>
      <c r="C23" s="169"/>
      <c r="D23" s="137"/>
      <c r="E23" s="137"/>
      <c r="F23" s="137"/>
      <c r="G23" s="137"/>
      <c r="H23" s="137"/>
      <c r="I23" s="137"/>
      <c r="J23" s="137"/>
      <c r="K23" s="137"/>
      <c r="L23" s="136"/>
    </row>
    <row r="24" spans="1:12" ht="14.25">
      <c r="A24" s="137" t="s">
        <v>259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6"/>
    </row>
    <row r="25" spans="1:11" ht="14.25">
      <c r="A25" s="216" t="s">
        <v>209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</row>
  </sheetData>
  <sheetProtection/>
  <mergeCells count="5">
    <mergeCell ref="A6:K6"/>
    <mergeCell ref="A7:K7"/>
    <mergeCell ref="A9:K9"/>
    <mergeCell ref="A18:B18"/>
    <mergeCell ref="A25:K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M27"/>
  <sheetViews>
    <sheetView zoomScalePageLayoutView="0" workbookViewId="0" topLeftCell="A4">
      <selection activeCell="A24" sqref="A24:L27"/>
    </sheetView>
  </sheetViews>
  <sheetFormatPr defaultColWidth="8.796875" defaultRowHeight="14.25"/>
  <cols>
    <col min="1" max="1" width="3.5" style="0" customWidth="1"/>
    <col min="2" max="2" width="11.5" style="0" customWidth="1"/>
    <col min="3" max="3" width="5.69921875" style="0" customWidth="1"/>
    <col min="4" max="4" width="5" style="0" customWidth="1"/>
    <col min="6" max="6" width="9.69921875" style="0" customWidth="1"/>
    <col min="7" max="7" width="6.59765625" style="0" customWidth="1"/>
    <col min="10" max="10" width="11.5" style="0" customWidth="1"/>
  </cols>
  <sheetData>
    <row r="4" spans="1:11" ht="14.25">
      <c r="A4" s="218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5.75" customHeight="1">
      <c r="A5" s="218" t="s">
        <v>210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2" ht="27" customHeight="1">
      <c r="A6" s="253" t="s">
        <v>175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8" spans="1:13" ht="45" customHeight="1">
      <c r="A8" s="122" t="s">
        <v>2</v>
      </c>
      <c r="B8" s="155" t="s">
        <v>105</v>
      </c>
      <c r="C8" s="155" t="s">
        <v>14</v>
      </c>
      <c r="D8" s="155" t="s">
        <v>4</v>
      </c>
      <c r="E8" s="155" t="s">
        <v>111</v>
      </c>
      <c r="F8" s="155" t="s">
        <v>106</v>
      </c>
      <c r="G8" s="155" t="s">
        <v>90</v>
      </c>
      <c r="H8" s="155" t="s">
        <v>91</v>
      </c>
      <c r="I8" s="155" t="s">
        <v>112</v>
      </c>
      <c r="J8" s="155" t="s">
        <v>107</v>
      </c>
      <c r="K8" s="155" t="s">
        <v>18</v>
      </c>
      <c r="L8" s="155" t="s">
        <v>211</v>
      </c>
      <c r="M8" s="175"/>
    </row>
    <row r="9" spans="1:13" ht="45">
      <c r="A9" s="122">
        <v>1</v>
      </c>
      <c r="B9" s="156" t="s">
        <v>212</v>
      </c>
      <c r="C9" s="122" t="s">
        <v>19</v>
      </c>
      <c r="D9" s="122">
        <v>20</v>
      </c>
      <c r="E9" s="123">
        <v>6.12</v>
      </c>
      <c r="F9" s="123">
        <f aca="true" t="shared" si="0" ref="F9:F14">SUM(D9*E9)</f>
        <v>122.4</v>
      </c>
      <c r="G9" s="131">
        <v>0.08</v>
      </c>
      <c r="H9" s="123">
        <f aca="true" t="shared" si="1" ref="H9:H14">SUM(J9-F9)</f>
        <v>9.792000000000002</v>
      </c>
      <c r="I9" s="123">
        <f aca="true" t="shared" si="2" ref="I9:J14">SUM(E9*1.08)</f>
        <v>6.6096</v>
      </c>
      <c r="J9" s="123">
        <f t="shared" si="2"/>
        <v>132.192</v>
      </c>
      <c r="K9" s="122"/>
      <c r="L9" s="122"/>
      <c r="M9" s="132"/>
    </row>
    <row r="10" spans="1:13" ht="45">
      <c r="A10" s="122">
        <v>2</v>
      </c>
      <c r="B10" s="156" t="s">
        <v>213</v>
      </c>
      <c r="C10" s="122" t="s">
        <v>19</v>
      </c>
      <c r="D10" s="122">
        <v>65</v>
      </c>
      <c r="E10" s="123">
        <v>4.59</v>
      </c>
      <c r="F10" s="123">
        <f t="shared" si="0"/>
        <v>298.34999999999997</v>
      </c>
      <c r="G10" s="131">
        <v>0.08</v>
      </c>
      <c r="H10" s="123">
        <f t="shared" si="1"/>
        <v>23.867999999999995</v>
      </c>
      <c r="I10" s="123">
        <f t="shared" si="2"/>
        <v>4.9572</v>
      </c>
      <c r="J10" s="123">
        <f t="shared" si="2"/>
        <v>322.21799999999996</v>
      </c>
      <c r="K10" s="122"/>
      <c r="L10" s="122"/>
      <c r="M10" s="132"/>
    </row>
    <row r="11" spans="1:13" ht="33.75">
      <c r="A11" s="122">
        <v>3</v>
      </c>
      <c r="B11" s="156" t="s">
        <v>214</v>
      </c>
      <c r="C11" s="122" t="s">
        <v>19</v>
      </c>
      <c r="D11" s="122">
        <v>70</v>
      </c>
      <c r="E11" s="123">
        <v>7.34</v>
      </c>
      <c r="F11" s="123">
        <f t="shared" si="0"/>
        <v>513.8</v>
      </c>
      <c r="G11" s="131">
        <v>0.08</v>
      </c>
      <c r="H11" s="123">
        <f t="shared" si="1"/>
        <v>41.10400000000004</v>
      </c>
      <c r="I11" s="123">
        <f t="shared" si="2"/>
        <v>7.9272</v>
      </c>
      <c r="J11" s="123">
        <f t="shared" si="2"/>
        <v>554.904</v>
      </c>
      <c r="K11" s="122"/>
      <c r="L11" s="122"/>
      <c r="M11" s="132"/>
    </row>
    <row r="12" spans="1:13" ht="33.75">
      <c r="A12" s="122">
        <v>4</v>
      </c>
      <c r="B12" s="156" t="s">
        <v>215</v>
      </c>
      <c r="C12" s="122" t="s">
        <v>19</v>
      </c>
      <c r="D12" s="122">
        <v>230</v>
      </c>
      <c r="E12" s="123">
        <v>5.2</v>
      </c>
      <c r="F12" s="123">
        <f t="shared" si="0"/>
        <v>1196</v>
      </c>
      <c r="G12" s="131">
        <v>0.08</v>
      </c>
      <c r="H12" s="123">
        <f t="shared" si="1"/>
        <v>95.68000000000006</v>
      </c>
      <c r="I12" s="123">
        <f t="shared" si="2"/>
        <v>5.6160000000000005</v>
      </c>
      <c r="J12" s="123">
        <f t="shared" si="2"/>
        <v>1291.68</v>
      </c>
      <c r="K12" s="122"/>
      <c r="L12" s="122"/>
      <c r="M12" s="132"/>
    </row>
    <row r="13" spans="1:13" ht="29.25" customHeight="1">
      <c r="A13" s="122">
        <v>5</v>
      </c>
      <c r="B13" s="156" t="s">
        <v>216</v>
      </c>
      <c r="C13" s="122" t="s">
        <v>19</v>
      </c>
      <c r="D13" s="122">
        <v>40</v>
      </c>
      <c r="E13" s="123">
        <v>7.96</v>
      </c>
      <c r="F13" s="123">
        <f t="shared" si="0"/>
        <v>318.4</v>
      </c>
      <c r="G13" s="131">
        <v>0.08</v>
      </c>
      <c r="H13" s="123">
        <f t="shared" si="1"/>
        <v>25.472000000000037</v>
      </c>
      <c r="I13" s="123">
        <f t="shared" si="2"/>
        <v>8.5968</v>
      </c>
      <c r="J13" s="123">
        <f t="shared" si="2"/>
        <v>343.872</v>
      </c>
      <c r="K13" s="122"/>
      <c r="L13" s="122"/>
      <c r="M13" s="132"/>
    </row>
    <row r="14" spans="1:13" ht="56.25">
      <c r="A14" s="122">
        <v>6</v>
      </c>
      <c r="B14" s="156" t="s">
        <v>217</v>
      </c>
      <c r="C14" s="122" t="s">
        <v>19</v>
      </c>
      <c r="D14" s="122">
        <v>230</v>
      </c>
      <c r="E14" s="123">
        <v>10.2</v>
      </c>
      <c r="F14" s="123">
        <f t="shared" si="0"/>
        <v>2346</v>
      </c>
      <c r="G14" s="131">
        <v>0.08</v>
      </c>
      <c r="H14" s="123">
        <f t="shared" si="1"/>
        <v>187.6800000000003</v>
      </c>
      <c r="I14" s="123">
        <f t="shared" si="2"/>
        <v>11.016</v>
      </c>
      <c r="J14" s="123">
        <f t="shared" si="2"/>
        <v>2533.6800000000003</v>
      </c>
      <c r="K14" s="122"/>
      <c r="L14" s="122"/>
      <c r="M14" s="132"/>
    </row>
    <row r="15" spans="1:13" ht="15">
      <c r="A15" s="248" t="s">
        <v>17</v>
      </c>
      <c r="B15" s="254"/>
      <c r="C15" s="254"/>
      <c r="D15" s="254"/>
      <c r="E15" s="249"/>
      <c r="F15" s="208">
        <f>SUM(F9:F14)</f>
        <v>4794.950000000001</v>
      </c>
      <c r="G15" s="154"/>
      <c r="H15" s="208">
        <f>SUM(H9:H14)</f>
        <v>383.59600000000046</v>
      </c>
      <c r="I15" s="208">
        <f>SUM(I9:I14)</f>
        <v>44.7228</v>
      </c>
      <c r="J15" s="208">
        <f>SUM(J9:J14)</f>
        <v>5178.546</v>
      </c>
      <c r="K15" s="154"/>
      <c r="L15" s="154"/>
      <c r="M15" s="132"/>
    </row>
    <row r="16" spans="1:13" ht="14.2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4.2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ht="14.25">
      <c r="A18" t="s">
        <v>260</v>
      </c>
    </row>
    <row r="19" ht="14.25">
      <c r="A19" t="s">
        <v>261</v>
      </c>
    </row>
    <row r="21" ht="14.25">
      <c r="A21" t="s">
        <v>262</v>
      </c>
    </row>
    <row r="22" ht="14.25">
      <c r="A22" t="s">
        <v>263</v>
      </c>
    </row>
    <row r="24" spans="1:10" ht="14.25">
      <c r="A24" s="252" t="s">
        <v>20</v>
      </c>
      <c r="B24" s="252"/>
      <c r="C24" s="252"/>
      <c r="D24" s="252"/>
      <c r="E24" s="252"/>
      <c r="F24" s="252"/>
      <c r="G24" s="252"/>
      <c r="H24" s="252"/>
      <c r="I24" s="252"/>
      <c r="J24" s="252"/>
    </row>
    <row r="25" spans="1:10" ht="14.25">
      <c r="A25" s="252"/>
      <c r="B25" s="252"/>
      <c r="C25" s="252"/>
      <c r="D25" s="252"/>
      <c r="E25" s="252"/>
      <c r="F25" s="252"/>
      <c r="G25" s="252"/>
      <c r="H25" s="252"/>
      <c r="I25" s="252"/>
      <c r="J25" s="252"/>
    </row>
    <row r="26" spans="1:10" ht="14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</row>
    <row r="27" spans="1:10" ht="48" customHeight="1">
      <c r="A27" s="252"/>
      <c r="B27" s="252"/>
      <c r="C27" s="252"/>
      <c r="D27" s="252"/>
      <c r="E27" s="252"/>
      <c r="F27" s="252"/>
      <c r="G27" s="252"/>
      <c r="H27" s="252"/>
      <c r="I27" s="252"/>
      <c r="J27" s="252"/>
    </row>
  </sheetData>
  <sheetProtection/>
  <mergeCells count="5">
    <mergeCell ref="A24:J27"/>
    <mergeCell ref="A6:L6"/>
    <mergeCell ref="A4:K4"/>
    <mergeCell ref="A5:K5"/>
    <mergeCell ref="A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6:E24"/>
  <sheetViews>
    <sheetView zoomScalePageLayoutView="0" workbookViewId="0" topLeftCell="A1">
      <selection activeCell="B4" sqref="B4:E30"/>
    </sheetView>
  </sheetViews>
  <sheetFormatPr defaultColWidth="8.796875" defaultRowHeight="14.25"/>
  <cols>
    <col min="2" max="2" width="5.09765625" style="0" customWidth="1"/>
    <col min="3" max="3" width="13.5" style="0" customWidth="1"/>
    <col min="4" max="4" width="15.5" style="0" customWidth="1"/>
    <col min="5" max="5" width="15.59765625" style="0" customWidth="1"/>
  </cols>
  <sheetData>
    <row r="6" spans="2:5" ht="15">
      <c r="B6" s="255" t="s">
        <v>264</v>
      </c>
      <c r="C6" s="256"/>
      <c r="D6" s="256"/>
      <c r="E6" s="256"/>
    </row>
    <row r="7" spans="2:5" ht="14.25">
      <c r="B7" s="124" t="s">
        <v>2</v>
      </c>
      <c r="C7" s="124" t="s">
        <v>105</v>
      </c>
      <c r="D7" s="124" t="s">
        <v>166</v>
      </c>
      <c r="E7" s="124" t="s">
        <v>181</v>
      </c>
    </row>
    <row r="8" spans="2:5" ht="14.25">
      <c r="B8" s="122">
        <v>1</v>
      </c>
      <c r="C8" s="122" t="s">
        <v>182</v>
      </c>
      <c r="D8" s="123">
        <v>15516.95</v>
      </c>
      <c r="E8" s="123">
        <v>17066.52</v>
      </c>
    </row>
    <row r="9" spans="2:5" ht="14.25">
      <c r="B9" s="122">
        <v>2</v>
      </c>
      <c r="C9" s="122" t="s">
        <v>179</v>
      </c>
      <c r="D9" s="123">
        <v>1635.35</v>
      </c>
      <c r="E9" s="123">
        <v>1766.18</v>
      </c>
    </row>
    <row r="10" spans="2:5" ht="14.25">
      <c r="B10" s="122">
        <v>3</v>
      </c>
      <c r="C10" s="122" t="s">
        <v>183</v>
      </c>
      <c r="D10" s="123">
        <v>400</v>
      </c>
      <c r="E10" s="123">
        <v>432</v>
      </c>
    </row>
    <row r="11" spans="2:5" ht="14.25">
      <c r="B11" s="122">
        <v>4</v>
      </c>
      <c r="C11" s="122" t="s">
        <v>180</v>
      </c>
      <c r="D11" s="123">
        <v>32707.28</v>
      </c>
      <c r="E11" s="123">
        <v>35323.87</v>
      </c>
    </row>
    <row r="12" spans="2:5" ht="14.25">
      <c r="B12" s="122">
        <v>5</v>
      </c>
      <c r="C12" s="122" t="s">
        <v>156</v>
      </c>
      <c r="D12" s="123">
        <v>153992.6</v>
      </c>
      <c r="E12" s="123">
        <v>166148.27</v>
      </c>
    </row>
    <row r="13" spans="2:5" ht="14.25">
      <c r="B13" s="122">
        <v>6</v>
      </c>
      <c r="C13" s="122" t="s">
        <v>184</v>
      </c>
      <c r="D13" s="123">
        <v>15823.84</v>
      </c>
      <c r="E13" s="123">
        <v>17089.75</v>
      </c>
    </row>
    <row r="14" spans="2:5" ht="14.25">
      <c r="B14" s="122">
        <v>7</v>
      </c>
      <c r="C14" s="122" t="s">
        <v>185</v>
      </c>
      <c r="D14" s="123">
        <v>15219.47</v>
      </c>
      <c r="E14" s="123">
        <v>16437.02</v>
      </c>
    </row>
    <row r="15" spans="2:5" ht="14.25">
      <c r="B15" s="122">
        <v>8</v>
      </c>
      <c r="C15" s="122" t="s">
        <v>186</v>
      </c>
      <c r="D15" s="123">
        <v>632.4</v>
      </c>
      <c r="E15" s="123">
        <v>682.99</v>
      </c>
    </row>
    <row r="16" spans="2:5" ht="14.25">
      <c r="B16" s="122">
        <v>9</v>
      </c>
      <c r="C16" s="122" t="s">
        <v>187</v>
      </c>
      <c r="D16" s="123">
        <v>28366.05</v>
      </c>
      <c r="E16" s="123">
        <v>30635.33</v>
      </c>
    </row>
    <row r="17" spans="2:5" ht="14.25">
      <c r="B17" s="122">
        <v>10</v>
      </c>
      <c r="C17" s="122" t="s">
        <v>188</v>
      </c>
      <c r="D17" s="123">
        <v>6552</v>
      </c>
      <c r="E17" s="123">
        <v>7076.16</v>
      </c>
    </row>
    <row r="18" spans="2:5" ht="14.25">
      <c r="B18" s="122">
        <v>11</v>
      </c>
      <c r="C18" s="122" t="s">
        <v>189</v>
      </c>
      <c r="D18" s="123">
        <v>4866.16</v>
      </c>
      <c r="E18" s="123">
        <v>5255.45</v>
      </c>
    </row>
    <row r="19" spans="2:5" ht="14.25">
      <c r="B19" s="122">
        <v>12</v>
      </c>
      <c r="C19" s="122" t="s">
        <v>190</v>
      </c>
      <c r="D19" s="123">
        <v>18146.8</v>
      </c>
      <c r="E19" s="123">
        <v>19598.54</v>
      </c>
    </row>
    <row r="20" spans="2:5" ht="14.25">
      <c r="B20" s="122">
        <v>13</v>
      </c>
      <c r="C20" s="122" t="s">
        <v>158</v>
      </c>
      <c r="D20" s="123">
        <v>4220.9</v>
      </c>
      <c r="E20" s="123">
        <v>4558.57</v>
      </c>
    </row>
    <row r="21" spans="2:5" ht="14.25">
      <c r="B21" s="122">
        <v>14</v>
      </c>
      <c r="C21" s="122" t="s">
        <v>159</v>
      </c>
      <c r="D21" s="123">
        <v>28764</v>
      </c>
      <c r="E21" s="123">
        <v>31065.12</v>
      </c>
    </row>
    <row r="22" spans="2:5" ht="14.25">
      <c r="B22" s="122">
        <v>15</v>
      </c>
      <c r="C22" s="122" t="s">
        <v>174</v>
      </c>
      <c r="D22" s="123">
        <v>11283.1</v>
      </c>
      <c r="E22" s="123">
        <v>12185.75</v>
      </c>
    </row>
    <row r="23" spans="2:5" ht="14.25">
      <c r="B23" s="122">
        <v>16</v>
      </c>
      <c r="C23" s="122" t="s">
        <v>175</v>
      </c>
      <c r="D23" s="123">
        <v>4794.95</v>
      </c>
      <c r="E23" s="123">
        <v>5178.55</v>
      </c>
    </row>
    <row r="24" spans="2:5" ht="15">
      <c r="B24" s="255" t="s">
        <v>17</v>
      </c>
      <c r="C24" s="257"/>
      <c r="D24" s="125">
        <f>SUM(D8:D23)</f>
        <v>342921.85</v>
      </c>
      <c r="E24" s="126">
        <f>SUM(E8:E23)</f>
        <v>370500.06999999995</v>
      </c>
    </row>
  </sheetData>
  <sheetProtection/>
  <mergeCells count="2">
    <mergeCell ref="B6:E6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3.59765625" style="0" customWidth="1"/>
    <col min="2" max="2" width="18.59765625" style="0" customWidth="1"/>
    <col min="3" max="3" width="6.09765625" style="0" customWidth="1"/>
    <col min="4" max="4" width="5.8984375" style="0" customWidth="1"/>
    <col min="7" max="7" width="5.19921875" style="0" customWidth="1"/>
    <col min="8" max="8" width="12" style="0" customWidth="1"/>
    <col min="9" max="9" width="12.69921875" style="0" customWidth="1"/>
    <col min="10" max="10" width="10.5" style="0" customWidth="1"/>
  </cols>
  <sheetData>
    <row r="1" spans="1:11" ht="14.25">
      <c r="A1" s="309" t="s">
        <v>367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8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4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4.25">
      <c r="A4" s="311" t="s">
        <v>379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4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38.25">
      <c r="A6" s="357" t="s">
        <v>2</v>
      </c>
      <c r="B6" s="357" t="s">
        <v>103</v>
      </c>
      <c r="C6" s="357" t="s">
        <v>14</v>
      </c>
      <c r="D6" s="357" t="s">
        <v>4</v>
      </c>
      <c r="E6" s="357" t="s">
        <v>377</v>
      </c>
      <c r="F6" s="357" t="s">
        <v>378</v>
      </c>
      <c r="G6" s="357" t="s">
        <v>90</v>
      </c>
      <c r="H6" s="357" t="s">
        <v>371</v>
      </c>
      <c r="I6" s="357" t="s">
        <v>131</v>
      </c>
      <c r="J6" s="357" t="s">
        <v>18</v>
      </c>
      <c r="K6" s="357" t="s">
        <v>269</v>
      </c>
    </row>
    <row r="7" spans="1:11" ht="14.25">
      <c r="A7" s="336">
        <v>1</v>
      </c>
      <c r="B7" s="337" t="s">
        <v>314</v>
      </c>
      <c r="C7" s="336" t="s">
        <v>368</v>
      </c>
      <c r="D7" s="339">
        <v>5</v>
      </c>
      <c r="E7" s="322"/>
      <c r="F7" s="323"/>
      <c r="G7" s="349">
        <v>0.08</v>
      </c>
      <c r="H7" s="323"/>
      <c r="I7" s="323"/>
      <c r="J7" s="324"/>
      <c r="K7" s="324"/>
    </row>
    <row r="8" spans="1:11" ht="14.25">
      <c r="A8" s="336">
        <v>2</v>
      </c>
      <c r="B8" s="337" t="s">
        <v>315</v>
      </c>
      <c r="C8" s="336" t="s">
        <v>368</v>
      </c>
      <c r="D8" s="339">
        <v>3</v>
      </c>
      <c r="E8" s="322"/>
      <c r="F8" s="323"/>
      <c r="G8" s="349">
        <v>0.08</v>
      </c>
      <c r="H8" s="323"/>
      <c r="I8" s="323"/>
      <c r="J8" s="324"/>
      <c r="K8" s="324"/>
    </row>
    <row r="9" spans="1:11" ht="25.5">
      <c r="A9" s="336">
        <v>3</v>
      </c>
      <c r="B9" s="325" t="s">
        <v>364</v>
      </c>
      <c r="C9" s="336" t="s">
        <v>368</v>
      </c>
      <c r="D9" s="340">
        <v>110</v>
      </c>
      <c r="E9" s="322"/>
      <c r="F9" s="323"/>
      <c r="G9" s="350">
        <v>0.08</v>
      </c>
      <c r="H9" s="323"/>
      <c r="I9" s="323"/>
      <c r="J9" s="324"/>
      <c r="K9" s="324"/>
    </row>
    <row r="10" spans="1:11" ht="25.5">
      <c r="A10" s="336">
        <v>4</v>
      </c>
      <c r="B10" s="338" t="s">
        <v>277</v>
      </c>
      <c r="C10" s="336" t="s">
        <v>368</v>
      </c>
      <c r="D10" s="341">
        <v>4</v>
      </c>
      <c r="E10" s="326"/>
      <c r="F10" s="323"/>
      <c r="G10" s="350">
        <v>0.08</v>
      </c>
      <c r="H10" s="323"/>
      <c r="I10" s="323"/>
      <c r="J10" s="324"/>
      <c r="K10" s="324"/>
    </row>
    <row r="11" spans="1:11" ht="14.25">
      <c r="A11" s="336">
        <v>5</v>
      </c>
      <c r="B11" s="325" t="s">
        <v>362</v>
      </c>
      <c r="C11" s="336" t="s">
        <v>368</v>
      </c>
      <c r="D11" s="340">
        <v>360</v>
      </c>
      <c r="E11" s="327"/>
      <c r="F11" s="323"/>
      <c r="G11" s="350">
        <v>0.08</v>
      </c>
      <c r="H11" s="323"/>
      <c r="I11" s="323"/>
      <c r="J11" s="324"/>
      <c r="K11" s="324"/>
    </row>
    <row r="12" spans="1:11" ht="25.5">
      <c r="A12" s="336">
        <v>6</v>
      </c>
      <c r="B12" s="328" t="s">
        <v>355</v>
      </c>
      <c r="C12" s="336" t="s">
        <v>368</v>
      </c>
      <c r="D12" s="340">
        <v>5</v>
      </c>
      <c r="E12" s="329"/>
      <c r="F12" s="323"/>
      <c r="G12" s="350">
        <v>0.08</v>
      </c>
      <c r="H12" s="323"/>
      <c r="I12" s="323"/>
      <c r="J12" s="324"/>
      <c r="K12" s="324"/>
    </row>
    <row r="13" spans="1:11" ht="25.5">
      <c r="A13" s="336">
        <v>7</v>
      </c>
      <c r="B13" s="328" t="s">
        <v>356</v>
      </c>
      <c r="C13" s="336" t="s">
        <v>368</v>
      </c>
      <c r="D13" s="340">
        <v>25</v>
      </c>
      <c r="E13" s="329"/>
      <c r="F13" s="323"/>
      <c r="G13" s="350">
        <v>0.08</v>
      </c>
      <c r="H13" s="323"/>
      <c r="I13" s="323"/>
      <c r="J13" s="324"/>
      <c r="K13" s="324"/>
    </row>
    <row r="14" spans="1:11" ht="25.5">
      <c r="A14" s="336">
        <v>8</v>
      </c>
      <c r="B14" s="330" t="s">
        <v>357</v>
      </c>
      <c r="C14" s="336" t="s">
        <v>368</v>
      </c>
      <c r="D14" s="342">
        <v>5</v>
      </c>
      <c r="E14" s="331"/>
      <c r="F14" s="323"/>
      <c r="G14" s="350">
        <v>0.08</v>
      </c>
      <c r="H14" s="323"/>
      <c r="I14" s="323"/>
      <c r="J14" s="324"/>
      <c r="K14" s="324"/>
    </row>
    <row r="15" spans="1:11" ht="25.5">
      <c r="A15" s="336">
        <v>9</v>
      </c>
      <c r="B15" s="337" t="s">
        <v>321</v>
      </c>
      <c r="C15" s="336" t="s">
        <v>368</v>
      </c>
      <c r="D15" s="339">
        <v>210</v>
      </c>
      <c r="E15" s="322"/>
      <c r="F15" s="323"/>
      <c r="G15" s="349">
        <v>0.08</v>
      </c>
      <c r="H15" s="323"/>
      <c r="I15" s="323"/>
      <c r="J15" s="324"/>
      <c r="K15" s="324"/>
    </row>
    <row r="16" spans="1:11" ht="25.5">
      <c r="A16" s="336">
        <v>10</v>
      </c>
      <c r="B16" s="337" t="s">
        <v>322</v>
      </c>
      <c r="C16" s="336" t="s">
        <v>368</v>
      </c>
      <c r="D16" s="339">
        <v>50</v>
      </c>
      <c r="E16" s="322"/>
      <c r="F16" s="323"/>
      <c r="G16" s="349">
        <v>0.08</v>
      </c>
      <c r="H16" s="323"/>
      <c r="I16" s="323"/>
      <c r="J16" s="324"/>
      <c r="K16" s="324"/>
    </row>
    <row r="17" spans="1:11" ht="38.25">
      <c r="A17" s="336">
        <v>11</v>
      </c>
      <c r="B17" s="338" t="s">
        <v>283</v>
      </c>
      <c r="C17" s="336" t="s">
        <v>368</v>
      </c>
      <c r="D17" s="343">
        <v>30</v>
      </c>
      <c r="E17" s="332"/>
      <c r="F17" s="323"/>
      <c r="G17" s="350">
        <v>0.08</v>
      </c>
      <c r="H17" s="323"/>
      <c r="I17" s="323"/>
      <c r="J17" s="324"/>
      <c r="K17" s="324"/>
    </row>
    <row r="18" spans="1:11" ht="38.25">
      <c r="A18" s="336">
        <v>12</v>
      </c>
      <c r="B18" s="337" t="s">
        <v>305</v>
      </c>
      <c r="C18" s="336" t="s">
        <v>368</v>
      </c>
      <c r="D18" s="339">
        <v>15</v>
      </c>
      <c r="E18" s="322"/>
      <c r="F18" s="323"/>
      <c r="G18" s="349">
        <v>0.08</v>
      </c>
      <c r="H18" s="323"/>
      <c r="I18" s="323"/>
      <c r="J18" s="324"/>
      <c r="K18" s="324"/>
    </row>
    <row r="19" spans="1:11" ht="38.25">
      <c r="A19" s="336">
        <v>13</v>
      </c>
      <c r="B19" s="337" t="s">
        <v>306</v>
      </c>
      <c r="C19" s="336" t="s">
        <v>368</v>
      </c>
      <c r="D19" s="339">
        <v>20</v>
      </c>
      <c r="E19" s="322"/>
      <c r="F19" s="323"/>
      <c r="G19" s="349">
        <v>0.08</v>
      </c>
      <c r="H19" s="323"/>
      <c r="I19" s="323"/>
      <c r="J19" s="324"/>
      <c r="K19" s="324"/>
    </row>
    <row r="20" spans="1:11" ht="38.25">
      <c r="A20" s="336">
        <v>14</v>
      </c>
      <c r="B20" s="337" t="s">
        <v>307</v>
      </c>
      <c r="C20" s="336" t="s">
        <v>368</v>
      </c>
      <c r="D20" s="339">
        <v>15</v>
      </c>
      <c r="E20" s="322"/>
      <c r="F20" s="323"/>
      <c r="G20" s="349">
        <v>0.08</v>
      </c>
      <c r="H20" s="323"/>
      <c r="I20" s="323"/>
      <c r="J20" s="324"/>
      <c r="K20" s="324"/>
    </row>
    <row r="21" spans="1:11" ht="38.25">
      <c r="A21" s="336">
        <v>15</v>
      </c>
      <c r="B21" s="337" t="s">
        <v>308</v>
      </c>
      <c r="C21" s="336" t="s">
        <v>368</v>
      </c>
      <c r="D21" s="339">
        <v>5</v>
      </c>
      <c r="E21" s="322"/>
      <c r="F21" s="323"/>
      <c r="G21" s="349">
        <v>0.08</v>
      </c>
      <c r="H21" s="323"/>
      <c r="I21" s="323"/>
      <c r="J21" s="324"/>
      <c r="K21" s="324"/>
    </row>
    <row r="22" spans="1:11" ht="38.25">
      <c r="A22" s="336">
        <v>16</v>
      </c>
      <c r="B22" s="337" t="s">
        <v>309</v>
      </c>
      <c r="C22" s="336" t="s">
        <v>368</v>
      </c>
      <c r="D22" s="339">
        <v>3</v>
      </c>
      <c r="E22" s="322"/>
      <c r="F22" s="323"/>
      <c r="G22" s="349">
        <v>0.08</v>
      </c>
      <c r="H22" s="323"/>
      <c r="I22" s="323"/>
      <c r="J22" s="324"/>
      <c r="K22" s="324"/>
    </row>
    <row r="23" spans="1:11" ht="38.25">
      <c r="A23" s="336">
        <v>17</v>
      </c>
      <c r="B23" s="337" t="s">
        <v>310</v>
      </c>
      <c r="C23" s="336" t="s">
        <v>368</v>
      </c>
      <c r="D23" s="339">
        <v>45</v>
      </c>
      <c r="E23" s="322"/>
      <c r="F23" s="323"/>
      <c r="G23" s="349">
        <v>0.08</v>
      </c>
      <c r="H23" s="323"/>
      <c r="I23" s="323"/>
      <c r="J23" s="324"/>
      <c r="K23" s="324"/>
    </row>
    <row r="24" spans="1:11" ht="25.5">
      <c r="A24" s="336">
        <v>18</v>
      </c>
      <c r="B24" s="333" t="s">
        <v>358</v>
      </c>
      <c r="C24" s="336" t="s">
        <v>368</v>
      </c>
      <c r="D24" s="344">
        <v>10</v>
      </c>
      <c r="E24" s="334"/>
      <c r="F24" s="323"/>
      <c r="G24" s="350">
        <v>0.08</v>
      </c>
      <c r="H24" s="323"/>
      <c r="I24" s="323"/>
      <c r="J24" s="324"/>
      <c r="K24" s="324"/>
    </row>
    <row r="25" spans="1:11" ht="25.5">
      <c r="A25" s="336">
        <v>19</v>
      </c>
      <c r="B25" s="328" t="s">
        <v>359</v>
      </c>
      <c r="C25" s="336" t="s">
        <v>368</v>
      </c>
      <c r="D25" s="345">
        <v>10</v>
      </c>
      <c r="E25" s="329"/>
      <c r="F25" s="323"/>
      <c r="G25" s="350">
        <v>0.08</v>
      </c>
      <c r="H25" s="323"/>
      <c r="I25" s="323"/>
      <c r="J25" s="324"/>
      <c r="K25" s="324"/>
    </row>
    <row r="26" spans="1:11" ht="25.5">
      <c r="A26" s="269">
        <v>20</v>
      </c>
      <c r="B26" s="325" t="s">
        <v>363</v>
      </c>
      <c r="C26" s="336" t="s">
        <v>368</v>
      </c>
      <c r="D26" s="340">
        <v>15</v>
      </c>
      <c r="E26" s="326"/>
      <c r="F26" s="323"/>
      <c r="G26" s="350">
        <v>0.08</v>
      </c>
      <c r="H26" s="323"/>
      <c r="I26" s="323"/>
      <c r="J26" s="335"/>
      <c r="K26" s="335"/>
    </row>
    <row r="27" spans="1:11" ht="14.25">
      <c r="A27" s="346" t="s">
        <v>17</v>
      </c>
      <c r="B27" s="347"/>
      <c r="C27" s="347"/>
      <c r="D27" s="347"/>
      <c r="E27" s="348"/>
      <c r="F27" s="272"/>
      <c r="G27" s="289"/>
      <c r="H27" s="289"/>
      <c r="I27" s="323"/>
      <c r="J27" s="289"/>
      <c r="K27" s="289"/>
    </row>
    <row r="35" spans="1:9" ht="14.25">
      <c r="A35" s="213"/>
      <c r="F35" s="213"/>
      <c r="G35" s="213"/>
      <c r="H35" s="213"/>
      <c r="I35" s="213"/>
    </row>
    <row r="36" spans="2:5" ht="14.25">
      <c r="B36" s="213"/>
      <c r="C36" s="213"/>
      <c r="D36" s="213"/>
      <c r="E36" s="213"/>
    </row>
  </sheetData>
  <sheetProtection/>
  <mergeCells count="4">
    <mergeCell ref="A2:K2"/>
    <mergeCell ref="A4:K4"/>
    <mergeCell ref="A27:E27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6" sqref="A6:IV6"/>
    </sheetView>
  </sheetViews>
  <sheetFormatPr defaultColWidth="8.796875" defaultRowHeight="14.25"/>
  <cols>
    <col min="1" max="1" width="3.5" style="0" customWidth="1"/>
    <col min="2" max="2" width="20.59765625" style="0" customWidth="1"/>
    <col min="3" max="3" width="10.5" style="0" customWidth="1"/>
    <col min="4" max="4" width="5.3984375" style="0" customWidth="1"/>
  </cols>
  <sheetData>
    <row r="1" spans="1:10" ht="14.25">
      <c r="A1" s="309" t="s">
        <v>367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3" ht="14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51"/>
      <c r="L3" s="215"/>
      <c r="M3" s="215"/>
    </row>
    <row r="4" spans="1:13" ht="14.25">
      <c r="A4" s="311" t="s">
        <v>380</v>
      </c>
      <c r="B4" s="311"/>
      <c r="C4" s="311"/>
      <c r="D4" s="311"/>
      <c r="E4" s="311"/>
      <c r="F4" s="311"/>
      <c r="G4" s="311"/>
      <c r="H4" s="311"/>
      <c r="I4" s="311"/>
      <c r="J4" s="311"/>
      <c r="K4" s="351"/>
      <c r="L4" s="351"/>
      <c r="M4" s="351"/>
    </row>
    <row r="5" spans="1:13" ht="14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51"/>
      <c r="L5" s="215"/>
      <c r="M5" s="215"/>
    </row>
    <row r="6" spans="1:11" ht="51">
      <c r="A6" s="357" t="s">
        <v>2</v>
      </c>
      <c r="B6" s="357" t="s">
        <v>103</v>
      </c>
      <c r="C6" s="357" t="s">
        <v>14</v>
      </c>
      <c r="D6" s="357" t="s">
        <v>4</v>
      </c>
      <c r="E6" s="357" t="s">
        <v>382</v>
      </c>
      <c r="F6" s="357" t="s">
        <v>166</v>
      </c>
      <c r="G6" s="357" t="s">
        <v>90</v>
      </c>
      <c r="H6" s="357" t="s">
        <v>383</v>
      </c>
      <c r="I6" s="357" t="s">
        <v>181</v>
      </c>
      <c r="J6" s="357" t="s">
        <v>18</v>
      </c>
      <c r="K6" s="357" t="s">
        <v>265</v>
      </c>
    </row>
    <row r="7" spans="1:11" ht="75.75" customHeight="1">
      <c r="A7" s="339">
        <v>1</v>
      </c>
      <c r="B7" s="353" t="s">
        <v>360</v>
      </c>
      <c r="C7" s="343" t="s">
        <v>270</v>
      </c>
      <c r="D7" s="343">
        <v>100</v>
      </c>
      <c r="E7" s="354"/>
      <c r="F7" s="354"/>
      <c r="G7" s="358">
        <v>0.08</v>
      </c>
      <c r="H7" s="354"/>
      <c r="I7" s="354"/>
      <c r="J7" s="353"/>
      <c r="K7" s="353"/>
    </row>
    <row r="8" spans="1:11" ht="78" customHeight="1">
      <c r="A8" s="339">
        <v>2</v>
      </c>
      <c r="B8" s="353" t="s">
        <v>361</v>
      </c>
      <c r="C8" s="343" t="s">
        <v>270</v>
      </c>
      <c r="D8" s="343">
        <v>200</v>
      </c>
      <c r="E8" s="354"/>
      <c r="F8" s="354"/>
      <c r="G8" s="358">
        <v>0.08</v>
      </c>
      <c r="H8" s="354"/>
      <c r="I8" s="354"/>
      <c r="J8" s="353"/>
      <c r="K8" s="353"/>
    </row>
    <row r="9" spans="1:11" ht="69" customHeight="1">
      <c r="A9" s="339">
        <v>3</v>
      </c>
      <c r="B9" s="353" t="s">
        <v>381</v>
      </c>
      <c r="C9" s="343" t="s">
        <v>270</v>
      </c>
      <c r="D9" s="343">
        <v>200</v>
      </c>
      <c r="E9" s="354"/>
      <c r="F9" s="354"/>
      <c r="G9" s="358">
        <v>0.08</v>
      </c>
      <c r="H9" s="354"/>
      <c r="I9" s="354"/>
      <c r="J9" s="353"/>
      <c r="K9" s="353"/>
    </row>
    <row r="10" spans="1:11" ht="14.25">
      <c r="A10" s="359" t="s">
        <v>17</v>
      </c>
      <c r="B10" s="360"/>
      <c r="C10" s="360"/>
      <c r="D10" s="360"/>
      <c r="E10" s="361"/>
      <c r="F10" s="356"/>
      <c r="G10" s="362"/>
      <c r="H10" s="362"/>
      <c r="I10" s="356"/>
      <c r="J10" s="362"/>
      <c r="K10" s="362"/>
    </row>
    <row r="19" spans="1:7" ht="14.25">
      <c r="A19" s="213"/>
      <c r="B19" s="213"/>
      <c r="C19" s="213"/>
      <c r="D19" s="213"/>
      <c r="E19" s="213"/>
      <c r="F19" s="213"/>
      <c r="G19" s="213"/>
    </row>
    <row r="20" spans="1:7" ht="14.25">
      <c r="A20" s="213"/>
      <c r="B20" s="213"/>
      <c r="C20" s="213"/>
      <c r="D20" s="213"/>
      <c r="E20" s="213"/>
      <c r="F20" s="213"/>
      <c r="G20" s="213"/>
    </row>
  </sheetData>
  <sheetProtection/>
  <mergeCells count="4">
    <mergeCell ref="A10:E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6" sqref="A6:K6"/>
    </sheetView>
  </sheetViews>
  <sheetFormatPr defaultColWidth="8.796875" defaultRowHeight="14.25"/>
  <cols>
    <col min="1" max="1" width="4.3984375" style="0" customWidth="1"/>
    <col min="2" max="2" width="12.8984375" style="0" customWidth="1"/>
    <col min="3" max="3" width="6.69921875" style="0" customWidth="1"/>
    <col min="4" max="4" width="5.19921875" style="0" customWidth="1"/>
    <col min="6" max="6" width="11.59765625" style="0" customWidth="1"/>
    <col min="7" max="7" width="7.19921875" style="0" customWidth="1"/>
    <col min="8" max="8" width="12.5" style="0" customWidth="1"/>
    <col min="10" max="10" width="11.59765625" style="0" customWidth="1"/>
  </cols>
  <sheetData>
    <row r="1" spans="1:10" ht="14.25">
      <c r="A1" s="309" t="s">
        <v>367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1" ht="14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51"/>
    </row>
    <row r="4" spans="1:11" ht="14.25">
      <c r="A4" s="311" t="s">
        <v>366</v>
      </c>
      <c r="B4" s="311"/>
      <c r="C4" s="311"/>
      <c r="D4" s="311"/>
      <c r="E4" s="311"/>
      <c r="F4" s="311"/>
      <c r="G4" s="311"/>
      <c r="H4" s="311"/>
      <c r="I4" s="311"/>
      <c r="J4" s="311"/>
      <c r="K4" s="351"/>
    </row>
    <row r="5" spans="1:11" ht="14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51"/>
    </row>
    <row r="6" spans="1:12" ht="38.25">
      <c r="A6" s="357" t="s">
        <v>2</v>
      </c>
      <c r="B6" s="357" t="s">
        <v>103</v>
      </c>
      <c r="C6" s="357" t="s">
        <v>14</v>
      </c>
      <c r="D6" s="357" t="s">
        <v>4</v>
      </c>
      <c r="E6" s="357" t="s">
        <v>382</v>
      </c>
      <c r="F6" s="357" t="s">
        <v>166</v>
      </c>
      <c r="G6" s="357" t="s">
        <v>90</v>
      </c>
      <c r="H6" s="357" t="s">
        <v>383</v>
      </c>
      <c r="I6" s="357" t="s">
        <v>181</v>
      </c>
      <c r="J6" s="357" t="s">
        <v>18</v>
      </c>
      <c r="K6" s="357" t="s">
        <v>265</v>
      </c>
      <c r="L6" s="132"/>
    </row>
    <row r="7" spans="1:12" ht="38.25">
      <c r="A7" s="339">
        <v>1</v>
      </c>
      <c r="B7" s="337" t="s">
        <v>272</v>
      </c>
      <c r="C7" s="343" t="s">
        <v>384</v>
      </c>
      <c r="D7" s="343">
        <v>30</v>
      </c>
      <c r="E7" s="365"/>
      <c r="F7" s="365"/>
      <c r="G7" s="358">
        <v>0.08</v>
      </c>
      <c r="H7" s="365"/>
      <c r="I7" s="365"/>
      <c r="J7" s="365"/>
      <c r="K7" s="337"/>
      <c r="L7" s="363"/>
    </row>
    <row r="8" spans="1:12" ht="38.25">
      <c r="A8" s="339">
        <v>2</v>
      </c>
      <c r="B8" s="337" t="s">
        <v>273</v>
      </c>
      <c r="C8" s="343" t="s">
        <v>384</v>
      </c>
      <c r="D8" s="343">
        <v>50</v>
      </c>
      <c r="E8" s="365"/>
      <c r="F8" s="365"/>
      <c r="G8" s="358">
        <v>0.08</v>
      </c>
      <c r="H8" s="365"/>
      <c r="I8" s="365"/>
      <c r="J8" s="365"/>
      <c r="K8" s="337"/>
      <c r="L8" s="363"/>
    </row>
    <row r="9" spans="1:12" ht="38.25">
      <c r="A9" s="339">
        <v>3</v>
      </c>
      <c r="B9" s="337" t="s">
        <v>274</v>
      </c>
      <c r="C9" s="343" t="s">
        <v>384</v>
      </c>
      <c r="D9" s="343">
        <v>80</v>
      </c>
      <c r="E9" s="365"/>
      <c r="F9" s="365"/>
      <c r="G9" s="358">
        <v>0.08</v>
      </c>
      <c r="H9" s="365"/>
      <c r="I9" s="365"/>
      <c r="J9" s="365"/>
      <c r="K9" s="337"/>
      <c r="L9" s="363"/>
    </row>
    <row r="10" spans="1:12" ht="38.25">
      <c r="A10" s="339">
        <v>4</v>
      </c>
      <c r="B10" s="337" t="s">
        <v>275</v>
      </c>
      <c r="C10" s="343" t="s">
        <v>384</v>
      </c>
      <c r="D10" s="343">
        <v>20</v>
      </c>
      <c r="E10" s="365"/>
      <c r="F10" s="365"/>
      <c r="G10" s="358">
        <v>0.08</v>
      </c>
      <c r="H10" s="365"/>
      <c r="I10" s="365"/>
      <c r="J10" s="365"/>
      <c r="K10" s="337"/>
      <c r="L10" s="363"/>
    </row>
    <row r="11" spans="1:12" ht="38.25">
      <c r="A11" s="339">
        <v>5</v>
      </c>
      <c r="B11" s="337" t="s">
        <v>276</v>
      </c>
      <c r="C11" s="343" t="s">
        <v>384</v>
      </c>
      <c r="D11" s="343">
        <v>100</v>
      </c>
      <c r="E11" s="365"/>
      <c r="F11" s="365"/>
      <c r="G11" s="358">
        <v>0.08</v>
      </c>
      <c r="H11" s="365"/>
      <c r="I11" s="365"/>
      <c r="J11" s="365"/>
      <c r="K11" s="337"/>
      <c r="L11" s="363"/>
    </row>
    <row r="12" spans="1:12" ht="25.5">
      <c r="A12" s="339">
        <v>6</v>
      </c>
      <c r="B12" s="337" t="s">
        <v>278</v>
      </c>
      <c r="C12" s="343" t="s">
        <v>384</v>
      </c>
      <c r="D12" s="343">
        <v>130</v>
      </c>
      <c r="E12" s="365"/>
      <c r="F12" s="365"/>
      <c r="G12" s="358">
        <v>0.08</v>
      </c>
      <c r="H12" s="365"/>
      <c r="I12" s="365"/>
      <c r="J12" s="365"/>
      <c r="K12" s="337"/>
      <c r="L12" s="363"/>
    </row>
    <row r="13" spans="1:12" ht="25.5">
      <c r="A13" s="339">
        <v>7</v>
      </c>
      <c r="B13" s="337" t="s">
        <v>279</v>
      </c>
      <c r="C13" s="343" t="s">
        <v>384</v>
      </c>
      <c r="D13" s="343">
        <v>40</v>
      </c>
      <c r="E13" s="365"/>
      <c r="F13" s="365"/>
      <c r="G13" s="358">
        <v>0.08</v>
      </c>
      <c r="H13" s="365"/>
      <c r="I13" s="365"/>
      <c r="J13" s="365"/>
      <c r="K13" s="337"/>
      <c r="L13" s="363"/>
    </row>
    <row r="14" spans="1:12" ht="38.25">
      <c r="A14" s="339">
        <v>8</v>
      </c>
      <c r="B14" s="337" t="s">
        <v>280</v>
      </c>
      <c r="C14" s="343" t="s">
        <v>384</v>
      </c>
      <c r="D14" s="343">
        <v>4</v>
      </c>
      <c r="E14" s="365"/>
      <c r="F14" s="365"/>
      <c r="G14" s="358">
        <v>0.08</v>
      </c>
      <c r="H14" s="365"/>
      <c r="I14" s="365"/>
      <c r="J14" s="365"/>
      <c r="K14" s="337"/>
      <c r="L14" s="363"/>
    </row>
    <row r="15" spans="1:12" ht="38.25">
      <c r="A15" s="339">
        <v>9</v>
      </c>
      <c r="B15" s="337" t="s">
        <v>281</v>
      </c>
      <c r="C15" s="343" t="s">
        <v>384</v>
      </c>
      <c r="D15" s="343">
        <v>30</v>
      </c>
      <c r="E15" s="365"/>
      <c r="F15" s="365"/>
      <c r="G15" s="358">
        <v>0.08</v>
      </c>
      <c r="H15" s="365"/>
      <c r="I15" s="365"/>
      <c r="J15" s="365"/>
      <c r="K15" s="337"/>
      <c r="L15" s="363"/>
    </row>
    <row r="16" spans="1:12" ht="51">
      <c r="A16" s="339">
        <v>10</v>
      </c>
      <c r="B16" s="337" t="s">
        <v>282</v>
      </c>
      <c r="C16" s="343" t="s">
        <v>384</v>
      </c>
      <c r="D16" s="343">
        <v>15</v>
      </c>
      <c r="E16" s="365"/>
      <c r="F16" s="365"/>
      <c r="G16" s="358">
        <v>0.08</v>
      </c>
      <c r="H16" s="365"/>
      <c r="I16" s="365"/>
      <c r="J16" s="365"/>
      <c r="K16" s="337"/>
      <c r="L16" s="363"/>
    </row>
    <row r="17" spans="1:12" ht="25.5">
      <c r="A17" s="339">
        <v>11</v>
      </c>
      <c r="B17" s="337" t="s">
        <v>284</v>
      </c>
      <c r="C17" s="343" t="s">
        <v>384</v>
      </c>
      <c r="D17" s="343">
        <v>10</v>
      </c>
      <c r="E17" s="365"/>
      <c r="F17" s="365"/>
      <c r="G17" s="358">
        <v>0.08</v>
      </c>
      <c r="H17" s="365"/>
      <c r="I17" s="365"/>
      <c r="J17" s="365"/>
      <c r="K17" s="337"/>
      <c r="L17" s="363"/>
    </row>
    <row r="18" spans="1:12" ht="63.75">
      <c r="A18" s="339">
        <v>12</v>
      </c>
      <c r="B18" s="337" t="s">
        <v>285</v>
      </c>
      <c r="C18" s="343" t="s">
        <v>384</v>
      </c>
      <c r="D18" s="343">
        <v>60</v>
      </c>
      <c r="E18" s="365"/>
      <c r="F18" s="365"/>
      <c r="G18" s="358">
        <v>0.08</v>
      </c>
      <c r="H18" s="365"/>
      <c r="I18" s="365"/>
      <c r="J18" s="365"/>
      <c r="K18" s="337"/>
      <c r="L18" s="363"/>
    </row>
    <row r="19" spans="1:12" ht="51">
      <c r="A19" s="339">
        <v>13</v>
      </c>
      <c r="B19" s="337" t="s">
        <v>286</v>
      </c>
      <c r="C19" s="343" t="s">
        <v>384</v>
      </c>
      <c r="D19" s="343">
        <v>1</v>
      </c>
      <c r="E19" s="365"/>
      <c r="F19" s="365"/>
      <c r="G19" s="358">
        <v>0.08</v>
      </c>
      <c r="H19" s="365"/>
      <c r="I19" s="365"/>
      <c r="J19" s="365"/>
      <c r="K19" s="337"/>
      <c r="L19" s="363"/>
    </row>
    <row r="20" spans="1:12" ht="51">
      <c r="A20" s="339">
        <v>14</v>
      </c>
      <c r="B20" s="337" t="s">
        <v>287</v>
      </c>
      <c r="C20" s="343" t="s">
        <v>384</v>
      </c>
      <c r="D20" s="343">
        <v>2</v>
      </c>
      <c r="E20" s="365"/>
      <c r="F20" s="365"/>
      <c r="G20" s="358">
        <v>0.08</v>
      </c>
      <c r="H20" s="365"/>
      <c r="I20" s="365"/>
      <c r="J20" s="365"/>
      <c r="K20" s="337"/>
      <c r="L20" s="363"/>
    </row>
    <row r="21" spans="1:12" ht="38.25">
      <c r="A21" s="339">
        <v>15</v>
      </c>
      <c r="B21" s="337" t="s">
        <v>288</v>
      </c>
      <c r="C21" s="343" t="s">
        <v>384</v>
      </c>
      <c r="D21" s="343">
        <v>700</v>
      </c>
      <c r="E21" s="365"/>
      <c r="F21" s="365"/>
      <c r="G21" s="358">
        <v>0.08</v>
      </c>
      <c r="H21" s="365"/>
      <c r="I21" s="365"/>
      <c r="J21" s="365"/>
      <c r="K21" s="337"/>
      <c r="L21" s="363"/>
    </row>
    <row r="22" spans="1:12" ht="25.5">
      <c r="A22" s="339">
        <v>16</v>
      </c>
      <c r="B22" s="337" t="s">
        <v>289</v>
      </c>
      <c r="C22" s="343" t="s">
        <v>384</v>
      </c>
      <c r="D22" s="343">
        <v>100</v>
      </c>
      <c r="E22" s="365"/>
      <c r="F22" s="365"/>
      <c r="G22" s="358">
        <v>0.08</v>
      </c>
      <c r="H22" s="365"/>
      <c r="I22" s="365"/>
      <c r="J22" s="365"/>
      <c r="K22" s="337"/>
      <c r="L22" s="363"/>
    </row>
    <row r="23" spans="1:12" ht="25.5">
      <c r="A23" s="339">
        <v>17</v>
      </c>
      <c r="B23" s="337" t="s">
        <v>290</v>
      </c>
      <c r="C23" s="343" t="s">
        <v>384</v>
      </c>
      <c r="D23" s="343">
        <v>30</v>
      </c>
      <c r="E23" s="365"/>
      <c r="F23" s="365"/>
      <c r="G23" s="358">
        <v>0.08</v>
      </c>
      <c r="H23" s="365"/>
      <c r="I23" s="365"/>
      <c r="J23" s="365"/>
      <c r="K23" s="337"/>
      <c r="L23" s="363"/>
    </row>
    <row r="24" spans="1:12" ht="25.5">
      <c r="A24" s="339">
        <v>18</v>
      </c>
      <c r="B24" s="337" t="s">
        <v>291</v>
      </c>
      <c r="C24" s="343" t="s">
        <v>384</v>
      </c>
      <c r="D24" s="343">
        <v>10</v>
      </c>
      <c r="E24" s="365"/>
      <c r="F24" s="365"/>
      <c r="G24" s="358">
        <v>0.08</v>
      </c>
      <c r="H24" s="365"/>
      <c r="I24" s="365"/>
      <c r="J24" s="365"/>
      <c r="K24" s="337"/>
      <c r="L24" s="363"/>
    </row>
    <row r="25" spans="1:12" ht="25.5">
      <c r="A25" s="339">
        <v>19</v>
      </c>
      <c r="B25" s="337" t="s">
        <v>292</v>
      </c>
      <c r="C25" s="343" t="s">
        <v>384</v>
      </c>
      <c r="D25" s="343">
        <v>15</v>
      </c>
      <c r="E25" s="365"/>
      <c r="F25" s="365"/>
      <c r="G25" s="358">
        <v>0.08</v>
      </c>
      <c r="H25" s="365"/>
      <c r="I25" s="365"/>
      <c r="J25" s="365"/>
      <c r="K25" s="337"/>
      <c r="L25" s="363"/>
    </row>
    <row r="26" spans="1:12" ht="25.5">
      <c r="A26" s="339">
        <v>20</v>
      </c>
      <c r="B26" s="337" t="s">
        <v>293</v>
      </c>
      <c r="C26" s="343" t="s">
        <v>384</v>
      </c>
      <c r="D26" s="343">
        <v>40</v>
      </c>
      <c r="E26" s="365"/>
      <c r="F26" s="365"/>
      <c r="G26" s="358">
        <v>0.08</v>
      </c>
      <c r="H26" s="365"/>
      <c r="I26" s="365"/>
      <c r="J26" s="365"/>
      <c r="K26" s="337"/>
      <c r="L26" s="363"/>
    </row>
    <row r="27" spans="1:12" ht="25.5">
      <c r="A27" s="339">
        <v>21</v>
      </c>
      <c r="B27" s="337" t="s">
        <v>294</v>
      </c>
      <c r="C27" s="343" t="s">
        <v>384</v>
      </c>
      <c r="D27" s="343">
        <v>40</v>
      </c>
      <c r="E27" s="365"/>
      <c r="F27" s="365"/>
      <c r="G27" s="358">
        <v>0.08</v>
      </c>
      <c r="H27" s="365"/>
      <c r="I27" s="365"/>
      <c r="J27" s="365"/>
      <c r="K27" s="337"/>
      <c r="L27" s="363"/>
    </row>
    <row r="28" spans="1:12" ht="25.5">
      <c r="A28" s="339">
        <v>22</v>
      </c>
      <c r="B28" s="337" t="s">
        <v>295</v>
      </c>
      <c r="C28" s="343" t="s">
        <v>384</v>
      </c>
      <c r="D28" s="343">
        <v>15</v>
      </c>
      <c r="E28" s="365"/>
      <c r="F28" s="365"/>
      <c r="G28" s="358">
        <v>0.08</v>
      </c>
      <c r="H28" s="365"/>
      <c r="I28" s="365"/>
      <c r="J28" s="365"/>
      <c r="K28" s="337"/>
      <c r="L28" s="363"/>
    </row>
    <row r="29" spans="1:12" ht="25.5">
      <c r="A29" s="339">
        <v>23</v>
      </c>
      <c r="B29" s="337" t="s">
        <v>296</v>
      </c>
      <c r="C29" s="343" t="s">
        <v>384</v>
      </c>
      <c r="D29" s="343">
        <v>25</v>
      </c>
      <c r="E29" s="365"/>
      <c r="F29" s="365"/>
      <c r="G29" s="358">
        <v>0.08</v>
      </c>
      <c r="H29" s="365"/>
      <c r="I29" s="365"/>
      <c r="J29" s="365"/>
      <c r="K29" s="337"/>
      <c r="L29" s="363"/>
    </row>
    <row r="30" spans="1:12" ht="51">
      <c r="A30" s="339">
        <v>24</v>
      </c>
      <c r="B30" s="337" t="s">
        <v>297</v>
      </c>
      <c r="C30" s="343" t="s">
        <v>384</v>
      </c>
      <c r="D30" s="343">
        <v>50</v>
      </c>
      <c r="E30" s="365"/>
      <c r="F30" s="365"/>
      <c r="G30" s="358">
        <v>0.08</v>
      </c>
      <c r="H30" s="365"/>
      <c r="I30" s="365"/>
      <c r="J30" s="365"/>
      <c r="K30" s="337"/>
      <c r="L30" s="363"/>
    </row>
    <row r="31" spans="1:12" ht="25.5">
      <c r="A31" s="339">
        <v>25</v>
      </c>
      <c r="B31" s="337" t="s">
        <v>298</v>
      </c>
      <c r="C31" s="343" t="s">
        <v>384</v>
      </c>
      <c r="D31" s="343">
        <v>450</v>
      </c>
      <c r="E31" s="365"/>
      <c r="F31" s="365"/>
      <c r="G31" s="358">
        <v>0.08</v>
      </c>
      <c r="H31" s="365"/>
      <c r="I31" s="365"/>
      <c r="J31" s="365"/>
      <c r="K31" s="337"/>
      <c r="L31" s="363"/>
    </row>
    <row r="32" spans="1:12" ht="25.5">
      <c r="A32" s="339">
        <v>26</v>
      </c>
      <c r="B32" s="337" t="s">
        <v>299</v>
      </c>
      <c r="C32" s="343" t="s">
        <v>384</v>
      </c>
      <c r="D32" s="343">
        <v>250</v>
      </c>
      <c r="E32" s="365"/>
      <c r="F32" s="365"/>
      <c r="G32" s="358">
        <v>0.08</v>
      </c>
      <c r="H32" s="365"/>
      <c r="I32" s="365"/>
      <c r="J32" s="365"/>
      <c r="K32" s="337"/>
      <c r="L32" s="363"/>
    </row>
    <row r="33" spans="1:12" ht="38.25">
      <c r="A33" s="339">
        <v>27</v>
      </c>
      <c r="B33" s="337" t="s">
        <v>300</v>
      </c>
      <c r="C33" s="343" t="s">
        <v>384</v>
      </c>
      <c r="D33" s="343">
        <v>10</v>
      </c>
      <c r="E33" s="365"/>
      <c r="F33" s="365"/>
      <c r="G33" s="358">
        <v>0.08</v>
      </c>
      <c r="H33" s="365"/>
      <c r="I33" s="365"/>
      <c r="J33" s="365"/>
      <c r="K33" s="337"/>
      <c r="L33" s="363"/>
    </row>
    <row r="34" spans="1:12" ht="25.5">
      <c r="A34" s="339">
        <v>28</v>
      </c>
      <c r="B34" s="337" t="s">
        <v>301</v>
      </c>
      <c r="C34" s="343" t="s">
        <v>384</v>
      </c>
      <c r="D34" s="343">
        <v>30</v>
      </c>
      <c r="E34" s="365"/>
      <c r="F34" s="365"/>
      <c r="G34" s="358">
        <v>0.08</v>
      </c>
      <c r="H34" s="365"/>
      <c r="I34" s="365"/>
      <c r="J34" s="365"/>
      <c r="K34" s="337"/>
      <c r="L34" s="363"/>
    </row>
    <row r="35" spans="1:12" ht="25.5">
      <c r="A35" s="339">
        <v>29</v>
      </c>
      <c r="B35" s="337" t="s">
        <v>302</v>
      </c>
      <c r="C35" s="343" t="s">
        <v>384</v>
      </c>
      <c r="D35" s="343">
        <v>90</v>
      </c>
      <c r="E35" s="365"/>
      <c r="F35" s="365"/>
      <c r="G35" s="358">
        <v>0.08</v>
      </c>
      <c r="H35" s="365"/>
      <c r="I35" s="365"/>
      <c r="J35" s="365"/>
      <c r="K35" s="337"/>
      <c r="L35" s="363"/>
    </row>
    <row r="36" spans="1:12" ht="25.5">
      <c r="A36" s="339">
        <v>30</v>
      </c>
      <c r="B36" s="337" t="s">
        <v>303</v>
      </c>
      <c r="C36" s="343" t="s">
        <v>384</v>
      </c>
      <c r="D36" s="343">
        <v>30</v>
      </c>
      <c r="E36" s="365"/>
      <c r="F36" s="365"/>
      <c r="G36" s="358">
        <v>0.08</v>
      </c>
      <c r="H36" s="365"/>
      <c r="I36" s="365"/>
      <c r="J36" s="365"/>
      <c r="K36" s="337"/>
      <c r="L36" s="363"/>
    </row>
    <row r="37" spans="1:12" ht="25.5">
      <c r="A37" s="339">
        <v>31</v>
      </c>
      <c r="B37" s="337" t="s">
        <v>304</v>
      </c>
      <c r="C37" s="343" t="s">
        <v>384</v>
      </c>
      <c r="D37" s="343">
        <v>30</v>
      </c>
      <c r="E37" s="365"/>
      <c r="F37" s="365"/>
      <c r="G37" s="358">
        <v>0.08</v>
      </c>
      <c r="H37" s="365"/>
      <c r="I37" s="365"/>
      <c r="J37" s="365"/>
      <c r="K37" s="337"/>
      <c r="L37" s="363"/>
    </row>
    <row r="38" spans="1:12" ht="38.25">
      <c r="A38" s="339">
        <v>32</v>
      </c>
      <c r="B38" s="353" t="s">
        <v>271</v>
      </c>
      <c r="C38" s="343" t="s">
        <v>384</v>
      </c>
      <c r="D38" s="343">
        <v>12</v>
      </c>
      <c r="E38" s="354"/>
      <c r="F38" s="365"/>
      <c r="G38" s="358">
        <v>0.08</v>
      </c>
      <c r="H38" s="354"/>
      <c r="I38" s="354"/>
      <c r="J38" s="354"/>
      <c r="K38" s="337"/>
      <c r="L38" s="363"/>
    </row>
    <row r="39" spans="1:12" ht="15">
      <c r="A39" s="366" t="s">
        <v>17</v>
      </c>
      <c r="B39" s="367"/>
      <c r="C39" s="367"/>
      <c r="D39" s="367"/>
      <c r="E39" s="368"/>
      <c r="F39" s="356"/>
      <c r="G39" s="362"/>
      <c r="H39" s="369"/>
      <c r="I39" s="355"/>
      <c r="J39" s="369"/>
      <c r="K39" s="362"/>
      <c r="L39" s="364"/>
    </row>
    <row r="46" spans="1:8" ht="14.25">
      <c r="A46" s="213"/>
      <c r="B46" s="213"/>
      <c r="C46" s="213"/>
      <c r="D46" s="213"/>
      <c r="E46" s="213"/>
      <c r="F46" s="213"/>
      <c r="G46" s="213"/>
      <c r="H46" s="213"/>
    </row>
    <row r="47" spans="1:8" ht="14.25">
      <c r="A47" s="213"/>
      <c r="B47" s="213"/>
      <c r="C47" s="213"/>
      <c r="D47" s="213"/>
      <c r="E47" s="213"/>
      <c r="F47" s="213"/>
      <c r="G47" s="213"/>
      <c r="H47" s="213"/>
    </row>
  </sheetData>
  <sheetProtection/>
  <mergeCells count="4">
    <mergeCell ref="A1:J1"/>
    <mergeCell ref="A2:J2"/>
    <mergeCell ref="A4:J4"/>
    <mergeCell ref="A39:E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O15" sqref="O15"/>
    </sheetView>
  </sheetViews>
  <sheetFormatPr defaultColWidth="8.796875" defaultRowHeight="14.25"/>
  <cols>
    <col min="1" max="1" width="3.09765625" style="0" customWidth="1"/>
    <col min="2" max="2" width="17.59765625" style="0" customWidth="1"/>
    <col min="3" max="3" width="5.59765625" style="0" customWidth="1"/>
    <col min="4" max="4" width="6.3984375" style="0" customWidth="1"/>
    <col min="5" max="5" width="11.8984375" style="0" customWidth="1"/>
    <col min="6" max="6" width="11" style="0" customWidth="1"/>
    <col min="7" max="7" width="5.5" style="0" customWidth="1"/>
    <col min="8" max="8" width="11.09765625" style="0" customWidth="1"/>
    <col min="9" max="9" width="12.69921875" style="0" customWidth="1"/>
    <col min="10" max="10" width="13.09765625" style="0" customWidth="1"/>
  </cols>
  <sheetData>
    <row r="1" spans="1:10" ht="14.25">
      <c r="A1" s="309" t="s">
        <v>367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8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1" ht="14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51"/>
    </row>
    <row r="4" spans="1:11" ht="14.25">
      <c r="A4" s="311" t="s">
        <v>385</v>
      </c>
      <c r="B4" s="311"/>
      <c r="C4" s="311"/>
      <c r="D4" s="311"/>
      <c r="E4" s="311"/>
      <c r="F4" s="311"/>
      <c r="G4" s="311"/>
      <c r="H4" s="311"/>
      <c r="I4" s="311"/>
      <c r="J4" s="311"/>
      <c r="K4" s="351"/>
    </row>
    <row r="5" spans="1:11" ht="14.2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51"/>
    </row>
    <row r="6" spans="1:12" ht="38.25">
      <c r="A6" s="357" t="s">
        <v>2</v>
      </c>
      <c r="B6" s="357" t="s">
        <v>103</v>
      </c>
      <c r="C6" s="357" t="s">
        <v>14</v>
      </c>
      <c r="D6" s="357" t="s">
        <v>4</v>
      </c>
      <c r="E6" s="357" t="s">
        <v>382</v>
      </c>
      <c r="F6" s="357" t="s">
        <v>166</v>
      </c>
      <c r="G6" s="357" t="s">
        <v>90</v>
      </c>
      <c r="H6" s="357" t="s">
        <v>383</v>
      </c>
      <c r="I6" s="357" t="s">
        <v>181</v>
      </c>
      <c r="J6" s="357" t="s">
        <v>18</v>
      </c>
      <c r="K6" s="357" t="s">
        <v>265</v>
      </c>
      <c r="L6" s="214"/>
    </row>
    <row r="7" spans="1:11" ht="25.5">
      <c r="A7" s="339">
        <v>1</v>
      </c>
      <c r="B7" s="374" t="s">
        <v>311</v>
      </c>
      <c r="C7" s="339" t="s">
        <v>384</v>
      </c>
      <c r="D7" s="339">
        <v>5</v>
      </c>
      <c r="E7" s="370"/>
      <c r="F7" s="370"/>
      <c r="G7" s="373">
        <v>0.08</v>
      </c>
      <c r="H7" s="371"/>
      <c r="I7" s="370"/>
      <c r="J7" s="370"/>
      <c r="K7" s="352"/>
    </row>
    <row r="8" spans="1:11" ht="25.5">
      <c r="A8" s="339">
        <v>2</v>
      </c>
      <c r="B8" s="374" t="s">
        <v>312</v>
      </c>
      <c r="C8" s="339" t="s">
        <v>384</v>
      </c>
      <c r="D8" s="339">
        <v>30</v>
      </c>
      <c r="E8" s="370"/>
      <c r="F8" s="370"/>
      <c r="G8" s="373">
        <v>0.08</v>
      </c>
      <c r="H8" s="371"/>
      <c r="I8" s="370"/>
      <c r="J8" s="370"/>
      <c r="K8" s="352"/>
    </row>
    <row r="9" spans="1:11" ht="25.5">
      <c r="A9" s="339">
        <v>3</v>
      </c>
      <c r="B9" s="374" t="s">
        <v>313</v>
      </c>
      <c r="C9" s="339" t="s">
        <v>384</v>
      </c>
      <c r="D9" s="339">
        <v>30</v>
      </c>
      <c r="E9" s="370"/>
      <c r="F9" s="370"/>
      <c r="G9" s="373">
        <v>0.08</v>
      </c>
      <c r="H9" s="371"/>
      <c r="I9" s="370"/>
      <c r="J9" s="370"/>
      <c r="K9" s="352"/>
    </row>
    <row r="10" spans="1:11" ht="38.25">
      <c r="A10" s="339">
        <v>4</v>
      </c>
      <c r="B10" s="374" t="s">
        <v>316</v>
      </c>
      <c r="C10" s="339" t="s">
        <v>384</v>
      </c>
      <c r="D10" s="339">
        <v>5</v>
      </c>
      <c r="E10" s="370"/>
      <c r="F10" s="370"/>
      <c r="G10" s="373">
        <v>0.08</v>
      </c>
      <c r="H10" s="371"/>
      <c r="I10" s="370"/>
      <c r="J10" s="370"/>
      <c r="K10" s="352"/>
    </row>
    <row r="11" spans="1:11" ht="38.25">
      <c r="A11" s="339">
        <v>5</v>
      </c>
      <c r="B11" s="374" t="s">
        <v>317</v>
      </c>
      <c r="C11" s="339" t="s">
        <v>384</v>
      </c>
      <c r="D11" s="339">
        <v>2</v>
      </c>
      <c r="E11" s="370"/>
      <c r="F11" s="370"/>
      <c r="G11" s="373">
        <v>0.08</v>
      </c>
      <c r="H11" s="371"/>
      <c r="I11" s="370"/>
      <c r="J11" s="370"/>
      <c r="K11" s="352"/>
    </row>
    <row r="12" spans="1:11" ht="25.5">
      <c r="A12" s="339">
        <v>6</v>
      </c>
      <c r="B12" s="374" t="s">
        <v>318</v>
      </c>
      <c r="C12" s="339" t="s">
        <v>384</v>
      </c>
      <c r="D12" s="339">
        <v>60</v>
      </c>
      <c r="E12" s="370"/>
      <c r="F12" s="370"/>
      <c r="G12" s="373">
        <v>0.08</v>
      </c>
      <c r="H12" s="371"/>
      <c r="I12" s="370"/>
      <c r="J12" s="370"/>
      <c r="K12" s="352"/>
    </row>
    <row r="13" spans="1:11" ht="25.5">
      <c r="A13" s="339">
        <v>7</v>
      </c>
      <c r="B13" s="374" t="s">
        <v>319</v>
      </c>
      <c r="C13" s="339" t="s">
        <v>384</v>
      </c>
      <c r="D13" s="339">
        <v>5</v>
      </c>
      <c r="E13" s="370"/>
      <c r="F13" s="370"/>
      <c r="G13" s="373">
        <v>0.08</v>
      </c>
      <c r="H13" s="371"/>
      <c r="I13" s="370"/>
      <c r="J13" s="370"/>
      <c r="K13" s="352"/>
    </row>
    <row r="14" spans="1:11" ht="25.5">
      <c r="A14" s="339">
        <v>8</v>
      </c>
      <c r="B14" s="374" t="s">
        <v>320</v>
      </c>
      <c r="C14" s="339" t="s">
        <v>384</v>
      </c>
      <c r="D14" s="339">
        <v>5</v>
      </c>
      <c r="E14" s="370"/>
      <c r="F14" s="370"/>
      <c r="G14" s="373">
        <v>0.08</v>
      </c>
      <c r="H14" s="371"/>
      <c r="I14" s="370"/>
      <c r="J14" s="370"/>
      <c r="K14" s="352"/>
    </row>
    <row r="15" spans="1:11" ht="38.25">
      <c r="A15" s="339">
        <v>9</v>
      </c>
      <c r="B15" s="374" t="s">
        <v>323</v>
      </c>
      <c r="C15" s="339" t="s">
        <v>384</v>
      </c>
      <c r="D15" s="339">
        <v>10</v>
      </c>
      <c r="E15" s="370"/>
      <c r="F15" s="370"/>
      <c r="G15" s="373">
        <v>0.08</v>
      </c>
      <c r="H15" s="371"/>
      <c r="I15" s="370"/>
      <c r="J15" s="370"/>
      <c r="K15" s="352"/>
    </row>
    <row r="16" spans="1:11" ht="38.25">
      <c r="A16" s="339">
        <v>10</v>
      </c>
      <c r="B16" s="374" t="s">
        <v>324</v>
      </c>
      <c r="C16" s="339" t="s">
        <v>384</v>
      </c>
      <c r="D16" s="339">
        <v>500</v>
      </c>
      <c r="E16" s="370"/>
      <c r="F16" s="370"/>
      <c r="G16" s="373">
        <v>0.08</v>
      </c>
      <c r="H16" s="371"/>
      <c r="I16" s="370"/>
      <c r="J16" s="370"/>
      <c r="K16" s="352"/>
    </row>
    <row r="17" spans="1:11" ht="38.25">
      <c r="A17" s="339">
        <v>11</v>
      </c>
      <c r="B17" s="374" t="s">
        <v>325</v>
      </c>
      <c r="C17" s="339" t="s">
        <v>384</v>
      </c>
      <c r="D17" s="339">
        <v>180</v>
      </c>
      <c r="E17" s="370"/>
      <c r="F17" s="370"/>
      <c r="G17" s="373">
        <v>0.08</v>
      </c>
      <c r="H17" s="371"/>
      <c r="I17" s="370"/>
      <c r="J17" s="370"/>
      <c r="K17" s="352"/>
    </row>
    <row r="18" spans="1:11" ht="38.25">
      <c r="A18" s="339">
        <v>12</v>
      </c>
      <c r="B18" s="374" t="s">
        <v>326</v>
      </c>
      <c r="C18" s="339" t="s">
        <v>384</v>
      </c>
      <c r="D18" s="339">
        <v>100</v>
      </c>
      <c r="E18" s="370"/>
      <c r="F18" s="370"/>
      <c r="G18" s="373">
        <v>0.08</v>
      </c>
      <c r="H18" s="371"/>
      <c r="I18" s="370"/>
      <c r="J18" s="370"/>
      <c r="K18" s="352"/>
    </row>
    <row r="19" spans="1:11" ht="25.5">
      <c r="A19" s="339">
        <v>13</v>
      </c>
      <c r="B19" s="374" t="s">
        <v>327</v>
      </c>
      <c r="C19" s="339" t="s">
        <v>384</v>
      </c>
      <c r="D19" s="339">
        <v>20</v>
      </c>
      <c r="E19" s="370"/>
      <c r="F19" s="370"/>
      <c r="G19" s="373">
        <v>0.08</v>
      </c>
      <c r="H19" s="371"/>
      <c r="I19" s="370"/>
      <c r="J19" s="370"/>
      <c r="K19" s="352"/>
    </row>
    <row r="20" spans="1:11" ht="25.5">
      <c r="A20" s="339">
        <v>14</v>
      </c>
      <c r="B20" s="374" t="s">
        <v>328</v>
      </c>
      <c r="C20" s="339" t="s">
        <v>384</v>
      </c>
      <c r="D20" s="339">
        <v>5</v>
      </c>
      <c r="E20" s="370"/>
      <c r="F20" s="370"/>
      <c r="G20" s="373">
        <v>0.08</v>
      </c>
      <c r="H20" s="371"/>
      <c r="I20" s="370"/>
      <c r="J20" s="370"/>
      <c r="K20" s="352"/>
    </row>
    <row r="21" spans="1:11" ht="25.5">
      <c r="A21" s="339">
        <v>15</v>
      </c>
      <c r="B21" s="374" t="s">
        <v>329</v>
      </c>
      <c r="C21" s="339" t="s">
        <v>384</v>
      </c>
      <c r="D21" s="339">
        <v>5</v>
      </c>
      <c r="E21" s="370"/>
      <c r="F21" s="370"/>
      <c r="G21" s="373">
        <v>0.08</v>
      </c>
      <c r="H21" s="371"/>
      <c r="I21" s="370"/>
      <c r="J21" s="370"/>
      <c r="K21" s="352"/>
    </row>
    <row r="22" spans="1:11" ht="25.5">
      <c r="A22" s="339">
        <v>16</v>
      </c>
      <c r="B22" s="374" t="s">
        <v>330</v>
      </c>
      <c r="C22" s="339" t="s">
        <v>384</v>
      </c>
      <c r="D22" s="339">
        <v>15</v>
      </c>
      <c r="E22" s="370"/>
      <c r="F22" s="370"/>
      <c r="G22" s="373">
        <v>0.08</v>
      </c>
      <c r="H22" s="371"/>
      <c r="I22" s="370"/>
      <c r="J22" s="370"/>
      <c r="K22" s="352"/>
    </row>
    <row r="23" spans="1:11" ht="25.5">
      <c r="A23" s="339">
        <v>17</v>
      </c>
      <c r="B23" s="374" t="s">
        <v>331</v>
      </c>
      <c r="C23" s="339" t="s">
        <v>384</v>
      </c>
      <c r="D23" s="339">
        <v>15</v>
      </c>
      <c r="E23" s="370"/>
      <c r="F23" s="370"/>
      <c r="G23" s="373">
        <v>0.08</v>
      </c>
      <c r="H23" s="371"/>
      <c r="I23" s="370"/>
      <c r="J23" s="370"/>
      <c r="K23" s="352"/>
    </row>
    <row r="24" spans="1:11" ht="25.5">
      <c r="A24" s="339">
        <v>18</v>
      </c>
      <c r="B24" s="374" t="s">
        <v>332</v>
      </c>
      <c r="C24" s="339" t="s">
        <v>384</v>
      </c>
      <c r="D24" s="339">
        <v>10</v>
      </c>
      <c r="E24" s="370"/>
      <c r="F24" s="370"/>
      <c r="G24" s="373">
        <v>0.08</v>
      </c>
      <c r="H24" s="371"/>
      <c r="I24" s="370"/>
      <c r="J24" s="370"/>
      <c r="K24" s="352"/>
    </row>
    <row r="25" spans="1:11" ht="25.5">
      <c r="A25" s="339">
        <v>19</v>
      </c>
      <c r="B25" s="374" t="s">
        <v>333</v>
      </c>
      <c r="C25" s="339" t="s">
        <v>384</v>
      </c>
      <c r="D25" s="339">
        <v>15</v>
      </c>
      <c r="E25" s="370"/>
      <c r="F25" s="370"/>
      <c r="G25" s="373">
        <v>0.08</v>
      </c>
      <c r="H25" s="371"/>
      <c r="I25" s="370"/>
      <c r="J25" s="370"/>
      <c r="K25" s="352"/>
    </row>
    <row r="26" spans="1:11" ht="25.5">
      <c r="A26" s="339">
        <v>20</v>
      </c>
      <c r="B26" s="374" t="s">
        <v>334</v>
      </c>
      <c r="C26" s="339" t="s">
        <v>384</v>
      </c>
      <c r="D26" s="339">
        <v>5</v>
      </c>
      <c r="E26" s="370"/>
      <c r="F26" s="370"/>
      <c r="G26" s="373">
        <v>0.08</v>
      </c>
      <c r="H26" s="371"/>
      <c r="I26" s="370"/>
      <c r="J26" s="370"/>
      <c r="K26" s="352"/>
    </row>
    <row r="27" spans="1:11" ht="25.5">
      <c r="A27" s="339">
        <v>21</v>
      </c>
      <c r="B27" s="374" t="s">
        <v>335</v>
      </c>
      <c r="C27" s="339" t="s">
        <v>384</v>
      </c>
      <c r="D27" s="339">
        <v>5</v>
      </c>
      <c r="E27" s="370"/>
      <c r="F27" s="370"/>
      <c r="G27" s="373">
        <v>0.08</v>
      </c>
      <c r="H27" s="371"/>
      <c r="I27" s="370"/>
      <c r="J27" s="370"/>
      <c r="K27" s="352"/>
    </row>
    <row r="28" spans="1:11" ht="25.5">
      <c r="A28" s="339">
        <v>22</v>
      </c>
      <c r="B28" s="374" t="s">
        <v>336</v>
      </c>
      <c r="C28" s="339" t="s">
        <v>384</v>
      </c>
      <c r="D28" s="339">
        <v>5</v>
      </c>
      <c r="E28" s="370"/>
      <c r="F28" s="370"/>
      <c r="G28" s="373">
        <v>0.08</v>
      </c>
      <c r="H28" s="371"/>
      <c r="I28" s="370"/>
      <c r="J28" s="370"/>
      <c r="K28" s="352"/>
    </row>
    <row r="29" spans="1:11" ht="38.25">
      <c r="A29" s="339">
        <v>23</v>
      </c>
      <c r="B29" s="374" t="s">
        <v>337</v>
      </c>
      <c r="C29" s="339" t="s">
        <v>384</v>
      </c>
      <c r="D29" s="339">
        <v>5</v>
      </c>
      <c r="E29" s="370"/>
      <c r="F29" s="370"/>
      <c r="G29" s="373">
        <v>0.08</v>
      </c>
      <c r="H29" s="371"/>
      <c r="I29" s="370"/>
      <c r="J29" s="370"/>
      <c r="K29" s="352"/>
    </row>
    <row r="30" spans="1:11" ht="25.5">
      <c r="A30" s="339">
        <v>24</v>
      </c>
      <c r="B30" s="374" t="s">
        <v>338</v>
      </c>
      <c r="C30" s="339" t="s">
        <v>384</v>
      </c>
      <c r="D30" s="339">
        <v>5</v>
      </c>
      <c r="E30" s="370"/>
      <c r="F30" s="370"/>
      <c r="G30" s="373">
        <v>0.08</v>
      </c>
      <c r="H30" s="371"/>
      <c r="I30" s="370"/>
      <c r="J30" s="370"/>
      <c r="K30" s="352"/>
    </row>
    <row r="31" spans="1:11" ht="25.5">
      <c r="A31" s="339">
        <v>25</v>
      </c>
      <c r="B31" s="374" t="s">
        <v>339</v>
      </c>
      <c r="C31" s="339" t="s">
        <v>384</v>
      </c>
      <c r="D31" s="339">
        <v>160</v>
      </c>
      <c r="E31" s="370"/>
      <c r="F31" s="370"/>
      <c r="G31" s="373">
        <v>0.08</v>
      </c>
      <c r="H31" s="371"/>
      <c r="I31" s="370"/>
      <c r="J31" s="370"/>
      <c r="K31" s="352"/>
    </row>
    <row r="32" spans="1:11" ht="25.5">
      <c r="A32" s="339">
        <v>26</v>
      </c>
      <c r="B32" s="374" t="s">
        <v>340</v>
      </c>
      <c r="C32" s="339" t="s">
        <v>384</v>
      </c>
      <c r="D32" s="339">
        <v>5</v>
      </c>
      <c r="E32" s="370"/>
      <c r="F32" s="370"/>
      <c r="G32" s="373">
        <v>0.08</v>
      </c>
      <c r="H32" s="371"/>
      <c r="I32" s="370"/>
      <c r="J32" s="370"/>
      <c r="K32" s="352"/>
    </row>
    <row r="33" spans="1:11" ht="25.5">
      <c r="A33" s="339">
        <v>27</v>
      </c>
      <c r="B33" s="374" t="s">
        <v>341</v>
      </c>
      <c r="C33" s="339" t="s">
        <v>384</v>
      </c>
      <c r="D33" s="339">
        <v>25</v>
      </c>
      <c r="E33" s="370"/>
      <c r="F33" s="370"/>
      <c r="G33" s="373">
        <v>0.08</v>
      </c>
      <c r="H33" s="371"/>
      <c r="I33" s="370"/>
      <c r="J33" s="370"/>
      <c r="K33" s="352"/>
    </row>
    <row r="34" spans="1:11" ht="25.5">
      <c r="A34" s="339">
        <v>28</v>
      </c>
      <c r="B34" s="374" t="s">
        <v>342</v>
      </c>
      <c r="C34" s="339" t="s">
        <v>384</v>
      </c>
      <c r="D34" s="339">
        <v>115</v>
      </c>
      <c r="E34" s="370"/>
      <c r="F34" s="370"/>
      <c r="G34" s="373">
        <v>0.08</v>
      </c>
      <c r="H34" s="371"/>
      <c r="I34" s="370"/>
      <c r="J34" s="370"/>
      <c r="K34" s="352"/>
    </row>
    <row r="35" spans="1:11" ht="25.5">
      <c r="A35" s="339">
        <v>29</v>
      </c>
      <c r="B35" s="374" t="s">
        <v>343</v>
      </c>
      <c r="C35" s="339" t="s">
        <v>384</v>
      </c>
      <c r="D35" s="339">
        <v>180</v>
      </c>
      <c r="E35" s="370"/>
      <c r="F35" s="370"/>
      <c r="G35" s="373">
        <v>0.08</v>
      </c>
      <c r="H35" s="371"/>
      <c r="I35" s="370"/>
      <c r="J35" s="370"/>
      <c r="K35" s="352"/>
    </row>
    <row r="36" spans="1:11" ht="25.5">
      <c r="A36" s="339">
        <v>30</v>
      </c>
      <c r="B36" s="374" t="s">
        <v>344</v>
      </c>
      <c r="C36" s="339" t="s">
        <v>384</v>
      </c>
      <c r="D36" s="339">
        <v>100</v>
      </c>
      <c r="E36" s="370"/>
      <c r="F36" s="370"/>
      <c r="G36" s="373">
        <v>0.08</v>
      </c>
      <c r="H36" s="371"/>
      <c r="I36" s="370"/>
      <c r="J36" s="370"/>
      <c r="K36" s="352"/>
    </row>
    <row r="37" spans="1:11" ht="38.25">
      <c r="A37" s="339">
        <v>31</v>
      </c>
      <c r="B37" s="374" t="s">
        <v>345</v>
      </c>
      <c r="C37" s="339" t="s">
        <v>384</v>
      </c>
      <c r="D37" s="339">
        <v>1</v>
      </c>
      <c r="E37" s="370"/>
      <c r="F37" s="370"/>
      <c r="G37" s="373">
        <v>0.08</v>
      </c>
      <c r="H37" s="371"/>
      <c r="I37" s="370"/>
      <c r="J37" s="370"/>
      <c r="K37" s="352"/>
    </row>
    <row r="38" spans="1:11" ht="14.25">
      <c r="A38" s="339">
        <v>32</v>
      </c>
      <c r="B38" s="374" t="s">
        <v>346</v>
      </c>
      <c r="C38" s="339" t="s">
        <v>384</v>
      </c>
      <c r="D38" s="339">
        <v>10</v>
      </c>
      <c r="E38" s="370"/>
      <c r="F38" s="370"/>
      <c r="G38" s="373">
        <v>0.08</v>
      </c>
      <c r="H38" s="371"/>
      <c r="I38" s="370"/>
      <c r="J38" s="370"/>
      <c r="K38" s="352"/>
    </row>
    <row r="39" spans="1:11" ht="14.25">
      <c r="A39" s="339">
        <v>33</v>
      </c>
      <c r="B39" s="374" t="s">
        <v>347</v>
      </c>
      <c r="C39" s="339" t="s">
        <v>384</v>
      </c>
      <c r="D39" s="339">
        <v>10</v>
      </c>
      <c r="E39" s="370"/>
      <c r="F39" s="370"/>
      <c r="G39" s="373">
        <v>0.08</v>
      </c>
      <c r="H39" s="371"/>
      <c r="I39" s="370"/>
      <c r="J39" s="370"/>
      <c r="K39" s="352"/>
    </row>
    <row r="40" spans="1:11" ht="25.5">
      <c r="A40" s="339">
        <v>34</v>
      </c>
      <c r="B40" s="374" t="s">
        <v>348</v>
      </c>
      <c r="C40" s="339" t="s">
        <v>384</v>
      </c>
      <c r="D40" s="339">
        <v>5</v>
      </c>
      <c r="E40" s="370"/>
      <c r="F40" s="370"/>
      <c r="G40" s="373">
        <v>0.08</v>
      </c>
      <c r="H40" s="371"/>
      <c r="I40" s="370"/>
      <c r="J40" s="370"/>
      <c r="K40" s="352"/>
    </row>
    <row r="41" spans="1:11" ht="25.5">
      <c r="A41" s="339">
        <v>35</v>
      </c>
      <c r="B41" s="374" t="s">
        <v>349</v>
      </c>
      <c r="C41" s="339" t="s">
        <v>384</v>
      </c>
      <c r="D41" s="339">
        <v>5</v>
      </c>
      <c r="E41" s="370"/>
      <c r="F41" s="370"/>
      <c r="G41" s="373">
        <v>0.08</v>
      </c>
      <c r="H41" s="371"/>
      <c r="I41" s="370"/>
      <c r="J41" s="370"/>
      <c r="K41" s="352"/>
    </row>
    <row r="42" spans="1:11" ht="25.5">
      <c r="A42" s="339">
        <v>36</v>
      </c>
      <c r="B42" s="374" t="s">
        <v>350</v>
      </c>
      <c r="C42" s="339" t="s">
        <v>384</v>
      </c>
      <c r="D42" s="339">
        <v>15</v>
      </c>
      <c r="E42" s="370"/>
      <c r="F42" s="370"/>
      <c r="G42" s="373">
        <v>0.08</v>
      </c>
      <c r="H42" s="371"/>
      <c r="I42" s="370"/>
      <c r="J42" s="370"/>
      <c r="K42" s="352"/>
    </row>
    <row r="43" spans="1:11" ht="36" customHeight="1">
      <c r="A43" s="339">
        <v>37</v>
      </c>
      <c r="B43" s="374" t="s">
        <v>351</v>
      </c>
      <c r="C43" s="339" t="s">
        <v>384</v>
      </c>
      <c r="D43" s="339">
        <v>25</v>
      </c>
      <c r="E43" s="370"/>
      <c r="F43" s="370"/>
      <c r="G43" s="373">
        <v>0.08</v>
      </c>
      <c r="H43" s="371"/>
      <c r="I43" s="370"/>
      <c r="J43" s="370"/>
      <c r="K43" s="352"/>
    </row>
    <row r="44" spans="1:11" ht="25.5">
      <c r="A44" s="339">
        <v>38</v>
      </c>
      <c r="B44" s="374" t="s">
        <v>352</v>
      </c>
      <c r="C44" s="339" t="s">
        <v>384</v>
      </c>
      <c r="D44" s="339">
        <v>10</v>
      </c>
      <c r="E44" s="370"/>
      <c r="F44" s="370"/>
      <c r="G44" s="373">
        <v>0.08</v>
      </c>
      <c r="H44" s="371"/>
      <c r="I44" s="370"/>
      <c r="J44" s="370"/>
      <c r="K44" s="352"/>
    </row>
    <row r="45" spans="1:11" ht="50.25" customHeight="1">
      <c r="A45" s="339">
        <v>39</v>
      </c>
      <c r="B45" s="374" t="s">
        <v>353</v>
      </c>
      <c r="C45" s="339" t="s">
        <v>384</v>
      </c>
      <c r="D45" s="339">
        <v>10</v>
      </c>
      <c r="E45" s="370"/>
      <c r="F45" s="370"/>
      <c r="G45" s="373">
        <v>0.08</v>
      </c>
      <c r="H45" s="371"/>
      <c r="I45" s="370"/>
      <c r="J45" s="370"/>
      <c r="K45" s="352"/>
    </row>
    <row r="46" spans="1:11" ht="53.25" customHeight="1">
      <c r="A46" s="339">
        <v>40</v>
      </c>
      <c r="B46" s="374" t="s">
        <v>354</v>
      </c>
      <c r="C46" s="339" t="s">
        <v>384</v>
      </c>
      <c r="D46" s="339">
        <v>10</v>
      </c>
      <c r="E46" s="370"/>
      <c r="F46" s="370"/>
      <c r="G46" s="373">
        <v>0.08</v>
      </c>
      <c r="H46" s="371"/>
      <c r="I46" s="370"/>
      <c r="J46" s="370"/>
      <c r="K46" s="352"/>
    </row>
    <row r="47" spans="1:11" ht="14.25">
      <c r="A47" s="359" t="s">
        <v>7</v>
      </c>
      <c r="B47" s="360"/>
      <c r="C47" s="360"/>
      <c r="D47" s="360"/>
      <c r="E47" s="361"/>
      <c r="F47" s="355"/>
      <c r="G47" s="369"/>
      <c r="H47" s="362"/>
      <c r="I47" s="356"/>
      <c r="J47" s="369"/>
      <c r="K47" s="362"/>
    </row>
    <row r="48" spans="1:11" ht="14.2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</row>
    <row r="49" spans="1:11" ht="14.2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</row>
    <row r="53" spans="1:8" ht="14.25">
      <c r="A53" s="213"/>
      <c r="B53" s="213"/>
      <c r="C53" s="213"/>
      <c r="D53" s="213"/>
      <c r="E53" s="213"/>
      <c r="F53" s="213"/>
      <c r="G53" s="213"/>
      <c r="H53" s="213"/>
    </row>
    <row r="55" spans="2:11" ht="14.25">
      <c r="B55" s="372"/>
      <c r="C55" s="372"/>
      <c r="D55" s="372"/>
      <c r="E55" s="372"/>
      <c r="F55" s="372"/>
      <c r="G55" s="372"/>
      <c r="H55" s="372"/>
      <c r="I55" s="372"/>
      <c r="J55" s="372"/>
      <c r="K55" s="372"/>
    </row>
    <row r="56" spans="2:11" ht="14.25">
      <c r="B56" s="372"/>
      <c r="C56" s="372"/>
      <c r="D56" s="372"/>
      <c r="E56" s="372"/>
      <c r="F56" s="372"/>
      <c r="G56" s="372"/>
      <c r="H56" s="372"/>
      <c r="I56" s="372"/>
      <c r="J56" s="372"/>
      <c r="K56" s="372"/>
    </row>
    <row r="57" spans="2:11" ht="14.25">
      <c r="B57" s="372"/>
      <c r="C57" s="372"/>
      <c r="D57" s="372"/>
      <c r="E57" s="372"/>
      <c r="F57" s="372"/>
      <c r="G57" s="372"/>
      <c r="H57" s="372"/>
      <c r="I57" s="372"/>
      <c r="J57" s="372"/>
      <c r="K57" s="372"/>
    </row>
  </sheetData>
  <sheetProtection/>
  <mergeCells count="4">
    <mergeCell ref="A1:J1"/>
    <mergeCell ref="A2:J2"/>
    <mergeCell ref="A4:J4"/>
    <mergeCell ref="A47:E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6">
      <selection activeCell="B26" sqref="B26"/>
    </sheetView>
  </sheetViews>
  <sheetFormatPr defaultColWidth="8.796875" defaultRowHeight="14.25" customHeight="1"/>
  <cols>
    <col min="1" max="1" width="4.59765625" style="0" customWidth="1"/>
    <col min="2" max="2" width="30.59765625" style="0" customWidth="1"/>
    <col min="3" max="3" width="7.5" style="0" customWidth="1"/>
    <col min="4" max="4" width="5.69921875" style="0" customWidth="1"/>
    <col min="5" max="5" width="10.69921875" style="0" customWidth="1"/>
    <col min="6" max="6" width="12.3984375" style="0" customWidth="1"/>
    <col min="7" max="7" width="5.8984375" style="0" customWidth="1"/>
    <col min="8" max="9" width="9.59765625" style="0" customWidth="1"/>
    <col min="10" max="10" width="10.5" style="0" customWidth="1"/>
    <col min="11" max="11" width="9.59765625" style="0" customWidth="1"/>
    <col min="12" max="255" width="9.19921875" style="0" customWidth="1"/>
  </cols>
  <sheetData>
    <row r="1" spans="1:11" ht="14.2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4.2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4.25" customHeight="1">
      <c r="A3" s="218" t="s">
        <v>225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219" t="s">
        <v>221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14.25" customHeight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2" ht="39" customHeight="1" thickBot="1">
      <c r="A7" s="73" t="s">
        <v>2</v>
      </c>
      <c r="B7" s="72" t="s">
        <v>103</v>
      </c>
      <c r="C7" s="74" t="s">
        <v>3</v>
      </c>
      <c r="D7" s="71" t="s">
        <v>4</v>
      </c>
      <c r="E7" s="74" t="s">
        <v>120</v>
      </c>
      <c r="F7" s="71" t="s">
        <v>11</v>
      </c>
      <c r="G7" s="71" t="s">
        <v>90</v>
      </c>
      <c r="H7" s="71" t="s">
        <v>91</v>
      </c>
      <c r="I7" s="71" t="s">
        <v>121</v>
      </c>
      <c r="J7" s="71" t="s">
        <v>12</v>
      </c>
      <c r="K7" s="190" t="s">
        <v>5</v>
      </c>
      <c r="L7" s="134" t="s">
        <v>211</v>
      </c>
    </row>
    <row r="8" spans="1:12" ht="24.75" customHeight="1" thickBot="1">
      <c r="A8" s="75">
        <v>1</v>
      </c>
      <c r="B8" s="76" t="s">
        <v>126</v>
      </c>
      <c r="C8" s="77" t="s">
        <v>6</v>
      </c>
      <c r="D8" s="78">
        <v>4</v>
      </c>
      <c r="E8" s="79">
        <v>40.4634</v>
      </c>
      <c r="F8" s="79">
        <f>D8*E8</f>
        <v>161.8536</v>
      </c>
      <c r="G8" s="80">
        <v>0.08</v>
      </c>
      <c r="H8" s="79">
        <f>F8*0.08</f>
        <v>12.948288</v>
      </c>
      <c r="I8" s="79">
        <f>E8*1.08</f>
        <v>43.700472000000005</v>
      </c>
      <c r="J8" s="81">
        <f>F8+H8</f>
        <v>174.801888</v>
      </c>
      <c r="K8" s="191"/>
      <c r="L8" s="122"/>
    </row>
    <row r="9" spans="1:12" ht="24.75" customHeight="1" thickBot="1">
      <c r="A9" s="75">
        <v>2</v>
      </c>
      <c r="B9" s="76" t="s">
        <v>127</v>
      </c>
      <c r="C9" s="77" t="s">
        <v>6</v>
      </c>
      <c r="D9" s="82">
        <v>4</v>
      </c>
      <c r="E9" s="14">
        <v>40.634</v>
      </c>
      <c r="F9" s="79">
        <f>D9*E9</f>
        <v>162.536</v>
      </c>
      <c r="G9" s="80">
        <v>0.08</v>
      </c>
      <c r="H9" s="79">
        <f>F9*0.08</f>
        <v>13.002880000000001</v>
      </c>
      <c r="I9" s="79">
        <f>E9*1.08</f>
        <v>43.88472</v>
      </c>
      <c r="J9" s="81">
        <f>F9+H9</f>
        <v>175.53888</v>
      </c>
      <c r="K9" s="191"/>
      <c r="L9" s="122"/>
    </row>
    <row r="10" spans="1:12" ht="24.75" customHeight="1" thickBot="1">
      <c r="A10" s="75">
        <v>3</v>
      </c>
      <c r="B10" s="76" t="s">
        <v>128</v>
      </c>
      <c r="C10" s="77" t="s">
        <v>6</v>
      </c>
      <c r="D10" s="78">
        <v>4</v>
      </c>
      <c r="E10" s="79">
        <v>198.2166</v>
      </c>
      <c r="F10" s="79">
        <f>D10*E10</f>
        <v>792.8664</v>
      </c>
      <c r="G10" s="80">
        <v>0.08</v>
      </c>
      <c r="H10" s="79">
        <f>F10*0.08</f>
        <v>63.429312</v>
      </c>
      <c r="I10" s="79">
        <f>E10*1.08</f>
        <v>214.07392800000002</v>
      </c>
      <c r="J10" s="81">
        <f>F10+H10</f>
        <v>856.295712</v>
      </c>
      <c r="K10" s="191"/>
      <c r="L10" s="122"/>
    </row>
    <row r="11" spans="1:12" ht="24.75" customHeight="1" thickBot="1">
      <c r="A11" s="75">
        <v>4</v>
      </c>
      <c r="B11" s="76" t="s">
        <v>122</v>
      </c>
      <c r="C11" s="77" t="s">
        <v>19</v>
      </c>
      <c r="D11" s="78">
        <v>8</v>
      </c>
      <c r="E11" s="79">
        <v>8.2416</v>
      </c>
      <c r="F11" s="79">
        <f>D11*E11</f>
        <v>65.9328</v>
      </c>
      <c r="G11" s="80">
        <v>0.08</v>
      </c>
      <c r="H11" s="79">
        <f>F11*0.08</f>
        <v>5.274624</v>
      </c>
      <c r="I11" s="79">
        <f>E11*1.08</f>
        <v>8.900928</v>
      </c>
      <c r="J11" s="81">
        <f>F11+H11</f>
        <v>71.207424</v>
      </c>
      <c r="K11" s="191"/>
      <c r="L11" s="122"/>
    </row>
    <row r="12" spans="1:12" ht="24.75" customHeight="1" thickBot="1">
      <c r="A12" s="75">
        <v>5</v>
      </c>
      <c r="B12" s="76" t="s">
        <v>123</v>
      </c>
      <c r="C12" s="77" t="s">
        <v>19</v>
      </c>
      <c r="D12" s="78">
        <v>55</v>
      </c>
      <c r="E12" s="79">
        <v>8.2212</v>
      </c>
      <c r="F12" s="79">
        <f>D12*E12</f>
        <v>452.166</v>
      </c>
      <c r="G12" s="80">
        <v>0.08</v>
      </c>
      <c r="H12" s="79">
        <f>F12*0.08</f>
        <v>36.17328</v>
      </c>
      <c r="I12" s="79">
        <f>E12*1.08</f>
        <v>8.878896000000001</v>
      </c>
      <c r="J12" s="81">
        <f>F12+H12</f>
        <v>488.33928</v>
      </c>
      <c r="K12" s="191"/>
      <c r="L12" s="122"/>
    </row>
    <row r="13" spans="1:12" ht="14.25" customHeight="1" thickBot="1">
      <c r="A13" s="220" t="s">
        <v>7</v>
      </c>
      <c r="B13" s="220"/>
      <c r="C13" s="71"/>
      <c r="D13" s="71"/>
      <c r="E13" s="83"/>
      <c r="F13" s="83">
        <f>SUM(F8:F12)</f>
        <v>1635.3547999999998</v>
      </c>
      <c r="G13" s="84"/>
      <c r="H13" s="84">
        <f>SUM(H8:H12)</f>
        <v>130.828384</v>
      </c>
      <c r="I13" s="84"/>
      <c r="J13" s="83">
        <f>SUM(J8:J12)</f>
        <v>1766.183184</v>
      </c>
      <c r="K13" s="189"/>
      <c r="L13" s="122"/>
    </row>
    <row r="14" spans="1:11" ht="14.2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1" ht="14.25" customHeight="1">
      <c r="A15" s="1" t="s">
        <v>228</v>
      </c>
      <c r="B15" s="1"/>
      <c r="C15" s="4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 t="s">
        <v>229</v>
      </c>
      <c r="B16" s="1"/>
      <c r="C16" s="5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5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 t="s">
        <v>230</v>
      </c>
      <c r="B18" s="1"/>
      <c r="C18" s="4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 t="s">
        <v>231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1" customHeight="1">
      <c r="A20" s="216" t="s">
        <v>13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</row>
  </sheetData>
  <sheetProtection selectLockedCells="1" selectUnlockedCells="1"/>
  <mergeCells count="7">
    <mergeCell ref="A20:K20"/>
    <mergeCell ref="A1:K1"/>
    <mergeCell ref="A2:K2"/>
    <mergeCell ref="A3:K3"/>
    <mergeCell ref="A5:K5"/>
    <mergeCell ref="A13:B13"/>
    <mergeCell ref="A14:K14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20" sqref="F20"/>
    </sheetView>
  </sheetViews>
  <sheetFormatPr defaultColWidth="8.796875" defaultRowHeight="14.25"/>
  <cols>
    <col min="1" max="1" width="3.19921875" style="10" customWidth="1"/>
    <col min="2" max="2" width="20.5976562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4.69921875" style="11" customWidth="1"/>
    <col min="8" max="8" width="10.59765625" style="11" customWidth="1"/>
    <col min="9" max="9" width="10.19921875" style="10" customWidth="1"/>
    <col min="10" max="10" width="12" style="10" customWidth="1"/>
    <col min="11" max="11" width="11" style="10" customWidth="1"/>
    <col min="12" max="12" width="11.3984375" style="10" customWidth="1"/>
    <col min="13" max="16384" width="9" style="10" customWidth="1"/>
  </cols>
  <sheetData>
    <row r="1" spans="1:11" ht="1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" customHeight="1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5" customHeight="1">
      <c r="A3" s="226" t="s">
        <v>225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2" ht="15" customHeight="1">
      <c r="A4" s="227" t="s">
        <v>183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89"/>
    </row>
    <row r="5" spans="1:12" ht="15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89"/>
    </row>
    <row r="6" spans="1:12" ht="39" thickBot="1">
      <c r="A6" s="127" t="s">
        <v>2</v>
      </c>
      <c r="B6" s="128" t="s">
        <v>105</v>
      </c>
      <c r="C6" s="127" t="s">
        <v>14</v>
      </c>
      <c r="D6" s="127" t="s">
        <v>4</v>
      </c>
      <c r="E6" s="127" t="s">
        <v>157</v>
      </c>
      <c r="F6" s="129" t="s">
        <v>106</v>
      </c>
      <c r="G6" s="129" t="s">
        <v>90</v>
      </c>
      <c r="H6" s="129" t="s">
        <v>91</v>
      </c>
      <c r="I6" s="127" t="s">
        <v>110</v>
      </c>
      <c r="J6" s="192" t="s">
        <v>104</v>
      </c>
      <c r="K6" s="195" t="s">
        <v>18</v>
      </c>
      <c r="L6" s="200" t="s">
        <v>211</v>
      </c>
    </row>
    <row r="7" spans="1:12" s="94" customFormat="1" ht="13.5" thickBot="1">
      <c r="A7" s="143">
        <v>1</v>
      </c>
      <c r="B7" s="144" t="s">
        <v>176</v>
      </c>
      <c r="C7" s="143" t="s">
        <v>19</v>
      </c>
      <c r="D7" s="143">
        <v>1</v>
      </c>
      <c r="E7" s="145">
        <v>400</v>
      </c>
      <c r="F7" s="146">
        <f>D7*E7</f>
        <v>400</v>
      </c>
      <c r="G7" s="147">
        <v>0.08</v>
      </c>
      <c r="H7" s="146">
        <f>F7*0.08</f>
        <v>32</v>
      </c>
      <c r="I7" s="145">
        <f>E7*1.08</f>
        <v>432</v>
      </c>
      <c r="J7" s="193">
        <f>F7+H7</f>
        <v>432</v>
      </c>
      <c r="K7" s="196"/>
      <c r="L7" s="197"/>
    </row>
    <row r="8" spans="1:12" ht="15" customHeight="1" thickBot="1">
      <c r="A8" s="228" t="s">
        <v>17</v>
      </c>
      <c r="B8" s="228"/>
      <c r="C8" s="228"/>
      <c r="D8" s="228"/>
      <c r="E8" s="228"/>
      <c r="F8" s="148">
        <f>SUM(F7:F7)</f>
        <v>400</v>
      </c>
      <c r="G8" s="148"/>
      <c r="H8" s="148">
        <f>SUM(H7:H7)</f>
        <v>32</v>
      </c>
      <c r="I8" s="149"/>
      <c r="J8" s="194">
        <f>SUM(J7:J7)</f>
        <v>432</v>
      </c>
      <c r="K8" s="198"/>
      <c r="L8" s="199"/>
    </row>
    <row r="9" spans="1:11" ht="15" customHeight="1">
      <c r="A9" s="150"/>
      <c r="B9" s="150"/>
      <c r="C9" s="150"/>
      <c r="D9" s="150"/>
      <c r="E9" s="150"/>
      <c r="F9" s="151"/>
      <c r="G9" s="151"/>
      <c r="H9" s="151"/>
      <c r="I9" s="150"/>
      <c r="J9" s="150"/>
      <c r="K9" s="150"/>
    </row>
    <row r="10" spans="1:11" ht="15" customHeight="1">
      <c r="A10" s="229" t="s">
        <v>232</v>
      </c>
      <c r="B10" s="229"/>
      <c r="C10" s="150"/>
      <c r="D10" s="150"/>
      <c r="E10" s="150"/>
      <c r="F10" s="151"/>
      <c r="G10" s="151"/>
      <c r="H10" s="151"/>
      <c r="I10" s="150"/>
      <c r="J10" s="150"/>
      <c r="K10" s="150"/>
    </row>
    <row r="11" spans="1:11" ht="15" customHeight="1">
      <c r="A11" s="222" t="s">
        <v>233</v>
      </c>
      <c r="B11" s="222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22" t="s">
        <v>234</v>
      </c>
      <c r="B13" s="222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15" customHeight="1">
      <c r="A14" s="222" t="s">
        <v>235</v>
      </c>
      <c r="B14" s="222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23" t="s">
        <v>20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99.75" customHeight="1">
      <c r="A19" s="224" t="s">
        <v>96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</sheetData>
  <sheetProtection/>
  <mergeCells count="11">
    <mergeCell ref="A10:B10"/>
    <mergeCell ref="A11:B11"/>
    <mergeCell ref="A13:B13"/>
    <mergeCell ref="A14:B14"/>
    <mergeCell ref="A17:J17"/>
    <mergeCell ref="A19:K19"/>
    <mergeCell ref="A1:K1"/>
    <mergeCell ref="A2:K2"/>
    <mergeCell ref="A3:K3"/>
    <mergeCell ref="A4:K4"/>
    <mergeCell ref="A8:E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59" sqref="B59:C59"/>
    </sheetView>
  </sheetViews>
  <sheetFormatPr defaultColWidth="8.796875" defaultRowHeight="12.75" customHeight="1"/>
  <cols>
    <col min="1" max="1" width="3.59765625" style="0" customWidth="1"/>
    <col min="2" max="2" width="38.8984375" style="0" customWidth="1"/>
    <col min="3" max="3" width="5.5" style="0" customWidth="1"/>
    <col min="4" max="4" width="6.69921875" style="0" customWidth="1"/>
    <col min="5" max="5" width="8.69921875" style="0" customWidth="1"/>
    <col min="6" max="6" width="11.3984375" style="0" customWidth="1"/>
    <col min="7" max="7" width="7.59765625" style="0" customWidth="1"/>
    <col min="8" max="8" width="9.09765625" style="0" customWidth="1"/>
    <col min="9" max="9" width="8.8984375" style="0" customWidth="1"/>
    <col min="10" max="10" width="10.3984375" style="0" customWidth="1"/>
    <col min="11" max="11" width="9.8984375" style="0" customWidth="1"/>
    <col min="12" max="12" width="10" style="0" customWidth="1"/>
    <col min="13" max="252" width="9.19921875" style="0" customWidth="1"/>
  </cols>
  <sheetData>
    <row r="1" spans="1:11" ht="14.2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4.25" customHeight="1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4.25" customHeight="1">
      <c r="A3" s="218" t="s">
        <v>210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4.25" customHeight="1">
      <c r="A5" s="234" t="s">
        <v>180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4.2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2" s="88" customFormat="1" ht="51.75" thickBot="1">
      <c r="A7" s="85" t="s">
        <v>2</v>
      </c>
      <c r="B7" s="86" t="s">
        <v>105</v>
      </c>
      <c r="C7" s="85" t="s">
        <v>14</v>
      </c>
      <c r="D7" s="85" t="s">
        <v>4</v>
      </c>
      <c r="E7" s="85" t="s">
        <v>111</v>
      </c>
      <c r="F7" s="87" t="s">
        <v>106</v>
      </c>
      <c r="G7" s="87" t="s">
        <v>90</v>
      </c>
      <c r="H7" s="87" t="s">
        <v>91</v>
      </c>
      <c r="I7" s="85" t="s">
        <v>112</v>
      </c>
      <c r="J7" s="85" t="s">
        <v>107</v>
      </c>
      <c r="K7" s="183" t="s">
        <v>18</v>
      </c>
      <c r="L7" s="188" t="s">
        <v>211</v>
      </c>
    </row>
    <row r="8" spans="1:12" ht="15" thickBot="1">
      <c r="A8" s="18">
        <v>1</v>
      </c>
      <c r="B8" s="19" t="s">
        <v>22</v>
      </c>
      <c r="C8" s="20" t="s">
        <v>19</v>
      </c>
      <c r="D8" s="21">
        <v>18</v>
      </c>
      <c r="E8" s="22">
        <v>16.8096</v>
      </c>
      <c r="F8" s="22">
        <f aca="true" t="shared" si="0" ref="F8:F46">D8*E8</f>
        <v>302.5728</v>
      </c>
      <c r="G8" s="39">
        <v>0.08</v>
      </c>
      <c r="H8" s="22">
        <f aca="true" t="shared" si="1" ref="H8:H47">F8*0.08</f>
        <v>24.205824</v>
      </c>
      <c r="I8" s="22">
        <f aca="true" t="shared" si="2" ref="I8:I46">E8*1.08</f>
        <v>18.154368</v>
      </c>
      <c r="J8" s="22">
        <f aca="true" t="shared" si="3" ref="J8:J18">D8*I8</f>
        <v>326.77862400000004</v>
      </c>
      <c r="K8" s="109"/>
      <c r="L8" s="122"/>
    </row>
    <row r="9" spans="1:12" ht="15" thickBot="1">
      <c r="A9" s="18">
        <v>2</v>
      </c>
      <c r="B9" s="19" t="s">
        <v>219</v>
      </c>
      <c r="C9" s="20" t="s">
        <v>19</v>
      </c>
      <c r="D9" s="21">
        <v>4</v>
      </c>
      <c r="E9" s="22">
        <v>175.69</v>
      </c>
      <c r="F9" s="22">
        <f t="shared" si="0"/>
        <v>702.76</v>
      </c>
      <c r="G9" s="39">
        <v>0.08</v>
      </c>
      <c r="H9" s="22">
        <f>F9*0.08</f>
        <v>56.2208</v>
      </c>
      <c r="I9" s="22">
        <f t="shared" si="2"/>
        <v>189.7452</v>
      </c>
      <c r="J9" s="22">
        <f t="shared" si="3"/>
        <v>758.9808</v>
      </c>
      <c r="K9" s="109"/>
      <c r="L9" s="122"/>
    </row>
    <row r="10" spans="1:12" ht="15" thickBot="1">
      <c r="A10" s="18">
        <v>3</v>
      </c>
      <c r="B10" s="19" t="s">
        <v>220</v>
      </c>
      <c r="C10" s="20" t="s">
        <v>19</v>
      </c>
      <c r="D10" s="21">
        <v>2</v>
      </c>
      <c r="E10" s="22">
        <v>492.13</v>
      </c>
      <c r="F10" s="22">
        <f t="shared" si="0"/>
        <v>984.26</v>
      </c>
      <c r="G10" s="39">
        <v>0.08</v>
      </c>
      <c r="H10" s="22">
        <f>F10*0.08</f>
        <v>78.74080000000001</v>
      </c>
      <c r="I10" s="22">
        <f>E10*1.08</f>
        <v>531.5004</v>
      </c>
      <c r="J10" s="22">
        <f>D10*I10</f>
        <v>1063.0008</v>
      </c>
      <c r="K10" s="109"/>
      <c r="L10" s="122"/>
    </row>
    <row r="11" spans="1:12" ht="15" thickBot="1">
      <c r="A11" s="18">
        <v>4</v>
      </c>
      <c r="B11" s="19" t="s">
        <v>23</v>
      </c>
      <c r="C11" s="20" t="s">
        <v>19</v>
      </c>
      <c r="D11" s="21">
        <v>30</v>
      </c>
      <c r="E11" s="22">
        <v>13.58</v>
      </c>
      <c r="F11" s="22">
        <f t="shared" si="0"/>
        <v>407.4</v>
      </c>
      <c r="G11" s="39">
        <v>0.08</v>
      </c>
      <c r="H11" s="22">
        <f t="shared" si="1"/>
        <v>32.592</v>
      </c>
      <c r="I11" s="22">
        <f t="shared" si="2"/>
        <v>14.666400000000001</v>
      </c>
      <c r="J11" s="22">
        <f t="shared" si="3"/>
        <v>439.992</v>
      </c>
      <c r="K11" s="109"/>
      <c r="L11" s="122"/>
    </row>
    <row r="12" spans="1:12" ht="15" thickBot="1">
      <c r="A12" s="18">
        <v>5</v>
      </c>
      <c r="B12" s="19" t="s">
        <v>24</v>
      </c>
      <c r="C12" s="20" t="s">
        <v>19</v>
      </c>
      <c r="D12" s="21">
        <v>100</v>
      </c>
      <c r="E12" s="22">
        <v>15.0522</v>
      </c>
      <c r="F12" s="22">
        <f t="shared" si="0"/>
        <v>1505.2199999999998</v>
      </c>
      <c r="G12" s="39">
        <v>0.08</v>
      </c>
      <c r="H12" s="22">
        <f t="shared" si="1"/>
        <v>120.4176</v>
      </c>
      <c r="I12" s="22">
        <f t="shared" si="2"/>
        <v>16.256376</v>
      </c>
      <c r="J12" s="22">
        <f t="shared" si="3"/>
        <v>1625.6376</v>
      </c>
      <c r="K12" s="109"/>
      <c r="L12" s="122"/>
    </row>
    <row r="13" spans="1:12" ht="26.25" thickBot="1">
      <c r="A13" s="18">
        <v>6</v>
      </c>
      <c r="B13" s="32" t="s">
        <v>149</v>
      </c>
      <c r="C13" s="20" t="s">
        <v>19</v>
      </c>
      <c r="D13" s="21">
        <v>5</v>
      </c>
      <c r="E13" s="22">
        <v>44.88</v>
      </c>
      <c r="F13" s="22">
        <f t="shared" si="0"/>
        <v>224.4</v>
      </c>
      <c r="G13" s="39">
        <v>0.08</v>
      </c>
      <c r="H13" s="22">
        <f t="shared" si="1"/>
        <v>17.952</v>
      </c>
      <c r="I13" s="22">
        <f t="shared" si="2"/>
        <v>48.470400000000005</v>
      </c>
      <c r="J13" s="22">
        <f t="shared" si="3"/>
        <v>242.35200000000003</v>
      </c>
      <c r="K13" s="109"/>
      <c r="L13" s="122"/>
    </row>
    <row r="14" spans="1:12" ht="26.25" thickBot="1">
      <c r="A14" s="18">
        <v>7</v>
      </c>
      <c r="B14" s="32" t="s">
        <v>150</v>
      </c>
      <c r="C14" s="20" t="s">
        <v>19</v>
      </c>
      <c r="D14" s="21">
        <v>45</v>
      </c>
      <c r="E14" s="22">
        <v>39.0588</v>
      </c>
      <c r="F14" s="22">
        <f t="shared" si="0"/>
        <v>1757.646</v>
      </c>
      <c r="G14" s="39">
        <v>0.08</v>
      </c>
      <c r="H14" s="22">
        <f t="shared" si="1"/>
        <v>140.61168</v>
      </c>
      <c r="I14" s="22">
        <f t="shared" si="2"/>
        <v>42.183504</v>
      </c>
      <c r="J14" s="22">
        <f t="shared" si="3"/>
        <v>1898.25768</v>
      </c>
      <c r="K14" s="109"/>
      <c r="L14" s="122"/>
    </row>
    <row r="15" spans="1:12" ht="26.25" thickBot="1">
      <c r="A15" s="18">
        <v>8</v>
      </c>
      <c r="B15" s="32" t="s">
        <v>170</v>
      </c>
      <c r="C15" s="20" t="s">
        <v>19</v>
      </c>
      <c r="D15" s="21">
        <v>4</v>
      </c>
      <c r="E15" s="22">
        <v>57.38</v>
      </c>
      <c r="F15" s="22">
        <f t="shared" si="0"/>
        <v>229.52</v>
      </c>
      <c r="G15" s="39">
        <v>0.08</v>
      </c>
      <c r="H15" s="22">
        <f t="shared" si="1"/>
        <v>18.361600000000003</v>
      </c>
      <c r="I15" s="22">
        <f t="shared" si="2"/>
        <v>61.970400000000005</v>
      </c>
      <c r="J15" s="22">
        <f t="shared" si="3"/>
        <v>247.88160000000002</v>
      </c>
      <c r="K15" s="109"/>
      <c r="L15" s="122"/>
    </row>
    <row r="16" spans="1:12" ht="15" thickBot="1">
      <c r="A16" s="18">
        <v>9</v>
      </c>
      <c r="B16" s="19" t="s">
        <v>25</v>
      </c>
      <c r="C16" s="20" t="s">
        <v>19</v>
      </c>
      <c r="D16" s="21">
        <v>10</v>
      </c>
      <c r="E16" s="22">
        <v>31.212</v>
      </c>
      <c r="F16" s="22">
        <f t="shared" si="0"/>
        <v>312.12</v>
      </c>
      <c r="G16" s="39">
        <v>0.08</v>
      </c>
      <c r="H16" s="22">
        <f t="shared" si="1"/>
        <v>24.9696</v>
      </c>
      <c r="I16" s="22">
        <f t="shared" si="2"/>
        <v>33.708960000000005</v>
      </c>
      <c r="J16" s="22">
        <f t="shared" si="3"/>
        <v>337.0896</v>
      </c>
      <c r="K16" s="109"/>
      <c r="L16" s="122"/>
    </row>
    <row r="17" spans="1:12" ht="15" thickBot="1">
      <c r="A17" s="18">
        <v>10</v>
      </c>
      <c r="B17" s="19" t="s">
        <v>26</v>
      </c>
      <c r="C17" s="20" t="s">
        <v>19</v>
      </c>
      <c r="D17" s="21">
        <v>10</v>
      </c>
      <c r="E17" s="22">
        <v>24.5</v>
      </c>
      <c r="F17" s="22">
        <f t="shared" si="0"/>
        <v>245</v>
      </c>
      <c r="G17" s="39">
        <v>0.08</v>
      </c>
      <c r="H17" s="22">
        <f t="shared" si="1"/>
        <v>19.6</v>
      </c>
      <c r="I17" s="22">
        <f t="shared" si="2"/>
        <v>26.46</v>
      </c>
      <c r="J17" s="22">
        <f t="shared" si="3"/>
        <v>264.6</v>
      </c>
      <c r="K17" s="109"/>
      <c r="L17" s="122"/>
    </row>
    <row r="18" spans="1:12" ht="15" thickBot="1">
      <c r="A18" s="18">
        <v>11</v>
      </c>
      <c r="B18" s="19" t="s">
        <v>50</v>
      </c>
      <c r="C18" s="20" t="s">
        <v>19</v>
      </c>
      <c r="D18" s="21">
        <v>4</v>
      </c>
      <c r="E18" s="22">
        <v>36.2712</v>
      </c>
      <c r="F18" s="22">
        <f t="shared" si="0"/>
        <v>145.0848</v>
      </c>
      <c r="G18" s="39">
        <v>0.08</v>
      </c>
      <c r="H18" s="22">
        <f t="shared" si="1"/>
        <v>11.606784000000001</v>
      </c>
      <c r="I18" s="22">
        <f t="shared" si="2"/>
        <v>39.172896</v>
      </c>
      <c r="J18" s="22">
        <f t="shared" si="3"/>
        <v>156.691584</v>
      </c>
      <c r="K18" s="109"/>
      <c r="L18" s="122"/>
    </row>
    <row r="19" spans="1:12" ht="15" thickBot="1">
      <c r="A19" s="18">
        <v>12</v>
      </c>
      <c r="B19" s="7" t="s">
        <v>116</v>
      </c>
      <c r="C19" s="3" t="s">
        <v>6</v>
      </c>
      <c r="D19" s="3">
        <v>14</v>
      </c>
      <c r="E19" s="23">
        <v>148.053</v>
      </c>
      <c r="F19" s="23">
        <f t="shared" si="0"/>
        <v>2072.742</v>
      </c>
      <c r="G19" s="38">
        <v>0.08</v>
      </c>
      <c r="H19" s="23">
        <f t="shared" si="1"/>
        <v>165.81936000000002</v>
      </c>
      <c r="I19" s="23">
        <f t="shared" si="2"/>
        <v>159.89724</v>
      </c>
      <c r="J19" s="23">
        <f>F19+H19</f>
        <v>2238.56136</v>
      </c>
      <c r="K19" s="184"/>
      <c r="L19" s="122"/>
    </row>
    <row r="20" spans="1:12" ht="15" thickBot="1">
      <c r="A20" s="18">
        <v>13</v>
      </c>
      <c r="B20" s="19" t="s">
        <v>27</v>
      </c>
      <c r="C20" s="20" t="s">
        <v>19</v>
      </c>
      <c r="D20" s="21">
        <v>15</v>
      </c>
      <c r="E20" s="22">
        <v>9.4758</v>
      </c>
      <c r="F20" s="22">
        <f t="shared" si="0"/>
        <v>142.137</v>
      </c>
      <c r="G20" s="39">
        <v>0.08</v>
      </c>
      <c r="H20" s="22">
        <f t="shared" si="1"/>
        <v>11.37096</v>
      </c>
      <c r="I20" s="22">
        <f t="shared" si="2"/>
        <v>10.233864</v>
      </c>
      <c r="J20" s="22">
        <f>D20*I20</f>
        <v>153.50796</v>
      </c>
      <c r="K20" s="109"/>
      <c r="L20" s="122"/>
    </row>
    <row r="21" spans="1:12" ht="15" thickBot="1">
      <c r="A21" s="18">
        <v>14</v>
      </c>
      <c r="B21" s="19" t="s">
        <v>28</v>
      </c>
      <c r="C21" s="20" t="s">
        <v>19</v>
      </c>
      <c r="D21" s="21">
        <v>5</v>
      </c>
      <c r="E21" s="22">
        <v>24.622</v>
      </c>
      <c r="F21" s="22">
        <f t="shared" si="0"/>
        <v>123.11</v>
      </c>
      <c r="G21" s="39">
        <v>0.08</v>
      </c>
      <c r="H21" s="22">
        <f t="shared" si="1"/>
        <v>9.8488</v>
      </c>
      <c r="I21" s="22">
        <f t="shared" si="2"/>
        <v>26.59176</v>
      </c>
      <c r="J21" s="22">
        <f>D21*I21</f>
        <v>132.9588</v>
      </c>
      <c r="K21" s="109"/>
      <c r="L21" s="122"/>
    </row>
    <row r="22" spans="1:12" ht="15" thickBot="1">
      <c r="A22" s="18">
        <v>15</v>
      </c>
      <c r="B22" s="34" t="s">
        <v>88</v>
      </c>
      <c r="C22" s="3" t="s">
        <v>6</v>
      </c>
      <c r="D22" s="16">
        <v>100</v>
      </c>
      <c r="E22" s="24">
        <v>51.95</v>
      </c>
      <c r="F22" s="23">
        <f t="shared" si="0"/>
        <v>5195</v>
      </c>
      <c r="G22" s="38">
        <v>0.08</v>
      </c>
      <c r="H22" s="23">
        <f t="shared" si="1"/>
        <v>415.6</v>
      </c>
      <c r="I22" s="23">
        <f t="shared" si="2"/>
        <v>56.10600000000001</v>
      </c>
      <c r="J22" s="23">
        <f>F22+H22</f>
        <v>5610.6</v>
      </c>
      <c r="K22" s="184"/>
      <c r="L22" s="122"/>
    </row>
    <row r="23" spans="1:12" ht="15" thickBot="1">
      <c r="A23" s="18">
        <v>16</v>
      </c>
      <c r="B23" s="34" t="s">
        <v>87</v>
      </c>
      <c r="C23" s="3" t="s">
        <v>6</v>
      </c>
      <c r="D23" s="16">
        <v>120</v>
      </c>
      <c r="E23" s="24">
        <v>13.81</v>
      </c>
      <c r="F23" s="23">
        <f t="shared" si="0"/>
        <v>1657.2</v>
      </c>
      <c r="G23" s="38">
        <v>0.08</v>
      </c>
      <c r="H23" s="23">
        <f t="shared" si="1"/>
        <v>132.576</v>
      </c>
      <c r="I23" s="23">
        <f t="shared" si="2"/>
        <v>14.914800000000001</v>
      </c>
      <c r="J23" s="23">
        <f>F23+H23</f>
        <v>1789.776</v>
      </c>
      <c r="K23" s="184"/>
      <c r="L23" s="122"/>
    </row>
    <row r="24" spans="1:12" ht="15" thickBot="1">
      <c r="A24" s="18">
        <v>17</v>
      </c>
      <c r="B24" s="19" t="s">
        <v>48</v>
      </c>
      <c r="C24" s="20" t="s">
        <v>19</v>
      </c>
      <c r="D24" s="21">
        <v>8</v>
      </c>
      <c r="E24" s="22">
        <v>9.35</v>
      </c>
      <c r="F24" s="22">
        <f t="shared" si="0"/>
        <v>74.8</v>
      </c>
      <c r="G24" s="39">
        <v>0.08</v>
      </c>
      <c r="H24" s="22">
        <f t="shared" si="1"/>
        <v>5.984</v>
      </c>
      <c r="I24" s="22">
        <f t="shared" si="2"/>
        <v>10.098</v>
      </c>
      <c r="J24" s="22">
        <f>D24*I24</f>
        <v>80.784</v>
      </c>
      <c r="K24" s="109"/>
      <c r="L24" s="122"/>
    </row>
    <row r="25" spans="1:12" ht="15" thickBot="1">
      <c r="A25" s="18">
        <v>18</v>
      </c>
      <c r="B25" s="19" t="s">
        <v>29</v>
      </c>
      <c r="C25" s="20" t="s">
        <v>19</v>
      </c>
      <c r="D25" s="21">
        <v>8</v>
      </c>
      <c r="E25" s="22">
        <v>7.21</v>
      </c>
      <c r="F25" s="22">
        <f t="shared" si="0"/>
        <v>57.68</v>
      </c>
      <c r="G25" s="39">
        <v>0.08</v>
      </c>
      <c r="H25" s="22">
        <f t="shared" si="1"/>
        <v>4.6144</v>
      </c>
      <c r="I25" s="22">
        <f t="shared" si="2"/>
        <v>7.7868</v>
      </c>
      <c r="J25" s="22">
        <f>D25*I25</f>
        <v>62.2944</v>
      </c>
      <c r="K25" s="109"/>
      <c r="L25" s="122"/>
    </row>
    <row r="26" spans="1:12" ht="15" thickBot="1">
      <c r="A26" s="18">
        <v>19</v>
      </c>
      <c r="B26" s="19" t="s">
        <v>92</v>
      </c>
      <c r="C26" s="20" t="s">
        <v>19</v>
      </c>
      <c r="D26" s="21">
        <v>3</v>
      </c>
      <c r="E26" s="22">
        <v>17.51</v>
      </c>
      <c r="F26" s="22">
        <f t="shared" si="0"/>
        <v>52.53</v>
      </c>
      <c r="G26" s="39">
        <v>0.08</v>
      </c>
      <c r="H26" s="22">
        <f t="shared" si="1"/>
        <v>4.2024</v>
      </c>
      <c r="I26" s="22">
        <f t="shared" si="2"/>
        <v>18.910800000000002</v>
      </c>
      <c r="J26" s="22">
        <f>D26*I26</f>
        <v>56.732400000000005</v>
      </c>
      <c r="K26" s="109"/>
      <c r="L26" s="122"/>
    </row>
    <row r="27" spans="1:12" ht="15" thickBot="1">
      <c r="A27" s="18">
        <v>20</v>
      </c>
      <c r="B27" s="19" t="s">
        <v>30</v>
      </c>
      <c r="C27" s="20" t="s">
        <v>19</v>
      </c>
      <c r="D27" s="21">
        <v>13</v>
      </c>
      <c r="E27" s="22">
        <v>23.062</v>
      </c>
      <c r="F27" s="22">
        <f t="shared" si="0"/>
        <v>299.80600000000004</v>
      </c>
      <c r="G27" s="39">
        <v>0.08</v>
      </c>
      <c r="H27" s="22">
        <f t="shared" si="1"/>
        <v>23.984480000000005</v>
      </c>
      <c r="I27" s="22">
        <f t="shared" si="2"/>
        <v>24.90696</v>
      </c>
      <c r="J27" s="22">
        <f>D27*I27</f>
        <v>323.79048</v>
      </c>
      <c r="K27" s="109"/>
      <c r="L27" s="122"/>
    </row>
    <row r="28" spans="1:12" ht="15" thickBot="1">
      <c r="A28" s="18">
        <v>21</v>
      </c>
      <c r="B28" s="19" t="s">
        <v>31</v>
      </c>
      <c r="C28" s="20" t="s">
        <v>19</v>
      </c>
      <c r="D28" s="21">
        <v>110</v>
      </c>
      <c r="E28" s="22">
        <v>18.9924</v>
      </c>
      <c r="F28" s="22">
        <f t="shared" si="0"/>
        <v>2089.164</v>
      </c>
      <c r="G28" s="39">
        <v>0.08</v>
      </c>
      <c r="H28" s="22">
        <f t="shared" si="1"/>
        <v>167.13312000000002</v>
      </c>
      <c r="I28" s="22">
        <f t="shared" si="2"/>
        <v>20.511792</v>
      </c>
      <c r="J28" s="22">
        <f>D28*I28</f>
        <v>2256.29712</v>
      </c>
      <c r="K28" s="109"/>
      <c r="L28" s="122"/>
    </row>
    <row r="29" spans="1:12" ht="15" thickBot="1">
      <c r="A29" s="18">
        <v>22</v>
      </c>
      <c r="B29" s="19" t="s">
        <v>0</v>
      </c>
      <c r="C29" s="20" t="s">
        <v>19</v>
      </c>
      <c r="D29" s="21">
        <v>18</v>
      </c>
      <c r="E29" s="22">
        <v>13.4436</v>
      </c>
      <c r="F29" s="22">
        <f t="shared" si="0"/>
        <v>241.9848</v>
      </c>
      <c r="G29" s="39">
        <v>0.08</v>
      </c>
      <c r="H29" s="22">
        <f t="shared" si="1"/>
        <v>19.358784</v>
      </c>
      <c r="I29" s="22">
        <f t="shared" si="2"/>
        <v>14.519088000000002</v>
      </c>
      <c r="J29" s="22">
        <f>F29+H29</f>
        <v>261.343584</v>
      </c>
      <c r="K29" s="109"/>
      <c r="L29" s="122"/>
    </row>
    <row r="30" spans="1:12" ht="15" thickBot="1">
      <c r="A30" s="18">
        <v>23</v>
      </c>
      <c r="B30" s="19" t="s">
        <v>32</v>
      </c>
      <c r="C30" s="20" t="s">
        <v>19</v>
      </c>
      <c r="D30" s="21">
        <v>3</v>
      </c>
      <c r="E30" s="22">
        <v>14.428</v>
      </c>
      <c r="F30" s="22">
        <f t="shared" si="0"/>
        <v>43.284000000000006</v>
      </c>
      <c r="G30" s="39">
        <v>0.08</v>
      </c>
      <c r="H30" s="22">
        <f t="shared" si="1"/>
        <v>3.4627200000000005</v>
      </c>
      <c r="I30" s="22">
        <f t="shared" si="2"/>
        <v>15.582240000000002</v>
      </c>
      <c r="J30" s="22">
        <f aca="true" t="shared" si="4" ref="J30:J35">D30*I30</f>
        <v>46.74672000000001</v>
      </c>
      <c r="K30" s="109"/>
      <c r="L30" s="122"/>
    </row>
    <row r="31" spans="1:12" ht="15" thickBot="1">
      <c r="A31" s="18">
        <v>24</v>
      </c>
      <c r="B31" s="19" t="s">
        <v>33</v>
      </c>
      <c r="C31" s="20" t="s">
        <v>19</v>
      </c>
      <c r="D31" s="21">
        <v>2</v>
      </c>
      <c r="E31" s="22">
        <v>141.6066</v>
      </c>
      <c r="F31" s="22">
        <f t="shared" si="0"/>
        <v>283.2132</v>
      </c>
      <c r="G31" s="39">
        <v>0.08</v>
      </c>
      <c r="H31" s="22">
        <f t="shared" si="1"/>
        <v>22.657055999999997</v>
      </c>
      <c r="I31" s="22">
        <f t="shared" si="2"/>
        <v>152.935128</v>
      </c>
      <c r="J31" s="22">
        <f t="shared" si="4"/>
        <v>305.870256</v>
      </c>
      <c r="K31" s="109"/>
      <c r="L31" s="122"/>
    </row>
    <row r="32" spans="1:12" ht="15" thickBot="1">
      <c r="A32" s="18">
        <v>25</v>
      </c>
      <c r="B32" s="19" t="s">
        <v>34</v>
      </c>
      <c r="C32" s="20" t="s">
        <v>19</v>
      </c>
      <c r="D32" s="21">
        <v>130</v>
      </c>
      <c r="E32" s="22">
        <v>9.231</v>
      </c>
      <c r="F32" s="22">
        <f t="shared" si="0"/>
        <v>1200.03</v>
      </c>
      <c r="G32" s="39">
        <v>0.08</v>
      </c>
      <c r="H32" s="22">
        <f t="shared" si="1"/>
        <v>96.0024</v>
      </c>
      <c r="I32" s="22">
        <f t="shared" si="2"/>
        <v>9.96948</v>
      </c>
      <c r="J32" s="22">
        <f t="shared" si="4"/>
        <v>1296.0324</v>
      </c>
      <c r="K32" s="109"/>
      <c r="L32" s="122"/>
    </row>
    <row r="33" spans="1:12" ht="15" thickBot="1">
      <c r="A33" s="18">
        <v>26</v>
      </c>
      <c r="B33" s="19" t="s">
        <v>35</v>
      </c>
      <c r="C33" s="20" t="s">
        <v>19</v>
      </c>
      <c r="D33" s="21">
        <v>85</v>
      </c>
      <c r="E33" s="22">
        <v>9.4962</v>
      </c>
      <c r="F33" s="22">
        <f t="shared" si="0"/>
        <v>807.177</v>
      </c>
      <c r="G33" s="39">
        <v>0.08</v>
      </c>
      <c r="H33" s="22">
        <f t="shared" si="1"/>
        <v>64.57416</v>
      </c>
      <c r="I33" s="22">
        <f t="shared" si="2"/>
        <v>10.255896</v>
      </c>
      <c r="J33" s="22">
        <f t="shared" si="4"/>
        <v>871.75116</v>
      </c>
      <c r="K33" s="109"/>
      <c r="L33" s="122"/>
    </row>
    <row r="34" spans="1:12" ht="15" thickBot="1">
      <c r="A34" s="18">
        <v>27</v>
      </c>
      <c r="B34" s="19" t="s">
        <v>36</v>
      </c>
      <c r="C34" s="20" t="s">
        <v>19</v>
      </c>
      <c r="D34" s="21">
        <v>25</v>
      </c>
      <c r="E34" s="22">
        <v>20.93</v>
      </c>
      <c r="F34" s="22">
        <f t="shared" si="0"/>
        <v>523.25</v>
      </c>
      <c r="G34" s="39">
        <v>0.08</v>
      </c>
      <c r="H34" s="22">
        <f t="shared" si="1"/>
        <v>41.86</v>
      </c>
      <c r="I34" s="22">
        <f t="shared" si="2"/>
        <v>22.604400000000002</v>
      </c>
      <c r="J34" s="22">
        <f t="shared" si="4"/>
        <v>565.11</v>
      </c>
      <c r="K34" s="109"/>
      <c r="L34" s="122"/>
    </row>
    <row r="35" spans="1:12" ht="15" thickBot="1">
      <c r="A35" s="18">
        <v>28</v>
      </c>
      <c r="B35" s="19" t="s">
        <v>198</v>
      </c>
      <c r="C35" s="20" t="s">
        <v>19</v>
      </c>
      <c r="D35" s="21">
        <v>15</v>
      </c>
      <c r="E35" s="22">
        <v>20.93</v>
      </c>
      <c r="F35" s="22">
        <f>D35*E35</f>
        <v>313.95</v>
      </c>
      <c r="G35" s="39">
        <v>0.08</v>
      </c>
      <c r="H35" s="22">
        <f>F35*0.08</f>
        <v>25.116</v>
      </c>
      <c r="I35" s="22">
        <f>E35*1.08</f>
        <v>22.604400000000002</v>
      </c>
      <c r="J35" s="22">
        <f t="shared" si="4"/>
        <v>339.06600000000003</v>
      </c>
      <c r="K35" s="109"/>
      <c r="L35" s="122"/>
    </row>
    <row r="36" spans="1:12" ht="15" thickBot="1">
      <c r="A36" s="18">
        <v>29</v>
      </c>
      <c r="B36" s="17" t="s">
        <v>89</v>
      </c>
      <c r="C36" s="3" t="s">
        <v>6</v>
      </c>
      <c r="D36" s="16">
        <v>13</v>
      </c>
      <c r="E36" s="24">
        <v>190.066</v>
      </c>
      <c r="F36" s="23">
        <f t="shared" si="0"/>
        <v>2470.858</v>
      </c>
      <c r="G36" s="38">
        <v>0.08</v>
      </c>
      <c r="H36" s="23">
        <f t="shared" si="1"/>
        <v>197.66864</v>
      </c>
      <c r="I36" s="23">
        <f t="shared" si="2"/>
        <v>205.27128000000002</v>
      </c>
      <c r="J36" s="23">
        <f>F36+H36</f>
        <v>2668.52664</v>
      </c>
      <c r="K36" s="184"/>
      <c r="L36" s="122"/>
    </row>
    <row r="37" spans="1:12" ht="15" thickBot="1">
      <c r="A37" s="18">
        <v>30</v>
      </c>
      <c r="B37" s="19" t="s">
        <v>124</v>
      </c>
      <c r="C37" s="20" t="s">
        <v>19</v>
      </c>
      <c r="D37" s="21">
        <v>110</v>
      </c>
      <c r="E37" s="22">
        <v>23.48</v>
      </c>
      <c r="F37" s="22">
        <f t="shared" si="0"/>
        <v>2582.8</v>
      </c>
      <c r="G37" s="39">
        <v>0.08</v>
      </c>
      <c r="H37" s="22">
        <f t="shared" si="1"/>
        <v>206.62400000000002</v>
      </c>
      <c r="I37" s="22">
        <f t="shared" si="2"/>
        <v>25.358400000000003</v>
      </c>
      <c r="J37" s="22">
        <f aca="true" t="shared" si="5" ref="J37:J45">D37*I37</f>
        <v>2789.4240000000004</v>
      </c>
      <c r="K37" s="109"/>
      <c r="L37" s="122"/>
    </row>
    <row r="38" spans="1:12" ht="15" thickBot="1">
      <c r="A38" s="18">
        <v>31</v>
      </c>
      <c r="B38" s="19" t="s">
        <v>37</v>
      </c>
      <c r="C38" s="20" t="s">
        <v>19</v>
      </c>
      <c r="D38" s="21">
        <v>18</v>
      </c>
      <c r="E38" s="22">
        <v>23.58</v>
      </c>
      <c r="F38" s="22">
        <f t="shared" si="0"/>
        <v>424.43999999999994</v>
      </c>
      <c r="G38" s="39">
        <v>0.08</v>
      </c>
      <c r="H38" s="22">
        <f t="shared" si="1"/>
        <v>33.9552</v>
      </c>
      <c r="I38" s="22">
        <f t="shared" si="2"/>
        <v>25.4664</v>
      </c>
      <c r="J38" s="22">
        <f t="shared" si="5"/>
        <v>458.3952</v>
      </c>
      <c r="K38" s="109"/>
      <c r="L38" s="122"/>
    </row>
    <row r="39" spans="1:12" ht="15" thickBot="1">
      <c r="A39" s="18">
        <v>32</v>
      </c>
      <c r="B39" s="19" t="s">
        <v>38</v>
      </c>
      <c r="C39" s="20" t="s">
        <v>19</v>
      </c>
      <c r="D39" s="21">
        <v>3</v>
      </c>
      <c r="E39" s="22">
        <v>35.47</v>
      </c>
      <c r="F39" s="22">
        <f t="shared" si="0"/>
        <v>106.41</v>
      </c>
      <c r="G39" s="39">
        <v>0.08</v>
      </c>
      <c r="H39" s="22">
        <f t="shared" si="1"/>
        <v>8.5128</v>
      </c>
      <c r="I39" s="22">
        <f t="shared" si="2"/>
        <v>38.3076</v>
      </c>
      <c r="J39" s="22">
        <f t="shared" si="5"/>
        <v>114.9228</v>
      </c>
      <c r="K39" s="109"/>
      <c r="L39" s="122"/>
    </row>
    <row r="40" spans="1:12" ht="15" thickBot="1">
      <c r="A40" s="18">
        <v>33</v>
      </c>
      <c r="B40" s="19" t="s">
        <v>39</v>
      </c>
      <c r="C40" s="20" t="s">
        <v>19</v>
      </c>
      <c r="D40" s="21">
        <v>6</v>
      </c>
      <c r="E40" s="22">
        <v>47.2056</v>
      </c>
      <c r="F40" s="22">
        <f t="shared" si="0"/>
        <v>283.23359999999997</v>
      </c>
      <c r="G40" s="39">
        <v>0.08</v>
      </c>
      <c r="H40" s="22">
        <f t="shared" si="1"/>
        <v>22.658687999999998</v>
      </c>
      <c r="I40" s="22">
        <f t="shared" si="2"/>
        <v>50.982048</v>
      </c>
      <c r="J40" s="22">
        <f t="shared" si="5"/>
        <v>305.892288</v>
      </c>
      <c r="K40" s="109"/>
      <c r="L40" s="122"/>
    </row>
    <row r="41" spans="1:12" ht="15" customHeight="1" thickBot="1">
      <c r="A41" s="18">
        <v>34</v>
      </c>
      <c r="B41" s="19" t="s">
        <v>40</v>
      </c>
      <c r="C41" s="20" t="s">
        <v>19</v>
      </c>
      <c r="D41" s="21">
        <v>10</v>
      </c>
      <c r="E41" s="22">
        <v>10.79</v>
      </c>
      <c r="F41" s="22">
        <f t="shared" si="0"/>
        <v>107.89999999999999</v>
      </c>
      <c r="G41" s="39">
        <v>0.08</v>
      </c>
      <c r="H41" s="22">
        <f t="shared" si="1"/>
        <v>8.632</v>
      </c>
      <c r="I41" s="22">
        <f t="shared" si="2"/>
        <v>11.6532</v>
      </c>
      <c r="J41" s="109">
        <f t="shared" si="5"/>
        <v>116.532</v>
      </c>
      <c r="K41" s="109"/>
      <c r="L41" s="122"/>
    </row>
    <row r="42" spans="1:12" ht="14.25" customHeight="1" thickBot="1">
      <c r="A42" s="18">
        <v>35</v>
      </c>
      <c r="B42" s="19" t="s">
        <v>21</v>
      </c>
      <c r="C42" s="20" t="s">
        <v>19</v>
      </c>
      <c r="D42" s="105">
        <v>10</v>
      </c>
      <c r="E42" s="107">
        <v>13.84</v>
      </c>
      <c r="F42" s="22">
        <f t="shared" si="0"/>
        <v>138.4</v>
      </c>
      <c r="G42" s="108">
        <v>0.08</v>
      </c>
      <c r="H42" s="22">
        <f t="shared" si="1"/>
        <v>11.072000000000001</v>
      </c>
      <c r="I42" s="22">
        <f t="shared" si="2"/>
        <v>14.9472</v>
      </c>
      <c r="J42" s="109">
        <f t="shared" si="5"/>
        <v>149.472</v>
      </c>
      <c r="K42" s="109"/>
      <c r="L42" s="122"/>
    </row>
    <row r="43" spans="1:12" ht="14.25" customHeight="1" thickBot="1">
      <c r="A43" s="18">
        <v>36</v>
      </c>
      <c r="B43" s="19" t="s">
        <v>41</v>
      </c>
      <c r="C43" s="20" t="s">
        <v>19</v>
      </c>
      <c r="D43" s="105">
        <v>80</v>
      </c>
      <c r="E43" s="107">
        <v>48.84</v>
      </c>
      <c r="F43" s="22">
        <f t="shared" si="0"/>
        <v>3907.2000000000003</v>
      </c>
      <c r="G43" s="108">
        <v>0.08</v>
      </c>
      <c r="H43" s="22">
        <f t="shared" si="1"/>
        <v>312.576</v>
      </c>
      <c r="I43" s="22">
        <f t="shared" si="2"/>
        <v>52.74720000000001</v>
      </c>
      <c r="J43" s="109">
        <f t="shared" si="5"/>
        <v>4219.776000000001</v>
      </c>
      <c r="K43" s="109"/>
      <c r="L43" s="122"/>
    </row>
    <row r="44" spans="1:12" ht="14.25" customHeight="1" thickBot="1">
      <c r="A44" s="18">
        <v>37</v>
      </c>
      <c r="B44" s="26" t="s">
        <v>49</v>
      </c>
      <c r="C44" s="25" t="s">
        <v>19</v>
      </c>
      <c r="D44" s="106">
        <v>15</v>
      </c>
      <c r="E44" s="107">
        <v>13.85</v>
      </c>
      <c r="F44" s="22">
        <f t="shared" si="0"/>
        <v>207.75</v>
      </c>
      <c r="G44" s="108">
        <v>0.08</v>
      </c>
      <c r="H44" s="22">
        <f t="shared" si="1"/>
        <v>16.62</v>
      </c>
      <c r="I44" s="22">
        <f t="shared" si="2"/>
        <v>14.958</v>
      </c>
      <c r="J44" s="110">
        <f t="shared" si="5"/>
        <v>224.37</v>
      </c>
      <c r="K44" s="109"/>
      <c r="L44" s="122"/>
    </row>
    <row r="45" spans="1:12" ht="14.25" customHeight="1" thickBot="1">
      <c r="A45" s="176">
        <v>38</v>
      </c>
      <c r="B45" s="177" t="s">
        <v>218</v>
      </c>
      <c r="C45" s="178" t="s">
        <v>19</v>
      </c>
      <c r="D45" s="179">
        <v>5</v>
      </c>
      <c r="E45" s="180">
        <v>38.73</v>
      </c>
      <c r="F45" s="181">
        <f t="shared" si="0"/>
        <v>193.64999999999998</v>
      </c>
      <c r="G45" s="108">
        <v>0.08</v>
      </c>
      <c r="H45" s="181">
        <f t="shared" si="1"/>
        <v>15.491999999999999</v>
      </c>
      <c r="I45" s="181">
        <f t="shared" si="2"/>
        <v>41.8284</v>
      </c>
      <c r="J45" s="182">
        <f t="shared" si="5"/>
        <v>209.142</v>
      </c>
      <c r="K45" s="185"/>
      <c r="L45" s="122"/>
    </row>
    <row r="46" spans="1:12" ht="14.25" customHeight="1" thickBot="1">
      <c r="A46" s="111">
        <v>39</v>
      </c>
      <c r="B46" s="112" t="s">
        <v>117</v>
      </c>
      <c r="C46" s="113" t="s">
        <v>6</v>
      </c>
      <c r="D46" s="114">
        <v>15</v>
      </c>
      <c r="E46" s="115">
        <v>19.44</v>
      </c>
      <c r="F46" s="116">
        <f t="shared" si="0"/>
        <v>291.6</v>
      </c>
      <c r="G46" s="117">
        <v>0.08</v>
      </c>
      <c r="H46" s="116">
        <f t="shared" si="1"/>
        <v>23.328000000000003</v>
      </c>
      <c r="I46" s="116">
        <f t="shared" si="2"/>
        <v>20.995200000000004</v>
      </c>
      <c r="J46" s="118">
        <f>F46+H46</f>
        <v>314.928</v>
      </c>
      <c r="K46" s="186"/>
      <c r="L46" s="122"/>
    </row>
    <row r="47" spans="1:12" ht="14.25" customHeight="1" thickBot="1">
      <c r="A47" s="231" t="s">
        <v>7</v>
      </c>
      <c r="B47" s="232"/>
      <c r="C47" s="232"/>
      <c r="D47" s="232"/>
      <c r="E47" s="233"/>
      <c r="F47" s="119">
        <f>SUM(F8:F46)</f>
        <v>32707.283199999998</v>
      </c>
      <c r="G47" s="119"/>
      <c r="H47" s="119">
        <f t="shared" si="1"/>
        <v>2616.582656</v>
      </c>
      <c r="I47" s="120"/>
      <c r="J47" s="121">
        <f>SUM(J8:J46)</f>
        <v>35323.865856</v>
      </c>
      <c r="K47" s="187"/>
      <c r="L47" s="122"/>
    </row>
    <row r="48" spans="1:11" ht="14.25" customHeight="1">
      <c r="A48" s="222"/>
      <c r="B48" s="222"/>
      <c r="C48" s="29"/>
      <c r="D48" s="29"/>
      <c r="E48" s="29"/>
      <c r="F48" s="30"/>
      <c r="G48" s="30"/>
      <c r="H48" s="30"/>
      <c r="I48" s="29"/>
      <c r="J48" s="29"/>
      <c r="K48" s="10"/>
    </row>
    <row r="49" spans="1:11" ht="14.25" customHeight="1">
      <c r="A49" s="222"/>
      <c r="B49" s="222"/>
      <c r="C49" s="10"/>
      <c r="D49" s="10"/>
      <c r="E49" s="10"/>
      <c r="F49" s="11"/>
      <c r="G49" s="11"/>
      <c r="H49" s="11"/>
      <c r="I49" s="10"/>
      <c r="J49" s="10"/>
      <c r="K49" s="10"/>
    </row>
    <row r="50" spans="1:11" ht="14.25" customHeight="1">
      <c r="A50" s="27"/>
      <c r="B50" s="27"/>
      <c r="C50" s="10"/>
      <c r="D50" s="10"/>
      <c r="E50" s="10"/>
      <c r="F50" s="11"/>
      <c r="G50" s="11"/>
      <c r="H50" s="11"/>
      <c r="I50" s="10"/>
      <c r="J50" s="10"/>
      <c r="K50" s="10"/>
    </row>
    <row r="51" spans="1:11" ht="35.25" customHeight="1">
      <c r="A51" s="13"/>
      <c r="B51" s="10"/>
      <c r="C51" s="10"/>
      <c r="D51" s="10"/>
      <c r="E51" s="10"/>
      <c r="F51" s="11"/>
      <c r="G51" s="11"/>
      <c r="H51" s="11"/>
      <c r="I51" s="10"/>
      <c r="J51" s="10"/>
      <c r="K51" s="10"/>
    </row>
    <row r="52" spans="1:11" ht="14.25" customHeight="1">
      <c r="A52" s="223" t="s">
        <v>20</v>
      </c>
      <c r="B52" s="223"/>
      <c r="C52" s="223"/>
      <c r="D52" s="223"/>
      <c r="E52" s="223"/>
      <c r="F52" s="223"/>
      <c r="G52" s="223"/>
      <c r="H52" s="223"/>
      <c r="I52" s="223"/>
      <c r="J52" s="223"/>
      <c r="K52" s="10"/>
    </row>
    <row r="53" spans="1:11" ht="14.25" customHeight="1">
      <c r="A53" s="13"/>
      <c r="B53" s="10"/>
      <c r="C53" s="10"/>
      <c r="D53" s="10"/>
      <c r="E53" s="10"/>
      <c r="F53" s="11"/>
      <c r="G53" s="11"/>
      <c r="H53" s="11"/>
      <c r="I53" s="10"/>
      <c r="J53" s="10"/>
      <c r="K53" s="10"/>
    </row>
    <row r="54" spans="1:11" ht="14.25" customHeight="1">
      <c r="A54" s="224" t="s">
        <v>96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</row>
    <row r="55" spans="1:11" ht="14.25" customHeight="1">
      <c r="A55" s="13"/>
      <c r="B55" s="229" t="s">
        <v>236</v>
      </c>
      <c r="C55" s="229"/>
      <c r="D55" s="10"/>
      <c r="E55" s="10"/>
      <c r="F55" s="11"/>
      <c r="G55" s="11"/>
      <c r="H55" s="11"/>
      <c r="I55" s="10"/>
      <c r="J55" s="10"/>
      <c r="K55" s="10"/>
    </row>
    <row r="56" spans="1:11" ht="27" customHeight="1">
      <c r="A56" s="13"/>
      <c r="B56" s="230" t="s">
        <v>237</v>
      </c>
      <c r="C56" s="230"/>
      <c r="D56" s="10"/>
      <c r="E56" s="10"/>
      <c r="F56" s="11"/>
      <c r="G56" s="11"/>
      <c r="H56" s="11"/>
      <c r="I56" s="10"/>
      <c r="J56" s="10"/>
      <c r="K56" s="10"/>
    </row>
    <row r="57" spans="2:3" ht="12.75" customHeight="1">
      <c r="B57" s="29"/>
      <c r="C57" s="29"/>
    </row>
    <row r="58" spans="2:3" ht="12.75" customHeight="1">
      <c r="B58" s="222" t="s">
        <v>238</v>
      </c>
      <c r="C58" s="222"/>
    </row>
    <row r="59" spans="2:3" ht="22.5" customHeight="1">
      <c r="B59" s="230" t="s">
        <v>239</v>
      </c>
      <c r="C59" s="230"/>
    </row>
    <row r="60" spans="2:3" ht="12.75" customHeight="1">
      <c r="B60" s="27"/>
      <c r="C60" s="27"/>
    </row>
  </sheetData>
  <sheetProtection selectLockedCells="1" selectUnlockedCells="1"/>
  <mergeCells count="13">
    <mergeCell ref="A1:K1"/>
    <mergeCell ref="A2:K2"/>
    <mergeCell ref="A3:K3"/>
    <mergeCell ref="A5:K5"/>
    <mergeCell ref="B55:C55"/>
    <mergeCell ref="B56:C56"/>
    <mergeCell ref="B58:C58"/>
    <mergeCell ref="B59:C59"/>
    <mergeCell ref="A47:E47"/>
    <mergeCell ref="A48:B48"/>
    <mergeCell ref="A49:B49"/>
    <mergeCell ref="A52:J52"/>
    <mergeCell ref="A54:K54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2">
      <selection activeCell="F34" sqref="F34"/>
    </sheetView>
  </sheetViews>
  <sheetFormatPr defaultColWidth="8.796875" defaultRowHeight="14.25"/>
  <cols>
    <col min="1" max="1" width="3.59765625" style="0" customWidth="1"/>
    <col min="2" max="2" width="32.8984375" style="0" customWidth="1"/>
    <col min="3" max="3" width="7.59765625" style="0" customWidth="1"/>
    <col min="4" max="4" width="5.8984375" style="0" customWidth="1"/>
    <col min="5" max="5" width="9.09765625" style="12" customWidth="1"/>
    <col min="6" max="6" width="10.69921875" style="12" customWidth="1"/>
    <col min="7" max="7" width="5.8984375" style="12" customWidth="1"/>
    <col min="8" max="9" width="9.19921875" style="12" customWidth="1"/>
    <col min="10" max="10" width="10.69921875" style="12" customWidth="1"/>
    <col min="11" max="11" width="12.09765625" style="0" customWidth="1"/>
    <col min="12" max="12" width="6.8984375" style="0" customWidth="1"/>
    <col min="13" max="252" width="9.19921875" style="0" customWidth="1"/>
  </cols>
  <sheetData>
    <row r="1" spans="1:11" ht="14.2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4.25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4.25" customHeight="1">
      <c r="A3" s="237" t="s">
        <v>227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235" t="s">
        <v>222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4.25" customHeight="1" thickBot="1">
      <c r="A6" s="1"/>
      <c r="B6" s="1"/>
      <c r="C6" s="1"/>
      <c r="D6" s="1"/>
      <c r="E6" s="6"/>
      <c r="F6" s="6"/>
      <c r="G6" s="6"/>
      <c r="H6" s="6"/>
      <c r="I6" s="6"/>
      <c r="J6" s="6"/>
      <c r="K6" s="1"/>
    </row>
    <row r="7" spans="1:12" s="9" customFormat="1" ht="39" thickBot="1">
      <c r="A7" s="56" t="s">
        <v>2</v>
      </c>
      <c r="B7" s="57" t="s">
        <v>103</v>
      </c>
      <c r="C7" s="57" t="s">
        <v>14</v>
      </c>
      <c r="D7" s="57" t="s">
        <v>4</v>
      </c>
      <c r="E7" s="56" t="s">
        <v>108</v>
      </c>
      <c r="F7" s="56" t="s">
        <v>15</v>
      </c>
      <c r="G7" s="56" t="s">
        <v>90</v>
      </c>
      <c r="H7" s="56" t="s">
        <v>91</v>
      </c>
      <c r="I7" s="56" t="s">
        <v>109</v>
      </c>
      <c r="J7" s="56" t="s">
        <v>16</v>
      </c>
      <c r="K7" s="201" t="s">
        <v>18</v>
      </c>
      <c r="L7" s="134" t="s">
        <v>211</v>
      </c>
    </row>
    <row r="8" spans="1:12" s="9" customFormat="1" ht="15" thickBot="1">
      <c r="A8" s="15">
        <v>1</v>
      </c>
      <c r="B8" s="36" t="s">
        <v>133</v>
      </c>
      <c r="C8" s="35" t="s">
        <v>19</v>
      </c>
      <c r="D8" s="35">
        <v>4</v>
      </c>
      <c r="E8" s="33">
        <v>5.202</v>
      </c>
      <c r="F8" s="33">
        <f aca="true" t="shared" si="0" ref="F8:F27">D8*E8</f>
        <v>20.808</v>
      </c>
      <c r="G8" s="37">
        <v>0.08</v>
      </c>
      <c r="H8" s="33">
        <f>F8*0.08</f>
        <v>1.6646400000000001</v>
      </c>
      <c r="I8" s="33">
        <f>E8*1.08</f>
        <v>5.6181600000000005</v>
      </c>
      <c r="J8" s="58">
        <f>F8+H8</f>
        <v>22.47264</v>
      </c>
      <c r="K8" s="202"/>
      <c r="L8" s="130"/>
    </row>
    <row r="9" spans="1:12" s="9" customFormat="1" ht="15" thickBot="1">
      <c r="A9" s="15">
        <v>2</v>
      </c>
      <c r="B9" s="36" t="s">
        <v>134</v>
      </c>
      <c r="C9" s="35" t="s">
        <v>19</v>
      </c>
      <c r="D9" s="35">
        <v>4</v>
      </c>
      <c r="E9" s="33">
        <v>5.406</v>
      </c>
      <c r="F9" s="33">
        <f t="shared" si="0"/>
        <v>21.624</v>
      </c>
      <c r="G9" s="37">
        <v>0.08</v>
      </c>
      <c r="H9" s="33">
        <f aca="true" t="shared" si="1" ref="H9:H27">F9*0.08</f>
        <v>1.72992</v>
      </c>
      <c r="I9" s="33">
        <f aca="true" t="shared" si="2" ref="I9:I27">E9*1.08</f>
        <v>5.83848</v>
      </c>
      <c r="J9" s="58">
        <f aca="true" t="shared" si="3" ref="J9:J27">F9+H9</f>
        <v>23.35392</v>
      </c>
      <c r="K9" s="202"/>
      <c r="L9" s="130"/>
    </row>
    <row r="10" spans="1:12" s="9" customFormat="1" ht="15" thickBot="1">
      <c r="A10" s="15">
        <v>3</v>
      </c>
      <c r="B10" s="59" t="s">
        <v>135</v>
      </c>
      <c r="C10" s="60" t="s">
        <v>19</v>
      </c>
      <c r="D10" s="60">
        <v>105</v>
      </c>
      <c r="E10" s="31">
        <v>5.6712</v>
      </c>
      <c r="F10" s="31">
        <f t="shared" si="0"/>
        <v>595.476</v>
      </c>
      <c r="G10" s="37">
        <v>0.08</v>
      </c>
      <c r="H10" s="33">
        <f t="shared" si="1"/>
        <v>47.63808</v>
      </c>
      <c r="I10" s="33">
        <f t="shared" si="2"/>
        <v>6.124896000000001</v>
      </c>
      <c r="J10" s="58">
        <f t="shared" si="3"/>
        <v>643.1140800000001</v>
      </c>
      <c r="K10" s="203"/>
      <c r="L10" s="130"/>
    </row>
    <row r="11" spans="1:12" s="9" customFormat="1" ht="26.25" thickBot="1">
      <c r="A11" s="15">
        <v>4</v>
      </c>
      <c r="B11" s="59" t="s">
        <v>136</v>
      </c>
      <c r="C11" s="60" t="s">
        <v>19</v>
      </c>
      <c r="D11" s="60">
        <v>5</v>
      </c>
      <c r="E11" s="31">
        <v>11.5056</v>
      </c>
      <c r="F11" s="31">
        <f t="shared" si="0"/>
        <v>57.528</v>
      </c>
      <c r="G11" s="37">
        <v>0.08</v>
      </c>
      <c r="H11" s="33">
        <f t="shared" si="1"/>
        <v>4.60224</v>
      </c>
      <c r="I11" s="33">
        <f t="shared" si="2"/>
        <v>12.426048</v>
      </c>
      <c r="J11" s="58">
        <f>F11+H11</f>
        <v>62.13024</v>
      </c>
      <c r="K11" s="203"/>
      <c r="L11" s="130"/>
    </row>
    <row r="12" spans="1:12" s="9" customFormat="1" ht="15" thickBot="1">
      <c r="A12" s="15">
        <v>5</v>
      </c>
      <c r="B12" s="59" t="s">
        <v>137</v>
      </c>
      <c r="C12" s="60" t="s">
        <v>19</v>
      </c>
      <c r="D12" s="60">
        <v>20</v>
      </c>
      <c r="E12" s="31">
        <v>9.078</v>
      </c>
      <c r="F12" s="31">
        <f t="shared" si="0"/>
        <v>181.56</v>
      </c>
      <c r="G12" s="37">
        <v>0.08</v>
      </c>
      <c r="H12" s="33">
        <f t="shared" si="1"/>
        <v>14.5248</v>
      </c>
      <c r="I12" s="33">
        <f t="shared" si="2"/>
        <v>9.80424</v>
      </c>
      <c r="J12" s="58">
        <f t="shared" si="3"/>
        <v>196.0848</v>
      </c>
      <c r="K12" s="203"/>
      <c r="L12" s="130"/>
    </row>
    <row r="13" spans="1:12" s="9" customFormat="1" ht="15" thickBot="1">
      <c r="A13" s="15">
        <v>6</v>
      </c>
      <c r="B13" s="59" t="s">
        <v>138</v>
      </c>
      <c r="C13" s="60" t="s">
        <v>19</v>
      </c>
      <c r="D13" s="60">
        <v>450</v>
      </c>
      <c r="E13" s="31">
        <v>6.4872</v>
      </c>
      <c r="F13" s="31">
        <f t="shared" si="0"/>
        <v>2919.24</v>
      </c>
      <c r="G13" s="37">
        <v>0.08</v>
      </c>
      <c r="H13" s="33">
        <f t="shared" si="1"/>
        <v>233.5392</v>
      </c>
      <c r="I13" s="33">
        <f t="shared" si="2"/>
        <v>7.006176</v>
      </c>
      <c r="J13" s="58">
        <f t="shared" si="3"/>
        <v>3152.7792</v>
      </c>
      <c r="K13" s="203"/>
      <c r="L13" s="130"/>
    </row>
    <row r="14" spans="1:12" s="9" customFormat="1" ht="15" thickBot="1">
      <c r="A14" s="15">
        <v>7</v>
      </c>
      <c r="B14" s="59" t="s">
        <v>139</v>
      </c>
      <c r="C14" s="60" t="s">
        <v>19</v>
      </c>
      <c r="D14" s="60">
        <v>90</v>
      </c>
      <c r="E14" s="31">
        <v>4.1616</v>
      </c>
      <c r="F14" s="31">
        <f t="shared" si="0"/>
        <v>374.544</v>
      </c>
      <c r="G14" s="37">
        <v>0.08</v>
      </c>
      <c r="H14" s="33">
        <f t="shared" si="1"/>
        <v>29.96352</v>
      </c>
      <c r="I14" s="33">
        <f t="shared" si="2"/>
        <v>4.494528</v>
      </c>
      <c r="J14" s="58">
        <f t="shared" si="3"/>
        <v>404.50752</v>
      </c>
      <c r="K14" s="203"/>
      <c r="L14" s="130"/>
    </row>
    <row r="15" spans="1:12" s="9" customFormat="1" ht="15" thickBot="1">
      <c r="A15" s="15">
        <v>8</v>
      </c>
      <c r="B15" s="59" t="s">
        <v>140</v>
      </c>
      <c r="C15" s="60" t="s">
        <v>19</v>
      </c>
      <c r="D15" s="60">
        <v>25</v>
      </c>
      <c r="E15" s="31">
        <v>2.2338</v>
      </c>
      <c r="F15" s="31">
        <f t="shared" si="0"/>
        <v>55.845</v>
      </c>
      <c r="G15" s="37">
        <v>0.08</v>
      </c>
      <c r="H15" s="33">
        <f t="shared" si="1"/>
        <v>4.4676</v>
      </c>
      <c r="I15" s="33">
        <f t="shared" si="2"/>
        <v>2.412504</v>
      </c>
      <c r="J15" s="58">
        <f t="shared" si="3"/>
        <v>60.312599999999996</v>
      </c>
      <c r="K15" s="203"/>
      <c r="L15" s="130"/>
    </row>
    <row r="16" spans="1:12" s="9" customFormat="1" ht="15" thickBot="1">
      <c r="A16" s="15">
        <v>9</v>
      </c>
      <c r="B16" s="59" t="s">
        <v>141</v>
      </c>
      <c r="C16" s="60" t="s">
        <v>19</v>
      </c>
      <c r="D16" s="60">
        <v>110</v>
      </c>
      <c r="E16" s="31">
        <v>4.7838</v>
      </c>
      <c r="F16" s="31">
        <f t="shared" si="0"/>
        <v>526.2180000000001</v>
      </c>
      <c r="G16" s="37">
        <v>0.08</v>
      </c>
      <c r="H16" s="33">
        <f t="shared" si="1"/>
        <v>42.097440000000006</v>
      </c>
      <c r="I16" s="33">
        <f t="shared" si="2"/>
        <v>5.166504000000001</v>
      </c>
      <c r="J16" s="58">
        <f t="shared" si="3"/>
        <v>568.3154400000001</v>
      </c>
      <c r="K16" s="203"/>
      <c r="L16" s="130"/>
    </row>
    <row r="17" spans="1:12" s="9" customFormat="1" ht="15" thickBot="1">
      <c r="A17" s="15">
        <v>10</v>
      </c>
      <c r="B17" s="59" t="s">
        <v>142</v>
      </c>
      <c r="C17" s="60" t="s">
        <v>19</v>
      </c>
      <c r="D17" s="60">
        <v>80</v>
      </c>
      <c r="E17" s="31">
        <v>6.1608</v>
      </c>
      <c r="F17" s="31">
        <f t="shared" si="0"/>
        <v>492.86400000000003</v>
      </c>
      <c r="G17" s="37">
        <v>0.08</v>
      </c>
      <c r="H17" s="33">
        <f t="shared" si="1"/>
        <v>39.429120000000005</v>
      </c>
      <c r="I17" s="33">
        <f t="shared" si="2"/>
        <v>6.653664000000001</v>
      </c>
      <c r="J17" s="58">
        <f t="shared" si="3"/>
        <v>532.29312</v>
      </c>
      <c r="K17" s="203"/>
      <c r="L17" s="130"/>
    </row>
    <row r="18" spans="1:12" s="9" customFormat="1" ht="15" thickBot="1">
      <c r="A18" s="15">
        <v>11</v>
      </c>
      <c r="B18" s="59" t="s">
        <v>143</v>
      </c>
      <c r="C18" s="60" t="s">
        <v>19</v>
      </c>
      <c r="D18" s="60">
        <v>50</v>
      </c>
      <c r="E18" s="31">
        <v>11.679</v>
      </c>
      <c r="F18" s="31">
        <f t="shared" si="0"/>
        <v>583.95</v>
      </c>
      <c r="G18" s="37">
        <v>0.08</v>
      </c>
      <c r="H18" s="33">
        <f t="shared" si="1"/>
        <v>46.716</v>
      </c>
      <c r="I18" s="33">
        <f t="shared" si="2"/>
        <v>12.613320000000002</v>
      </c>
      <c r="J18" s="58">
        <f t="shared" si="3"/>
        <v>630.666</v>
      </c>
      <c r="K18" s="203"/>
      <c r="L18" s="130"/>
    </row>
    <row r="19" spans="1:16" s="104" customFormat="1" ht="13.5" thickBot="1">
      <c r="A19" s="15">
        <v>12</v>
      </c>
      <c r="B19" s="100" t="s">
        <v>167</v>
      </c>
      <c r="C19" s="101" t="s">
        <v>168</v>
      </c>
      <c r="D19" s="101">
        <v>50</v>
      </c>
      <c r="E19" s="102">
        <v>11.2098</v>
      </c>
      <c r="F19" s="102">
        <f t="shared" si="0"/>
        <v>560.49</v>
      </c>
      <c r="G19" s="99">
        <v>0.08</v>
      </c>
      <c r="H19" s="98">
        <f t="shared" si="1"/>
        <v>44.8392</v>
      </c>
      <c r="I19" s="98">
        <f t="shared" si="2"/>
        <v>12.106584</v>
      </c>
      <c r="J19" s="98">
        <f t="shared" si="3"/>
        <v>605.3292</v>
      </c>
      <c r="K19" s="204"/>
      <c r="L19" s="205"/>
      <c r="M19" s="103"/>
      <c r="N19" s="103"/>
      <c r="O19" s="103"/>
      <c r="P19" s="103"/>
    </row>
    <row r="20" spans="1:16" s="104" customFormat="1" ht="13.5" thickBot="1">
      <c r="A20" s="15">
        <v>13</v>
      </c>
      <c r="B20" s="100" t="s">
        <v>169</v>
      </c>
      <c r="C20" s="101" t="s">
        <v>168</v>
      </c>
      <c r="D20" s="101">
        <v>25</v>
      </c>
      <c r="E20" s="102">
        <v>10.159</v>
      </c>
      <c r="F20" s="102">
        <f t="shared" si="0"/>
        <v>253.97500000000002</v>
      </c>
      <c r="G20" s="99">
        <v>0.08</v>
      </c>
      <c r="H20" s="98">
        <f t="shared" si="1"/>
        <v>20.318</v>
      </c>
      <c r="I20" s="98">
        <f t="shared" si="2"/>
        <v>10.971720000000001</v>
      </c>
      <c r="J20" s="98">
        <f t="shared" si="3"/>
        <v>274.293</v>
      </c>
      <c r="K20" s="204"/>
      <c r="L20" s="205"/>
      <c r="M20" s="103"/>
      <c r="N20" s="103"/>
      <c r="O20" s="103"/>
      <c r="P20" s="103"/>
    </row>
    <row r="21" spans="1:12" s="9" customFormat="1" ht="15" thickBot="1">
      <c r="A21" s="15">
        <v>14</v>
      </c>
      <c r="B21" s="59" t="s">
        <v>144</v>
      </c>
      <c r="C21" s="60" t="s">
        <v>19</v>
      </c>
      <c r="D21" s="61">
        <v>550</v>
      </c>
      <c r="E21" s="31">
        <v>3.4884</v>
      </c>
      <c r="F21" s="31">
        <f t="shared" si="0"/>
        <v>1918.62</v>
      </c>
      <c r="G21" s="37">
        <v>0.08</v>
      </c>
      <c r="H21" s="33">
        <f t="shared" si="1"/>
        <v>153.4896</v>
      </c>
      <c r="I21" s="33">
        <f t="shared" si="2"/>
        <v>3.767472</v>
      </c>
      <c r="J21" s="58">
        <f t="shared" si="3"/>
        <v>2072.1096</v>
      </c>
      <c r="K21" s="203"/>
      <c r="L21" s="130"/>
    </row>
    <row r="22" spans="1:12" s="9" customFormat="1" ht="26.25" thickBot="1">
      <c r="A22" s="15">
        <v>15</v>
      </c>
      <c r="B22" s="59" t="s">
        <v>145</v>
      </c>
      <c r="C22" s="60" t="s">
        <v>19</v>
      </c>
      <c r="D22" s="60">
        <v>5</v>
      </c>
      <c r="E22" s="31">
        <v>5.9874</v>
      </c>
      <c r="F22" s="31">
        <f t="shared" si="0"/>
        <v>29.937</v>
      </c>
      <c r="G22" s="37">
        <v>0.08</v>
      </c>
      <c r="H22" s="33">
        <f t="shared" si="1"/>
        <v>2.39496</v>
      </c>
      <c r="I22" s="33">
        <f t="shared" si="2"/>
        <v>6.466392000000001</v>
      </c>
      <c r="J22" s="58">
        <f t="shared" si="3"/>
        <v>32.33196</v>
      </c>
      <c r="K22" s="203"/>
      <c r="L22" s="130"/>
    </row>
    <row r="23" spans="1:12" s="9" customFormat="1" ht="15" thickBot="1">
      <c r="A23" s="15">
        <v>16</v>
      </c>
      <c r="B23" s="17" t="s">
        <v>119</v>
      </c>
      <c r="C23" s="60" t="s">
        <v>19</v>
      </c>
      <c r="D23" s="60">
        <v>40</v>
      </c>
      <c r="E23" s="31">
        <v>21.8484</v>
      </c>
      <c r="F23" s="31">
        <f t="shared" si="0"/>
        <v>873.936</v>
      </c>
      <c r="G23" s="37">
        <v>0.08</v>
      </c>
      <c r="H23" s="33">
        <f t="shared" si="1"/>
        <v>69.91488000000001</v>
      </c>
      <c r="I23" s="33">
        <f t="shared" si="2"/>
        <v>23.596272000000003</v>
      </c>
      <c r="J23" s="58">
        <f t="shared" si="3"/>
        <v>943.8508800000001</v>
      </c>
      <c r="K23" s="203"/>
      <c r="L23" s="130"/>
    </row>
    <row r="24" spans="1:12" s="9" customFormat="1" ht="15" thickBot="1">
      <c r="A24" s="15">
        <v>17</v>
      </c>
      <c r="B24" s="17" t="s">
        <v>171</v>
      </c>
      <c r="C24" s="60" t="s">
        <v>19</v>
      </c>
      <c r="D24" s="60">
        <v>180</v>
      </c>
      <c r="E24" s="31">
        <v>23.5824</v>
      </c>
      <c r="F24" s="31">
        <f t="shared" si="0"/>
        <v>4244.832</v>
      </c>
      <c r="G24" s="37">
        <v>0.08</v>
      </c>
      <c r="H24" s="33">
        <f t="shared" si="1"/>
        <v>339.58656</v>
      </c>
      <c r="I24" s="33">
        <f t="shared" si="2"/>
        <v>25.468992</v>
      </c>
      <c r="J24" s="58">
        <f t="shared" si="3"/>
        <v>4584.41856</v>
      </c>
      <c r="K24" s="203"/>
      <c r="L24" s="130"/>
    </row>
    <row r="25" spans="1:12" s="9" customFormat="1" ht="15" thickBot="1">
      <c r="A25" s="15">
        <v>18</v>
      </c>
      <c r="B25" s="59" t="s">
        <v>146</v>
      </c>
      <c r="C25" s="60" t="s">
        <v>19</v>
      </c>
      <c r="D25" s="60">
        <v>45</v>
      </c>
      <c r="E25" s="31">
        <v>17.6868</v>
      </c>
      <c r="F25" s="31">
        <f t="shared" si="0"/>
        <v>795.9060000000001</v>
      </c>
      <c r="G25" s="37">
        <v>0.08</v>
      </c>
      <c r="H25" s="33">
        <f t="shared" si="1"/>
        <v>63.67248000000001</v>
      </c>
      <c r="I25" s="33">
        <f t="shared" si="2"/>
        <v>19.101744000000004</v>
      </c>
      <c r="J25" s="58">
        <f t="shared" si="3"/>
        <v>859.5784800000001</v>
      </c>
      <c r="K25" s="203"/>
      <c r="L25" s="130"/>
    </row>
    <row r="26" spans="1:12" s="9" customFormat="1" ht="15" thickBot="1">
      <c r="A26" s="15">
        <v>19</v>
      </c>
      <c r="B26" s="59" t="s">
        <v>147</v>
      </c>
      <c r="C26" s="60" t="s">
        <v>19</v>
      </c>
      <c r="D26" s="60">
        <v>35</v>
      </c>
      <c r="E26" s="31">
        <v>5.3958</v>
      </c>
      <c r="F26" s="31">
        <f t="shared" si="0"/>
        <v>188.853</v>
      </c>
      <c r="G26" s="37">
        <v>0.08</v>
      </c>
      <c r="H26" s="33">
        <f t="shared" si="1"/>
        <v>15.10824</v>
      </c>
      <c r="I26" s="33">
        <f t="shared" si="2"/>
        <v>5.827464000000001</v>
      </c>
      <c r="J26" s="58">
        <f t="shared" si="3"/>
        <v>203.96124</v>
      </c>
      <c r="K26" s="203"/>
      <c r="L26" s="130"/>
    </row>
    <row r="27" spans="1:12" s="9" customFormat="1" ht="15" thickBot="1">
      <c r="A27" s="15">
        <v>20</v>
      </c>
      <c r="B27" s="59" t="s">
        <v>148</v>
      </c>
      <c r="C27" s="60" t="s">
        <v>19</v>
      </c>
      <c r="D27" s="60">
        <v>50</v>
      </c>
      <c r="E27" s="31">
        <v>10.4652</v>
      </c>
      <c r="F27" s="31">
        <f t="shared" si="0"/>
        <v>523.26</v>
      </c>
      <c r="G27" s="37">
        <v>0.08</v>
      </c>
      <c r="H27" s="33">
        <f t="shared" si="1"/>
        <v>41.8608</v>
      </c>
      <c r="I27" s="33">
        <f t="shared" si="2"/>
        <v>11.302416000000001</v>
      </c>
      <c r="J27" s="58">
        <f t="shared" si="3"/>
        <v>565.1208</v>
      </c>
      <c r="K27" s="203"/>
      <c r="L27" s="130"/>
    </row>
    <row r="28" spans="1:12" ht="15" thickBot="1">
      <c r="A28" s="236"/>
      <c r="B28" s="236"/>
      <c r="C28" s="40"/>
      <c r="D28" s="40"/>
      <c r="E28" s="41"/>
      <c r="F28" s="41">
        <f>SUM(F8:F27)</f>
        <v>15219.466</v>
      </c>
      <c r="G28" s="42"/>
      <c r="H28" s="42">
        <f>SUM(H8:H27)</f>
        <v>1217.55728</v>
      </c>
      <c r="I28" s="42"/>
      <c r="J28" s="41">
        <f>SUM(J8:J27)</f>
        <v>16437.02328</v>
      </c>
      <c r="K28" s="189"/>
      <c r="L28" s="122"/>
    </row>
    <row r="29" spans="1:11" ht="18.75" customHeight="1">
      <c r="A29" s="8"/>
      <c r="B29" s="8"/>
      <c r="C29" s="8"/>
      <c r="D29" s="8"/>
      <c r="E29" s="8"/>
      <c r="F29" s="6"/>
      <c r="G29" s="6"/>
      <c r="H29" s="6"/>
      <c r="I29" s="8"/>
      <c r="J29" s="8"/>
      <c r="K29" s="1"/>
    </row>
    <row r="30" spans="1:11" ht="14.25" customHeight="1">
      <c r="A30" s="1" t="s">
        <v>240</v>
      </c>
      <c r="B30" s="1"/>
      <c r="C30" s="4"/>
      <c r="D30" s="1"/>
      <c r="E30" s="6"/>
      <c r="F30" s="6"/>
      <c r="G30" s="6"/>
      <c r="H30" s="6"/>
      <c r="I30" s="6"/>
      <c r="J30" s="6"/>
      <c r="K30" s="1"/>
    </row>
    <row r="31" spans="1:11" ht="14.25" customHeight="1">
      <c r="A31" s="1" t="s">
        <v>241</v>
      </c>
      <c r="B31" s="1"/>
      <c r="C31" s="5"/>
      <c r="D31" s="1"/>
      <c r="E31" s="6"/>
      <c r="F31" s="6"/>
      <c r="G31" s="6"/>
      <c r="H31" s="6"/>
      <c r="I31" s="6"/>
      <c r="J31" s="6"/>
      <c r="K31" s="1"/>
    </row>
    <row r="32" spans="1:11" ht="14.25" customHeight="1">
      <c r="A32" s="1"/>
      <c r="B32" s="1"/>
      <c r="C32" s="5"/>
      <c r="D32" s="1"/>
      <c r="E32" s="6"/>
      <c r="F32" s="6"/>
      <c r="G32" s="6"/>
      <c r="H32" s="6"/>
      <c r="I32" s="6"/>
      <c r="J32" s="6"/>
      <c r="K32" s="1"/>
    </row>
    <row r="33" spans="1:11" ht="14.25" customHeight="1">
      <c r="A33" s="1" t="s">
        <v>242</v>
      </c>
      <c r="B33" s="1"/>
      <c r="C33" s="4"/>
      <c r="D33" s="1"/>
      <c r="E33" s="6"/>
      <c r="F33" s="6"/>
      <c r="G33" s="6"/>
      <c r="H33" s="6"/>
      <c r="I33" s="6"/>
      <c r="J33" s="6"/>
      <c r="K33" s="1"/>
    </row>
    <row r="34" spans="1:11" ht="14.25" customHeight="1">
      <c r="A34" s="1" t="s">
        <v>243</v>
      </c>
      <c r="B34" s="1"/>
      <c r="C34" s="1"/>
      <c r="D34" s="1"/>
      <c r="E34" s="6"/>
      <c r="F34" s="6"/>
      <c r="G34" s="6"/>
      <c r="H34" s="6"/>
      <c r="I34" s="6"/>
      <c r="J34" s="6"/>
      <c r="K34" s="1"/>
    </row>
    <row r="35" spans="1:11" ht="102.75" customHeight="1">
      <c r="A35" s="216" t="s">
        <v>10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</sheetData>
  <sheetProtection/>
  <mergeCells count="6">
    <mergeCell ref="A5:K5"/>
    <mergeCell ref="A28:B28"/>
    <mergeCell ref="A35:K35"/>
    <mergeCell ref="A1:K1"/>
    <mergeCell ref="A2:K2"/>
    <mergeCell ref="A3:K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I24" sqref="I24"/>
    </sheetView>
  </sheetViews>
  <sheetFormatPr defaultColWidth="8.796875" defaultRowHeight="14.25"/>
  <cols>
    <col min="1" max="1" width="3.19921875" style="54" customWidth="1"/>
    <col min="2" max="2" width="28.8984375" style="51" customWidth="1"/>
    <col min="3" max="3" width="6.69921875" style="51" customWidth="1"/>
    <col min="4" max="4" width="6" style="51" customWidth="1"/>
    <col min="5" max="6" width="9.59765625" style="51" customWidth="1"/>
    <col min="7" max="7" width="12" style="55" customWidth="1"/>
    <col min="8" max="8" width="5" style="51" customWidth="1"/>
    <col min="9" max="9" width="9.8984375" style="51" customWidth="1"/>
    <col min="10" max="10" width="12" style="51" customWidth="1"/>
    <col min="11" max="11" width="13" style="51" customWidth="1"/>
    <col min="12" max="16384" width="9" style="51" customWidth="1"/>
  </cols>
  <sheetData>
    <row r="1" spans="1:11" s="43" customFormat="1" ht="19.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43" customFormat="1" ht="19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43" customFormat="1" ht="19.5" customHeight="1">
      <c r="A3" s="218" t="s">
        <v>224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s="43" customFormat="1" ht="19.5" customHeight="1">
      <c r="A4" s="239" t="s">
        <v>186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s="43" customFormat="1" ht="19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43" customFormat="1" ht="39.75" customHeight="1">
      <c r="A6" s="45" t="s">
        <v>2</v>
      </c>
      <c r="B6" s="46" t="s">
        <v>103</v>
      </c>
      <c r="C6" s="47" t="s">
        <v>14</v>
      </c>
      <c r="D6" s="47" t="s">
        <v>154</v>
      </c>
      <c r="E6" s="47" t="s">
        <v>152</v>
      </c>
      <c r="F6" s="47" t="s">
        <v>153</v>
      </c>
      <c r="G6" s="47" t="s">
        <v>129</v>
      </c>
      <c r="H6" s="47" t="s">
        <v>90</v>
      </c>
      <c r="I6" s="47" t="s">
        <v>130</v>
      </c>
      <c r="J6" s="47" t="s">
        <v>131</v>
      </c>
      <c r="K6" s="47" t="s">
        <v>18</v>
      </c>
    </row>
    <row r="7" spans="1:11" s="48" customFormat="1" ht="41.25" customHeight="1">
      <c r="A7" s="62">
        <v>1</v>
      </c>
      <c r="B7" s="63" t="s">
        <v>151</v>
      </c>
      <c r="C7" s="64" t="s">
        <v>6</v>
      </c>
      <c r="D7" s="64">
        <v>8</v>
      </c>
      <c r="E7" s="65">
        <v>79.05</v>
      </c>
      <c r="F7" s="65">
        <f>E7*1.08</f>
        <v>85.37400000000001</v>
      </c>
      <c r="G7" s="66">
        <f>D7*E7</f>
        <v>632.4</v>
      </c>
      <c r="H7" s="67">
        <v>0.08</v>
      </c>
      <c r="I7" s="65">
        <f>G7*0.08</f>
        <v>50.592</v>
      </c>
      <c r="J7" s="68">
        <f>G7+I7</f>
        <v>682.992</v>
      </c>
      <c r="K7" s="68"/>
    </row>
    <row r="8" spans="1:11" s="43" customFormat="1" ht="19.5" customHeight="1">
      <c r="A8" s="243" t="s">
        <v>17</v>
      </c>
      <c r="B8" s="243"/>
      <c r="C8" s="243"/>
      <c r="D8" s="243"/>
      <c r="E8" s="243"/>
      <c r="F8" s="209"/>
      <c r="G8" s="210">
        <f>SUM(G7)</f>
        <v>632.4</v>
      </c>
      <c r="H8" s="211"/>
      <c r="I8" s="211">
        <f>SUM(I7)</f>
        <v>50.592</v>
      </c>
      <c r="J8" s="211">
        <f>SUM(J7)</f>
        <v>682.992</v>
      </c>
      <c r="K8" s="69"/>
    </row>
    <row r="9" spans="1:11" ht="15" customHeight="1">
      <c r="A9" s="49"/>
      <c r="B9" s="43"/>
      <c r="C9" s="43"/>
      <c r="D9" s="43"/>
      <c r="E9" s="43"/>
      <c r="F9" s="43"/>
      <c r="G9" s="50"/>
      <c r="H9" s="43"/>
      <c r="I9" s="43"/>
      <c r="J9" s="43"/>
      <c r="K9" s="43"/>
    </row>
    <row r="10" spans="1:11" ht="15" customHeight="1">
      <c r="A10" s="238" t="s">
        <v>244</v>
      </c>
      <c r="B10" s="238"/>
      <c r="C10" s="52"/>
      <c r="D10" s="52"/>
      <c r="E10" s="52"/>
      <c r="F10" s="52"/>
      <c r="G10" s="52"/>
      <c r="H10" s="52"/>
      <c r="I10" s="52"/>
      <c r="J10" s="52"/>
      <c r="K10" s="43"/>
    </row>
    <row r="11" spans="1:11" ht="15" customHeight="1">
      <c r="A11" s="238" t="s">
        <v>245</v>
      </c>
      <c r="B11" s="238"/>
      <c r="C11" s="52"/>
      <c r="D11" s="52"/>
      <c r="E11" s="52"/>
      <c r="F11" s="52"/>
      <c r="G11" s="52"/>
      <c r="H11" s="52"/>
      <c r="I11" s="52"/>
      <c r="J11" s="52"/>
      <c r="K11" s="43"/>
    </row>
    <row r="12" spans="1:11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43"/>
    </row>
    <row r="13" spans="1:11" ht="15" customHeight="1">
      <c r="A13" s="238" t="s">
        <v>246</v>
      </c>
      <c r="B13" s="238"/>
      <c r="C13" s="52"/>
      <c r="D13" s="52"/>
      <c r="E13" s="52"/>
      <c r="F13" s="52"/>
      <c r="G13" s="52"/>
      <c r="H13" s="52"/>
      <c r="I13" s="52"/>
      <c r="J13" s="52"/>
      <c r="K13" s="43"/>
    </row>
    <row r="14" spans="1:11" ht="15" customHeight="1">
      <c r="A14" s="238" t="s">
        <v>247</v>
      </c>
      <c r="B14" s="238"/>
      <c r="C14" s="52"/>
      <c r="D14" s="52"/>
      <c r="E14" s="52"/>
      <c r="F14" s="52"/>
      <c r="G14" s="52"/>
      <c r="H14" s="52"/>
      <c r="I14" s="52"/>
      <c r="J14" s="52"/>
      <c r="K14" s="43"/>
    </row>
    <row r="15" spans="1:11" ht="15" customHeight="1">
      <c r="A15" s="53"/>
      <c r="B15" s="53"/>
      <c r="C15" s="52"/>
      <c r="D15" s="52"/>
      <c r="E15" s="52"/>
      <c r="F15" s="52"/>
      <c r="G15" s="52"/>
      <c r="H15" s="52"/>
      <c r="I15" s="52"/>
      <c r="J15" s="52"/>
      <c r="K15" s="43"/>
    </row>
    <row r="16" spans="1:11" ht="49.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30.75" customHeight="1">
      <c r="A18" s="241" t="s">
        <v>20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43"/>
    </row>
    <row r="19" spans="1:10" ht="14.25">
      <c r="A19"/>
      <c r="B19"/>
      <c r="C19"/>
      <c r="D19"/>
      <c r="E19"/>
      <c r="F19"/>
      <c r="G19"/>
      <c r="H19"/>
      <c r="I19"/>
      <c r="J19"/>
    </row>
    <row r="20" spans="1:11" ht="99.75" customHeight="1">
      <c r="A20" s="242" t="s">
        <v>132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</row>
  </sheetData>
  <sheetProtection/>
  <mergeCells count="12">
    <mergeCell ref="A18:J18"/>
    <mergeCell ref="A20:K20"/>
    <mergeCell ref="A8:E8"/>
    <mergeCell ref="A10:B10"/>
    <mergeCell ref="A11:B11"/>
    <mergeCell ref="A13:B13"/>
    <mergeCell ref="A1:K1"/>
    <mergeCell ref="A2:K2"/>
    <mergeCell ref="A3:K3"/>
    <mergeCell ref="A4:K4"/>
    <mergeCell ref="A14:B14"/>
    <mergeCell ref="A16:K1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3.19921875" style="10" customWidth="1"/>
    <col min="2" max="2" width="27.898437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6.09765625" style="11" customWidth="1"/>
    <col min="8" max="8" width="10.59765625" style="11" customWidth="1"/>
    <col min="9" max="9" width="10.19921875" style="10" customWidth="1"/>
    <col min="10" max="10" width="12" style="10" customWidth="1"/>
    <col min="11" max="11" width="8.5" style="10" customWidth="1"/>
    <col min="12" max="12" width="8.8984375" style="10" customWidth="1"/>
    <col min="13" max="16384" width="9" style="10" customWidth="1"/>
  </cols>
  <sheetData>
    <row r="1" spans="1:11" ht="1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" customHeight="1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5" customHeight="1">
      <c r="A3" s="218" t="s">
        <v>225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2" ht="15" customHeight="1">
      <c r="A4" s="234" t="s">
        <v>188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89"/>
    </row>
    <row r="5" spans="1:12" ht="15" customHeight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89"/>
    </row>
    <row r="6" spans="1:12" ht="51.75" customHeight="1" thickBot="1">
      <c r="A6" s="127" t="s">
        <v>2</v>
      </c>
      <c r="B6" s="128" t="s">
        <v>105</v>
      </c>
      <c r="C6" s="127" t="s">
        <v>14</v>
      </c>
      <c r="D6" s="127" t="s">
        <v>4</v>
      </c>
      <c r="E6" s="127" t="s">
        <v>157</v>
      </c>
      <c r="F6" s="129" t="s">
        <v>106</v>
      </c>
      <c r="G6" s="129" t="s">
        <v>90</v>
      </c>
      <c r="H6" s="129" t="s">
        <v>91</v>
      </c>
      <c r="I6" s="127" t="s">
        <v>110</v>
      </c>
      <c r="J6" s="127" t="s">
        <v>104</v>
      </c>
      <c r="K6" s="192" t="s">
        <v>18</v>
      </c>
      <c r="L6" s="200" t="s">
        <v>211</v>
      </c>
    </row>
    <row r="7" spans="1:12" s="94" customFormat="1" ht="26.25" thickBot="1">
      <c r="A7" s="16">
        <v>1</v>
      </c>
      <c r="B7" s="2" t="s">
        <v>172</v>
      </c>
      <c r="C7" s="16" t="s">
        <v>19</v>
      </c>
      <c r="D7" s="16">
        <v>1400</v>
      </c>
      <c r="E7" s="91">
        <v>4.68</v>
      </c>
      <c r="F7" s="92">
        <f>D7*E7</f>
        <v>6552</v>
      </c>
      <c r="G7" s="93">
        <v>0.08</v>
      </c>
      <c r="H7" s="92">
        <f>F7*0.08</f>
        <v>524.16</v>
      </c>
      <c r="I7" s="91">
        <f>E7*1.08</f>
        <v>5.0544</v>
      </c>
      <c r="J7" s="24">
        <f>F7+H7</f>
        <v>7076.16</v>
      </c>
      <c r="K7" s="206"/>
      <c r="L7" s="197"/>
    </row>
    <row r="8" spans="1:12" ht="15" customHeight="1" thickBot="1">
      <c r="A8" s="244" t="s">
        <v>17</v>
      </c>
      <c r="B8" s="244"/>
      <c r="C8" s="244"/>
      <c r="D8" s="244"/>
      <c r="E8" s="244"/>
      <c r="F8" s="95">
        <f>SUM(F7:F7)</f>
        <v>6552</v>
      </c>
      <c r="G8" s="95"/>
      <c r="H8" s="95">
        <f>SUM(H7:H7)</f>
        <v>524.16</v>
      </c>
      <c r="I8" s="96"/>
      <c r="J8" s="96">
        <f>SUM(J7:J7)</f>
        <v>7076.16</v>
      </c>
      <c r="K8" s="207"/>
      <c r="L8" s="199"/>
    </row>
    <row r="9" spans="1:11" ht="15" customHeight="1">
      <c r="A9" s="29"/>
      <c r="B9" s="29"/>
      <c r="C9" s="29"/>
      <c r="D9" s="29"/>
      <c r="E9" s="29"/>
      <c r="F9" s="30"/>
      <c r="G9" s="30"/>
      <c r="H9" s="30"/>
      <c r="I9" s="29"/>
      <c r="J9" s="29"/>
      <c r="K9" s="29"/>
    </row>
    <row r="10" spans="1:11" ht="15" customHeight="1">
      <c r="A10" s="222" t="s">
        <v>248</v>
      </c>
      <c r="B10" s="222"/>
      <c r="C10" s="29"/>
      <c r="D10" s="29"/>
      <c r="E10" s="29"/>
      <c r="F10" s="30"/>
      <c r="G10" s="30"/>
      <c r="H10" s="30"/>
      <c r="I10" s="29"/>
      <c r="J10" s="29"/>
      <c r="K10" s="29"/>
    </row>
    <row r="11" spans="1:11" ht="31.5" customHeight="1">
      <c r="A11" s="230" t="s">
        <v>249</v>
      </c>
      <c r="B11" s="230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22" t="s">
        <v>250</v>
      </c>
      <c r="B13" s="222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41.25" customHeight="1">
      <c r="A14" s="230" t="s">
        <v>251</v>
      </c>
      <c r="B14" s="230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23" t="s">
        <v>20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99.75" customHeight="1">
      <c r="A19" s="224" t="s">
        <v>96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</sheetData>
  <sheetProtection/>
  <mergeCells count="11">
    <mergeCell ref="A1:K1"/>
    <mergeCell ref="A2:K2"/>
    <mergeCell ref="A3:K3"/>
    <mergeCell ref="A4:K4"/>
    <mergeCell ref="A8:E8"/>
    <mergeCell ref="A10:B10"/>
    <mergeCell ref="A11:B11"/>
    <mergeCell ref="A13:B13"/>
    <mergeCell ref="A14:B14"/>
    <mergeCell ref="A17:J17"/>
    <mergeCell ref="A19:K19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9" sqref="B19:L19"/>
    </sheetView>
  </sheetViews>
  <sheetFormatPr defaultColWidth="8.796875" defaultRowHeight="14.25"/>
  <cols>
    <col min="1" max="1" width="4.19921875" style="0" customWidth="1"/>
    <col min="2" max="2" width="15" style="0" customWidth="1"/>
    <col min="3" max="3" width="5.69921875" style="0" customWidth="1"/>
    <col min="6" max="6" width="15" style="0" customWidth="1"/>
    <col min="8" max="8" width="11" style="0" customWidth="1"/>
    <col min="10" max="10" width="12.5" style="0" customWidth="1"/>
  </cols>
  <sheetData>
    <row r="1" spans="1:13" ht="14.25">
      <c r="A1" s="245" t="s">
        <v>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33.75" customHeight="1">
      <c r="A2" s="246" t="s">
        <v>197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4" ht="14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5">
      <c r="A4" s="247" t="s">
        <v>223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132"/>
      <c r="M4" s="132"/>
      <c r="N4" s="132"/>
    </row>
    <row r="5" spans="1:14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3" ht="42" customHeight="1">
      <c r="A6" s="133" t="s">
        <v>2</v>
      </c>
      <c r="B6" s="133" t="s">
        <v>103</v>
      </c>
      <c r="C6" s="134" t="s">
        <v>3</v>
      </c>
      <c r="D6" s="133" t="s">
        <v>4</v>
      </c>
      <c r="E6" s="134" t="s">
        <v>120</v>
      </c>
      <c r="F6" s="134" t="s">
        <v>11</v>
      </c>
      <c r="G6" s="133" t="s">
        <v>90</v>
      </c>
      <c r="H6" s="133" t="s">
        <v>91</v>
      </c>
      <c r="I6" s="133" t="s">
        <v>121</v>
      </c>
      <c r="J6" s="134" t="s">
        <v>12</v>
      </c>
      <c r="K6" s="134" t="s">
        <v>5</v>
      </c>
      <c r="L6" s="134" t="s">
        <v>211</v>
      </c>
      <c r="M6" s="132"/>
    </row>
    <row r="7" spans="1:14" ht="37.5" customHeight="1">
      <c r="A7" s="122">
        <v>1</v>
      </c>
      <c r="B7" s="212" t="s">
        <v>191</v>
      </c>
      <c r="C7" s="122" t="s">
        <v>6</v>
      </c>
      <c r="D7" s="122">
        <v>10</v>
      </c>
      <c r="E7" s="123">
        <v>78.36</v>
      </c>
      <c r="F7" s="123">
        <v>783.6</v>
      </c>
      <c r="G7" s="131">
        <v>0.08</v>
      </c>
      <c r="H7" s="123">
        <v>62.69</v>
      </c>
      <c r="I7" s="123">
        <v>84.63</v>
      </c>
      <c r="J7" s="123">
        <v>846.29</v>
      </c>
      <c r="K7" s="122"/>
      <c r="L7" s="122"/>
      <c r="M7" s="132"/>
      <c r="N7" s="132"/>
    </row>
    <row r="8" spans="1:14" ht="25.5">
      <c r="A8" s="122">
        <v>2</v>
      </c>
      <c r="B8" s="212" t="s">
        <v>192</v>
      </c>
      <c r="C8" s="122" t="s">
        <v>6</v>
      </c>
      <c r="D8" s="122">
        <v>10</v>
      </c>
      <c r="E8" s="123">
        <v>142.18</v>
      </c>
      <c r="F8" s="123">
        <v>1421.8</v>
      </c>
      <c r="G8" s="131">
        <v>0.08</v>
      </c>
      <c r="H8" s="123">
        <v>113.74</v>
      </c>
      <c r="I8" s="123">
        <v>153.55</v>
      </c>
      <c r="J8" s="123">
        <v>1535.54</v>
      </c>
      <c r="K8" s="122"/>
      <c r="L8" s="122"/>
      <c r="M8" s="132"/>
      <c r="N8" s="132"/>
    </row>
    <row r="9" spans="1:14" ht="54" customHeight="1">
      <c r="A9" s="122">
        <v>3</v>
      </c>
      <c r="B9" s="212" t="s">
        <v>193</v>
      </c>
      <c r="C9" s="122" t="s">
        <v>6</v>
      </c>
      <c r="D9" s="122">
        <v>3</v>
      </c>
      <c r="E9" s="122">
        <v>339.07</v>
      </c>
      <c r="F9" s="123">
        <v>1017.21</v>
      </c>
      <c r="G9" s="131">
        <v>0.08</v>
      </c>
      <c r="H9" s="123">
        <v>81.38</v>
      </c>
      <c r="I9" s="123">
        <v>366.2</v>
      </c>
      <c r="J9" s="123">
        <v>1098.59</v>
      </c>
      <c r="K9" s="122"/>
      <c r="L9" s="122"/>
      <c r="M9" s="132"/>
      <c r="N9" s="132"/>
    </row>
    <row r="10" spans="1:14" ht="33" customHeight="1">
      <c r="A10" s="122">
        <v>4</v>
      </c>
      <c r="B10" s="212" t="s">
        <v>194</v>
      </c>
      <c r="C10" s="122" t="s">
        <v>6</v>
      </c>
      <c r="D10" s="122">
        <v>5</v>
      </c>
      <c r="E10" s="122">
        <v>44.13</v>
      </c>
      <c r="F10" s="123">
        <v>220.65</v>
      </c>
      <c r="G10" s="131">
        <v>0.08</v>
      </c>
      <c r="H10" s="123">
        <v>17.65</v>
      </c>
      <c r="I10" s="123">
        <v>47.66</v>
      </c>
      <c r="J10" s="123">
        <v>238.3</v>
      </c>
      <c r="K10" s="122"/>
      <c r="L10" s="122"/>
      <c r="M10" s="132"/>
      <c r="N10" s="132"/>
    </row>
    <row r="11" spans="1:14" ht="36.75" customHeight="1">
      <c r="A11" s="122">
        <v>5</v>
      </c>
      <c r="B11" s="212" t="s">
        <v>195</v>
      </c>
      <c r="C11" s="122" t="s">
        <v>6</v>
      </c>
      <c r="D11" s="122">
        <v>5</v>
      </c>
      <c r="E11" s="123">
        <v>284.58</v>
      </c>
      <c r="F11" s="123">
        <v>1422.9</v>
      </c>
      <c r="G11" s="131">
        <v>0.08</v>
      </c>
      <c r="H11" s="123">
        <v>113.83</v>
      </c>
      <c r="I11" s="123">
        <v>307.35</v>
      </c>
      <c r="J11" s="123">
        <v>1536.73</v>
      </c>
      <c r="K11" s="122"/>
      <c r="L11" s="122"/>
      <c r="M11" s="132"/>
      <c r="N11" s="132"/>
    </row>
    <row r="12" spans="1:14" ht="15">
      <c r="A12" s="248" t="s">
        <v>7</v>
      </c>
      <c r="B12" s="249"/>
      <c r="C12" s="122"/>
      <c r="D12" s="122"/>
      <c r="E12" s="122"/>
      <c r="F12" s="208">
        <v>4866.16</v>
      </c>
      <c r="G12" s="154"/>
      <c r="H12" s="208">
        <v>389.29</v>
      </c>
      <c r="I12" s="154"/>
      <c r="J12" s="208">
        <v>5255.45</v>
      </c>
      <c r="K12" s="122"/>
      <c r="L12" s="122"/>
      <c r="M12" s="132"/>
      <c r="N12" s="132"/>
    </row>
    <row r="13" spans="1:14" ht="14.25">
      <c r="A13" t="s">
        <v>196</v>
      </c>
      <c r="K13" s="132"/>
      <c r="L13" s="132"/>
      <c r="M13" s="132"/>
      <c r="N13" s="132"/>
    </row>
    <row r="14" ht="14.25">
      <c r="A14" t="s">
        <v>252</v>
      </c>
    </row>
    <row r="15" ht="14.25">
      <c r="A15" t="s">
        <v>253</v>
      </c>
    </row>
    <row r="17" ht="14.25">
      <c r="A17" t="s">
        <v>254</v>
      </c>
    </row>
    <row r="18" ht="14.25">
      <c r="A18" t="s">
        <v>255</v>
      </c>
    </row>
    <row r="19" spans="1:12" ht="120.75" customHeight="1">
      <c r="A19" s="152"/>
      <c r="B19" s="216" t="s">
        <v>10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</sheetData>
  <sheetProtection/>
  <mergeCells count="5">
    <mergeCell ref="A1:M1"/>
    <mergeCell ref="A2:M2"/>
    <mergeCell ref="A4:K4"/>
    <mergeCell ref="A12:B12"/>
    <mergeCell ref="B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19921875" style="10" customWidth="1"/>
    <col min="2" max="2" width="27.8984375" style="10" customWidth="1"/>
    <col min="3" max="3" width="6.69921875" style="10" customWidth="1"/>
    <col min="4" max="4" width="5.8984375" style="10" customWidth="1"/>
    <col min="5" max="5" width="10.3984375" style="10" customWidth="1"/>
    <col min="6" max="6" width="12" style="11" customWidth="1"/>
    <col min="7" max="7" width="4.8984375" style="11" customWidth="1"/>
    <col min="8" max="8" width="10.59765625" style="11" customWidth="1"/>
    <col min="9" max="9" width="10.19921875" style="10" customWidth="1"/>
    <col min="10" max="11" width="12" style="10" customWidth="1"/>
    <col min="12" max="12" width="12.8984375" style="10" customWidth="1"/>
    <col min="13" max="16384" width="9" style="10" customWidth="1"/>
  </cols>
  <sheetData>
    <row r="1" spans="1:11" ht="15" customHeight="1">
      <c r="A1" s="309" t="s">
        <v>367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5" customHeight="1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2" ht="15" customHeight="1">
      <c r="A4" s="311" t="s">
        <v>221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89"/>
    </row>
    <row r="5" spans="1:12" ht="1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89"/>
    </row>
    <row r="6" spans="1:11" ht="38.25">
      <c r="A6" s="314" t="s">
        <v>2</v>
      </c>
      <c r="B6" s="315" t="s">
        <v>105</v>
      </c>
      <c r="C6" s="314" t="s">
        <v>14</v>
      </c>
      <c r="D6" s="314" t="s">
        <v>4</v>
      </c>
      <c r="E6" s="314" t="s">
        <v>374</v>
      </c>
      <c r="F6" s="316" t="s">
        <v>375</v>
      </c>
      <c r="G6" s="316" t="s">
        <v>90</v>
      </c>
      <c r="H6" s="316" t="s">
        <v>371</v>
      </c>
      <c r="I6" s="314" t="s">
        <v>181</v>
      </c>
      <c r="J6" s="314" t="s">
        <v>18</v>
      </c>
      <c r="K6" s="293" t="s">
        <v>376</v>
      </c>
    </row>
    <row r="7" spans="1:12" s="94" customFormat="1" ht="25.5">
      <c r="A7" s="296">
        <v>1</v>
      </c>
      <c r="B7" s="297" t="s">
        <v>173</v>
      </c>
      <c r="C7" s="296" t="s">
        <v>368</v>
      </c>
      <c r="D7" s="296">
        <v>17</v>
      </c>
      <c r="E7" s="298"/>
      <c r="F7" s="299"/>
      <c r="G7" s="300">
        <v>0.08</v>
      </c>
      <c r="H7" s="299"/>
      <c r="I7" s="298"/>
      <c r="J7" s="301"/>
      <c r="K7" s="301"/>
      <c r="L7" s="307"/>
    </row>
    <row r="8" spans="1:12" ht="15" customHeight="1">
      <c r="A8" s="319" t="s">
        <v>17</v>
      </c>
      <c r="B8" s="320"/>
      <c r="C8" s="320"/>
      <c r="D8" s="320"/>
      <c r="E8" s="321"/>
      <c r="F8" s="302"/>
      <c r="G8" s="317"/>
      <c r="H8" s="317"/>
      <c r="I8" s="303"/>
      <c r="J8" s="318"/>
      <c r="K8" s="318"/>
      <c r="L8" s="308"/>
    </row>
    <row r="9" spans="1:12" ht="15" customHeight="1">
      <c r="A9" s="304"/>
      <c r="B9" s="304"/>
      <c r="C9" s="304"/>
      <c r="D9" s="304"/>
      <c r="E9" s="304"/>
      <c r="F9" s="305"/>
      <c r="G9" s="305"/>
      <c r="H9" s="305"/>
      <c r="I9" s="304"/>
      <c r="J9" s="304"/>
      <c r="K9" s="304"/>
      <c r="L9" s="306"/>
    </row>
    <row r="10" spans="1:11" ht="15" customHeight="1">
      <c r="A10" s="29"/>
      <c r="B10" s="29"/>
      <c r="C10" s="29"/>
      <c r="D10" s="29"/>
      <c r="E10" s="29"/>
      <c r="F10" s="30"/>
      <c r="G10" s="30"/>
      <c r="H10" s="30"/>
      <c r="I10" s="29"/>
      <c r="J10" s="29"/>
      <c r="K10" s="29"/>
    </row>
    <row r="11" spans="1:11" ht="15" customHeight="1">
      <c r="A11" s="29"/>
      <c r="B11" s="29"/>
      <c r="C11" s="29"/>
      <c r="D11" s="29"/>
      <c r="E11" s="29"/>
      <c r="F11" s="30"/>
      <c r="G11" s="30"/>
      <c r="H11" s="30"/>
      <c r="I11" s="29"/>
      <c r="J11" s="29"/>
      <c r="K11" s="29"/>
    </row>
    <row r="12" spans="1:11" ht="15" customHeight="1">
      <c r="A12" s="29"/>
      <c r="B12" s="29"/>
      <c r="C12" s="29"/>
      <c r="D12" s="29"/>
      <c r="E12" s="29"/>
      <c r="F12" s="30"/>
      <c r="G12" s="30"/>
      <c r="H12" s="30"/>
      <c r="I12" s="29"/>
      <c r="J12" s="29"/>
      <c r="K12" s="29"/>
    </row>
    <row r="13" spans="1:11" ht="15" customHeight="1">
      <c r="A13" s="29"/>
      <c r="B13" s="29"/>
      <c r="C13" s="29"/>
      <c r="D13" s="29"/>
      <c r="E13" s="29"/>
      <c r="F13" s="30"/>
      <c r="G13" s="30"/>
      <c r="H13" s="30"/>
      <c r="I13" s="29"/>
      <c r="J13" s="29"/>
      <c r="K13" s="29"/>
    </row>
    <row r="14" spans="1:11" ht="15" customHeight="1">
      <c r="A14" s="29"/>
      <c r="B14" s="29"/>
      <c r="C14" s="29"/>
      <c r="D14" s="29"/>
      <c r="E14" s="29"/>
      <c r="F14" s="30"/>
      <c r="G14" s="30"/>
      <c r="H14" s="30"/>
      <c r="I14" s="29"/>
      <c r="J14" s="29"/>
      <c r="K14" s="29"/>
    </row>
    <row r="15" spans="1:11" ht="15" customHeight="1">
      <c r="A15" s="27"/>
      <c r="B15" s="27"/>
      <c r="C15" s="29"/>
      <c r="D15" s="29"/>
      <c r="E15" s="29"/>
      <c r="F15" s="30"/>
      <c r="G15" s="30"/>
      <c r="H15" s="30"/>
      <c r="I15" s="29"/>
      <c r="J15" s="29"/>
      <c r="K15" s="29"/>
    </row>
    <row r="16" spans="1:11" ht="12.75" customHeight="1">
      <c r="A16" s="29"/>
      <c r="B16" s="29"/>
      <c r="C16" s="29"/>
      <c r="D16" s="29"/>
      <c r="E16" s="29"/>
      <c r="F16" s="30"/>
      <c r="G16" s="30"/>
      <c r="H16" s="30"/>
      <c r="I16" s="29"/>
      <c r="J16" s="29"/>
      <c r="K16" s="29"/>
    </row>
    <row r="17" spans="1:11" ht="12.75" customHeight="1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"/>
    </row>
    <row r="18" spans="1:11" ht="12.75" customHeight="1">
      <c r="A18" s="29"/>
      <c r="B18" s="29"/>
      <c r="C18" s="29"/>
      <c r="D18" s="29"/>
      <c r="E18" s="29"/>
      <c r="F18" s="30"/>
      <c r="G18" s="30"/>
      <c r="H18" s="30"/>
      <c r="I18" s="29"/>
      <c r="J18" s="29"/>
      <c r="K18" s="29"/>
    </row>
    <row r="19" spans="1:11" ht="12.75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</row>
  </sheetData>
  <sheetProtection/>
  <mergeCells count="4">
    <mergeCell ref="A8:E8"/>
    <mergeCell ref="A1:K1"/>
    <mergeCell ref="A2:K2"/>
    <mergeCell ref="A4:K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Bogumiła</cp:lastModifiedBy>
  <cp:lastPrinted>2021-04-01T08:14:59Z</cp:lastPrinted>
  <dcterms:created xsi:type="dcterms:W3CDTF">2012-03-30T19:16:38Z</dcterms:created>
  <dcterms:modified xsi:type="dcterms:W3CDTF">2021-04-01T08:15:17Z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