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120" windowWidth="12120" windowHeight="8835" activeTab="0"/>
  </bookViews>
  <sheets>
    <sheet name="1-2" sheetId="1" r:id="rId1"/>
    <sheet name="Arkusz" sheetId="2" r:id="rId2"/>
    <sheet name="Arkusz2" sheetId="3" r:id="rId3"/>
    <sheet name="Raport zgodności" sheetId="4" r:id="rId4"/>
  </sheets>
  <definedNames>
    <definedName name="_xlnm.Print_Area" localSheetId="0">'1-2'!$A$1:$J$68</definedName>
  </definedNames>
  <calcPr fullCalcOnLoad="1"/>
</workbook>
</file>

<file path=xl/sharedStrings.xml><?xml version="1.0" encoding="utf-8"?>
<sst xmlns="http://schemas.openxmlformats.org/spreadsheetml/2006/main" count="182" uniqueCount="94">
  <si>
    <t>L.p.</t>
  </si>
  <si>
    <t>Nazwa</t>
  </si>
  <si>
    <t>Nazwa handlowa</t>
  </si>
  <si>
    <t>J.m.</t>
  </si>
  <si>
    <t>Ilość</t>
  </si>
  <si>
    <t>op.</t>
  </si>
  <si>
    <t>Razem</t>
  </si>
  <si>
    <t xml:space="preserve">                         Załącznik do formularza ofertowego</t>
  </si>
  <si>
    <t xml:space="preserve"> </t>
  </si>
  <si>
    <t>VAT w %</t>
  </si>
  <si>
    <t>Cena jednostkowa brutto</t>
  </si>
  <si>
    <t>Wartość brutto</t>
  </si>
  <si>
    <t>..................................................................                                        data, podpisy, pieczątki  upoważnionych przedstawiceli Wykonawcy, zgodnie z wyciągiem z rejestru handlowego, zaświadczenia o wpisie do ewid gosp., umowy spółki</t>
  </si>
  <si>
    <t>Nr katalogowy</t>
  </si>
  <si>
    <t xml:space="preserve">Pakiet nr 1 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</si>
  <si>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</si>
  <si>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</si>
  <si>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</si>
  <si>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</si>
  <si>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</si>
  <si>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</si>
  <si>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</si>
  <si>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</si>
  <si>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</si>
  <si>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</si>
  <si>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</si>
  <si>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</si>
  <si>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</si>
  <si>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</si>
  <si>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</si>
  <si>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</si>
  <si>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</si>
  <si>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</si>
  <si>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</si>
  <si>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21</t>
  </si>
  <si>
    <t>netto</t>
  </si>
  <si>
    <t>brutto</t>
  </si>
  <si>
    <t>Zaproponowanie  opatrunków  niezgodnych z opisem przedmiotu zamówienia  skutkować będzie odrzuceniem oferty.</t>
  </si>
  <si>
    <t>Proponowany termin dostawy …………………………..-( min. 1 dzień max. 3 dni)</t>
  </si>
  <si>
    <t>Termin dostawy 40%</t>
  </si>
  <si>
    <t xml:space="preserve">Cena-60%, </t>
  </si>
  <si>
    <t>Gąbka hemostatyczna na rany,wchłanialna, złożona z fibrygenu i trąbiny(Tachosil) - (9,5x4,8x0,5 cm)x1 szt.</t>
  </si>
  <si>
    <t>Gąbka hemostatyczna na rany,wchłanialna, złożona z fibrygenu i trabiny(Tachosil) - (4,8x4,8x0,5 cm)x2 szt</t>
  </si>
  <si>
    <t>Gąbka hemostatyczna na rany,wchłanialna, złożona z fibrygenu i trabiny(Tachosil) - (3,0x2,5x0,5 cm)x1 szt.</t>
  </si>
  <si>
    <t>Pakiet nr 22</t>
  </si>
  <si>
    <t>BRUTTO</t>
  </si>
  <si>
    <t>NETTO</t>
  </si>
  <si>
    <t>EURO</t>
  </si>
  <si>
    <t>20-17</t>
  </si>
  <si>
    <t xml:space="preserve">Załacznik do formularza ofertowego </t>
  </si>
  <si>
    <t>Pakiet nr 23</t>
  </si>
  <si>
    <t>Pakiet nr 24</t>
  </si>
  <si>
    <t>pakiet nr 25</t>
  </si>
  <si>
    <t>Pakiet nr 26</t>
  </si>
  <si>
    <t>Pakiet nr 25</t>
  </si>
  <si>
    <t>Pakiet nr 27</t>
  </si>
  <si>
    <t>Pakiet nr 28</t>
  </si>
  <si>
    <t>31-20 Wartość szacunkowa opatrunki-2020, lipiec.xls — raport zgodności</t>
  </si>
  <si>
    <t>Uruchom na: 2020-06-18 08:23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</si>
  <si>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</si>
  <si>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</si>
  <si>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</si>
  <si>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</si>
  <si>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Pakiet 1</t>
  </si>
  <si>
    <t>2 - próbki po 2 m  (4 rozmiary  z fałdą i 4 rozmiary  bez fałdy)</t>
  </si>
  <si>
    <t>Rodzaj asortymentu</t>
  </si>
  <si>
    <t>Ilość sztuk  /rok</t>
  </si>
  <si>
    <t>Producent</t>
  </si>
  <si>
    <t>Vat %</t>
  </si>
  <si>
    <t>Rękaw foliowo - papierowy płaski 50 mm / 200m</t>
  </si>
  <si>
    <t>Rękaw foliowo - papierowy płaski 75 mm / 200m</t>
  </si>
  <si>
    <t>Rękaw foliowo - papierowy płaski 100 mm / 200m</t>
  </si>
  <si>
    <t>Rękaw foliowo - papierowy płaski 120 mm / 200 m</t>
  </si>
  <si>
    <t>Rękaw foliowo - papierowy płaski 150 mm / 200 m</t>
  </si>
  <si>
    <t>Rękaw foliowo - papierowy płaski 200 mm / 200 m</t>
  </si>
  <si>
    <t>Rękaw foliowo - papierowy płaski 250 mm / 200 m</t>
  </si>
  <si>
    <t>Rękaw foliowo  -papierowy płaski 300 mm/200m</t>
  </si>
  <si>
    <t>Rękaw foliowo - papierowy plaski 350 mm/200m</t>
  </si>
  <si>
    <t>Rękaw foliowo-papierowy z fałdą 75 mm/100 m</t>
  </si>
  <si>
    <t>Rękaw foliowo-papierowy z fałdą 100mm/100 m</t>
  </si>
  <si>
    <t>Rękaw foliowo-papierowy z fełdą 150mm/100 m</t>
  </si>
  <si>
    <t>Rękaw foliowo-papierowy z fałdą 200mm/100 m</t>
  </si>
  <si>
    <t>Rękaw foliowo-papierowyz fałdą 250mm/100 m</t>
  </si>
  <si>
    <t>Rękaw foliowo-papierowy z fałdą 300mm/100 m</t>
  </si>
  <si>
    <t xml:space="preserve">Rękaw foliowo-papierowy z fałdą 400mm/100 m </t>
  </si>
  <si>
    <t>~ 3 wskaźniki chemiczne umieszczone poza przestrzenią pakowania-para wodna, tlenek etylenu, formaldehyd</t>
  </si>
  <si>
    <t>~ gramaturę papieru min. 60g/m² PN EN 868-3</t>
  </si>
  <si>
    <t>~ folię 7-warstwową PN EN 868-5</t>
  </si>
  <si>
    <t>~ czytelny numer LOT, rozmiar, nazwę wytwórcy, kierunek otwierania w postaci piktogramu, obowiązujące normy</t>
  </si>
  <si>
    <t>~ oznaczenia umieszczone poza przestrzenią pakowania, w obrębie zgrzewu np. od strony papieru</t>
  </si>
  <si>
    <t xml:space="preserve">~opakowanie foliowe jako dodatkowe zabezpieczenie rękawa </t>
  </si>
  <si>
    <r>
      <rPr>
        <b/>
        <u val="single"/>
        <sz val="10"/>
        <rFont val="Arial"/>
        <family val="2"/>
      </rPr>
      <t>Rękawy foliowo-papierowe muszą posiadać: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  </t>
    </r>
  </si>
  <si>
    <r>
      <rPr>
        <sz val="10"/>
        <rFont val="Czcionka tekstu podstawowego"/>
        <family val="0"/>
      </rPr>
      <t>~</t>
    </r>
    <r>
      <rPr>
        <sz val="10"/>
        <rFont val="Arial"/>
        <family val="2"/>
      </rPr>
      <t>znak CE umieszczony na opakowaniu zbiorczym lub na rękawie, zgodnie z Ustawą o Wyrobach Medycznych</t>
    </r>
  </si>
  <si>
    <t>Pakiet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</si>
</sst>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.0"/>
  </numFmts>
  <fonts count="47"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Alignment="1">
      <alignment/>
    </xf>
    <xf numFmtId="2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6" fillId="0" borderId="0" xfId="0" applyFont="1" applyBorder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2" fontId="2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2" fillId="0" borderId="0" xfId="0" applyFont="1" applyAlignment="1">
      <alignment/>
    </xf>
    <xf numFmtId="0" fontId="2" fillId="0" borderId="10" xfId="52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wrapText="1"/>
      <protection/>
    </xf>
    <xf numFmtId="0" fontId="2" fillId="0" borderId="10" xfId="52" applyFont="1" applyBorder="1">
      <alignment/>
      <protection/>
    </xf>
    <xf numFmtId="0" fontId="2" fillId="0" borderId="0" xfId="52" applyFont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1" fontId="3" fillId="0" borderId="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SheetLayoutView="100" zoomScalePageLayoutView="0" workbookViewId="0" topLeftCell="A29">
      <selection activeCell="A102" sqref="A102:J144"/>
    </sheetView>
  </sheetViews>
  <sheetFormatPr defaultColWidth="9.00390625" defaultRowHeight="12.75"/>
  <cols>
    <col min="1" max="1" width="8.125" style="0" customWidth="1"/>
    <col min="2" max="2" width="52.875" style="0" customWidth="1"/>
    <col min="3" max="3" width="11.375" style="0" customWidth="1"/>
    <col min="4" max="4" width="10.625" style="0" customWidth="1"/>
    <col min="5" max="5" width="8.00390625" style="0" customWidth="1"/>
    <col min="6" max="6" width="11.375" style="4" customWidth="1"/>
    <col min="7" max="7" width="13.625" style="0" customWidth="1"/>
    <col min="8" max="8" width="7.875" style="0" customWidth="1"/>
    <col min="9" max="9" width="9.625" style="0" customWidth="1"/>
    <col min="10" max="10" width="12.125" style="0" customWidth="1"/>
    <col min="11" max="11" width="14.75390625" style="0" customWidth="1"/>
  </cols>
  <sheetData>
    <row r="1" spans="1:9" s="1" customFormat="1" ht="13.5" customHeight="1">
      <c r="A1" s="2"/>
      <c r="B1" s="2"/>
      <c r="C1" s="2" t="s">
        <v>7</v>
      </c>
      <c r="D1" s="2"/>
      <c r="E1" s="2"/>
      <c r="F1" s="3"/>
      <c r="G1" s="2"/>
      <c r="H1" s="2"/>
      <c r="I1" s="2"/>
    </row>
    <row r="2" spans="1:9" s="1" customFormat="1" ht="13.5" customHeight="1">
      <c r="A2" s="2"/>
      <c r="B2" s="2"/>
      <c r="C2" s="2"/>
      <c r="D2" s="2"/>
      <c r="E2" s="2"/>
      <c r="F2" s="3"/>
      <c r="G2" s="2"/>
      <c r="H2" s="2"/>
      <c r="I2" s="2"/>
    </row>
    <row r="3" spans="1:9" s="1" customFormat="1" ht="9.75" customHeight="1">
      <c r="A3" s="2"/>
      <c r="B3" s="2"/>
      <c r="C3" s="2"/>
      <c r="D3" s="2"/>
      <c r="E3" s="2"/>
      <c r="F3" s="3"/>
      <c r="G3" s="2"/>
      <c r="H3" s="2"/>
      <c r="I3" s="2"/>
    </row>
    <row r="4" spans="2:10" s="2" customFormat="1" ht="27" customHeight="1">
      <c r="B4" s="89" t="s">
        <v>37</v>
      </c>
      <c r="C4" s="89"/>
      <c r="D4" s="89"/>
      <c r="E4" s="89"/>
      <c r="F4" s="89"/>
      <c r="G4" s="89"/>
      <c r="H4" s="89"/>
      <c r="I4" s="89"/>
      <c r="J4" s="89"/>
    </row>
    <row r="5" spans="1:9" s="2" customFormat="1" ht="12.75">
      <c r="A5" s="7"/>
      <c r="B5" s="35"/>
      <c r="C5" s="27"/>
      <c r="D5" s="7"/>
      <c r="E5" s="7"/>
      <c r="F5" s="7"/>
      <c r="G5" s="7"/>
      <c r="H5" s="7"/>
      <c r="I5" s="10"/>
    </row>
    <row r="6" spans="1:9" s="2" customFormat="1" ht="12" customHeight="1">
      <c r="A6" s="6"/>
      <c r="B6" s="7"/>
      <c r="C6" s="7"/>
      <c r="D6" s="7"/>
      <c r="E6" s="7"/>
      <c r="F6" s="8"/>
      <c r="G6" s="7"/>
      <c r="H6" s="7"/>
      <c r="I6" s="7"/>
    </row>
    <row r="7" spans="1:9" s="2" customFormat="1" ht="12.75">
      <c r="A7" s="7"/>
      <c r="B7" s="6"/>
      <c r="C7" s="7" t="s">
        <v>7</v>
      </c>
      <c r="D7" s="7" t="s">
        <v>49</v>
      </c>
      <c r="E7" s="7"/>
      <c r="F7" s="7"/>
      <c r="G7" s="7"/>
      <c r="H7" s="7"/>
      <c r="I7" s="10"/>
    </row>
    <row r="8" spans="1:9" s="2" customFormat="1" ht="12.75">
      <c r="A8" s="6"/>
      <c r="B8" s="21" t="s">
        <v>63</v>
      </c>
      <c r="C8" s="7"/>
      <c r="D8" s="7"/>
      <c r="E8" s="7"/>
      <c r="F8" s="7"/>
      <c r="G8" s="7"/>
      <c r="H8" s="7"/>
      <c r="I8" s="6"/>
    </row>
    <row r="9" spans="1:9" s="2" customFormat="1" ht="38.25">
      <c r="A9" s="33" t="s">
        <v>0</v>
      </c>
      <c r="B9" s="33" t="s">
        <v>1</v>
      </c>
      <c r="C9" s="32" t="s">
        <v>2</v>
      </c>
      <c r="D9" s="17" t="s">
        <v>13</v>
      </c>
      <c r="E9" s="33" t="s">
        <v>3</v>
      </c>
      <c r="F9" s="33" t="s">
        <v>4</v>
      </c>
      <c r="G9" s="32" t="s">
        <v>10</v>
      </c>
      <c r="H9" s="32" t="s">
        <v>9</v>
      </c>
      <c r="I9" s="34" t="s">
        <v>11</v>
      </c>
    </row>
    <row r="10" spans="1:9" s="2" customFormat="1" ht="25.5">
      <c r="A10" s="9">
        <v>1</v>
      </c>
      <c r="B10" s="26" t="s">
        <v>41</v>
      </c>
      <c r="C10" s="26"/>
      <c r="D10" s="36"/>
      <c r="E10" s="9" t="s">
        <v>5</v>
      </c>
      <c r="F10" s="9">
        <v>60</v>
      </c>
      <c r="G10" s="37"/>
      <c r="H10" s="31"/>
      <c r="I10" s="25"/>
    </row>
    <row r="11" spans="1:9" s="2" customFormat="1" ht="25.5">
      <c r="A11" s="9">
        <v>2</v>
      </c>
      <c r="B11" s="23" t="s">
        <v>42</v>
      </c>
      <c r="C11" s="26"/>
      <c r="D11" s="36"/>
      <c r="E11" s="9" t="s">
        <v>5</v>
      </c>
      <c r="F11" s="9">
        <v>16</v>
      </c>
      <c r="G11" s="37"/>
      <c r="H11" s="31"/>
      <c r="I11" s="25"/>
    </row>
    <row r="12" spans="1:9" s="2" customFormat="1" ht="25.5">
      <c r="A12" s="9">
        <v>3</v>
      </c>
      <c r="B12" s="38" t="s">
        <v>43</v>
      </c>
      <c r="C12" s="31"/>
      <c r="D12" s="31"/>
      <c r="E12" s="9" t="s">
        <v>5</v>
      </c>
      <c r="F12" s="9">
        <v>20</v>
      </c>
      <c r="G12" s="18"/>
      <c r="H12" s="31"/>
      <c r="I12" s="25"/>
    </row>
    <row r="13" spans="1:9" s="2" customFormat="1" ht="15" customHeight="1">
      <c r="A13" s="6"/>
      <c r="B13" s="28" t="s">
        <v>40</v>
      </c>
      <c r="C13" s="28"/>
      <c r="D13" s="6"/>
      <c r="E13" s="6"/>
      <c r="F13" s="6"/>
      <c r="G13" s="6"/>
      <c r="H13" s="14" t="s">
        <v>6</v>
      </c>
      <c r="I13" s="39"/>
    </row>
    <row r="14" spans="1:9" s="2" customFormat="1" ht="12.75" customHeight="1">
      <c r="A14" s="6"/>
      <c r="B14" s="28" t="s">
        <v>39</v>
      </c>
      <c r="C14" s="28"/>
      <c r="D14" s="6"/>
      <c r="E14" s="6"/>
      <c r="F14" s="6"/>
      <c r="G14" s="6"/>
      <c r="H14" s="14"/>
      <c r="I14" s="30"/>
    </row>
    <row r="15" spans="1:9" s="2" customFormat="1" ht="11.25" customHeight="1">
      <c r="A15" s="6"/>
      <c r="B15" s="29" t="s">
        <v>38</v>
      </c>
      <c r="C15" s="12"/>
      <c r="D15" s="6"/>
      <c r="E15" s="6"/>
      <c r="F15" s="6"/>
      <c r="G15" s="6"/>
      <c r="H15" s="14"/>
      <c r="I15" s="30"/>
    </row>
    <row r="16" spans="1:9" s="2" customFormat="1" ht="20.25" customHeight="1">
      <c r="A16" s="6"/>
      <c r="B16" s="90" t="s">
        <v>12</v>
      </c>
      <c r="C16" s="7"/>
      <c r="D16" s="6"/>
      <c r="E16" s="6"/>
      <c r="F16" s="6"/>
      <c r="G16" s="6"/>
      <c r="H16" s="14"/>
      <c r="I16" s="30"/>
    </row>
    <row r="17" spans="1:9" s="22" customFormat="1" ht="33" customHeight="1">
      <c r="A17" s="6"/>
      <c r="B17" s="90"/>
      <c r="C17" s="28"/>
      <c r="D17" s="6"/>
      <c r="E17" s="6"/>
      <c r="F17" s="6"/>
      <c r="G17" s="6"/>
      <c r="H17" s="14"/>
      <c r="I17" s="30"/>
    </row>
    <row r="18" spans="1:9" s="2" customFormat="1" ht="11.25" customHeight="1">
      <c r="A18" s="6"/>
      <c r="B18" s="13"/>
      <c r="C18" s="6"/>
      <c r="D18" s="6"/>
      <c r="E18" s="6"/>
      <c r="F18" s="6"/>
      <c r="G18" s="6"/>
      <c r="H18" s="6"/>
      <c r="I18" s="24"/>
    </row>
    <row r="19" spans="1:9" s="2" customFormat="1" ht="12.75">
      <c r="A19" s="6"/>
      <c r="B19" s="21"/>
      <c r="C19" s="21"/>
      <c r="D19" s="21"/>
      <c r="E19" s="7"/>
      <c r="F19" s="7"/>
      <c r="G19" s="7"/>
      <c r="H19" s="16" t="s">
        <v>8</v>
      </c>
      <c r="I19" s="7"/>
    </row>
    <row r="20" spans="1:9" s="2" customFormat="1" ht="15">
      <c r="A20" s="62"/>
      <c r="B20"/>
      <c r="C20"/>
      <c r="D20" s="7" t="s">
        <v>49</v>
      </c>
      <c r="E20"/>
      <c r="F20"/>
      <c r="G20"/>
      <c r="H20"/>
      <c r="I20"/>
    </row>
    <row r="21" s="2" customFormat="1" ht="12.75"/>
    <row r="22" spans="1:9" s="2" customFormat="1" ht="12.75">
      <c r="A22" s="21" t="s">
        <v>93</v>
      </c>
      <c r="B22" s="21" t="s">
        <v>64</v>
      </c>
      <c r="C22" s="7"/>
      <c r="D22" s="7"/>
      <c r="E22" s="7"/>
      <c r="F22" s="8"/>
      <c r="G22" s="7"/>
      <c r="H22" s="7"/>
      <c r="I22" s="7"/>
    </row>
    <row r="23" spans="1:9" s="2" customFormat="1" ht="44.25" customHeight="1">
      <c r="A23" s="63" t="s">
        <v>0</v>
      </c>
      <c r="B23" s="63" t="s">
        <v>65</v>
      </c>
      <c r="C23" s="63" t="s">
        <v>66</v>
      </c>
      <c r="D23" s="63" t="s">
        <v>67</v>
      </c>
      <c r="E23" s="63" t="s">
        <v>13</v>
      </c>
      <c r="F23" s="64" t="s">
        <v>2</v>
      </c>
      <c r="G23" s="64" t="s">
        <v>10</v>
      </c>
      <c r="H23" s="65" t="s">
        <v>68</v>
      </c>
      <c r="I23" s="64" t="s">
        <v>11</v>
      </c>
    </row>
    <row r="24" spans="1:9" s="2" customFormat="1" ht="16.5" customHeight="1">
      <c r="A24" s="19">
        <v>1</v>
      </c>
      <c r="B24" s="31" t="s">
        <v>69</v>
      </c>
      <c r="C24" s="82">
        <v>15</v>
      </c>
      <c r="D24" s="31"/>
      <c r="E24" s="19"/>
      <c r="F24" s="82"/>
      <c r="G24" s="83"/>
      <c r="H24" s="83"/>
      <c r="I24" s="20"/>
    </row>
    <row r="25" spans="1:9" s="2" customFormat="1" ht="16.5" customHeight="1">
      <c r="A25" s="19">
        <v>2</v>
      </c>
      <c r="B25" s="31" t="s">
        <v>70</v>
      </c>
      <c r="C25" s="82">
        <v>15</v>
      </c>
      <c r="D25" s="31"/>
      <c r="E25" s="19"/>
      <c r="F25" s="82"/>
      <c r="G25" s="83"/>
      <c r="H25" s="83"/>
      <c r="I25" s="20"/>
    </row>
    <row r="26" spans="1:9" s="2" customFormat="1" ht="16.5" customHeight="1">
      <c r="A26" s="19">
        <v>3</v>
      </c>
      <c r="B26" s="31" t="s">
        <v>71</v>
      </c>
      <c r="C26" s="82">
        <v>30</v>
      </c>
      <c r="D26" s="31"/>
      <c r="E26" s="19"/>
      <c r="F26" s="82"/>
      <c r="G26" s="83"/>
      <c r="H26" s="83"/>
      <c r="I26" s="20"/>
    </row>
    <row r="27" spans="1:9" s="2" customFormat="1" ht="16.5" customHeight="1">
      <c r="A27" s="19">
        <v>4</v>
      </c>
      <c r="B27" s="31" t="s">
        <v>72</v>
      </c>
      <c r="C27" s="82">
        <v>10</v>
      </c>
      <c r="D27" s="31"/>
      <c r="E27" s="19"/>
      <c r="F27" s="82"/>
      <c r="G27" s="83"/>
      <c r="H27" s="83"/>
      <c r="I27" s="20"/>
    </row>
    <row r="28" spans="1:9" s="2" customFormat="1" ht="16.5" customHeight="1">
      <c r="A28" s="19">
        <v>5</v>
      </c>
      <c r="B28" s="31" t="s">
        <v>73</v>
      </c>
      <c r="C28" s="82">
        <v>15</v>
      </c>
      <c r="D28" s="31"/>
      <c r="E28" s="19"/>
      <c r="F28" s="82"/>
      <c r="G28" s="83"/>
      <c r="H28" s="83"/>
      <c r="I28" s="20"/>
    </row>
    <row r="29" spans="1:9" s="2" customFormat="1" ht="16.5" customHeight="1">
      <c r="A29" s="19">
        <v>6</v>
      </c>
      <c r="B29" s="31" t="s">
        <v>74</v>
      </c>
      <c r="C29" s="82">
        <v>15</v>
      </c>
      <c r="D29" s="31"/>
      <c r="E29" s="19"/>
      <c r="F29" s="82"/>
      <c r="G29" s="83"/>
      <c r="H29" s="83"/>
      <c r="I29" s="20"/>
    </row>
    <row r="30" spans="1:9" s="2" customFormat="1" ht="16.5" customHeight="1">
      <c r="A30" s="19">
        <v>7</v>
      </c>
      <c r="B30" s="31" t="s">
        <v>75</v>
      </c>
      <c r="C30" s="82">
        <v>10</v>
      </c>
      <c r="D30" s="31"/>
      <c r="E30" s="19"/>
      <c r="F30" s="82"/>
      <c r="G30" s="83"/>
      <c r="H30" s="83"/>
      <c r="I30" s="20"/>
    </row>
    <row r="31" spans="1:9" s="2" customFormat="1" ht="16.5" customHeight="1">
      <c r="A31" s="84">
        <v>8</v>
      </c>
      <c r="B31" s="85" t="s">
        <v>76</v>
      </c>
      <c r="C31" s="86">
        <v>6</v>
      </c>
      <c r="D31" s="85"/>
      <c r="E31" s="84"/>
      <c r="F31" s="86"/>
      <c r="G31" s="87"/>
      <c r="H31" s="87"/>
      <c r="I31" s="20"/>
    </row>
    <row r="32" spans="1:9" s="2" customFormat="1" ht="16.5" customHeight="1">
      <c r="A32" s="84">
        <v>9</v>
      </c>
      <c r="B32" s="85" t="s">
        <v>77</v>
      </c>
      <c r="C32" s="86">
        <v>5</v>
      </c>
      <c r="D32" s="85"/>
      <c r="E32" s="84"/>
      <c r="F32" s="86"/>
      <c r="G32" s="87"/>
      <c r="H32" s="87"/>
      <c r="I32" s="20"/>
    </row>
    <row r="33" spans="1:9" s="2" customFormat="1" ht="16.5" customHeight="1">
      <c r="A33" s="19">
        <v>10</v>
      </c>
      <c r="B33" s="31" t="s">
        <v>78</v>
      </c>
      <c r="C33" s="82">
        <v>6</v>
      </c>
      <c r="D33" s="31"/>
      <c r="E33" s="19"/>
      <c r="F33" s="82"/>
      <c r="G33" s="83"/>
      <c r="H33" s="83"/>
      <c r="I33" s="20"/>
    </row>
    <row r="34" spans="1:9" s="2" customFormat="1" ht="16.5" customHeight="1">
      <c r="A34" s="19">
        <v>11</v>
      </c>
      <c r="B34" s="31" t="s">
        <v>79</v>
      </c>
      <c r="C34" s="82">
        <v>5</v>
      </c>
      <c r="D34" s="31"/>
      <c r="E34" s="19"/>
      <c r="F34" s="82"/>
      <c r="G34" s="83"/>
      <c r="H34" s="83"/>
      <c r="I34" s="20"/>
    </row>
    <row r="35" spans="1:9" s="2" customFormat="1" ht="16.5" customHeight="1">
      <c r="A35" s="19">
        <v>12</v>
      </c>
      <c r="B35" s="31" t="s">
        <v>80</v>
      </c>
      <c r="C35" s="82">
        <v>2</v>
      </c>
      <c r="D35" s="31"/>
      <c r="E35" s="19"/>
      <c r="F35" s="82"/>
      <c r="G35" s="83"/>
      <c r="H35" s="83"/>
      <c r="I35" s="20"/>
    </row>
    <row r="36" spans="1:9" s="2" customFormat="1" ht="16.5" customHeight="1">
      <c r="A36" s="19">
        <v>13</v>
      </c>
      <c r="B36" s="31" t="s">
        <v>81</v>
      </c>
      <c r="C36" s="82">
        <v>2</v>
      </c>
      <c r="D36" s="31"/>
      <c r="E36" s="19"/>
      <c r="F36" s="82"/>
      <c r="G36" s="83"/>
      <c r="H36" s="83"/>
      <c r="I36" s="20"/>
    </row>
    <row r="37" spans="1:9" s="2" customFormat="1" ht="16.5" customHeight="1">
      <c r="A37" s="19">
        <v>14</v>
      </c>
      <c r="B37" s="31" t="s">
        <v>82</v>
      </c>
      <c r="C37" s="82">
        <v>2</v>
      </c>
      <c r="D37" s="31"/>
      <c r="E37" s="19"/>
      <c r="F37" s="82"/>
      <c r="G37" s="83"/>
      <c r="H37" s="83"/>
      <c r="I37" s="20"/>
    </row>
    <row r="38" spans="1:9" s="2" customFormat="1" ht="16.5" customHeight="1">
      <c r="A38" s="19">
        <v>15</v>
      </c>
      <c r="B38" s="31" t="s">
        <v>83</v>
      </c>
      <c r="C38" s="82">
        <v>2</v>
      </c>
      <c r="D38" s="31"/>
      <c r="E38" s="19"/>
      <c r="F38" s="82"/>
      <c r="G38" s="83"/>
      <c r="H38" s="83"/>
      <c r="I38" s="20"/>
    </row>
    <row r="39" spans="1:9" s="2" customFormat="1" ht="16.5" customHeight="1">
      <c r="A39" s="84">
        <v>16</v>
      </c>
      <c r="B39" s="85" t="s">
        <v>84</v>
      </c>
      <c r="C39" s="86">
        <v>2</v>
      </c>
      <c r="D39" s="85"/>
      <c r="E39" s="84"/>
      <c r="F39" s="86"/>
      <c r="G39" s="83"/>
      <c r="H39" s="83"/>
      <c r="I39" s="20"/>
    </row>
    <row r="40" spans="1:9" s="2" customFormat="1" ht="21" customHeight="1">
      <c r="A40" s="13"/>
      <c r="B40" s="68"/>
      <c r="C40" s="68"/>
      <c r="D40" s="68"/>
      <c r="E40" s="13"/>
      <c r="F40" s="69"/>
      <c r="G40" s="11"/>
      <c r="H40" s="14"/>
      <c r="I40" s="88"/>
    </row>
    <row r="41" spans="1:9" s="2" customFormat="1" ht="12.75">
      <c r="A41" s="13"/>
      <c r="B41" s="68"/>
      <c r="C41" s="68"/>
      <c r="D41" s="68"/>
      <c r="E41" s="13"/>
      <c r="F41" s="69"/>
      <c r="G41" s="11"/>
      <c r="H41" s="11"/>
      <c r="I41" s="66" t="s">
        <v>6</v>
      </c>
    </row>
    <row r="42" spans="1:9" s="2" customFormat="1" ht="30" customHeight="1">
      <c r="A42" s="67"/>
      <c r="B42" s="70" t="s">
        <v>91</v>
      </c>
      <c r="C42" s="70"/>
      <c r="D42" s="67"/>
      <c r="E42" s="67"/>
      <c r="F42" s="71"/>
      <c r="G42" s="72"/>
      <c r="H42" s="72"/>
      <c r="I42" s="10" t="s">
        <v>8</v>
      </c>
    </row>
    <row r="43" spans="1:9" s="2" customFormat="1" ht="12.75">
      <c r="A43" s="67"/>
      <c r="B43" s="73" t="s">
        <v>85</v>
      </c>
      <c r="C43" s="74"/>
      <c r="D43" s="75"/>
      <c r="E43" s="75"/>
      <c r="F43" s="76"/>
      <c r="G43" s="72"/>
      <c r="H43" s="72"/>
      <c r="I43" s="10"/>
    </row>
    <row r="44" spans="1:9" s="2" customFormat="1" ht="12.75">
      <c r="A44" s="67"/>
      <c r="B44" s="74" t="s">
        <v>86</v>
      </c>
      <c r="C44" s="74"/>
      <c r="D44" s="75"/>
      <c r="E44" s="75"/>
      <c r="F44" s="76"/>
      <c r="G44" s="72"/>
      <c r="H44" s="72"/>
      <c r="I44" s="10"/>
    </row>
    <row r="45" spans="1:9" s="2" customFormat="1" ht="12.75">
      <c r="A45" s="67"/>
      <c r="B45" s="74" t="s">
        <v>87</v>
      </c>
      <c r="C45" s="74"/>
      <c r="D45" s="75"/>
      <c r="E45" s="75"/>
      <c r="F45" s="77"/>
      <c r="G45" s="11"/>
      <c r="H45" s="11"/>
      <c r="I45" s="10"/>
    </row>
    <row r="46" spans="1:9" s="2" customFormat="1" ht="12.75">
      <c r="A46" s="67"/>
      <c r="B46" s="74" t="s">
        <v>88</v>
      </c>
      <c r="C46" s="74"/>
      <c r="D46" s="75"/>
      <c r="E46" s="75"/>
      <c r="F46" s="76"/>
      <c r="G46" s="72"/>
      <c r="H46" s="72"/>
      <c r="I46" s="10"/>
    </row>
    <row r="47" spans="1:9" s="2" customFormat="1" ht="13.5" customHeight="1">
      <c r="A47" s="67"/>
      <c r="B47" s="74" t="s">
        <v>89</v>
      </c>
      <c r="C47" s="78"/>
      <c r="D47" s="68"/>
      <c r="E47" s="68"/>
      <c r="F47" s="79"/>
      <c r="G47" s="80"/>
      <c r="H47" s="72"/>
      <c r="I47" s="10"/>
    </row>
    <row r="48" spans="1:9" s="2" customFormat="1" ht="12.75">
      <c r="A48" s="67"/>
      <c r="B48" s="74" t="s">
        <v>90</v>
      </c>
      <c r="C48" s="74"/>
      <c r="D48" s="75"/>
      <c r="E48" s="75"/>
      <c r="F48" s="76"/>
      <c r="G48" s="72"/>
      <c r="H48" s="72"/>
      <c r="I48" s="10"/>
    </row>
    <row r="49" spans="1:8" s="2" customFormat="1" ht="12.75">
      <c r="A49" s="67"/>
      <c r="B49" s="74" t="s">
        <v>92</v>
      </c>
      <c r="C49" s="81"/>
      <c r="D49" s="81"/>
      <c r="E49" s="81"/>
      <c r="F49" s="81"/>
      <c r="G49" s="81"/>
      <c r="H49" s="81"/>
    </row>
    <row r="50" s="2" customFormat="1" ht="11.25" customHeight="1"/>
    <row r="51" spans="1:9" s="2" customFormat="1" ht="16.5" customHeight="1">
      <c r="A51" s="6"/>
      <c r="B51" s="28" t="s">
        <v>40</v>
      </c>
      <c r="C51" s="28"/>
      <c r="D51" s="6"/>
      <c r="E51" s="6"/>
      <c r="F51" s="6"/>
      <c r="G51" s="72"/>
      <c r="H51" s="72"/>
      <c r="I51" s="10"/>
    </row>
    <row r="52" spans="1:6" s="2" customFormat="1" ht="12.75">
      <c r="A52" s="6"/>
      <c r="B52" s="28" t="s">
        <v>39</v>
      </c>
      <c r="C52" s="28"/>
      <c r="D52" s="6"/>
      <c r="E52" s="6"/>
      <c r="F52" s="6"/>
    </row>
    <row r="53" spans="1:6" s="2" customFormat="1" ht="12.75">
      <c r="A53" s="6"/>
      <c r="B53" s="29" t="s">
        <v>38</v>
      </c>
      <c r="C53" s="12"/>
      <c r="D53" s="6"/>
      <c r="E53" s="6"/>
      <c r="F53" s="6"/>
    </row>
    <row r="54" spans="1:6" s="2" customFormat="1" ht="12.75" customHeight="1">
      <c r="A54" s="6"/>
      <c r="B54" s="90"/>
      <c r="C54" s="7"/>
      <c r="D54" s="6"/>
      <c r="E54" s="6"/>
      <c r="F54" s="6"/>
    </row>
    <row r="55" spans="1:6" s="2" customFormat="1" ht="12.75">
      <c r="A55" s="6"/>
      <c r="B55" s="90"/>
      <c r="C55" s="28"/>
      <c r="D55" s="6"/>
      <c r="E55" s="6"/>
      <c r="F55" s="6"/>
    </row>
    <row r="56" s="2" customFormat="1" ht="12.75">
      <c r="B56" s="90" t="s">
        <v>12</v>
      </c>
    </row>
    <row r="57" s="2" customFormat="1" ht="42.75" customHeight="1">
      <c r="B57" s="90"/>
    </row>
    <row r="58" s="2" customFormat="1" ht="12.75" customHeight="1"/>
    <row r="59" s="2" customFormat="1" ht="49.5" customHeight="1"/>
    <row r="60" s="2" customFormat="1" ht="12.75" customHeight="1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5" customHeight="1"/>
    <row r="69" s="41" customFormat="1" ht="12.75" hidden="1">
      <c r="A69" s="2"/>
    </row>
    <row r="70" s="2" customFormat="1" ht="12.75" hidden="1"/>
    <row r="71" s="2" customFormat="1" ht="12.75" hidden="1"/>
    <row r="72" s="2" customFormat="1" ht="12.75" hidden="1"/>
    <row r="73" s="2" customFormat="1" ht="12.75" hidden="1"/>
    <row r="74" s="2" customFormat="1" ht="12.75" hidden="1"/>
    <row r="75" s="2" customFormat="1" ht="12.75" hidden="1"/>
    <row r="76" s="2" customFormat="1" ht="12.75" hidden="1"/>
    <row r="77" s="2" customFormat="1" ht="12.75" hidden="1"/>
    <row r="78" s="2" customFormat="1" ht="12.75" hidden="1"/>
    <row r="79" s="2" customFormat="1" ht="12.75" hidden="1"/>
    <row r="80" s="2" customFormat="1" ht="12.75" customHeight="1" hidden="1"/>
    <row r="81" s="2" customFormat="1" ht="12.75" hidden="1"/>
    <row r="82" s="2" customFormat="1" ht="12.75" hidden="1"/>
    <row r="83" s="2" customFormat="1" ht="12.75" hidden="1"/>
    <row r="84" s="2" customFormat="1" ht="12.75" hidden="1"/>
    <row r="85" s="2" customFormat="1" ht="12.75" hidden="1"/>
    <row r="86" s="2" customFormat="1" ht="12.75" hidden="1"/>
    <row r="87" s="2" customFormat="1" ht="12.75" hidden="1"/>
    <row r="88" s="2" customFormat="1" ht="12.75" hidden="1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 customHeight="1"/>
    <row r="98" s="2" customFormat="1" ht="49.5" customHeight="1"/>
    <row r="99" spans="1:10" s="2" customFormat="1" ht="15" customHeight="1">
      <c r="A99" s="6"/>
      <c r="B99" s="21"/>
      <c r="C99" s="7"/>
      <c r="D99" s="7"/>
      <c r="E99" s="7"/>
      <c r="F99" s="7"/>
      <c r="G99" s="7"/>
      <c r="H99" s="7"/>
      <c r="I99" s="7"/>
      <c r="J99" s="40"/>
    </row>
    <row r="100" spans="1:10" s="2" customFormat="1" ht="12.75">
      <c r="A100" s="7"/>
      <c r="B100" s="42"/>
      <c r="C100" s="7"/>
      <c r="D100" s="7"/>
      <c r="E100" s="7"/>
      <c r="F100" s="7"/>
      <c r="G100" s="7"/>
      <c r="H100" s="7"/>
      <c r="I100" s="14"/>
      <c r="J100" s="61"/>
    </row>
    <row r="101" spans="1:10" s="2" customFormat="1" ht="12.75">
      <c r="A101" s="7"/>
      <c r="B101" s="28"/>
      <c r="C101" s="7"/>
      <c r="D101" s="7"/>
      <c r="E101" s="7"/>
      <c r="F101" s="7"/>
      <c r="G101" s="7"/>
      <c r="H101" s="7"/>
      <c r="I101" s="14"/>
      <c r="J101" s="22"/>
    </row>
    <row r="102" spans="1:9" s="2" customFormat="1" ht="12.75">
      <c r="A102"/>
      <c r="B102"/>
      <c r="C102"/>
      <c r="D102"/>
      <c r="E102"/>
      <c r="F102" s="4"/>
      <c r="G102"/>
      <c r="H102"/>
      <c r="I102"/>
    </row>
    <row r="103" spans="1:9" s="2" customFormat="1" ht="12.75">
      <c r="A103"/>
      <c r="B103"/>
      <c r="C103"/>
      <c r="D103"/>
      <c r="E103"/>
      <c r="F103" s="4"/>
      <c r="G103"/>
      <c r="H103"/>
      <c r="I103"/>
    </row>
    <row r="104" spans="1:9" s="2" customFormat="1" ht="12.75">
      <c r="A104"/>
      <c r="B104"/>
      <c r="C104"/>
      <c r="D104"/>
      <c r="E104"/>
      <c r="F104" s="4"/>
      <c r="G104"/>
      <c r="H104"/>
      <c r="I104"/>
    </row>
    <row r="105" spans="1:9" s="2" customFormat="1" ht="12.75">
      <c r="A105"/>
      <c r="B105"/>
      <c r="C105"/>
      <c r="D105"/>
      <c r="E105"/>
      <c r="F105" s="4"/>
      <c r="G105"/>
      <c r="H105"/>
      <c r="I105"/>
    </row>
    <row r="106" spans="1:9" s="2" customFormat="1" ht="12.75">
      <c r="A106"/>
      <c r="B106"/>
      <c r="C106"/>
      <c r="D106"/>
      <c r="E106"/>
      <c r="F106" s="4"/>
      <c r="G106"/>
      <c r="H106"/>
      <c r="I106"/>
    </row>
    <row r="107" spans="1:9" s="2" customFormat="1" ht="12.75">
      <c r="A107"/>
      <c r="B107"/>
      <c r="C107"/>
      <c r="D107"/>
      <c r="E107"/>
      <c r="F107" s="4"/>
      <c r="G107"/>
      <c r="H107"/>
      <c r="I107"/>
    </row>
    <row r="108" spans="1:9" s="2" customFormat="1" ht="12.75">
      <c r="A108"/>
      <c r="B108"/>
      <c r="C108"/>
      <c r="D108"/>
      <c r="E108"/>
      <c r="F108" s="4"/>
      <c r="G108"/>
      <c r="H108"/>
      <c r="I108"/>
    </row>
    <row r="109" spans="1:9" s="2" customFormat="1" ht="12.75">
      <c r="A109"/>
      <c r="B109"/>
      <c r="C109"/>
      <c r="D109"/>
      <c r="E109"/>
      <c r="F109" s="4"/>
      <c r="G109"/>
      <c r="H109"/>
      <c r="I109"/>
    </row>
    <row r="110" spans="1:9" s="2" customFormat="1" ht="12.75">
      <c r="A110"/>
      <c r="B110"/>
      <c r="C110"/>
      <c r="D110"/>
      <c r="E110"/>
      <c r="F110" s="4"/>
      <c r="G110"/>
      <c r="H110"/>
      <c r="I110"/>
    </row>
    <row r="111" spans="1:9" s="2" customFormat="1" ht="12.75">
      <c r="A111"/>
      <c r="B111"/>
      <c r="C111"/>
      <c r="D111"/>
      <c r="E111"/>
      <c r="F111" s="4"/>
      <c r="G111"/>
      <c r="H111"/>
      <c r="I111"/>
    </row>
  </sheetData>
  <sheetProtection/>
  <mergeCells count="4">
    <mergeCell ref="B4:J4"/>
    <mergeCell ref="B16:B17"/>
    <mergeCell ref="B54:B55"/>
    <mergeCell ref="B56:B5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138"/>
  <sheetViews>
    <sheetView zoomScalePageLayoutView="0" workbookViewId="0" topLeftCell="A113">
      <selection activeCell="A142" sqref="A142"/>
    </sheetView>
  </sheetViews>
  <sheetFormatPr defaultColWidth="9.00390625" defaultRowHeight="12.75"/>
  <cols>
    <col min="3" max="3" width="11.00390625" style="0" customWidth="1"/>
    <col min="4" max="4" width="16.125" style="5" customWidth="1"/>
    <col min="5" max="5" width="14.75390625" style="5" customWidth="1"/>
    <col min="6" max="6" width="13.875" style="5" customWidth="1"/>
    <col min="7" max="7" width="13.25390625" style="0" customWidth="1"/>
  </cols>
  <sheetData>
    <row r="2" spans="2:8" ht="12.75">
      <c r="B2" s="43">
        <v>2016</v>
      </c>
      <c r="C2" s="43"/>
      <c r="D2" s="44"/>
      <c r="E2" s="45" t="s">
        <v>35</v>
      </c>
      <c r="F2" s="45"/>
      <c r="G2" s="46" t="s">
        <v>36</v>
      </c>
      <c r="H2" s="43"/>
    </row>
    <row r="3" spans="2:8" ht="12.75">
      <c r="B3" s="43"/>
      <c r="C3" s="43"/>
      <c r="D3" s="44"/>
      <c r="E3" s="44"/>
      <c r="F3" s="44"/>
      <c r="G3" s="43"/>
      <c r="H3" s="43"/>
    </row>
    <row r="4" spans="2:8" ht="12.75">
      <c r="B4" s="43"/>
      <c r="C4" s="43" t="s">
        <v>14</v>
      </c>
      <c r="D4" s="44"/>
      <c r="E4" s="44">
        <f>G4/1.08</f>
        <v>696.2962962962963</v>
      </c>
      <c r="F4" s="44"/>
      <c r="G4" s="44">
        <v>752</v>
      </c>
      <c r="H4" s="43"/>
    </row>
    <row r="5" spans="2:8" ht="12.75">
      <c r="B5" s="43"/>
      <c r="C5" s="43" t="s">
        <v>15</v>
      </c>
      <c r="D5" s="44"/>
      <c r="E5" s="44">
        <f aca="true" t="shared" si="0" ref="E5:E24">G5/1.08</f>
        <v>1405.5555555555554</v>
      </c>
      <c r="F5" s="44"/>
      <c r="G5" s="44">
        <v>1518</v>
      </c>
      <c r="H5" s="43"/>
    </row>
    <row r="6" spans="2:8" ht="12.75">
      <c r="B6" s="43"/>
      <c r="C6" s="43" t="s">
        <v>16</v>
      </c>
      <c r="D6" s="44"/>
      <c r="E6" s="44">
        <f t="shared" si="0"/>
        <v>17521.296296296296</v>
      </c>
      <c r="F6" s="44"/>
      <c r="G6" s="44">
        <v>18923</v>
      </c>
      <c r="H6" s="43"/>
    </row>
    <row r="7" spans="2:8" ht="12.75">
      <c r="B7" s="43"/>
      <c r="C7" s="43" t="s">
        <v>17</v>
      </c>
      <c r="D7" s="44"/>
      <c r="E7" s="44">
        <f t="shared" si="0"/>
        <v>7129.62962962963</v>
      </c>
      <c r="F7" s="44"/>
      <c r="G7" s="44">
        <v>7700</v>
      </c>
      <c r="H7" s="43"/>
    </row>
    <row r="8" spans="2:8" ht="12.75">
      <c r="B8" s="43"/>
      <c r="C8" s="43" t="s">
        <v>18</v>
      </c>
      <c r="D8" s="44"/>
      <c r="E8" s="44">
        <f t="shared" si="0"/>
        <v>3599.9999999999995</v>
      </c>
      <c r="F8" s="44"/>
      <c r="G8" s="44">
        <v>3888</v>
      </c>
      <c r="H8" s="43"/>
    </row>
    <row r="9" spans="2:8" ht="12.75">
      <c r="B9" s="43"/>
      <c r="C9" s="43" t="s">
        <v>19</v>
      </c>
      <c r="D9" s="44"/>
      <c r="E9" s="44">
        <f t="shared" si="0"/>
        <v>52451.85185185185</v>
      </c>
      <c r="F9" s="44"/>
      <c r="G9" s="44">
        <v>56648</v>
      </c>
      <c r="H9" s="43"/>
    </row>
    <row r="10" spans="2:8" ht="12.75">
      <c r="B10" s="43"/>
      <c r="C10" s="43" t="s">
        <v>20</v>
      </c>
      <c r="D10" s="44"/>
      <c r="E10" s="44">
        <f t="shared" si="0"/>
        <v>11622.22222222222</v>
      </c>
      <c r="F10" s="44"/>
      <c r="G10" s="44">
        <v>12552</v>
      </c>
      <c r="H10" s="43"/>
    </row>
    <row r="11" spans="2:8" ht="12.75">
      <c r="B11" s="43"/>
      <c r="C11" s="43" t="s">
        <v>21</v>
      </c>
      <c r="D11" s="44"/>
      <c r="E11" s="44">
        <f t="shared" si="0"/>
        <v>508.88888888888886</v>
      </c>
      <c r="F11" s="44"/>
      <c r="G11" s="44">
        <v>549.6</v>
      </c>
      <c r="H11" s="43"/>
    </row>
    <row r="12" spans="2:8" ht="12.75">
      <c r="B12" s="43"/>
      <c r="C12" s="43" t="s">
        <v>22</v>
      </c>
      <c r="D12" s="44"/>
      <c r="E12" s="44">
        <f t="shared" si="0"/>
        <v>43544.62962962962</v>
      </c>
      <c r="F12" s="44"/>
      <c r="G12" s="44">
        <v>47028.2</v>
      </c>
      <c r="H12" s="43"/>
    </row>
    <row r="13" spans="2:8" ht="12.75">
      <c r="B13" s="43"/>
      <c r="C13" s="43" t="s">
        <v>23</v>
      </c>
      <c r="D13" s="44"/>
      <c r="E13" s="44">
        <f t="shared" si="0"/>
        <v>40760.18518518518</v>
      </c>
      <c r="F13" s="44"/>
      <c r="G13" s="44">
        <v>44021</v>
      </c>
      <c r="H13" s="43"/>
    </row>
    <row r="14" spans="2:8" ht="12.75">
      <c r="B14" s="43"/>
      <c r="C14" s="43" t="s">
        <v>24</v>
      </c>
      <c r="D14" s="44"/>
      <c r="E14" s="44">
        <f t="shared" si="0"/>
        <v>4166.666666666666</v>
      </c>
      <c r="F14" s="44"/>
      <c r="G14" s="44">
        <v>4500</v>
      </c>
      <c r="H14" s="43"/>
    </row>
    <row r="15" spans="2:8" ht="12.75">
      <c r="B15" s="43"/>
      <c r="C15" s="43" t="s">
        <v>25</v>
      </c>
      <c r="D15" s="44"/>
      <c r="E15" s="44">
        <f t="shared" si="0"/>
        <v>550</v>
      </c>
      <c r="F15" s="44"/>
      <c r="G15" s="44">
        <v>594</v>
      </c>
      <c r="H15" s="43"/>
    </row>
    <row r="16" spans="2:8" ht="12.75">
      <c r="B16" s="43"/>
      <c r="C16" s="43" t="s">
        <v>26</v>
      </c>
      <c r="D16" s="44"/>
      <c r="E16" s="44">
        <f t="shared" si="0"/>
        <v>8836.611111111111</v>
      </c>
      <c r="F16" s="44"/>
      <c r="G16" s="44">
        <v>9543.54</v>
      </c>
      <c r="H16" s="43"/>
    </row>
    <row r="17" spans="2:8" ht="12.75">
      <c r="B17" s="43"/>
      <c r="C17" s="43" t="s">
        <v>27</v>
      </c>
      <c r="D17" s="44"/>
      <c r="E17" s="44">
        <f t="shared" si="0"/>
        <v>570.3703703703703</v>
      </c>
      <c r="F17" s="44"/>
      <c r="G17" s="44">
        <v>616</v>
      </c>
      <c r="H17" s="43"/>
    </row>
    <row r="18" spans="2:8" ht="12.75">
      <c r="B18" s="43"/>
      <c r="C18" s="43" t="s">
        <v>28</v>
      </c>
      <c r="D18" s="44"/>
      <c r="E18" s="44">
        <f t="shared" si="0"/>
        <v>2160</v>
      </c>
      <c r="F18" s="44"/>
      <c r="G18" s="44">
        <v>2332.8</v>
      </c>
      <c r="H18" s="43"/>
    </row>
    <row r="19" spans="2:8" ht="12.75">
      <c r="B19" s="43"/>
      <c r="C19" s="43" t="s">
        <v>29</v>
      </c>
      <c r="D19" s="44"/>
      <c r="E19" s="44">
        <f t="shared" si="0"/>
        <v>97850.74074074073</v>
      </c>
      <c r="F19" s="44"/>
      <c r="G19" s="44">
        <v>105678.8</v>
      </c>
      <c r="H19" s="43"/>
    </row>
    <row r="20" spans="2:8" ht="12.75">
      <c r="B20" s="43"/>
      <c r="C20" s="43" t="s">
        <v>30</v>
      </c>
      <c r="D20" s="44"/>
      <c r="E20" s="44">
        <f t="shared" si="0"/>
        <v>153232.87037037036</v>
      </c>
      <c r="F20" s="44"/>
      <c r="G20" s="44">
        <v>165491.5</v>
      </c>
      <c r="H20" s="43"/>
    </row>
    <row r="21" spans="2:8" ht="12.75">
      <c r="B21" s="43"/>
      <c r="C21" s="43" t="s">
        <v>31</v>
      </c>
      <c r="D21" s="44"/>
      <c r="E21" s="44">
        <f t="shared" si="0"/>
        <v>4555.555555555556</v>
      </c>
      <c r="F21" s="44"/>
      <c r="G21" s="44">
        <v>4920</v>
      </c>
      <c r="H21" s="43"/>
    </row>
    <row r="22" spans="2:8" ht="12.75">
      <c r="B22" s="43"/>
      <c r="C22" s="43" t="s">
        <v>32</v>
      </c>
      <c r="D22" s="44"/>
      <c r="E22" s="44">
        <f t="shared" si="0"/>
        <v>1865.7407407407406</v>
      </c>
      <c r="F22" s="44"/>
      <c r="G22" s="44">
        <v>2015</v>
      </c>
      <c r="H22" s="43"/>
    </row>
    <row r="23" spans="2:8" ht="12.75">
      <c r="B23" s="43"/>
      <c r="C23" s="43" t="s">
        <v>33</v>
      </c>
      <c r="D23" s="44"/>
      <c r="E23" s="44">
        <f t="shared" si="0"/>
        <v>22485.37037037037</v>
      </c>
      <c r="F23" s="44"/>
      <c r="G23" s="44">
        <v>24284.2</v>
      </c>
      <c r="H23" s="43"/>
    </row>
    <row r="24" spans="2:8" ht="12.75">
      <c r="B24" s="43"/>
      <c r="C24" s="43" t="s">
        <v>34</v>
      </c>
      <c r="D24" s="44"/>
      <c r="E24" s="44">
        <f t="shared" si="0"/>
        <v>8544.444444444443</v>
      </c>
      <c r="F24" s="44"/>
      <c r="G24" s="44">
        <v>9228</v>
      </c>
      <c r="H24" s="43"/>
    </row>
    <row r="25" spans="2:8" ht="12.75">
      <c r="B25" s="43"/>
      <c r="C25" s="43"/>
      <c r="D25" s="44"/>
      <c r="E25" s="44"/>
      <c r="F25" s="44"/>
      <c r="G25" s="44"/>
      <c r="H25" s="43"/>
    </row>
    <row r="26" spans="2:8" ht="12.75">
      <c r="B26" s="43"/>
      <c r="C26" s="43"/>
      <c r="D26" s="45"/>
      <c r="E26" s="45">
        <f>SUM(E4:E25)</f>
        <v>484058.92592592584</v>
      </c>
      <c r="F26" s="44"/>
      <c r="G26" s="45">
        <f>SUM(G4:G25)</f>
        <v>522783.64</v>
      </c>
      <c r="H26" s="43"/>
    </row>
    <row r="27" spans="2:8" ht="12.75">
      <c r="B27" s="43"/>
      <c r="C27" s="43"/>
      <c r="D27" s="44"/>
      <c r="E27" s="44"/>
      <c r="F27" s="44"/>
      <c r="G27" s="43"/>
      <c r="H27" s="43"/>
    </row>
    <row r="28" spans="2:8" ht="12.75">
      <c r="B28" s="43"/>
      <c r="C28" s="43"/>
      <c r="D28" s="45" t="s">
        <v>45</v>
      </c>
      <c r="E28" s="45" t="s">
        <v>46</v>
      </c>
      <c r="F28" s="45" t="s">
        <v>47</v>
      </c>
      <c r="G28" s="43"/>
      <c r="H28" s="43"/>
    </row>
    <row r="29" spans="1:8" ht="12.75">
      <c r="A29" s="15" t="s">
        <v>48</v>
      </c>
      <c r="B29" s="43">
        <v>2017</v>
      </c>
      <c r="C29" s="43" t="s">
        <v>14</v>
      </c>
      <c r="D29" s="44">
        <v>1316</v>
      </c>
      <c r="E29" s="44">
        <f>D29/1.08</f>
        <v>1218.5185185185185</v>
      </c>
      <c r="F29" s="44">
        <f>E29/4.1749</f>
        <v>291.86771384189285</v>
      </c>
      <c r="G29" s="43"/>
      <c r="H29" s="43"/>
    </row>
    <row r="30" spans="2:8" ht="12.75">
      <c r="B30" s="43"/>
      <c r="C30" s="43" t="s">
        <v>15</v>
      </c>
      <c r="D30" s="44">
        <v>2167</v>
      </c>
      <c r="E30" s="44">
        <f aca="true" t="shared" si="1" ref="E30:E50">D30/1.08</f>
        <v>2006.4814814814813</v>
      </c>
      <c r="F30" s="44">
        <f aca="true" t="shared" si="2" ref="F30:F50">E30/4.1749</f>
        <v>480.6058783399558</v>
      </c>
      <c r="G30" s="43"/>
      <c r="H30" s="43"/>
    </row>
    <row r="31" spans="2:8" ht="12.75">
      <c r="B31" s="43"/>
      <c r="C31" s="43" t="s">
        <v>16</v>
      </c>
      <c r="D31" s="44">
        <v>17120</v>
      </c>
      <c r="E31" s="44">
        <f t="shared" si="1"/>
        <v>15851.85185185185</v>
      </c>
      <c r="F31" s="44">
        <f t="shared" si="2"/>
        <v>3796.941687669609</v>
      </c>
      <c r="G31" s="43"/>
      <c r="H31" s="43"/>
    </row>
    <row r="32" spans="2:8" ht="12.75">
      <c r="B32" s="43"/>
      <c r="C32" s="43" t="s">
        <v>17</v>
      </c>
      <c r="D32" s="44">
        <v>7000</v>
      </c>
      <c r="E32" s="44">
        <f t="shared" si="1"/>
        <v>6481.481481481481</v>
      </c>
      <c r="F32" s="44">
        <f t="shared" si="2"/>
        <v>1552.4878395845362</v>
      </c>
      <c r="G32" s="43"/>
      <c r="H32" s="43"/>
    </row>
    <row r="33" spans="2:8" ht="12.75">
      <c r="B33" s="43"/>
      <c r="C33" s="43" t="s">
        <v>18</v>
      </c>
      <c r="D33" s="44">
        <v>4368</v>
      </c>
      <c r="E33" s="44">
        <f t="shared" si="1"/>
        <v>4044.4444444444443</v>
      </c>
      <c r="F33" s="44">
        <f t="shared" si="2"/>
        <v>968.7524119007508</v>
      </c>
      <c r="G33" s="43"/>
      <c r="H33" s="43"/>
    </row>
    <row r="34" spans="2:8" ht="12.75">
      <c r="B34" s="43"/>
      <c r="C34" s="43" t="s">
        <v>19</v>
      </c>
      <c r="D34" s="44">
        <v>53930</v>
      </c>
      <c r="E34" s="44">
        <f t="shared" si="1"/>
        <v>49935.18518518518</v>
      </c>
      <c r="F34" s="44">
        <f t="shared" si="2"/>
        <v>11960.809884113436</v>
      </c>
      <c r="G34" s="43"/>
      <c r="H34" s="43"/>
    </row>
    <row r="35" spans="2:8" ht="12.75">
      <c r="B35" s="43"/>
      <c r="C35" s="43" t="s">
        <v>20</v>
      </c>
      <c r="D35" s="44">
        <v>14166</v>
      </c>
      <c r="E35" s="44">
        <f t="shared" si="1"/>
        <v>13116.666666666666</v>
      </c>
      <c r="F35" s="44">
        <f t="shared" si="2"/>
        <v>3141.791819364935</v>
      </c>
      <c r="G35" s="43"/>
      <c r="H35" s="43"/>
    </row>
    <row r="36" spans="2:8" ht="12.75">
      <c r="B36" s="43"/>
      <c r="C36" s="43" t="s">
        <v>21</v>
      </c>
      <c r="D36" s="44">
        <v>2048</v>
      </c>
      <c r="E36" s="44">
        <f t="shared" si="1"/>
        <v>1896.296296296296</v>
      </c>
      <c r="F36" s="44">
        <f t="shared" si="2"/>
        <v>454.21358506701864</v>
      </c>
      <c r="G36" s="43"/>
      <c r="H36" s="43"/>
    </row>
    <row r="37" spans="2:8" ht="12.75">
      <c r="B37" s="43"/>
      <c r="C37" s="43" t="s">
        <v>22</v>
      </c>
      <c r="D37" s="44">
        <v>55415</v>
      </c>
      <c r="E37" s="44">
        <f t="shared" si="1"/>
        <v>51310.18518518518</v>
      </c>
      <c r="F37" s="44">
        <f t="shared" si="2"/>
        <v>12290.159090082441</v>
      </c>
      <c r="G37" s="43"/>
      <c r="H37" s="43"/>
    </row>
    <row r="38" spans="2:8" ht="12.75">
      <c r="B38" s="43"/>
      <c r="C38" s="43" t="s">
        <v>23</v>
      </c>
      <c r="D38" s="44">
        <v>48469.5</v>
      </c>
      <c r="E38" s="44">
        <f t="shared" si="1"/>
        <v>44879.166666666664</v>
      </c>
      <c r="F38" s="44">
        <f t="shared" si="2"/>
        <v>10749.758477248955</v>
      </c>
      <c r="G38" s="43"/>
      <c r="H38" s="43"/>
    </row>
    <row r="39" spans="2:8" ht="12.75">
      <c r="B39" s="43"/>
      <c r="C39" s="43" t="s">
        <v>24</v>
      </c>
      <c r="D39" s="44">
        <v>4000</v>
      </c>
      <c r="E39" s="44">
        <f t="shared" si="1"/>
        <v>3703.7037037037035</v>
      </c>
      <c r="F39" s="44">
        <f t="shared" si="2"/>
        <v>887.1359083340208</v>
      </c>
      <c r="G39" s="43"/>
      <c r="H39" s="43"/>
    </row>
    <row r="40" spans="2:8" ht="12.75">
      <c r="B40" s="43"/>
      <c r="C40" s="43" t="s">
        <v>25</v>
      </c>
      <c r="D40" s="44">
        <v>594</v>
      </c>
      <c r="E40" s="44">
        <f t="shared" si="1"/>
        <v>550</v>
      </c>
      <c r="F40" s="44">
        <f t="shared" si="2"/>
        <v>131.7396823876021</v>
      </c>
      <c r="G40" s="43"/>
      <c r="H40" s="43"/>
    </row>
    <row r="41" spans="2:8" ht="12.75">
      <c r="B41" s="43"/>
      <c r="C41" s="43" t="s">
        <v>26</v>
      </c>
      <c r="D41" s="44">
        <v>11941.78</v>
      </c>
      <c r="E41" s="44">
        <f t="shared" si="1"/>
        <v>11057.203703703704</v>
      </c>
      <c r="F41" s="44">
        <f t="shared" si="2"/>
        <v>2648.495461856261</v>
      </c>
      <c r="G41" s="43"/>
      <c r="H41" s="43"/>
    </row>
    <row r="42" spans="2:8" ht="12.75">
      <c r="B42" s="43"/>
      <c r="C42" s="43" t="s">
        <v>27</v>
      </c>
      <c r="D42" s="44">
        <v>672</v>
      </c>
      <c r="E42" s="44">
        <f t="shared" si="1"/>
        <v>622.2222222222222</v>
      </c>
      <c r="F42" s="44">
        <f t="shared" si="2"/>
        <v>149.03883260011548</v>
      </c>
      <c r="G42" s="43"/>
      <c r="H42" s="43"/>
    </row>
    <row r="43" spans="2:8" ht="12.75">
      <c r="B43" s="43"/>
      <c r="C43" s="43" t="s">
        <v>28</v>
      </c>
      <c r="D43" s="44">
        <v>1120</v>
      </c>
      <c r="E43" s="44">
        <f t="shared" si="1"/>
        <v>1037.037037037037</v>
      </c>
      <c r="F43" s="44">
        <f t="shared" si="2"/>
        <v>248.3980543335258</v>
      </c>
      <c r="G43" s="43"/>
      <c r="H43" s="43"/>
    </row>
    <row r="44" spans="2:8" ht="12.75">
      <c r="B44" s="43"/>
      <c r="C44" s="43" t="s">
        <v>29</v>
      </c>
      <c r="D44" s="44">
        <v>100733.5</v>
      </c>
      <c r="E44" s="44">
        <f t="shared" si="1"/>
        <v>93271.75925925926</v>
      </c>
      <c r="F44" s="44">
        <f t="shared" si="2"/>
        <v>22341.076255541273</v>
      </c>
      <c r="G44" s="43"/>
      <c r="H44" s="43"/>
    </row>
    <row r="45" spans="2:8" ht="12.75">
      <c r="B45" s="43"/>
      <c r="C45" s="43" t="s">
        <v>30</v>
      </c>
      <c r="D45" s="44">
        <v>93185</v>
      </c>
      <c r="E45" s="44">
        <f t="shared" si="1"/>
        <v>86282.4074074074</v>
      </c>
      <c r="F45" s="44">
        <f t="shared" si="2"/>
        <v>20666.939904526433</v>
      </c>
      <c r="G45" s="43"/>
      <c r="H45" s="43"/>
    </row>
    <row r="46" spans="2:8" ht="12.75">
      <c r="B46" s="43"/>
      <c r="C46" s="43" t="s">
        <v>31</v>
      </c>
      <c r="D46" s="44">
        <v>7440</v>
      </c>
      <c r="E46" s="44">
        <f t="shared" si="1"/>
        <v>6888.888888888889</v>
      </c>
      <c r="F46" s="44">
        <f t="shared" si="2"/>
        <v>1650.0727895012787</v>
      </c>
      <c r="G46" s="43"/>
      <c r="H46" s="43"/>
    </row>
    <row r="47" spans="2:8" ht="12.75">
      <c r="B47" s="43"/>
      <c r="C47" s="43" t="s">
        <v>32</v>
      </c>
      <c r="D47" s="44">
        <v>2046</v>
      </c>
      <c r="E47" s="44">
        <f t="shared" si="1"/>
        <v>1894.4444444444443</v>
      </c>
      <c r="F47" s="44">
        <f t="shared" si="2"/>
        <v>453.77001711285163</v>
      </c>
      <c r="G47" s="43"/>
      <c r="H47" s="43"/>
    </row>
    <row r="48" spans="2:8" ht="12.75">
      <c r="B48" s="43"/>
      <c r="C48" s="43" t="s">
        <v>33</v>
      </c>
      <c r="D48" s="44">
        <v>21015.8</v>
      </c>
      <c r="E48" s="44">
        <f t="shared" si="1"/>
        <v>19459.074074074073</v>
      </c>
      <c r="F48" s="44">
        <f t="shared" si="2"/>
        <v>4660.967705591529</v>
      </c>
      <c r="G48" s="43"/>
      <c r="H48" s="43"/>
    </row>
    <row r="49" spans="2:8" ht="12.75">
      <c r="B49" s="43"/>
      <c r="C49" s="43" t="s">
        <v>34</v>
      </c>
      <c r="D49" s="44">
        <v>9228</v>
      </c>
      <c r="E49" s="44">
        <f t="shared" si="1"/>
        <v>8544.444444444443</v>
      </c>
      <c r="F49" s="44">
        <f t="shared" si="2"/>
        <v>2046.622540526586</v>
      </c>
      <c r="G49" s="43"/>
      <c r="H49" s="43"/>
    </row>
    <row r="50" spans="2:8" ht="12.75">
      <c r="B50" s="43"/>
      <c r="C50" s="43" t="s">
        <v>44</v>
      </c>
      <c r="D50" s="44">
        <v>2410</v>
      </c>
      <c r="E50" s="44">
        <f t="shared" si="1"/>
        <v>2231.4814814814813</v>
      </c>
      <c r="F50" s="44">
        <f t="shared" si="2"/>
        <v>534.4993847712475</v>
      </c>
      <c r="G50" s="43"/>
      <c r="H50" s="43"/>
    </row>
    <row r="51" spans="2:8" ht="12.75">
      <c r="B51" s="43"/>
      <c r="C51" s="43"/>
      <c r="D51" s="44">
        <f>SUM(D29:D50)</f>
        <v>460385.58</v>
      </c>
      <c r="E51" s="44">
        <f>SUM(E29:E50)</f>
        <v>426282.94444444444</v>
      </c>
      <c r="F51" s="44">
        <f>SUM(F29:F50)</f>
        <v>102106.14492429626</v>
      </c>
      <c r="G51" s="43"/>
      <c r="H51" s="43"/>
    </row>
    <row r="52" spans="2:8" ht="12.75">
      <c r="B52" s="43"/>
      <c r="C52" s="43"/>
      <c r="D52" s="44"/>
      <c r="E52" s="44"/>
      <c r="F52" s="44"/>
      <c r="G52" s="43"/>
      <c r="H52" s="43"/>
    </row>
    <row r="53" spans="2:8" ht="12.75">
      <c r="B53" s="43"/>
      <c r="C53" s="43"/>
      <c r="D53" s="45" t="s">
        <v>45</v>
      </c>
      <c r="E53" s="45" t="s">
        <v>46</v>
      </c>
      <c r="F53" s="45" t="s">
        <v>47</v>
      </c>
      <c r="G53" s="43"/>
      <c r="H53" s="43"/>
    </row>
    <row r="54" spans="1:8" ht="12.75">
      <c r="A54" s="15">
        <v>18</v>
      </c>
      <c r="B54" s="43"/>
      <c r="C54" s="43" t="s">
        <v>14</v>
      </c>
      <c r="D54" s="44">
        <v>800</v>
      </c>
      <c r="E54" s="44">
        <f>D54/1.08</f>
        <v>740.7407407407406</v>
      </c>
      <c r="F54" s="44">
        <f>E54/4.3117</f>
        <v>171.7978386113924</v>
      </c>
      <c r="G54" s="43"/>
      <c r="H54" s="43"/>
    </row>
    <row r="55" spans="2:8" ht="12.75">
      <c r="B55" s="43"/>
      <c r="C55" s="43" t="s">
        <v>15</v>
      </c>
      <c r="D55" s="44">
        <v>2218.4</v>
      </c>
      <c r="E55" s="44">
        <f aca="true" t="shared" si="3" ref="E55:E77">D55/1.08</f>
        <v>2054.074074074074</v>
      </c>
      <c r="F55" s="44">
        <f aca="true" t="shared" si="4" ref="F55:F78">E55/4.3117</f>
        <v>476.39540646939116</v>
      </c>
      <c r="G55" s="43"/>
      <c r="H55" s="43"/>
    </row>
    <row r="56" spans="2:8" ht="12.75">
      <c r="B56" s="43"/>
      <c r="C56" s="43" t="s">
        <v>16</v>
      </c>
      <c r="D56" s="44">
        <v>13725</v>
      </c>
      <c r="E56" s="44">
        <f t="shared" si="3"/>
        <v>12708.333333333332</v>
      </c>
      <c r="F56" s="44">
        <f t="shared" si="4"/>
        <v>2947.406668676701</v>
      </c>
      <c r="G56" s="43"/>
      <c r="H56" s="43"/>
    </row>
    <row r="57" spans="2:8" ht="12.75">
      <c r="B57" s="43"/>
      <c r="C57" s="43" t="s">
        <v>17</v>
      </c>
      <c r="D57" s="44">
        <v>7000.000000000001</v>
      </c>
      <c r="E57" s="44">
        <f t="shared" si="3"/>
        <v>6481.481481481482</v>
      </c>
      <c r="F57" s="44">
        <f t="shared" si="4"/>
        <v>1503.2310878496837</v>
      </c>
      <c r="G57" s="43"/>
      <c r="H57" s="43"/>
    </row>
    <row r="58" spans="2:8" ht="12.75">
      <c r="B58" s="43"/>
      <c r="C58" s="43" t="s">
        <v>18</v>
      </c>
      <c r="D58" s="44">
        <v>3000</v>
      </c>
      <c r="E58" s="44">
        <f t="shared" si="3"/>
        <v>2777.7777777777774</v>
      </c>
      <c r="F58" s="44">
        <f t="shared" si="4"/>
        <v>644.2418947927215</v>
      </c>
      <c r="G58" s="43"/>
      <c r="H58" s="43"/>
    </row>
    <row r="59" spans="2:8" ht="12.75">
      <c r="B59" s="43"/>
      <c r="C59" s="43" t="s">
        <v>19</v>
      </c>
      <c r="D59" s="44">
        <v>47520</v>
      </c>
      <c r="E59" s="44">
        <f t="shared" si="3"/>
        <v>44000</v>
      </c>
      <c r="F59" s="44">
        <f t="shared" si="4"/>
        <v>10204.79161351671</v>
      </c>
      <c r="G59" s="43"/>
      <c r="H59" s="43"/>
    </row>
    <row r="60" spans="2:8" ht="12.75">
      <c r="B60" s="43"/>
      <c r="C60" s="43" t="s">
        <v>20</v>
      </c>
      <c r="D60" s="44">
        <v>14556</v>
      </c>
      <c r="E60" s="44">
        <f t="shared" si="3"/>
        <v>13477.777777777777</v>
      </c>
      <c r="F60" s="44">
        <f t="shared" si="4"/>
        <v>3125.8616735342853</v>
      </c>
      <c r="G60" s="43"/>
      <c r="H60" s="43"/>
    </row>
    <row r="61" spans="2:8" ht="12.75">
      <c r="B61" s="43"/>
      <c r="C61" s="43" t="s">
        <v>21</v>
      </c>
      <c r="D61" s="44">
        <v>4523</v>
      </c>
      <c r="E61" s="44">
        <f t="shared" si="3"/>
        <v>4187.962962962963</v>
      </c>
      <c r="F61" s="44">
        <f t="shared" si="4"/>
        <v>971.3020300491598</v>
      </c>
      <c r="G61" s="43"/>
      <c r="H61" s="43"/>
    </row>
    <row r="62" spans="2:8" ht="12.75">
      <c r="B62" s="43"/>
      <c r="C62" s="43" t="s">
        <v>22</v>
      </c>
      <c r="D62" s="44">
        <v>38812</v>
      </c>
      <c r="E62" s="44">
        <f t="shared" si="3"/>
        <v>35937.03703703704</v>
      </c>
      <c r="F62" s="44">
        <f t="shared" si="4"/>
        <v>8334.772140231704</v>
      </c>
      <c r="G62" s="43"/>
      <c r="H62" s="43"/>
    </row>
    <row r="63" spans="2:8" ht="12.75">
      <c r="B63" s="43"/>
      <c r="C63" s="43" t="s">
        <v>23</v>
      </c>
      <c r="D63" s="44">
        <v>46551.4</v>
      </c>
      <c r="E63" s="44">
        <f t="shared" si="3"/>
        <v>43103.148148148146</v>
      </c>
      <c r="F63" s="44">
        <f t="shared" si="4"/>
        <v>9996.787380417967</v>
      </c>
      <c r="G63" s="43"/>
      <c r="H63" s="43"/>
    </row>
    <row r="64" spans="2:8" ht="12.75">
      <c r="B64" s="43"/>
      <c r="C64" s="43" t="s">
        <v>24</v>
      </c>
      <c r="D64" s="44">
        <v>2560</v>
      </c>
      <c r="E64" s="44">
        <f t="shared" si="3"/>
        <v>2370.3703703703704</v>
      </c>
      <c r="F64" s="44">
        <f t="shared" si="4"/>
        <v>549.7530835564557</v>
      </c>
      <c r="G64" s="43"/>
      <c r="H64" s="43"/>
    </row>
    <row r="65" spans="2:8" ht="12.75">
      <c r="B65" s="43"/>
      <c r="C65" s="43" t="s">
        <v>25</v>
      </c>
      <c r="D65" s="44">
        <v>617</v>
      </c>
      <c r="E65" s="44">
        <f t="shared" si="3"/>
        <v>571.2962962962963</v>
      </c>
      <c r="F65" s="44">
        <f t="shared" si="4"/>
        <v>132.4990830290364</v>
      </c>
      <c r="G65" s="43"/>
      <c r="H65" s="43"/>
    </row>
    <row r="66" spans="2:8" ht="12.75">
      <c r="B66" s="43"/>
      <c r="C66" s="43" t="s">
        <v>26</v>
      </c>
      <c r="D66" s="44">
        <v>8603</v>
      </c>
      <c r="E66" s="44">
        <f t="shared" si="3"/>
        <v>7965.74074074074</v>
      </c>
      <c r="F66" s="44">
        <f t="shared" si="4"/>
        <v>1847.471006967261</v>
      </c>
      <c r="G66" s="43"/>
      <c r="H66" s="43"/>
    </row>
    <row r="67" spans="2:8" ht="12.75">
      <c r="B67" s="43"/>
      <c r="C67" s="43" t="s">
        <v>27</v>
      </c>
      <c r="D67" s="44">
        <v>530</v>
      </c>
      <c r="E67" s="44">
        <f t="shared" si="3"/>
        <v>490.7407407407407</v>
      </c>
      <c r="F67" s="44">
        <f t="shared" si="4"/>
        <v>113.81606808004747</v>
      </c>
      <c r="G67" s="43"/>
      <c r="H67" s="43"/>
    </row>
    <row r="68" spans="2:8" ht="12.75">
      <c r="B68" s="43"/>
      <c r="C68" s="43" t="s">
        <v>28</v>
      </c>
      <c r="D68" s="44">
        <v>1120</v>
      </c>
      <c r="E68" s="44">
        <f t="shared" si="3"/>
        <v>1037.037037037037</v>
      </c>
      <c r="F68" s="44">
        <f t="shared" si="4"/>
        <v>240.5169740559494</v>
      </c>
      <c r="G68" s="43"/>
      <c r="H68" s="43"/>
    </row>
    <row r="69" spans="2:8" ht="12.75">
      <c r="B69" s="43"/>
      <c r="C69" s="43" t="s">
        <v>29</v>
      </c>
      <c r="D69" s="44">
        <v>99910</v>
      </c>
      <c r="E69" s="44">
        <f t="shared" si="3"/>
        <v>92509.25925925926</v>
      </c>
      <c r="F69" s="44">
        <f t="shared" si="4"/>
        <v>21455.40256958027</v>
      </c>
      <c r="G69" s="43"/>
      <c r="H69" s="43"/>
    </row>
    <row r="70" spans="2:8" ht="12.75">
      <c r="B70" s="43"/>
      <c r="C70" s="43" t="s">
        <v>30</v>
      </c>
      <c r="D70" s="44">
        <v>100917.45</v>
      </c>
      <c r="E70" s="44">
        <f t="shared" si="3"/>
        <v>93442.08333333333</v>
      </c>
      <c r="F70" s="44">
        <f t="shared" si="4"/>
        <v>21671.74973521658</v>
      </c>
      <c r="G70" s="43"/>
      <c r="H70" s="43"/>
    </row>
    <row r="71" spans="2:8" ht="12.75">
      <c r="B71" s="43"/>
      <c r="C71" s="43" t="s">
        <v>31</v>
      </c>
      <c r="D71" s="44">
        <v>8760</v>
      </c>
      <c r="E71" s="44">
        <f t="shared" si="3"/>
        <v>8111.11111111111</v>
      </c>
      <c r="F71" s="44">
        <f t="shared" si="4"/>
        <v>1881.186332794747</v>
      </c>
      <c r="G71" s="43"/>
      <c r="H71" s="43"/>
    </row>
    <row r="72" spans="2:8" ht="12.75">
      <c r="B72" s="43"/>
      <c r="C72" s="43" t="s">
        <v>32</v>
      </c>
      <c r="D72" s="44">
        <v>2560</v>
      </c>
      <c r="E72" s="44">
        <f t="shared" si="3"/>
        <v>2370.3703703703704</v>
      </c>
      <c r="F72" s="44">
        <f t="shared" si="4"/>
        <v>549.7530835564557</v>
      </c>
      <c r="G72" s="43"/>
      <c r="H72" s="43"/>
    </row>
    <row r="73" spans="2:8" ht="12.75">
      <c r="B73" s="43"/>
      <c r="C73" s="43" t="s">
        <v>33</v>
      </c>
      <c r="D73" s="44">
        <v>1321</v>
      </c>
      <c r="E73" s="44">
        <f t="shared" si="3"/>
        <v>1223.148148148148</v>
      </c>
      <c r="F73" s="44">
        <f t="shared" si="4"/>
        <v>283.6811810070617</v>
      </c>
      <c r="G73" s="43"/>
      <c r="H73" s="43"/>
    </row>
    <row r="74" spans="2:8" ht="12.75">
      <c r="B74" s="43"/>
      <c r="C74" s="43" t="s">
        <v>34</v>
      </c>
      <c r="D74" s="44">
        <v>34921.6</v>
      </c>
      <c r="E74" s="44">
        <f t="shared" si="3"/>
        <v>32334.81481481481</v>
      </c>
      <c r="F74" s="44">
        <f t="shared" si="4"/>
        <v>7499.319251064501</v>
      </c>
      <c r="G74" s="43"/>
      <c r="H74" s="43"/>
    </row>
    <row r="75" spans="2:8" ht="12.75">
      <c r="B75" s="43"/>
      <c r="C75" s="43" t="s">
        <v>44</v>
      </c>
      <c r="D75" s="44">
        <v>22311.5</v>
      </c>
      <c r="E75" s="44">
        <f t="shared" si="3"/>
        <v>20658.796296296296</v>
      </c>
      <c r="F75" s="44">
        <f t="shared" si="4"/>
        <v>4791.334345222603</v>
      </c>
      <c r="G75" s="43"/>
      <c r="H75" s="43"/>
    </row>
    <row r="76" spans="2:8" ht="12.75">
      <c r="B76" s="43"/>
      <c r="C76" s="43" t="s">
        <v>50</v>
      </c>
      <c r="D76" s="44">
        <v>5340</v>
      </c>
      <c r="E76" s="44">
        <f t="shared" si="3"/>
        <v>4944.444444444444</v>
      </c>
      <c r="F76" s="44">
        <f t="shared" si="4"/>
        <v>1146.7505727310445</v>
      </c>
      <c r="G76" s="43"/>
      <c r="H76" s="43"/>
    </row>
    <row r="77" spans="2:8" ht="12.75">
      <c r="B77" s="43"/>
      <c r="C77" s="43" t="s">
        <v>51</v>
      </c>
      <c r="D77" s="44">
        <v>7800</v>
      </c>
      <c r="E77" s="44">
        <f t="shared" si="3"/>
        <v>7222.222222222222</v>
      </c>
      <c r="F77" s="44">
        <f t="shared" si="4"/>
        <v>1675.028926461076</v>
      </c>
      <c r="G77" s="43"/>
      <c r="H77" s="43"/>
    </row>
    <row r="78" spans="2:8" ht="12.75">
      <c r="B78" s="43"/>
      <c r="C78" s="43" t="s">
        <v>52</v>
      </c>
      <c r="D78" s="47">
        <f>E78*1.08</f>
        <v>86589</v>
      </c>
      <c r="E78" s="47">
        <v>80175</v>
      </c>
      <c r="F78" s="44">
        <f t="shared" si="4"/>
        <v>18594.753809402322</v>
      </c>
      <c r="G78" s="43"/>
      <c r="H78" s="43"/>
    </row>
    <row r="79" spans="2:8" ht="12.75">
      <c r="B79" s="43"/>
      <c r="C79" s="43"/>
      <c r="D79" s="44">
        <f>SUM(D54:D78)</f>
        <v>562566.35</v>
      </c>
      <c r="E79" s="45">
        <f>SUM(E54:E78)</f>
        <v>520894.76851851854</v>
      </c>
      <c r="F79" s="45">
        <f>SUM(F54:F78)</f>
        <v>120809.60375687513</v>
      </c>
      <c r="G79" s="43"/>
      <c r="H79" s="43"/>
    </row>
    <row r="81" spans="2:6" ht="12.75">
      <c r="B81" s="15">
        <v>2019</v>
      </c>
      <c r="D81" s="49" t="s">
        <v>45</v>
      </c>
      <c r="E81" s="49" t="s">
        <v>46</v>
      </c>
      <c r="F81" s="49" t="s">
        <v>47</v>
      </c>
    </row>
    <row r="82" spans="3:6" ht="12.75">
      <c r="C82" t="s">
        <v>14</v>
      </c>
      <c r="D82" s="5">
        <v>200</v>
      </c>
      <c r="E82" s="5">
        <f>D82/1.08</f>
        <v>185.18518518518516</v>
      </c>
      <c r="F82" s="5">
        <f>E82/4.3117</f>
        <v>42.9494596528481</v>
      </c>
    </row>
    <row r="83" spans="3:6" ht="12.75">
      <c r="C83" t="s">
        <v>15</v>
      </c>
      <c r="D83" s="5">
        <v>6401.2</v>
      </c>
      <c r="E83" s="5">
        <f aca="true" t="shared" si="5" ref="E83:E109">D83/1.08</f>
        <v>5927.0370370370365</v>
      </c>
      <c r="F83" s="5">
        <f aca="true" t="shared" si="6" ref="F83:F110">E83/4.3117</f>
        <v>1374.6404056490564</v>
      </c>
    </row>
    <row r="84" spans="3:6" ht="12.75">
      <c r="C84" t="s">
        <v>16</v>
      </c>
      <c r="D84" s="48">
        <v>11790</v>
      </c>
      <c r="E84" s="5">
        <f t="shared" si="5"/>
        <v>10916.666666666666</v>
      </c>
      <c r="F84" s="5">
        <f t="shared" si="6"/>
        <v>2531.8706465353957</v>
      </c>
    </row>
    <row r="85" spans="3:6" ht="12.75">
      <c r="C85" t="s">
        <v>17</v>
      </c>
      <c r="D85" s="5">
        <v>5040.000000000001</v>
      </c>
      <c r="E85" s="5">
        <f t="shared" si="5"/>
        <v>4666.666666666667</v>
      </c>
      <c r="F85" s="5">
        <f t="shared" si="6"/>
        <v>1082.3263832517723</v>
      </c>
    </row>
    <row r="86" spans="3:6" ht="12.75">
      <c r="C86" t="s">
        <v>18</v>
      </c>
      <c r="D86" s="5">
        <v>1980</v>
      </c>
      <c r="E86" s="5">
        <f t="shared" si="5"/>
        <v>1833.3333333333333</v>
      </c>
      <c r="F86" s="5">
        <f t="shared" si="6"/>
        <v>425.19965056319626</v>
      </c>
    </row>
    <row r="87" spans="3:6" ht="12.75">
      <c r="C87" t="s">
        <v>19</v>
      </c>
      <c r="D87" s="5">
        <v>40360</v>
      </c>
      <c r="E87" s="5">
        <f t="shared" si="5"/>
        <v>37370.370370370365</v>
      </c>
      <c r="F87" s="5">
        <f t="shared" si="6"/>
        <v>8667.200957944746</v>
      </c>
    </row>
    <row r="88" spans="3:6" ht="12.75">
      <c r="C88" t="s">
        <v>20</v>
      </c>
      <c r="D88" s="5">
        <v>11736</v>
      </c>
      <c r="E88" s="5">
        <f t="shared" si="5"/>
        <v>10866.666666666666</v>
      </c>
      <c r="F88" s="5">
        <f t="shared" si="6"/>
        <v>2520.274292429127</v>
      </c>
    </row>
    <row r="89" spans="3:6" ht="12.75">
      <c r="C89" t="s">
        <v>21</v>
      </c>
      <c r="D89" s="5">
        <v>16933.2</v>
      </c>
      <c r="E89" s="5">
        <f t="shared" si="5"/>
        <v>15678.888888888889</v>
      </c>
      <c r="F89" s="5">
        <f t="shared" si="6"/>
        <v>3636.358950968038</v>
      </c>
    </row>
    <row r="90" spans="3:6" ht="12.75">
      <c r="C90" t="s">
        <v>22</v>
      </c>
      <c r="D90" s="5">
        <v>2437</v>
      </c>
      <c r="E90" s="5">
        <f t="shared" si="5"/>
        <v>2256.4814814814813</v>
      </c>
      <c r="F90" s="5">
        <f t="shared" si="6"/>
        <v>523.3391658699542</v>
      </c>
    </row>
    <row r="91" spans="3:6" ht="12.75">
      <c r="C91" t="s">
        <v>23</v>
      </c>
      <c r="D91" s="5">
        <v>37224</v>
      </c>
      <c r="E91" s="5">
        <f t="shared" si="5"/>
        <v>34466.666666666664</v>
      </c>
      <c r="F91" s="5">
        <f t="shared" si="6"/>
        <v>7993.753430588089</v>
      </c>
    </row>
    <row r="92" spans="3:6" ht="12.75">
      <c r="C92" t="s">
        <v>24</v>
      </c>
      <c r="D92" s="5">
        <v>38575</v>
      </c>
      <c r="E92" s="5">
        <f t="shared" si="5"/>
        <v>35717.59259259259</v>
      </c>
      <c r="F92" s="5">
        <f t="shared" si="6"/>
        <v>8283.877030543079</v>
      </c>
    </row>
    <row r="93" spans="3:6" ht="12.75">
      <c r="C93" t="s">
        <v>25</v>
      </c>
      <c r="D93" s="5">
        <v>1920</v>
      </c>
      <c r="E93" s="5">
        <f t="shared" si="5"/>
        <v>1777.7777777777776</v>
      </c>
      <c r="F93" s="5">
        <f t="shared" si="6"/>
        <v>412.31481266734176</v>
      </c>
    </row>
    <row r="94" spans="3:6" ht="12.75">
      <c r="C94" t="s">
        <v>26</v>
      </c>
      <c r="D94" s="5">
        <v>1166.4</v>
      </c>
      <c r="E94" s="5">
        <f t="shared" si="5"/>
        <v>1080</v>
      </c>
      <c r="F94" s="5">
        <f t="shared" si="6"/>
        <v>250.48124869541016</v>
      </c>
    </row>
    <row r="95" spans="3:6" ht="12.75">
      <c r="C95" t="s">
        <v>27</v>
      </c>
      <c r="D95" s="5">
        <v>690</v>
      </c>
      <c r="E95" s="5">
        <f t="shared" si="5"/>
        <v>638.8888888888888</v>
      </c>
      <c r="F95" s="5">
        <f t="shared" si="6"/>
        <v>148.17563580232596</v>
      </c>
    </row>
    <row r="96" spans="3:6" ht="12.75">
      <c r="C96" t="s">
        <v>28</v>
      </c>
      <c r="D96" s="5">
        <v>1190</v>
      </c>
      <c r="E96" s="5">
        <f t="shared" si="5"/>
        <v>1101.8518518518517</v>
      </c>
      <c r="F96" s="5">
        <f t="shared" si="6"/>
        <v>255.5492849344462</v>
      </c>
    </row>
    <row r="97" spans="3:6" ht="12.75">
      <c r="C97" t="s">
        <v>29</v>
      </c>
      <c r="D97" s="5">
        <v>117208</v>
      </c>
      <c r="E97" s="5">
        <f t="shared" si="5"/>
        <v>108525.92592592591</v>
      </c>
      <c r="F97" s="5">
        <f t="shared" si="6"/>
        <v>25170.101334955103</v>
      </c>
    </row>
    <row r="98" spans="3:6" ht="12.75">
      <c r="C98" t="s">
        <v>30</v>
      </c>
      <c r="D98" s="5">
        <v>200113.15</v>
      </c>
      <c r="E98" s="5">
        <f t="shared" si="5"/>
        <v>185289.95370370368</v>
      </c>
      <c r="F98" s="5">
        <f t="shared" si="6"/>
        <v>42973.7583096467</v>
      </c>
    </row>
    <row r="99" spans="3:6" ht="12.75">
      <c r="C99" t="s">
        <v>31</v>
      </c>
      <c r="D99" s="5">
        <v>8100</v>
      </c>
      <c r="E99" s="5">
        <f t="shared" si="5"/>
        <v>7499.999999999999</v>
      </c>
      <c r="F99" s="5">
        <f t="shared" si="6"/>
        <v>1739.4531159403482</v>
      </c>
    </row>
    <row r="100" spans="3:6" ht="12.75">
      <c r="C100" t="s">
        <v>32</v>
      </c>
      <c r="D100" s="5">
        <v>2436</v>
      </c>
      <c r="E100" s="5">
        <f t="shared" si="5"/>
        <v>2255.555555555555</v>
      </c>
      <c r="F100" s="5">
        <f t="shared" si="6"/>
        <v>523.1244185716898</v>
      </c>
    </row>
    <row r="101" spans="3:6" ht="12.75">
      <c r="C101" t="s">
        <v>33</v>
      </c>
      <c r="D101" s="5">
        <v>1401.3</v>
      </c>
      <c r="E101" s="5">
        <f t="shared" si="5"/>
        <v>1297.4999999999998</v>
      </c>
      <c r="F101" s="5">
        <f t="shared" si="6"/>
        <v>300.9253890576802</v>
      </c>
    </row>
    <row r="102" spans="3:6" ht="12.75">
      <c r="C102" t="s">
        <v>34</v>
      </c>
      <c r="D102" s="5">
        <v>34921.6</v>
      </c>
      <c r="E102" s="5">
        <f t="shared" si="5"/>
        <v>32334.81481481481</v>
      </c>
      <c r="F102" s="5">
        <f t="shared" si="6"/>
        <v>7499.319251064501</v>
      </c>
    </row>
    <row r="103" spans="3:6" ht="12.75">
      <c r="C103" t="s">
        <v>44</v>
      </c>
      <c r="D103" s="5">
        <v>22311.5</v>
      </c>
      <c r="E103" s="5">
        <f t="shared" si="5"/>
        <v>20658.796296296296</v>
      </c>
      <c r="F103" s="5">
        <f t="shared" si="6"/>
        <v>4791.334345222603</v>
      </c>
    </row>
    <row r="104" spans="3:6" ht="12.75">
      <c r="C104" t="s">
        <v>50</v>
      </c>
      <c r="D104" s="5">
        <v>6369</v>
      </c>
      <c r="E104" s="5">
        <f t="shared" si="5"/>
        <v>5897.222222222222</v>
      </c>
      <c r="F104" s="5">
        <f t="shared" si="6"/>
        <v>1367.7255426449478</v>
      </c>
    </row>
    <row r="105" spans="3:6" ht="12.75">
      <c r="C105" t="s">
        <v>51</v>
      </c>
      <c r="D105" s="5">
        <v>17484</v>
      </c>
      <c r="E105" s="5">
        <f t="shared" si="5"/>
        <v>16188.888888888889</v>
      </c>
      <c r="F105" s="5">
        <f t="shared" si="6"/>
        <v>3754.6417628519816</v>
      </c>
    </row>
    <row r="106" spans="3:6" ht="12.75">
      <c r="C106" t="s">
        <v>54</v>
      </c>
      <c r="D106" s="5">
        <v>20</v>
      </c>
      <c r="E106" s="5">
        <f t="shared" si="5"/>
        <v>18.51851851851852</v>
      </c>
      <c r="F106" s="5">
        <f t="shared" si="6"/>
        <v>4.2949459652848105</v>
      </c>
    </row>
    <row r="107" spans="3:6" ht="12.75">
      <c r="C107" t="s">
        <v>53</v>
      </c>
      <c r="D107" s="5">
        <v>408.8</v>
      </c>
      <c r="E107" s="5">
        <f t="shared" si="5"/>
        <v>378.5185185185185</v>
      </c>
      <c r="F107" s="5">
        <f t="shared" si="6"/>
        <v>87.78869553042152</v>
      </c>
    </row>
    <row r="108" spans="3:6" ht="12.75">
      <c r="C108" t="s">
        <v>55</v>
      </c>
      <c r="D108" s="5">
        <v>200</v>
      </c>
      <c r="E108" s="5">
        <f t="shared" si="5"/>
        <v>185.18518518518516</v>
      </c>
      <c r="F108" s="5">
        <f t="shared" si="6"/>
        <v>42.9494596528481</v>
      </c>
    </row>
    <row r="109" spans="3:6" ht="12.75">
      <c r="C109" t="s">
        <v>56</v>
      </c>
      <c r="D109" s="5">
        <v>219700</v>
      </c>
      <c r="E109" s="48">
        <f t="shared" si="5"/>
        <v>203425.92592592593</v>
      </c>
      <c r="F109" s="48">
        <f t="shared" si="6"/>
        <v>47179.98142865364</v>
      </c>
    </row>
    <row r="110" spans="4:6" ht="12.75">
      <c r="D110" s="49">
        <f>SUM(D82:D109)</f>
        <v>808316.15</v>
      </c>
      <c r="E110" s="49">
        <f>SUM(E82:E109)</f>
        <v>748440.8796296295</v>
      </c>
      <c r="F110" s="49">
        <f t="shared" si="6"/>
        <v>173583.70935585257</v>
      </c>
    </row>
    <row r="113" spans="2:6" ht="12.75">
      <c r="B113" s="15"/>
      <c r="D113" s="49"/>
      <c r="E113" s="49"/>
      <c r="F113" s="49"/>
    </row>
    <row r="116" ht="12.75">
      <c r="D116" s="48"/>
    </row>
    <row r="134" ht="12.75">
      <c r="D134" s="30"/>
    </row>
    <row r="138" ht="12.75">
      <c r="D138" s="4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B13" sqref="B1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50" t="s">
        <v>57</v>
      </c>
      <c r="C1" s="51"/>
      <c r="D1" s="56"/>
      <c r="E1" s="56"/>
    </row>
    <row r="2" spans="2:5" ht="12.75">
      <c r="B2" s="50" t="s">
        <v>58</v>
      </c>
      <c r="C2" s="51"/>
      <c r="D2" s="56"/>
      <c r="E2" s="56"/>
    </row>
    <row r="3" spans="2:5" ht="12.75">
      <c r="B3" s="52"/>
      <c r="C3" s="52"/>
      <c r="D3" s="57"/>
      <c r="E3" s="57"/>
    </row>
    <row r="4" spans="2:5" ht="51">
      <c r="B4" s="53" t="s">
        <v>59</v>
      </c>
      <c r="C4" s="52"/>
      <c r="D4" s="57"/>
      <c r="E4" s="57"/>
    </row>
    <row r="5" spans="2:5" ht="12.75">
      <c r="B5" s="52"/>
      <c r="C5" s="52"/>
      <c r="D5" s="57"/>
      <c r="E5" s="57"/>
    </row>
    <row r="6" spans="2:5" ht="25.5">
      <c r="B6" s="50" t="s">
        <v>60</v>
      </c>
      <c r="C6" s="51"/>
      <c r="D6" s="56"/>
      <c r="E6" s="58" t="s">
        <v>61</v>
      </c>
    </row>
    <row r="7" spans="2:5" ht="13.5" thickBot="1">
      <c r="B7" s="52"/>
      <c r="C7" s="52"/>
      <c r="D7" s="57"/>
      <c r="E7" s="57"/>
    </row>
    <row r="8" spans="2:5" ht="39" thickBot="1">
      <c r="B8" s="54" t="s">
        <v>62</v>
      </c>
      <c r="C8" s="55"/>
      <c r="D8" s="59"/>
      <c r="E8" s="60">
        <v>2</v>
      </c>
    </row>
    <row r="9" spans="2:5" ht="12.75">
      <c r="B9" s="52"/>
      <c r="C9" s="52"/>
      <c r="D9" s="57"/>
      <c r="E9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 Gryfice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Longina.Owczarska</cp:lastModifiedBy>
  <cp:lastPrinted>2020-06-18T06:43:47Z</cp:lastPrinted>
  <dcterms:created xsi:type="dcterms:W3CDTF">2004-09-30T11:50:08Z</dcterms:created>
  <dcterms:modified xsi:type="dcterms:W3CDTF">2020-09-22T12:20:55Z</dcterms:modified>
  <cp:category/>
  <cp:version/>
  <cp:contentType/>
  <cp:contentStatus/>
</cp:coreProperties>
</file>