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035" windowHeight="11670"/>
  </bookViews>
  <sheets>
    <sheet name="ZRF" sheetId="2" r:id="rId1"/>
    <sheet name="Arkusz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2" l="1"/>
  <c r="G100" i="2"/>
  <c r="G101" i="2"/>
  <c r="G102" i="2"/>
  <c r="G103" i="2"/>
  <c r="G104" i="2"/>
  <c r="G105" i="2"/>
  <c r="G98" i="2"/>
  <c r="G108" i="2" l="1"/>
  <c r="G109" i="2"/>
  <c r="G110" i="2"/>
  <c r="G111" i="2"/>
  <c r="G107" i="2"/>
  <c r="G97" i="2"/>
  <c r="A98" i="2"/>
  <c r="G47" i="2"/>
  <c r="G48" i="2"/>
  <c r="G49" i="2"/>
  <c r="G50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3" i="2" s="1"/>
  <c r="G129" i="2"/>
  <c r="G128" i="2" s="1"/>
  <c r="G132" i="2"/>
  <c r="G131" i="2" s="1"/>
  <c r="G68" i="2"/>
  <c r="G38" i="2"/>
  <c r="G37" i="2"/>
  <c r="G34" i="2"/>
  <c r="G35" i="2"/>
  <c r="G36" i="2"/>
  <c r="G33" i="2"/>
  <c r="G106" i="2" l="1"/>
  <c r="G96" i="2" s="1"/>
  <c r="G45" i="2" l="1"/>
  <c r="A99" i="2" l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4" i="2" l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9" i="2" s="1"/>
  <c r="G144" i="2"/>
  <c r="G143" i="2"/>
  <c r="G142" i="2"/>
  <c r="G141" i="2"/>
  <c r="G140" i="2"/>
  <c r="G139" i="2"/>
  <c r="G136" i="2"/>
  <c r="G134" i="2"/>
  <c r="G125" i="2"/>
  <c r="G124" i="2"/>
  <c r="G123" i="2"/>
  <c r="G122" i="2"/>
  <c r="G121" i="2"/>
  <c r="G120" i="2"/>
  <c r="G119" i="2"/>
  <c r="G118" i="2"/>
  <c r="G117" i="2"/>
  <c r="G116" i="2"/>
  <c r="G114" i="2"/>
  <c r="G113" i="2" s="1"/>
  <c r="G115" i="2" l="1"/>
  <c r="G112" i="2" s="1"/>
  <c r="G95" i="2" s="1"/>
  <c r="G133" i="2"/>
  <c r="G137" i="2"/>
  <c r="G135" i="2"/>
  <c r="G94" i="2"/>
  <c r="G93" i="2"/>
  <c r="G92" i="2"/>
  <c r="G91" i="2"/>
  <c r="G90" i="2"/>
  <c r="G89" i="2"/>
  <c r="G88" i="2"/>
  <c r="G87" i="2"/>
  <c r="G86" i="2"/>
  <c r="G85" i="2"/>
  <c r="G84" i="2"/>
  <c r="G83" i="2"/>
  <c r="G81" i="2"/>
  <c r="G80" i="2"/>
  <c r="G79" i="2"/>
  <c r="G78" i="2"/>
  <c r="G74" i="2"/>
  <c r="G73" i="2"/>
  <c r="G72" i="2"/>
  <c r="G71" i="2"/>
  <c r="G70" i="2"/>
  <c r="G69" i="2"/>
  <c r="G67" i="2"/>
  <c r="G66" i="2"/>
  <c r="G65" i="2"/>
  <c r="G64" i="2"/>
  <c r="G63" i="2"/>
  <c r="G62" i="2"/>
  <c r="G60" i="2"/>
  <c r="G59" i="2"/>
  <c r="G58" i="2"/>
  <c r="G57" i="2"/>
  <c r="G56" i="2"/>
  <c r="G55" i="2"/>
  <c r="G54" i="2"/>
  <c r="G52" i="2"/>
  <c r="G51" i="2"/>
  <c r="G44" i="2"/>
  <c r="G43" i="2"/>
  <c r="G42" i="2"/>
  <c r="G41" i="2"/>
  <c r="G40" i="2"/>
  <c r="G31" i="2"/>
  <c r="G30" i="2"/>
  <c r="G29" i="2"/>
  <c r="G28" i="2"/>
  <c r="G27" i="2"/>
  <c r="G26" i="2"/>
  <c r="G25" i="2"/>
  <c r="G24" i="2"/>
  <c r="G23" i="2"/>
  <c r="G22" i="2"/>
  <c r="G21" i="2"/>
  <c r="G18" i="2"/>
  <c r="G17" i="2"/>
  <c r="G15" i="2"/>
  <c r="G14" i="2"/>
  <c r="G13" i="2"/>
  <c r="G11" i="2"/>
  <c r="G10" i="2" s="1"/>
  <c r="G8" i="2"/>
  <c r="G7" i="2" s="1"/>
  <c r="G130" i="2" l="1"/>
  <c r="G145" i="2" s="1"/>
  <c r="G19" i="2"/>
  <c r="G76" i="2"/>
  <c r="G75" i="2" s="1"/>
  <c r="G16" i="2"/>
  <c r="G61" i="2"/>
  <c r="G12" i="2"/>
  <c r="A34" i="2"/>
  <c r="A35" i="2" s="1"/>
  <c r="A36" i="2" s="1"/>
  <c r="A37" i="2" s="1"/>
  <c r="A38" i="2" s="1"/>
  <c r="A18" i="2"/>
  <c r="A15" i="2"/>
  <c r="G9" i="2" l="1"/>
  <c r="G126" i="2" s="1"/>
  <c r="G146" i="2" s="1"/>
  <c r="A40" i="2"/>
  <c r="A41" i="2" s="1"/>
  <c r="A42" i="2" s="1"/>
  <c r="A43" i="2" s="1"/>
  <c r="A44" i="2" s="1"/>
  <c r="A45" i="2" s="1"/>
  <c r="G147" i="2" l="1"/>
  <c r="G148" i="2" s="1"/>
  <c r="A47" i="2"/>
  <c r="A48" i="2" s="1"/>
  <c r="A49" i="2" s="1"/>
  <c r="A50" i="2" s="1"/>
  <c r="A51" i="2" s="1"/>
  <c r="A52" i="2" s="1"/>
  <c r="A54" i="2" l="1"/>
  <c r="A55" i="2" s="1"/>
  <c r="A56" i="2" s="1"/>
  <c r="A57" i="2" s="1"/>
  <c r="A58" i="2" s="1"/>
  <c r="A59" i="2" s="1"/>
  <c r="A60" i="2" s="1"/>
  <c r="A140" i="2"/>
  <c r="A141" i="2" s="1"/>
  <c r="A142" i="2" s="1"/>
  <c r="A143" i="2" s="1"/>
  <c r="A144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</calcChain>
</file>

<file path=xl/sharedStrings.xml><?xml version="1.0" encoding="utf-8"?>
<sst xmlns="http://schemas.openxmlformats.org/spreadsheetml/2006/main" count="395" uniqueCount="192">
  <si>
    <t>1.</t>
  </si>
  <si>
    <t>BRANŻA DROGOWA</t>
  </si>
  <si>
    <t>2.</t>
  </si>
  <si>
    <t>2.1</t>
  </si>
  <si>
    <t>2.2</t>
  </si>
  <si>
    <t>3.</t>
  </si>
  <si>
    <t>3.1</t>
  </si>
  <si>
    <t>4.</t>
  </si>
  <si>
    <t>BRANŻA SANITARNA</t>
  </si>
  <si>
    <t>KANALIZACJA DESZCZOWA</t>
  </si>
  <si>
    <t>BRANŻA ELEKTRYCZNA I TELETECHNICZNA</t>
  </si>
  <si>
    <t>Usunięcie kolizji</t>
  </si>
  <si>
    <t>Demontaż</t>
  </si>
  <si>
    <t>Oświetlenie zewnętrzne</t>
  </si>
  <si>
    <t>Sieć kanalizacji deszczowej - roboty ziemne</t>
  </si>
  <si>
    <t>Sieć kanalizacji deszczowej - roboty montażowe</t>
  </si>
  <si>
    <t>Lp.</t>
  </si>
  <si>
    <t>Nr spec. techn.</t>
  </si>
  <si>
    <t>Opis i wyliczenia</t>
  </si>
  <si>
    <t>j.m.</t>
  </si>
  <si>
    <t>Ilość</t>
  </si>
  <si>
    <t>Cena jednostkowa [zł]</t>
  </si>
  <si>
    <t>1</t>
  </si>
  <si>
    <t>2</t>
  </si>
  <si>
    <t>3</t>
  </si>
  <si>
    <t>4</t>
  </si>
  <si>
    <t>5</t>
  </si>
  <si>
    <t>6</t>
  </si>
  <si>
    <t>7</t>
  </si>
  <si>
    <t>ROBOTY PRZYGOTOWAWCZE I ROZBIÓRKOWE</t>
  </si>
  <si>
    <t>D-01.01.01</t>
  </si>
  <si>
    <t>km</t>
  </si>
  <si>
    <t>D-01.02.04</t>
  </si>
  <si>
    <t>m2</t>
  </si>
  <si>
    <t>szt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</si>
  <si>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</si>
  <si>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</si>
  <si>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</si>
  <si>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</si>
  <si>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</si>
  <si>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</si>
  <si>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</si>
  <si>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</si>
  <si>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</si>
  <si>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</si>
  <si>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</si>
  <si>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</si>
  <si>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</si>
  <si>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</si>
  <si>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</si>
  <si>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</si>
  <si>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</si>
  <si>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</si>
  <si>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</si>
  <si>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</si>
  <si>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</si>
  <si>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</si>
  <si>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</si>
  <si>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</si>
  <si>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</si>
  <si>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</si>
  <si>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</si>
  <si>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</si>
  <si>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</si>
  <si>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</si>
  <si>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</si>
  <si>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</si>
  <si>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</si>
  <si>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</si>
  <si>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</si>
  <si>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</si>
  <si>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</si>
  <si>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</si>
  <si>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</si>
  <si>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</si>
  <si>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</si>
  <si>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Wykonanie wykopów z wbudowaniem w nasyp z transportem w obrębie budowy</t>
  </si>
  <si>
    <t>Profilowanie i zagęszczanie mechaniczne podłoża pod warstwy konstrukcyjne nawierzchni</t>
  </si>
  <si>
    <t>Wbudowanie georusztu trójosiowego polimerowego o sztywnych węzłach</t>
  </si>
  <si>
    <t>Przywóz piasku na wymianę gruntu (wymiana gruntu 50%) - bez kosztów piasku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</si>
  <si>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</si>
  <si>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</si>
  <si>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</si>
  <si>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kpl</t>
  </si>
  <si>
    <t>Studnie rewizyjne z kręgów betonowych w gotowym wykopie o średnicy 1200mm i głębokości 3m</t>
  </si>
  <si>
    <t>Inspekcja video po wykonaniu robót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</si>
  <si>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</si>
  <si>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</si>
  <si>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</si>
  <si>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DN1500</t>
  </si>
  <si>
    <t>Studzienki ściekowe uliczne betonowe o średnicy 500mm z osadnikiem bez syfonu</t>
  </si>
  <si>
    <t>Próba szczelności kanałów rurowych o średnicy nominalnej 200mm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</si>
  <si>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</si>
  <si>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</si>
  <si>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</si>
  <si>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Zasypywanie rowów dla kabli wykonanych mechanicznie w gruncie kat. III-IV</t>
  </si>
  <si>
    <t>Zasypywanie rowów dla kabli wykonanych ręcznie w gruncie kat. III</t>
  </si>
  <si>
    <t>Ułożenie rur osłonowych
2xSRS-G-160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</si>
  <si>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</si>
  <si>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</si>
  <si>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Demontaż i utylizacja istniejących słupów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</si>
  <si>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</si>
  <si>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</si>
  <si>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</si>
  <si>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</si>
  <si>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</si>
  <si>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</si>
  <si>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</si>
  <si>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</si>
  <si>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</si>
  <si>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</si>
  <si>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Sprawdzenie i pomiary obwodów</t>
  </si>
  <si>
    <t>Wbudowanie obrzeży betonowych 30x8cm na podsypce cementowo-piaskowej</t>
  </si>
  <si>
    <t>Wbudowanie warstwy stabilizacji cementem z betoniarni Rm=2,5 MPa, grubość warstwy po zagęszczeniu 10cm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</si>
  <si>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</si>
  <si>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</si>
  <si>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Wbudowanie warstwy wiążącej z AC11W jak dla KR3, grubość warstwy po zagęszczeniu 5cm</t>
  </si>
  <si>
    <t>Wbudowanie warstwy ścieralnej z SMA8 jak dla KR3, grubość warstwy po zagęszczeniu 4cm</t>
  </si>
  <si>
    <t>Wbudowanie warstwy kruszywa naturalnego o ciągłym uziarnieniu, grubość warstwy po zagęszczeniu 25cm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</si>
  <si>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</si>
  <si>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</si>
  <si>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</si>
  <si>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</si>
  <si>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</si>
  <si>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</si>
  <si>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Separator koalescencyjny z osadnikiem DN2000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</si>
  <si>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</si>
  <si>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</si>
  <si>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</si>
  <si>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ścieralnej z płytek ostrzegawczych z wypustkami 40x40cm żółtych, grubości 8cm na podsypce cementowo-piaskowej grubości 3cm</t>
  </si>
  <si>
    <t>SST-S01</t>
  </si>
  <si>
    <t>kpl.</t>
  </si>
  <si>
    <t>I.2</t>
  </si>
  <si>
    <t>2.3</t>
  </si>
  <si>
    <t>OŚWIETLENIE i TELEKOMUNIKACJA</t>
  </si>
  <si>
    <t>Wartość [zł netto]</t>
  </si>
  <si>
    <t>Suma 1</t>
  </si>
  <si>
    <t>Suma 2</t>
  </si>
  <si>
    <t>Suma 2.1</t>
  </si>
  <si>
    <t>Suma 2.2</t>
  </si>
  <si>
    <t>Suma 2.3</t>
  </si>
  <si>
    <t>Suma 3</t>
  </si>
  <si>
    <t>Suma 3.1</t>
  </si>
  <si>
    <t>Suma 4</t>
  </si>
  <si>
    <t>Kolizja 4.2</t>
  </si>
  <si>
    <t>Układanie kabli w rowach kablowych mechanicznie z przyczepy kablowej
YAKY 4x240 0,6/1kV</t>
  </si>
  <si>
    <t>Kolizja 4.3</t>
  </si>
  <si>
    <t>4.1</t>
  </si>
  <si>
    <t>Suma 4.1</t>
  </si>
  <si>
    <t>USUNIĘCIE KOLIZJI - ETAP I</t>
  </si>
  <si>
    <t>OŚWIETLENIE I TELEKOMUNIKACJA - ETAP I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</si>
  <si>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 - etap I.1a"</t>
    </r>
  </si>
  <si>
    <t xml:space="preserve">Rozbiórka nawierzchni z płyt drogowych żelbetowych z wywozem gruzu
w miejsce wybrane przez Wykonawcę spełniające wymagania przepisów o gospodarce
odpadami </t>
  </si>
  <si>
    <t>Wbudowanie warstwy kruszywa łamanego stabilizowanego mechanicznie 0/31,5, grubość warstwy po zagęszczeniu 30cm</t>
  </si>
  <si>
    <t>Wbudowanie warstwy podbudowy pomocniczej z kruszywa łamanego stabilizowanego mechanicznie 0/31,5 jak dla KR3, grubość warstwy po zagęszczeniu 30cm</t>
  </si>
  <si>
    <t xml:space="preserve">Wykonanie wykopów z wywozem urobku </t>
  </si>
  <si>
    <t>Aktualizacja projektu stałej organizacji ruchu</t>
  </si>
  <si>
    <t>Wbudowanie krawężników/ oporników betonowych 12x25cm ulicznych na podsypce cementowo-piaskowej z wykonaniem ławy betonowej C12/15 z oporem o F=0,06m2</t>
  </si>
  <si>
    <t>Wbudowanie warstwy ścieralnej z kostki kamiennej rzędowej spoinowana zaprawą cementową grubości 14cm na podsypce cementowo-piaskowej grubości 3cm</t>
  </si>
  <si>
    <t>ETAP I.1 a - Teren Portu</t>
  </si>
  <si>
    <t>razem ETAP I. 1 a - Teren portu( netto):</t>
  </si>
  <si>
    <t>razem ETAP I.1 a (netto):</t>
  </si>
  <si>
    <t>I.I</t>
  </si>
  <si>
    <t>ETAP I.1 a - Teren Gminy</t>
  </si>
  <si>
    <t xml:space="preserve">Roboty pomiarowe - Odtworzenie trasy i punktów wysokościowych oraz sporządzenie inwentaryzacji powykonawczej </t>
  </si>
  <si>
    <t>Wykonanie konstrukcji nawierzchni jezdni dróg 35.III.KD.W, zjazdów</t>
  </si>
  <si>
    <t xml:space="preserve">Roboty ziemne w gruncie kategorii III wykonywane koparkami przedsiębiernymi o pojemności łyżki 0,40m3 z
transportem urobku samochodami samowyładowczymi do 5t </t>
  </si>
  <si>
    <t>Zasypanie wykopów spycharkami gąsienicowymi 55kW (75KM) z przemieszczeniem gruntu kategorii I-III  - wraz z kosztem piasku 50%</t>
  </si>
  <si>
    <t>ROBOTY PRZYGOTOWAWCZE</t>
  </si>
  <si>
    <t>ROBOTY ROZBIÓRKOWE</t>
  </si>
  <si>
    <t>2.4</t>
  </si>
  <si>
    <t>Wykonanie konstrukcji nawierzchni jezdni na działce nr 213/49</t>
  </si>
  <si>
    <t>Wbudowanie warstwy podbudowy pomocniczej z kruszywa łamanego stabilizowanego mechanicznie 0/31,5, grubość warstwy po zagęszczeniu 30cm</t>
  </si>
  <si>
    <t>Wbudowanie warstwy podbudowy zasadniczej z chudego betonu Rm=6-9 MPa, grubość warstwy po zagęszczeniu 30cm</t>
  </si>
  <si>
    <t>Suma 2.4</t>
  </si>
  <si>
    <t>Suma 2.5</t>
  </si>
  <si>
    <t>4.1.2</t>
  </si>
  <si>
    <t>4.1.1</t>
  </si>
  <si>
    <t>Suma 4.1.1</t>
  </si>
  <si>
    <t>Suma 4.1.2</t>
  </si>
  <si>
    <t>4.2</t>
  </si>
  <si>
    <t>4.2.1</t>
  </si>
  <si>
    <t>Suma 4.2</t>
  </si>
  <si>
    <t>Suma 4.2.1</t>
  </si>
  <si>
    <t>4.2.2</t>
  </si>
  <si>
    <t>Suma 4.2.2</t>
  </si>
  <si>
    <t>podatek VAT 23%:</t>
  </si>
  <si>
    <t>Zbiorniki rozsączające wraz ze studzienkami i geowłókniną - ZB6, ZB7, ZB8, ZB24</t>
  </si>
  <si>
    <t>razem brutto ETAP I.1a:</t>
  </si>
  <si>
    <t>razem ETAP I.1a (netto):</t>
  </si>
  <si>
    <t>Zał. nr 6.2 do SWZ nr BZP.271.1.4.2022
Zał. nr 2 umowy  WIM /… /2022</t>
  </si>
  <si>
    <t>WIM.271.1.4.2022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</si>
</sst>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" fontId="1" fillId="5" borderId="16" xfId="0" quotePrefix="1" applyNumberFormat="1" applyFont="1" applyFill="1" applyBorder="1" applyAlignment="1">
      <alignment horizontal="center" vertical="center"/>
    </xf>
    <xf numFmtId="1" fontId="3" fillId="0" borderId="16" xfId="0" quotePrefix="1" applyNumberFormat="1" applyFont="1" applyBorder="1" applyAlignment="1">
      <alignment horizontal="center" vertical="center"/>
    </xf>
    <xf numFmtId="1" fontId="1" fillId="3" borderId="16" xfId="0" quotePrefix="1" applyNumberFormat="1" applyFont="1" applyFill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49" fontId="1" fillId="5" borderId="1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" fontId="7" fillId="2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/>
    <xf numFmtId="0" fontId="1" fillId="3" borderId="2" xfId="0" applyFont="1" applyFill="1" applyBorder="1" applyAlignment="1">
      <alignment vertical="center" wrapText="1"/>
    </xf>
    <xf numFmtId="49" fontId="1" fillId="7" borderId="16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/>
    <xf numFmtId="164" fontId="9" fillId="4" borderId="13" xfId="0" applyNumberFormat="1" applyFont="1" applyFill="1" applyBorder="1"/>
    <xf numFmtId="164" fontId="8" fillId="0" borderId="9" xfId="0" applyNumberFormat="1" applyFont="1" applyBorder="1"/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right" vertical="center"/>
    </xf>
    <xf numFmtId="1" fontId="6" fillId="4" borderId="11" xfId="0" applyNumberFormat="1" applyFont="1" applyFill="1" applyBorder="1" applyAlignment="1">
      <alignment horizontal="right" vertical="center"/>
    </xf>
    <xf numFmtId="1" fontId="6" fillId="4" borderId="12" xfId="0" applyNumberFormat="1" applyFont="1" applyFill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left" vertical="center"/>
    </xf>
    <xf numFmtId="1" fontId="7" fillId="2" borderId="18" xfId="0" applyNumberFormat="1" applyFont="1" applyFill="1" applyBorder="1" applyAlignment="1">
      <alignment horizontal="right" vertical="center"/>
    </xf>
    <xf numFmtId="1" fontId="7" fillId="2" borderId="19" xfId="0" applyNumberFormat="1" applyFont="1" applyFill="1" applyBorder="1" applyAlignment="1">
      <alignment horizontal="right" vertical="center"/>
    </xf>
    <xf numFmtId="1" fontId="7" fillId="2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tabSelected="1" zoomScale="85" zoomScaleNormal="85" workbookViewId="0">
      <selection activeCell="A178" sqref="A178"/>
    </sheetView>
  </sheetViews>
  <sheetFormatPr defaultColWidth="8.85546875" defaultRowHeight="10.5" x14ac:dyDescent="0.2"/>
  <cols>
    <col min="1" max="1" width="8.85546875" style="6"/>
    <col min="2" max="2" width="15.7109375" style="10" customWidth="1"/>
    <col min="3" max="3" width="25.140625" style="12" customWidth="1"/>
    <col min="4" max="4" width="7.7109375" style="10" customWidth="1"/>
    <col min="5" max="5" width="10" style="11" customWidth="1"/>
    <col min="6" max="6" width="10.85546875" style="13" customWidth="1"/>
    <col min="7" max="7" width="17.28515625" style="13" customWidth="1"/>
    <col min="8" max="16384" width="8.85546875" style="9"/>
  </cols>
  <sheetData>
    <row r="1" spans="1:7" x14ac:dyDescent="0.2">
      <c r="A1" s="79" t="s">
        <v>191</v>
      </c>
      <c r="B1" s="79"/>
      <c r="C1" s="8"/>
      <c r="D1" s="90" t="s">
        <v>190</v>
      </c>
      <c r="E1" s="90"/>
      <c r="F1" s="90"/>
      <c r="G1" s="90"/>
    </row>
    <row r="2" spans="1:7" x14ac:dyDescent="0.2">
      <c r="B2" s="7"/>
      <c r="C2" s="8"/>
      <c r="D2" s="90"/>
      <c r="E2" s="90"/>
      <c r="F2" s="90"/>
      <c r="G2" s="90"/>
    </row>
    <row r="3" spans="1:7" ht="64.150000000000006" customHeight="1" thickBot="1" x14ac:dyDescent="0.25">
      <c r="A3" s="83" t="s">
        <v>151</v>
      </c>
      <c r="B3" s="84"/>
      <c r="C3" s="84"/>
      <c r="D3" s="84"/>
      <c r="E3" s="85"/>
      <c r="F3" s="86"/>
      <c r="G3" s="86"/>
    </row>
    <row r="4" spans="1:7" ht="29.25" x14ac:dyDescent="0.2">
      <c r="A4" s="24" t="s">
        <v>16</v>
      </c>
      <c r="B4" s="25" t="s">
        <v>17</v>
      </c>
      <c r="C4" s="25" t="s">
        <v>18</v>
      </c>
      <c r="D4" s="25" t="s">
        <v>19</v>
      </c>
      <c r="E4" s="26" t="s">
        <v>20</v>
      </c>
      <c r="F4" s="27" t="s">
        <v>21</v>
      </c>
      <c r="G4" s="28" t="s">
        <v>135</v>
      </c>
    </row>
    <row r="5" spans="1:7" ht="11.25" thickBot="1" x14ac:dyDescent="0.25">
      <c r="A5" s="37" t="s">
        <v>22</v>
      </c>
      <c r="B5" s="38" t="s">
        <v>23</v>
      </c>
      <c r="C5" s="38" t="s">
        <v>24</v>
      </c>
      <c r="D5" s="38" t="s">
        <v>25</v>
      </c>
      <c r="E5" s="39" t="s">
        <v>26</v>
      </c>
      <c r="F5" s="40" t="s">
        <v>27</v>
      </c>
      <c r="G5" s="41" t="s">
        <v>28</v>
      </c>
    </row>
    <row r="6" spans="1:7" ht="15" x14ac:dyDescent="0.2">
      <c r="A6" s="46" t="s">
        <v>162</v>
      </c>
      <c r="B6" s="47"/>
      <c r="C6" s="87" t="s">
        <v>163</v>
      </c>
      <c r="D6" s="88"/>
      <c r="E6" s="88"/>
      <c r="F6" s="89"/>
      <c r="G6" s="48"/>
    </row>
    <row r="7" spans="1:7" ht="15" x14ac:dyDescent="0.2">
      <c r="A7" s="22" t="s">
        <v>0</v>
      </c>
      <c r="B7" s="18"/>
      <c r="C7" s="19" t="s">
        <v>168</v>
      </c>
      <c r="D7" s="61" t="s">
        <v>136</v>
      </c>
      <c r="E7" s="62"/>
      <c r="F7" s="63"/>
      <c r="G7" s="30">
        <f>G8</f>
        <v>0</v>
      </c>
    </row>
    <row r="8" spans="1:7" ht="42" x14ac:dyDescent="0.2">
      <c r="A8" s="23" t="s">
        <v>22</v>
      </c>
      <c r="B8" s="1" t="s">
        <v>30</v>
      </c>
      <c r="C8" s="16" t="s">
        <v>164</v>
      </c>
      <c r="D8" s="1" t="s">
        <v>31</v>
      </c>
      <c r="E8" s="55">
        <v>0.62</v>
      </c>
      <c r="F8" s="15"/>
      <c r="G8" s="31">
        <f>E8*F8</f>
        <v>0</v>
      </c>
    </row>
    <row r="9" spans="1:7" ht="15" x14ac:dyDescent="0.2">
      <c r="A9" s="21" t="s">
        <v>2</v>
      </c>
      <c r="B9" s="5"/>
      <c r="C9" s="50" t="s">
        <v>1</v>
      </c>
      <c r="D9" s="64" t="s">
        <v>137</v>
      </c>
      <c r="E9" s="65"/>
      <c r="F9" s="66"/>
      <c r="G9" s="29">
        <f>G10+G12+G16+G19+G61</f>
        <v>0</v>
      </c>
    </row>
    <row r="10" spans="1:7" ht="15" x14ac:dyDescent="0.2">
      <c r="A10" s="22" t="s">
        <v>3</v>
      </c>
      <c r="B10" s="18"/>
      <c r="C10" s="19" t="s">
        <v>169</v>
      </c>
      <c r="D10" s="61" t="s">
        <v>138</v>
      </c>
      <c r="E10" s="62"/>
      <c r="F10" s="63"/>
      <c r="G10" s="30">
        <f>G11</f>
        <v>0</v>
      </c>
    </row>
    <row r="11" spans="1:7" ht="84" x14ac:dyDescent="0.2">
      <c r="A11" s="23">
        <v>2</v>
      </c>
      <c r="B11" s="1" t="s">
        <v>32</v>
      </c>
      <c r="C11" s="16" t="s">
        <v>152</v>
      </c>
      <c r="D11" s="1" t="s">
        <v>33</v>
      </c>
      <c r="E11" s="55">
        <v>2480</v>
      </c>
      <c r="F11" s="15"/>
      <c r="G11" s="31">
        <f t="shared" ref="G11" si="0">E11*F11</f>
        <v>0</v>
      </c>
    </row>
    <row r="12" spans="1:7" ht="15" x14ac:dyDescent="0.2">
      <c r="A12" s="32" t="s">
        <v>4</v>
      </c>
      <c r="B12" s="18"/>
      <c r="C12" s="19" t="s">
        <v>35</v>
      </c>
      <c r="D12" s="61" t="s">
        <v>139</v>
      </c>
      <c r="E12" s="62"/>
      <c r="F12" s="63"/>
      <c r="G12" s="30">
        <f>SUM(G13:G15)</f>
        <v>0</v>
      </c>
    </row>
    <row r="13" spans="1:7" ht="31.5" x14ac:dyDescent="0.2">
      <c r="A13" s="23">
        <v>3</v>
      </c>
      <c r="B13" s="1" t="s">
        <v>36</v>
      </c>
      <c r="C13" s="16" t="s">
        <v>76</v>
      </c>
      <c r="D13" s="1" t="s">
        <v>37</v>
      </c>
      <c r="E13" s="2">
        <v>1944.9099999999999</v>
      </c>
      <c r="F13" s="15"/>
      <c r="G13" s="31">
        <f>E13*F13</f>
        <v>0</v>
      </c>
    </row>
    <row r="14" spans="1:7" ht="21" x14ac:dyDescent="0.2">
      <c r="A14" s="23">
        <v>4</v>
      </c>
      <c r="B14" s="1" t="s">
        <v>36</v>
      </c>
      <c r="C14" s="16" t="s">
        <v>155</v>
      </c>
      <c r="D14" s="1" t="s">
        <v>37</v>
      </c>
      <c r="E14" s="2">
        <v>655.52999999999884</v>
      </c>
      <c r="F14" s="15"/>
      <c r="G14" s="31">
        <f t="shared" ref="G14:G15" si="1">E14*F14</f>
        <v>0</v>
      </c>
    </row>
    <row r="15" spans="1:7" ht="21" x14ac:dyDescent="0.2">
      <c r="A15" s="23">
        <f>A14+1</f>
        <v>5</v>
      </c>
      <c r="B15" s="1" t="s">
        <v>39</v>
      </c>
      <c r="C15" s="16" t="s">
        <v>40</v>
      </c>
      <c r="D15" s="1" t="s">
        <v>37</v>
      </c>
      <c r="E15" s="2">
        <v>482</v>
      </c>
      <c r="F15" s="15"/>
      <c r="G15" s="31">
        <f t="shared" si="1"/>
        <v>0</v>
      </c>
    </row>
    <row r="16" spans="1:7" ht="15" x14ac:dyDescent="0.2">
      <c r="A16" s="32" t="s">
        <v>133</v>
      </c>
      <c r="B16" s="18"/>
      <c r="C16" s="19" t="s">
        <v>41</v>
      </c>
      <c r="D16" s="61" t="s">
        <v>140</v>
      </c>
      <c r="E16" s="62"/>
      <c r="F16" s="63"/>
      <c r="G16" s="30">
        <f>SUM(G17:G18)</f>
        <v>0</v>
      </c>
    </row>
    <row r="17" spans="1:7" ht="63" x14ac:dyDescent="0.2">
      <c r="A17" s="23">
        <v>6</v>
      </c>
      <c r="B17" s="1" t="s">
        <v>42</v>
      </c>
      <c r="C17" s="16" t="s">
        <v>157</v>
      </c>
      <c r="D17" s="56" t="s">
        <v>43</v>
      </c>
      <c r="E17" s="55">
        <v>1303.3000000000002</v>
      </c>
      <c r="F17" s="59"/>
      <c r="G17" s="31">
        <f>E17*F17</f>
        <v>0</v>
      </c>
    </row>
    <row r="18" spans="1:7" ht="31.5" x14ac:dyDescent="0.2">
      <c r="A18" s="23">
        <f>A17+1</f>
        <v>7</v>
      </c>
      <c r="B18" s="1" t="s">
        <v>44</v>
      </c>
      <c r="C18" s="16" t="s">
        <v>112</v>
      </c>
      <c r="D18" s="56" t="s">
        <v>43</v>
      </c>
      <c r="E18" s="55">
        <v>2427.8999999999996</v>
      </c>
      <c r="F18" s="59"/>
      <c r="G18" s="31">
        <f t="shared" ref="G18" si="2">E18*F18</f>
        <v>0</v>
      </c>
    </row>
    <row r="19" spans="1:7" ht="19.5" x14ac:dyDescent="0.2">
      <c r="A19" s="32" t="s">
        <v>170</v>
      </c>
      <c r="B19" s="18"/>
      <c r="C19" s="19" t="s">
        <v>45</v>
      </c>
      <c r="D19" s="91" t="s">
        <v>174</v>
      </c>
      <c r="E19" s="92"/>
      <c r="F19" s="93"/>
      <c r="G19" s="30">
        <f>SUM(G21:G60)</f>
        <v>0</v>
      </c>
    </row>
    <row r="20" spans="1:7" ht="19.5" x14ac:dyDescent="0.2">
      <c r="A20" s="33"/>
      <c r="B20" s="1"/>
      <c r="C20" s="4" t="s">
        <v>46</v>
      </c>
      <c r="D20" s="56"/>
      <c r="E20" s="55"/>
      <c r="F20" s="59"/>
      <c r="G20" s="31"/>
    </row>
    <row r="21" spans="1:7" ht="31.5" x14ac:dyDescent="0.2">
      <c r="A21" s="23">
        <v>8</v>
      </c>
      <c r="B21" s="1" t="s">
        <v>47</v>
      </c>
      <c r="C21" s="16" t="s">
        <v>77</v>
      </c>
      <c r="D21" s="56" t="s">
        <v>33</v>
      </c>
      <c r="E21" s="55">
        <v>2404.7699999999986</v>
      </c>
      <c r="F21" s="59"/>
      <c r="G21" s="31">
        <f>E21*F21</f>
        <v>0</v>
      </c>
    </row>
    <row r="22" spans="1:7" ht="31.5" x14ac:dyDescent="0.2">
      <c r="A22" s="23">
        <f>A21+1</f>
        <v>9</v>
      </c>
      <c r="B22" s="1" t="s">
        <v>48</v>
      </c>
      <c r="C22" s="16" t="s">
        <v>49</v>
      </c>
      <c r="D22" s="56" t="s">
        <v>33</v>
      </c>
      <c r="E22" s="55">
        <v>2404.7699999999986</v>
      </c>
      <c r="F22" s="59"/>
      <c r="G22" s="31">
        <f t="shared" ref="G22:G30" si="3">E22*F22</f>
        <v>0</v>
      </c>
    </row>
    <row r="23" spans="1:7" ht="31.5" x14ac:dyDescent="0.2">
      <c r="A23" s="23">
        <f t="shared" ref="A23:A31" si="4">A22+1</f>
        <v>10</v>
      </c>
      <c r="B23" s="1" t="s">
        <v>48</v>
      </c>
      <c r="C23" s="16" t="s">
        <v>78</v>
      </c>
      <c r="D23" s="56" t="s">
        <v>33</v>
      </c>
      <c r="E23" s="55">
        <v>2404.7699999999986</v>
      </c>
      <c r="F23" s="59"/>
      <c r="G23" s="31">
        <f t="shared" si="3"/>
        <v>0</v>
      </c>
    </row>
    <row r="24" spans="1:7" ht="42" x14ac:dyDescent="0.2">
      <c r="A24" s="23">
        <f t="shared" si="4"/>
        <v>11</v>
      </c>
      <c r="B24" s="1" t="s">
        <v>50</v>
      </c>
      <c r="C24" s="16" t="s">
        <v>153</v>
      </c>
      <c r="D24" s="56" t="s">
        <v>33</v>
      </c>
      <c r="E24" s="55">
        <v>2461.08</v>
      </c>
      <c r="F24" s="59"/>
      <c r="G24" s="31">
        <f t="shared" si="3"/>
        <v>0</v>
      </c>
    </row>
    <row r="25" spans="1:7" ht="52.5" x14ac:dyDescent="0.2">
      <c r="A25" s="23">
        <f t="shared" si="4"/>
        <v>12</v>
      </c>
      <c r="B25" s="1" t="s">
        <v>50</v>
      </c>
      <c r="C25" s="16" t="s">
        <v>154</v>
      </c>
      <c r="D25" s="56" t="s">
        <v>33</v>
      </c>
      <c r="E25" s="55">
        <v>2249.58</v>
      </c>
      <c r="F25" s="59"/>
      <c r="G25" s="31">
        <f t="shared" si="3"/>
        <v>0</v>
      </c>
    </row>
    <row r="26" spans="1:7" ht="42" x14ac:dyDescent="0.2">
      <c r="A26" s="23">
        <f t="shared" si="4"/>
        <v>13</v>
      </c>
      <c r="B26" s="1" t="s">
        <v>52</v>
      </c>
      <c r="C26" s="16" t="s">
        <v>114</v>
      </c>
      <c r="D26" s="56" t="s">
        <v>33</v>
      </c>
      <c r="E26" s="55">
        <v>2536.2299999999996</v>
      </c>
      <c r="F26" s="59"/>
      <c r="G26" s="31">
        <f t="shared" si="3"/>
        <v>0</v>
      </c>
    </row>
    <row r="27" spans="1:7" ht="42" x14ac:dyDescent="0.2">
      <c r="A27" s="23">
        <f t="shared" si="4"/>
        <v>14</v>
      </c>
      <c r="B27" s="1" t="s">
        <v>53</v>
      </c>
      <c r="C27" s="16" t="s">
        <v>115</v>
      </c>
      <c r="D27" s="56" t="s">
        <v>33</v>
      </c>
      <c r="E27" s="55">
        <v>2536.2299999999996</v>
      </c>
      <c r="F27" s="59"/>
      <c r="G27" s="31">
        <f t="shared" si="3"/>
        <v>0</v>
      </c>
    </row>
    <row r="28" spans="1:7" ht="42" x14ac:dyDescent="0.2">
      <c r="A28" s="23">
        <f>A27+1</f>
        <v>15</v>
      </c>
      <c r="B28" s="1" t="s">
        <v>52</v>
      </c>
      <c r="C28" s="16" t="s">
        <v>126</v>
      </c>
      <c r="D28" s="56" t="s">
        <v>33</v>
      </c>
      <c r="E28" s="55">
        <v>2928.9500000000007</v>
      </c>
      <c r="F28" s="59"/>
      <c r="G28" s="31">
        <f t="shared" si="3"/>
        <v>0</v>
      </c>
    </row>
    <row r="29" spans="1:7" ht="31.5" x14ac:dyDescent="0.2">
      <c r="A29" s="23">
        <f t="shared" si="4"/>
        <v>16</v>
      </c>
      <c r="B29" s="1" t="s">
        <v>54</v>
      </c>
      <c r="C29" s="16" t="s">
        <v>116</v>
      </c>
      <c r="D29" s="56" t="s">
        <v>33</v>
      </c>
      <c r="E29" s="55">
        <v>2928.9500000000007</v>
      </c>
      <c r="F29" s="59"/>
      <c r="G29" s="31">
        <f t="shared" si="3"/>
        <v>0</v>
      </c>
    </row>
    <row r="30" spans="1:7" ht="52.5" x14ac:dyDescent="0.2">
      <c r="A30" s="23">
        <f t="shared" si="4"/>
        <v>17</v>
      </c>
      <c r="B30" s="1" t="s">
        <v>52</v>
      </c>
      <c r="C30" s="16" t="s">
        <v>127</v>
      </c>
      <c r="D30" s="56" t="s">
        <v>33</v>
      </c>
      <c r="E30" s="55">
        <v>2742.2299999999996</v>
      </c>
      <c r="F30" s="59"/>
      <c r="G30" s="31">
        <f t="shared" si="3"/>
        <v>0</v>
      </c>
    </row>
    <row r="31" spans="1:7" ht="31.5" x14ac:dyDescent="0.2">
      <c r="A31" s="23">
        <f t="shared" si="4"/>
        <v>18</v>
      </c>
      <c r="B31" s="1" t="s">
        <v>55</v>
      </c>
      <c r="C31" s="16" t="s">
        <v>117</v>
      </c>
      <c r="D31" s="56" t="s">
        <v>33</v>
      </c>
      <c r="E31" s="55">
        <v>2742.2299999999996</v>
      </c>
      <c r="F31" s="59"/>
      <c r="G31" s="31">
        <f>E31*F31</f>
        <v>0</v>
      </c>
    </row>
    <row r="32" spans="1:7" ht="29.25" x14ac:dyDescent="0.2">
      <c r="A32" s="23"/>
      <c r="B32" s="56"/>
      <c r="C32" s="4" t="s">
        <v>165</v>
      </c>
      <c r="D32" s="56"/>
      <c r="E32" s="55"/>
      <c r="F32" s="59"/>
      <c r="G32" s="31"/>
    </row>
    <row r="33" spans="1:7" ht="31.5" x14ac:dyDescent="0.2">
      <c r="A33" s="23">
        <f>A31+1</f>
        <v>19</v>
      </c>
      <c r="B33" s="56" t="s">
        <v>47</v>
      </c>
      <c r="C33" s="16" t="s">
        <v>77</v>
      </c>
      <c r="D33" s="56" t="s">
        <v>33</v>
      </c>
      <c r="E33" s="55">
        <v>2216.9899999999998</v>
      </c>
      <c r="F33" s="59"/>
      <c r="G33" s="31">
        <f t="shared" ref="G33:G38" si="5">E33*F33</f>
        <v>0</v>
      </c>
    </row>
    <row r="34" spans="1:7" ht="31.5" x14ac:dyDescent="0.2">
      <c r="A34" s="23">
        <f t="shared" ref="A34:A74" si="6">A33+1</f>
        <v>20</v>
      </c>
      <c r="B34" s="56" t="s">
        <v>48</v>
      </c>
      <c r="C34" s="16" t="s">
        <v>49</v>
      </c>
      <c r="D34" s="1" t="s">
        <v>33</v>
      </c>
      <c r="E34" s="2">
        <v>2216.9899999999998</v>
      </c>
      <c r="F34" s="15"/>
      <c r="G34" s="31">
        <f t="shared" si="5"/>
        <v>0</v>
      </c>
    </row>
    <row r="35" spans="1:7" ht="31.5" x14ac:dyDescent="0.2">
      <c r="A35" s="23">
        <f t="shared" si="6"/>
        <v>21</v>
      </c>
      <c r="B35" s="56" t="s">
        <v>48</v>
      </c>
      <c r="C35" s="16" t="s">
        <v>78</v>
      </c>
      <c r="D35" s="1" t="s">
        <v>33</v>
      </c>
      <c r="E35" s="2">
        <v>2216.9899999999998</v>
      </c>
      <c r="F35" s="15"/>
      <c r="G35" s="31">
        <f t="shared" si="5"/>
        <v>0</v>
      </c>
    </row>
    <row r="36" spans="1:7" ht="42" x14ac:dyDescent="0.2">
      <c r="A36" s="23">
        <f t="shared" si="6"/>
        <v>22</v>
      </c>
      <c r="B36" s="56" t="s">
        <v>50</v>
      </c>
      <c r="C36" s="16" t="s">
        <v>153</v>
      </c>
      <c r="D36" s="1" t="s">
        <v>33</v>
      </c>
      <c r="E36" s="2">
        <v>2216.9899999999998</v>
      </c>
      <c r="F36" s="15"/>
      <c r="G36" s="31">
        <f t="shared" si="5"/>
        <v>0</v>
      </c>
    </row>
    <row r="37" spans="1:7" ht="52.5" x14ac:dyDescent="0.2">
      <c r="A37" s="23">
        <f t="shared" si="6"/>
        <v>23</v>
      </c>
      <c r="B37" s="56" t="s">
        <v>50</v>
      </c>
      <c r="C37" s="16" t="s">
        <v>172</v>
      </c>
      <c r="D37" s="1" t="s">
        <v>33</v>
      </c>
      <c r="E37" s="2">
        <v>2087.3000000000002</v>
      </c>
      <c r="F37" s="15"/>
      <c r="G37" s="31">
        <f t="shared" si="5"/>
        <v>0</v>
      </c>
    </row>
    <row r="38" spans="1:7" ht="42" x14ac:dyDescent="0.2">
      <c r="A38" s="23">
        <f t="shared" si="6"/>
        <v>24</v>
      </c>
      <c r="B38" s="56" t="s">
        <v>56</v>
      </c>
      <c r="C38" s="16" t="s">
        <v>128</v>
      </c>
      <c r="D38" s="1" t="s">
        <v>33</v>
      </c>
      <c r="E38" s="2">
        <v>2087.3000000000002</v>
      </c>
      <c r="F38" s="15"/>
      <c r="G38" s="31">
        <f t="shared" si="5"/>
        <v>0</v>
      </c>
    </row>
    <row r="39" spans="1:7" ht="19.5" x14ac:dyDescent="0.2">
      <c r="A39" s="23"/>
      <c r="B39" s="1"/>
      <c r="C39" s="4" t="s">
        <v>57</v>
      </c>
      <c r="D39" s="1"/>
      <c r="E39" s="2"/>
      <c r="F39" s="15"/>
      <c r="G39" s="31"/>
    </row>
    <row r="40" spans="1:7" ht="31.5" x14ac:dyDescent="0.2">
      <c r="A40" s="23">
        <f>A38+1</f>
        <v>25</v>
      </c>
      <c r="B40" s="1" t="s">
        <v>47</v>
      </c>
      <c r="C40" s="16" t="s">
        <v>77</v>
      </c>
      <c r="D40" s="1" t="s">
        <v>33</v>
      </c>
      <c r="E40" s="2">
        <v>255.70000000000005</v>
      </c>
      <c r="F40" s="15"/>
      <c r="G40" s="31">
        <f t="shared" ref="G40:G50" si="7">E40*F40</f>
        <v>0</v>
      </c>
    </row>
    <row r="41" spans="1:7" ht="31.5" x14ac:dyDescent="0.2">
      <c r="A41" s="23">
        <f t="shared" si="6"/>
        <v>26</v>
      </c>
      <c r="B41" s="1" t="s">
        <v>48</v>
      </c>
      <c r="C41" s="16" t="s">
        <v>49</v>
      </c>
      <c r="D41" s="1" t="s">
        <v>33</v>
      </c>
      <c r="E41" s="2">
        <v>255.70000000000005</v>
      </c>
      <c r="F41" s="15"/>
      <c r="G41" s="31">
        <f t="shared" si="7"/>
        <v>0</v>
      </c>
    </row>
    <row r="42" spans="1:7" ht="31.5" x14ac:dyDescent="0.2">
      <c r="A42" s="23">
        <f t="shared" si="6"/>
        <v>27</v>
      </c>
      <c r="B42" s="1" t="s">
        <v>48</v>
      </c>
      <c r="C42" s="16" t="s">
        <v>78</v>
      </c>
      <c r="D42" s="1" t="s">
        <v>33</v>
      </c>
      <c r="E42" s="2">
        <v>255.70000000000005</v>
      </c>
      <c r="F42" s="15"/>
      <c r="G42" s="31">
        <f t="shared" si="7"/>
        <v>0</v>
      </c>
    </row>
    <row r="43" spans="1:7" ht="42" x14ac:dyDescent="0.2">
      <c r="A43" s="23">
        <f t="shared" si="6"/>
        <v>28</v>
      </c>
      <c r="B43" s="1" t="s">
        <v>50</v>
      </c>
      <c r="C43" s="16" t="s">
        <v>153</v>
      </c>
      <c r="D43" s="1" t="s">
        <v>33</v>
      </c>
      <c r="E43" s="2">
        <v>255.70000000000005</v>
      </c>
      <c r="F43" s="15"/>
      <c r="G43" s="31">
        <f t="shared" si="7"/>
        <v>0</v>
      </c>
    </row>
    <row r="44" spans="1:7" ht="42" x14ac:dyDescent="0.2">
      <c r="A44" s="23">
        <f t="shared" si="6"/>
        <v>29</v>
      </c>
      <c r="B44" s="1" t="s">
        <v>58</v>
      </c>
      <c r="C44" s="16" t="s">
        <v>173</v>
      </c>
      <c r="D44" s="1" t="s">
        <v>33</v>
      </c>
      <c r="E44" s="2">
        <v>227</v>
      </c>
      <c r="F44" s="15"/>
      <c r="G44" s="31">
        <f t="shared" si="7"/>
        <v>0</v>
      </c>
    </row>
    <row r="45" spans="1:7" ht="63" x14ac:dyDescent="0.2">
      <c r="A45" s="23">
        <f t="shared" si="6"/>
        <v>30</v>
      </c>
      <c r="B45" s="1" t="s">
        <v>59</v>
      </c>
      <c r="C45" s="16" t="s">
        <v>158</v>
      </c>
      <c r="D45" s="1" t="s">
        <v>33</v>
      </c>
      <c r="E45" s="2">
        <v>227</v>
      </c>
      <c r="F45" s="15"/>
      <c r="G45" s="31">
        <f t="shared" si="7"/>
        <v>0</v>
      </c>
    </row>
    <row r="46" spans="1:7" ht="19.5" x14ac:dyDescent="0.2">
      <c r="A46" s="23"/>
      <c r="B46" s="1"/>
      <c r="C46" s="4" t="s">
        <v>60</v>
      </c>
      <c r="D46" s="1"/>
      <c r="E46" s="2"/>
      <c r="F46" s="59"/>
      <c r="G46" s="60"/>
    </row>
    <row r="47" spans="1:7" ht="31.5" x14ac:dyDescent="0.2">
      <c r="A47" s="23">
        <f>A45+1</f>
        <v>31</v>
      </c>
      <c r="B47" s="1" t="s">
        <v>47</v>
      </c>
      <c r="C47" s="16" t="s">
        <v>77</v>
      </c>
      <c r="D47" s="1" t="s">
        <v>33</v>
      </c>
      <c r="E47" s="2">
        <v>1664.5</v>
      </c>
      <c r="F47" s="59"/>
      <c r="G47" s="60">
        <f t="shared" si="7"/>
        <v>0</v>
      </c>
    </row>
    <row r="48" spans="1:7" ht="31.5" x14ac:dyDescent="0.2">
      <c r="A48" s="23">
        <f t="shared" si="6"/>
        <v>32</v>
      </c>
      <c r="B48" s="1" t="s">
        <v>48</v>
      </c>
      <c r="C48" s="16" t="s">
        <v>49</v>
      </c>
      <c r="D48" s="1" t="s">
        <v>33</v>
      </c>
      <c r="E48" s="2">
        <v>1664.5</v>
      </c>
      <c r="F48" s="59"/>
      <c r="G48" s="60">
        <f t="shared" si="7"/>
        <v>0</v>
      </c>
    </row>
    <row r="49" spans="1:7" ht="42" x14ac:dyDescent="0.2">
      <c r="A49" s="23">
        <f t="shared" si="6"/>
        <v>33</v>
      </c>
      <c r="B49" s="1" t="s">
        <v>50</v>
      </c>
      <c r="C49" s="16" t="s">
        <v>118</v>
      </c>
      <c r="D49" s="1" t="s">
        <v>33</v>
      </c>
      <c r="E49" s="2">
        <v>1664.5</v>
      </c>
      <c r="F49" s="59"/>
      <c r="G49" s="60">
        <f t="shared" si="7"/>
        <v>0</v>
      </c>
    </row>
    <row r="50" spans="1:7" ht="42" x14ac:dyDescent="0.2">
      <c r="A50" s="23">
        <f t="shared" si="6"/>
        <v>34</v>
      </c>
      <c r="B50" s="1" t="s">
        <v>51</v>
      </c>
      <c r="C50" s="16" t="s">
        <v>113</v>
      </c>
      <c r="D50" s="1" t="s">
        <v>33</v>
      </c>
      <c r="E50" s="2">
        <v>1664.5</v>
      </c>
      <c r="F50" s="59"/>
      <c r="G50" s="60">
        <f t="shared" si="7"/>
        <v>0</v>
      </c>
    </row>
    <row r="51" spans="1:7" ht="42" x14ac:dyDescent="0.2">
      <c r="A51" s="23">
        <f t="shared" si="6"/>
        <v>35</v>
      </c>
      <c r="B51" s="1" t="s">
        <v>56</v>
      </c>
      <c r="C51" s="16" t="s">
        <v>128</v>
      </c>
      <c r="D51" s="1" t="s">
        <v>33</v>
      </c>
      <c r="E51" s="2">
        <v>1571.15</v>
      </c>
      <c r="F51" s="59"/>
      <c r="G51" s="60">
        <f t="shared" ref="G51:G52" si="8">E51*F51</f>
        <v>0</v>
      </c>
    </row>
    <row r="52" spans="1:7" ht="52.5" x14ac:dyDescent="0.2">
      <c r="A52" s="23">
        <f t="shared" si="6"/>
        <v>36</v>
      </c>
      <c r="B52" s="1" t="s">
        <v>56</v>
      </c>
      <c r="C52" s="16" t="s">
        <v>129</v>
      </c>
      <c r="D52" s="1" t="s">
        <v>33</v>
      </c>
      <c r="E52" s="2">
        <v>93.35</v>
      </c>
      <c r="F52" s="59"/>
      <c r="G52" s="60">
        <f t="shared" si="8"/>
        <v>0</v>
      </c>
    </row>
    <row r="53" spans="1:7" ht="22.5" customHeight="1" x14ac:dyDescent="0.2">
      <c r="A53" s="23"/>
      <c r="B53" s="1"/>
      <c r="C53" s="4" t="s">
        <v>61</v>
      </c>
      <c r="D53" s="1"/>
      <c r="E53" s="2"/>
      <c r="F53" s="59"/>
      <c r="G53" s="60"/>
    </row>
    <row r="54" spans="1:7" ht="31.5" x14ac:dyDescent="0.2">
      <c r="A54" s="23">
        <f>A52+1</f>
        <v>37</v>
      </c>
      <c r="B54" s="1" t="s">
        <v>47</v>
      </c>
      <c r="C54" s="16" t="s">
        <v>77</v>
      </c>
      <c r="D54" s="1" t="s">
        <v>33</v>
      </c>
      <c r="E54" s="2">
        <v>1850</v>
      </c>
      <c r="F54" s="59"/>
      <c r="G54" s="60">
        <f t="shared" ref="G54:G60" si="9">E54*F54</f>
        <v>0</v>
      </c>
    </row>
    <row r="55" spans="1:7" ht="31.5" x14ac:dyDescent="0.2">
      <c r="A55" s="23">
        <f t="shared" si="6"/>
        <v>38</v>
      </c>
      <c r="B55" s="1" t="s">
        <v>48</v>
      </c>
      <c r="C55" s="16" t="s">
        <v>49</v>
      </c>
      <c r="D55" s="1" t="s">
        <v>33</v>
      </c>
      <c r="E55" s="2">
        <v>1850</v>
      </c>
      <c r="F55" s="59"/>
      <c r="G55" s="60">
        <f t="shared" si="9"/>
        <v>0</v>
      </c>
    </row>
    <row r="56" spans="1:7" ht="42" x14ac:dyDescent="0.2">
      <c r="A56" s="23">
        <f t="shared" si="6"/>
        <v>39</v>
      </c>
      <c r="B56" s="1" t="s">
        <v>50</v>
      </c>
      <c r="C56" s="16" t="s">
        <v>119</v>
      </c>
      <c r="D56" s="1" t="s">
        <v>33</v>
      </c>
      <c r="E56" s="2">
        <v>1850</v>
      </c>
      <c r="F56" s="59"/>
      <c r="G56" s="60">
        <f t="shared" si="9"/>
        <v>0</v>
      </c>
    </row>
    <row r="57" spans="1:7" ht="42" x14ac:dyDescent="0.2">
      <c r="A57" s="23">
        <f t="shared" si="6"/>
        <v>40</v>
      </c>
      <c r="B57" s="1" t="s">
        <v>52</v>
      </c>
      <c r="C57" s="16" t="s">
        <v>114</v>
      </c>
      <c r="D57" s="1" t="s">
        <v>33</v>
      </c>
      <c r="E57" s="2">
        <v>1850</v>
      </c>
      <c r="F57" s="59"/>
      <c r="G57" s="60">
        <f t="shared" si="9"/>
        <v>0</v>
      </c>
    </row>
    <row r="58" spans="1:7" ht="31.5" x14ac:dyDescent="0.2">
      <c r="A58" s="23">
        <f t="shared" si="6"/>
        <v>41</v>
      </c>
      <c r="B58" s="1" t="s">
        <v>55</v>
      </c>
      <c r="C58" s="16" t="s">
        <v>120</v>
      </c>
      <c r="D58" s="1" t="s">
        <v>33</v>
      </c>
      <c r="E58" s="2">
        <v>1850</v>
      </c>
      <c r="F58" s="59"/>
      <c r="G58" s="60">
        <f t="shared" si="9"/>
        <v>0</v>
      </c>
    </row>
    <row r="59" spans="1:7" ht="52.5" x14ac:dyDescent="0.2">
      <c r="A59" s="23">
        <f t="shared" si="6"/>
        <v>42</v>
      </c>
      <c r="B59" s="1" t="s">
        <v>52</v>
      </c>
      <c r="C59" s="16" t="s">
        <v>127</v>
      </c>
      <c r="D59" s="1" t="s">
        <v>33</v>
      </c>
      <c r="E59" s="2">
        <v>1850</v>
      </c>
      <c r="F59" s="59"/>
      <c r="G59" s="60">
        <f t="shared" si="9"/>
        <v>0</v>
      </c>
    </row>
    <row r="60" spans="1:7" ht="42" x14ac:dyDescent="0.2">
      <c r="A60" s="23">
        <f t="shared" si="6"/>
        <v>43</v>
      </c>
      <c r="B60" s="1" t="s">
        <v>55</v>
      </c>
      <c r="C60" s="16" t="s">
        <v>121</v>
      </c>
      <c r="D60" s="1" t="s">
        <v>33</v>
      </c>
      <c r="E60" s="2">
        <v>1850</v>
      </c>
      <c r="F60" s="59"/>
      <c r="G60" s="60">
        <f t="shared" si="9"/>
        <v>0</v>
      </c>
    </row>
    <row r="61" spans="1:7" ht="15" x14ac:dyDescent="0.2">
      <c r="A61" s="23"/>
      <c r="B61" s="18"/>
      <c r="C61" s="19" t="s">
        <v>62</v>
      </c>
      <c r="D61" s="61" t="s">
        <v>175</v>
      </c>
      <c r="E61" s="62"/>
      <c r="F61" s="63"/>
      <c r="G61" s="30">
        <f>SUM(G62:G74)</f>
        <v>0</v>
      </c>
    </row>
    <row r="62" spans="1:7" ht="21" x14ac:dyDescent="0.2">
      <c r="A62" s="23">
        <f>A60+1</f>
        <v>44</v>
      </c>
      <c r="B62" s="1" t="s">
        <v>63</v>
      </c>
      <c r="C62" s="16" t="s">
        <v>64</v>
      </c>
      <c r="D62" s="1" t="s">
        <v>34</v>
      </c>
      <c r="E62" s="2">
        <v>22</v>
      </c>
      <c r="F62" s="15"/>
      <c r="G62" s="31">
        <f>E62*F62</f>
        <v>0</v>
      </c>
    </row>
    <row r="63" spans="1:7" ht="21" x14ac:dyDescent="0.2">
      <c r="A63" s="23">
        <f t="shared" si="6"/>
        <v>45</v>
      </c>
      <c r="B63" s="1" t="s">
        <v>63</v>
      </c>
      <c r="C63" s="16" t="s">
        <v>65</v>
      </c>
      <c r="D63" s="1" t="s">
        <v>34</v>
      </c>
      <c r="E63" s="2">
        <v>6</v>
      </c>
      <c r="F63" s="15"/>
      <c r="G63" s="31">
        <f t="shared" ref="G63:G74" si="10">E63*F63</f>
        <v>0</v>
      </c>
    </row>
    <row r="64" spans="1:7" x14ac:dyDescent="0.2">
      <c r="A64" s="23">
        <f t="shared" si="6"/>
        <v>46</v>
      </c>
      <c r="B64" s="1" t="s">
        <v>63</v>
      </c>
      <c r="C64" s="16" t="s">
        <v>66</v>
      </c>
      <c r="D64" s="1" t="s">
        <v>34</v>
      </c>
      <c r="E64" s="2">
        <v>1</v>
      </c>
      <c r="F64" s="15"/>
      <c r="G64" s="31">
        <f t="shared" si="10"/>
        <v>0</v>
      </c>
    </row>
    <row r="65" spans="1:7" ht="31.5" x14ac:dyDescent="0.2">
      <c r="A65" s="23">
        <f t="shared" si="6"/>
        <v>47</v>
      </c>
      <c r="B65" s="1" t="s">
        <v>67</v>
      </c>
      <c r="C65" s="16" t="s">
        <v>122</v>
      </c>
      <c r="D65" s="1" t="s">
        <v>37</v>
      </c>
      <c r="E65" s="2">
        <v>405.82700000000023</v>
      </c>
      <c r="F65" s="15"/>
      <c r="G65" s="31">
        <f t="shared" si="10"/>
        <v>0</v>
      </c>
    </row>
    <row r="66" spans="1:7" ht="21" x14ac:dyDescent="0.2">
      <c r="A66" s="23">
        <f t="shared" si="6"/>
        <v>48</v>
      </c>
      <c r="B66" s="1" t="s">
        <v>67</v>
      </c>
      <c r="C66" s="16" t="s">
        <v>68</v>
      </c>
      <c r="D66" s="1" t="s">
        <v>33</v>
      </c>
      <c r="E66" s="2">
        <v>4058.2720000000008</v>
      </c>
      <c r="F66" s="15"/>
      <c r="G66" s="31">
        <f t="shared" si="10"/>
        <v>0</v>
      </c>
    </row>
    <row r="67" spans="1:7" ht="31.5" x14ac:dyDescent="0.2">
      <c r="A67" s="23">
        <f t="shared" si="6"/>
        <v>49</v>
      </c>
      <c r="B67" s="1" t="s">
        <v>67</v>
      </c>
      <c r="C67" s="16" t="s">
        <v>123</v>
      </c>
      <c r="D67" s="1" t="s">
        <v>34</v>
      </c>
      <c r="E67" s="2">
        <v>129</v>
      </c>
      <c r="F67" s="15"/>
      <c r="G67" s="31">
        <f t="shared" si="10"/>
        <v>0</v>
      </c>
    </row>
    <row r="68" spans="1:7" ht="21" x14ac:dyDescent="0.2">
      <c r="A68" s="23">
        <f t="shared" si="6"/>
        <v>50</v>
      </c>
      <c r="B68" s="1"/>
      <c r="C68" s="16" t="s">
        <v>156</v>
      </c>
      <c r="D68" s="1" t="s">
        <v>131</v>
      </c>
      <c r="E68" s="2">
        <v>1</v>
      </c>
      <c r="F68" s="15"/>
      <c r="G68" s="31">
        <f t="shared" si="10"/>
        <v>0</v>
      </c>
    </row>
    <row r="69" spans="1:7" ht="21" x14ac:dyDescent="0.2">
      <c r="A69" s="23">
        <f t="shared" si="6"/>
        <v>51</v>
      </c>
      <c r="B69" s="1" t="s">
        <v>69</v>
      </c>
      <c r="C69" s="16" t="s">
        <v>70</v>
      </c>
      <c r="D69" s="1" t="s">
        <v>34</v>
      </c>
      <c r="E69" s="2">
        <v>43</v>
      </c>
      <c r="F69" s="15"/>
      <c r="G69" s="31">
        <f t="shared" si="10"/>
        <v>0</v>
      </c>
    </row>
    <row r="70" spans="1:7" x14ac:dyDescent="0.2">
      <c r="A70" s="23">
        <f t="shared" si="6"/>
        <v>52</v>
      </c>
      <c r="B70" s="1" t="s">
        <v>69</v>
      </c>
      <c r="C70" s="16" t="s">
        <v>71</v>
      </c>
      <c r="D70" s="1" t="s">
        <v>34</v>
      </c>
      <c r="E70" s="2">
        <v>43</v>
      </c>
      <c r="F70" s="15"/>
      <c r="G70" s="31">
        <f t="shared" si="10"/>
        <v>0</v>
      </c>
    </row>
    <row r="71" spans="1:7" ht="21" x14ac:dyDescent="0.2">
      <c r="A71" s="23">
        <f t="shared" si="6"/>
        <v>53</v>
      </c>
      <c r="B71" s="1" t="s">
        <v>69</v>
      </c>
      <c r="C71" s="16" t="s">
        <v>72</v>
      </c>
      <c r="D71" s="1" t="s">
        <v>34</v>
      </c>
      <c r="E71" s="2">
        <v>7</v>
      </c>
      <c r="F71" s="15"/>
      <c r="G71" s="31">
        <f t="shared" si="10"/>
        <v>0</v>
      </c>
    </row>
    <row r="72" spans="1:7" ht="31.5" x14ac:dyDescent="0.2">
      <c r="A72" s="23">
        <f t="shared" si="6"/>
        <v>54</v>
      </c>
      <c r="B72" s="1" t="s">
        <v>69</v>
      </c>
      <c r="C72" s="16" t="s">
        <v>124</v>
      </c>
      <c r="D72" s="1" t="s">
        <v>34</v>
      </c>
      <c r="E72" s="2">
        <v>7</v>
      </c>
      <c r="F72" s="15"/>
      <c r="G72" s="31">
        <f t="shared" si="10"/>
        <v>0</v>
      </c>
    </row>
    <row r="73" spans="1:7" x14ac:dyDescent="0.2">
      <c r="A73" s="23">
        <f t="shared" si="6"/>
        <v>55</v>
      </c>
      <c r="B73" s="1" t="s">
        <v>69</v>
      </c>
      <c r="C73" s="16" t="s">
        <v>73</v>
      </c>
      <c r="D73" s="1" t="s">
        <v>43</v>
      </c>
      <c r="E73" s="2">
        <v>10</v>
      </c>
      <c r="F73" s="15"/>
      <c r="G73" s="31">
        <f t="shared" si="10"/>
        <v>0</v>
      </c>
    </row>
    <row r="74" spans="1:7" ht="31.5" x14ac:dyDescent="0.2">
      <c r="A74" s="23">
        <f t="shared" si="6"/>
        <v>56</v>
      </c>
      <c r="B74" s="1" t="s">
        <v>74</v>
      </c>
      <c r="C74" s="16" t="s">
        <v>75</v>
      </c>
      <c r="D74" s="1" t="s">
        <v>33</v>
      </c>
      <c r="E74" s="2">
        <v>368.78</v>
      </c>
      <c r="F74" s="15"/>
      <c r="G74" s="31">
        <f t="shared" si="10"/>
        <v>0</v>
      </c>
    </row>
    <row r="75" spans="1:7" ht="15" x14ac:dyDescent="0.2">
      <c r="A75" s="21" t="s">
        <v>5</v>
      </c>
      <c r="B75" s="5"/>
      <c r="C75" s="14" t="s">
        <v>8</v>
      </c>
      <c r="D75" s="64" t="s">
        <v>141</v>
      </c>
      <c r="E75" s="65"/>
      <c r="F75" s="66"/>
      <c r="G75" s="29">
        <f>G76</f>
        <v>0</v>
      </c>
    </row>
    <row r="76" spans="1:7" ht="15" x14ac:dyDescent="0.2">
      <c r="A76" s="42" t="s">
        <v>6</v>
      </c>
      <c r="B76" s="18"/>
      <c r="C76" s="19" t="s">
        <v>9</v>
      </c>
      <c r="D76" s="61" t="s">
        <v>142</v>
      </c>
      <c r="E76" s="62"/>
      <c r="F76" s="63"/>
      <c r="G76" s="30">
        <f>SUM(G78:G94)</f>
        <v>0</v>
      </c>
    </row>
    <row r="77" spans="1:7" ht="19.5" x14ac:dyDescent="0.2">
      <c r="A77" s="51"/>
      <c r="B77" s="1"/>
      <c r="C77" s="4" t="s">
        <v>14</v>
      </c>
      <c r="D77" s="67"/>
      <c r="E77" s="68"/>
      <c r="F77" s="69"/>
      <c r="G77" s="31"/>
    </row>
    <row r="78" spans="1:7" ht="63" x14ac:dyDescent="0.2">
      <c r="A78" s="23">
        <v>57</v>
      </c>
      <c r="B78" s="1" t="s">
        <v>130</v>
      </c>
      <c r="C78" s="57" t="s">
        <v>166</v>
      </c>
      <c r="D78" s="1" t="s">
        <v>37</v>
      </c>
      <c r="E78" s="2">
        <v>581.67000000000007</v>
      </c>
      <c r="F78" s="15"/>
      <c r="G78" s="31">
        <f t="shared" ref="G78:G81" si="11">E78*F78</f>
        <v>0</v>
      </c>
    </row>
    <row r="79" spans="1:7" ht="31.5" x14ac:dyDescent="0.2">
      <c r="A79" s="23">
        <v>58</v>
      </c>
      <c r="B79" s="1" t="s">
        <v>130</v>
      </c>
      <c r="C79" s="57" t="s">
        <v>79</v>
      </c>
      <c r="D79" s="1" t="s">
        <v>37</v>
      </c>
      <c r="E79" s="2">
        <v>147.09000000000003</v>
      </c>
      <c r="F79" s="15"/>
      <c r="G79" s="31">
        <f t="shared" si="11"/>
        <v>0</v>
      </c>
    </row>
    <row r="80" spans="1:7" ht="42" x14ac:dyDescent="0.2">
      <c r="A80" s="23">
        <v>59</v>
      </c>
      <c r="B80" s="1" t="s">
        <v>130</v>
      </c>
      <c r="C80" s="57" t="s">
        <v>167</v>
      </c>
      <c r="D80" s="1" t="s">
        <v>37</v>
      </c>
      <c r="E80" s="2">
        <v>294.17000000000007</v>
      </c>
      <c r="F80" s="15"/>
      <c r="G80" s="31">
        <f t="shared" si="11"/>
        <v>0</v>
      </c>
    </row>
    <row r="81" spans="1:7" ht="31.5" x14ac:dyDescent="0.2">
      <c r="A81" s="23">
        <v>60</v>
      </c>
      <c r="B81" s="1" t="s">
        <v>130</v>
      </c>
      <c r="C81" s="57" t="s">
        <v>80</v>
      </c>
      <c r="D81" s="1" t="s">
        <v>37</v>
      </c>
      <c r="E81" s="2">
        <v>294.17000000000007</v>
      </c>
      <c r="F81" s="15"/>
      <c r="G81" s="31">
        <f t="shared" si="11"/>
        <v>0</v>
      </c>
    </row>
    <row r="82" spans="1:7" ht="19.5" x14ac:dyDescent="0.2">
      <c r="A82" s="23">
        <v>61</v>
      </c>
      <c r="B82" s="1"/>
      <c r="C82" s="58" t="s">
        <v>15</v>
      </c>
      <c r="D82" s="1"/>
      <c r="E82" s="2"/>
      <c r="F82" s="15"/>
      <c r="G82" s="31"/>
    </row>
    <row r="83" spans="1:7" ht="31.5" x14ac:dyDescent="0.2">
      <c r="A83" s="23">
        <v>62</v>
      </c>
      <c r="B83" s="1" t="s">
        <v>130</v>
      </c>
      <c r="C83" s="57" t="s">
        <v>81</v>
      </c>
      <c r="D83" s="1" t="s">
        <v>37</v>
      </c>
      <c r="E83" s="2">
        <v>13.880000000000003</v>
      </c>
      <c r="F83" s="15"/>
      <c r="G83" s="31">
        <f t="shared" ref="G83:G94" si="12">E83*F83</f>
        <v>0</v>
      </c>
    </row>
    <row r="84" spans="1:7" ht="31.5" x14ac:dyDescent="0.2">
      <c r="A84" s="23">
        <v>63</v>
      </c>
      <c r="B84" s="1" t="s">
        <v>130</v>
      </c>
      <c r="C84" s="57" t="s">
        <v>82</v>
      </c>
      <c r="D84" s="1" t="s">
        <v>37</v>
      </c>
      <c r="E84" s="2">
        <v>65.059999999999988</v>
      </c>
      <c r="F84" s="15"/>
      <c r="G84" s="31">
        <f t="shared" si="12"/>
        <v>0</v>
      </c>
    </row>
    <row r="85" spans="1:7" ht="21" x14ac:dyDescent="0.2">
      <c r="A85" s="23">
        <v>64</v>
      </c>
      <c r="B85" s="1" t="s">
        <v>130</v>
      </c>
      <c r="C85" s="57" t="s">
        <v>86</v>
      </c>
      <c r="D85" s="1" t="s">
        <v>37</v>
      </c>
      <c r="E85" s="2">
        <v>75.449999999999989</v>
      </c>
      <c r="F85" s="15"/>
      <c r="G85" s="31">
        <f t="shared" si="12"/>
        <v>0</v>
      </c>
    </row>
    <row r="86" spans="1:7" ht="31.5" x14ac:dyDescent="0.2">
      <c r="A86" s="23">
        <v>65</v>
      </c>
      <c r="B86" s="1" t="s">
        <v>130</v>
      </c>
      <c r="C86" s="57" t="s">
        <v>87</v>
      </c>
      <c r="D86" s="1" t="s">
        <v>43</v>
      </c>
      <c r="E86" s="2">
        <v>138</v>
      </c>
      <c r="F86" s="15"/>
      <c r="G86" s="31">
        <f t="shared" si="12"/>
        <v>0</v>
      </c>
    </row>
    <row r="87" spans="1:7" ht="21" x14ac:dyDescent="0.2">
      <c r="A87" s="23">
        <v>66</v>
      </c>
      <c r="B87" s="1" t="s">
        <v>130</v>
      </c>
      <c r="C87" s="57" t="s">
        <v>88</v>
      </c>
      <c r="D87" s="1" t="s">
        <v>83</v>
      </c>
      <c r="E87" s="2">
        <v>1</v>
      </c>
      <c r="F87" s="15"/>
      <c r="G87" s="31">
        <f t="shared" si="12"/>
        <v>0</v>
      </c>
    </row>
    <row r="88" spans="1:7" ht="21" x14ac:dyDescent="0.2">
      <c r="A88" s="23">
        <v>67</v>
      </c>
      <c r="B88" s="1" t="s">
        <v>130</v>
      </c>
      <c r="C88" s="57" t="s">
        <v>89</v>
      </c>
      <c r="D88" s="1" t="s">
        <v>83</v>
      </c>
      <c r="E88" s="2">
        <v>2</v>
      </c>
      <c r="F88" s="15"/>
      <c r="G88" s="31">
        <f t="shared" si="12"/>
        <v>0</v>
      </c>
    </row>
    <row r="89" spans="1:7" ht="21" x14ac:dyDescent="0.2">
      <c r="A89" s="23">
        <v>68</v>
      </c>
      <c r="B89" s="1" t="s">
        <v>130</v>
      </c>
      <c r="C89" s="57" t="s">
        <v>125</v>
      </c>
      <c r="D89" s="1" t="s">
        <v>83</v>
      </c>
      <c r="E89" s="2">
        <v>1</v>
      </c>
      <c r="F89" s="15"/>
      <c r="G89" s="31">
        <f t="shared" si="12"/>
        <v>0</v>
      </c>
    </row>
    <row r="90" spans="1:7" ht="31.5" x14ac:dyDescent="0.2">
      <c r="A90" s="23">
        <v>69</v>
      </c>
      <c r="B90" s="1" t="s">
        <v>130</v>
      </c>
      <c r="C90" s="57" t="s">
        <v>84</v>
      </c>
      <c r="D90" s="1" t="s">
        <v>34</v>
      </c>
      <c r="E90" s="2">
        <v>4</v>
      </c>
      <c r="F90" s="15"/>
      <c r="G90" s="31">
        <f t="shared" si="12"/>
        <v>0</v>
      </c>
    </row>
    <row r="91" spans="1:7" ht="31.5" x14ac:dyDescent="0.2">
      <c r="A91" s="23">
        <v>70</v>
      </c>
      <c r="B91" s="1" t="s">
        <v>130</v>
      </c>
      <c r="C91" s="57" t="s">
        <v>90</v>
      </c>
      <c r="D91" s="1" t="s">
        <v>34</v>
      </c>
      <c r="E91" s="2">
        <v>8</v>
      </c>
      <c r="F91" s="15"/>
      <c r="G91" s="31">
        <f t="shared" si="12"/>
        <v>0</v>
      </c>
    </row>
    <row r="92" spans="1:7" ht="31.5" x14ac:dyDescent="0.2">
      <c r="A92" s="23">
        <v>71</v>
      </c>
      <c r="B92" s="1" t="s">
        <v>130</v>
      </c>
      <c r="C92" s="57" t="s">
        <v>187</v>
      </c>
      <c r="D92" s="1" t="s">
        <v>83</v>
      </c>
      <c r="E92" s="2">
        <v>4</v>
      </c>
      <c r="F92" s="15"/>
      <c r="G92" s="31">
        <f t="shared" si="12"/>
        <v>0</v>
      </c>
    </row>
    <row r="93" spans="1:7" x14ac:dyDescent="0.2">
      <c r="A93" s="23">
        <v>72</v>
      </c>
      <c r="B93" s="1" t="s">
        <v>130</v>
      </c>
      <c r="C93" s="57" t="s">
        <v>85</v>
      </c>
      <c r="D93" s="1" t="s">
        <v>83</v>
      </c>
      <c r="E93" s="2">
        <v>1</v>
      </c>
      <c r="F93" s="15"/>
      <c r="G93" s="31">
        <f t="shared" si="12"/>
        <v>0</v>
      </c>
    </row>
    <row r="94" spans="1:7" ht="31.5" x14ac:dyDescent="0.2">
      <c r="A94" s="23">
        <v>73</v>
      </c>
      <c r="B94" s="1" t="s">
        <v>130</v>
      </c>
      <c r="C94" s="57" t="s">
        <v>91</v>
      </c>
      <c r="D94" s="1" t="s">
        <v>43</v>
      </c>
      <c r="E94" s="2">
        <v>218</v>
      </c>
      <c r="F94" s="15"/>
      <c r="G94" s="31">
        <f t="shared" si="12"/>
        <v>0</v>
      </c>
    </row>
    <row r="95" spans="1:7" ht="19.5" x14ac:dyDescent="0.2">
      <c r="A95" s="34" t="s">
        <v>7</v>
      </c>
      <c r="B95" s="5"/>
      <c r="C95" s="14" t="s">
        <v>10</v>
      </c>
      <c r="D95" s="64" t="s">
        <v>143</v>
      </c>
      <c r="E95" s="65"/>
      <c r="F95" s="66"/>
      <c r="G95" s="29">
        <f>G96+G112</f>
        <v>0</v>
      </c>
    </row>
    <row r="96" spans="1:7" ht="24.75" customHeight="1" x14ac:dyDescent="0.2">
      <c r="A96" s="32" t="s">
        <v>147</v>
      </c>
      <c r="B96" s="20" t="s">
        <v>149</v>
      </c>
      <c r="C96" s="19" t="s">
        <v>11</v>
      </c>
      <c r="D96" s="61" t="s">
        <v>148</v>
      </c>
      <c r="E96" s="62"/>
      <c r="F96" s="63"/>
      <c r="G96" s="30">
        <f>G97+G106</f>
        <v>0</v>
      </c>
    </row>
    <row r="97" spans="1:7" x14ac:dyDescent="0.2">
      <c r="A97" s="35" t="s">
        <v>177</v>
      </c>
      <c r="B97" s="1"/>
      <c r="C97" s="4" t="s">
        <v>144</v>
      </c>
      <c r="D97" s="67" t="s">
        <v>178</v>
      </c>
      <c r="E97" s="68"/>
      <c r="F97" s="69"/>
      <c r="G97" s="31">
        <f>SUM(G98:G105)</f>
        <v>0</v>
      </c>
    </row>
    <row r="98" spans="1:7" ht="21" x14ac:dyDescent="0.2">
      <c r="A98" s="23">
        <f>A94+1</f>
        <v>74</v>
      </c>
      <c r="B98" s="1"/>
      <c r="C98" s="16" t="s">
        <v>92</v>
      </c>
      <c r="D98" s="1" t="s">
        <v>37</v>
      </c>
      <c r="E98" s="2">
        <v>21.6</v>
      </c>
      <c r="F98" s="15"/>
      <c r="G98" s="31">
        <f>E98*F98</f>
        <v>0</v>
      </c>
    </row>
    <row r="99" spans="1:7" ht="21" x14ac:dyDescent="0.2">
      <c r="A99" s="23">
        <f t="shared" ref="A99:A105" si="13">1+A98</f>
        <v>75</v>
      </c>
      <c r="B99" s="1"/>
      <c r="C99" s="16" t="s">
        <v>93</v>
      </c>
      <c r="D99" s="1" t="s">
        <v>37</v>
      </c>
      <c r="E99" s="2">
        <v>2.16</v>
      </c>
      <c r="F99" s="15"/>
      <c r="G99" s="31">
        <f t="shared" ref="G99:G105" si="14">E99*F99</f>
        <v>0</v>
      </c>
    </row>
    <row r="100" spans="1:7" ht="31.5" x14ac:dyDescent="0.2">
      <c r="A100" s="23">
        <f t="shared" si="13"/>
        <v>76</v>
      </c>
      <c r="B100" s="1"/>
      <c r="C100" s="16" t="s">
        <v>94</v>
      </c>
      <c r="D100" s="1" t="s">
        <v>43</v>
      </c>
      <c r="E100" s="2">
        <v>30</v>
      </c>
      <c r="F100" s="15"/>
      <c r="G100" s="31">
        <f t="shared" si="14"/>
        <v>0</v>
      </c>
    </row>
    <row r="101" spans="1:7" ht="27" customHeight="1" x14ac:dyDescent="0.2">
      <c r="A101" s="23">
        <f t="shared" si="13"/>
        <v>77</v>
      </c>
      <c r="B101" s="1"/>
      <c r="C101" s="16" t="s">
        <v>145</v>
      </c>
      <c r="D101" s="1" t="s">
        <v>43</v>
      </c>
      <c r="E101" s="2">
        <v>44</v>
      </c>
      <c r="F101" s="15"/>
      <c r="G101" s="31">
        <f t="shared" si="14"/>
        <v>0</v>
      </c>
    </row>
    <row r="102" spans="1:7" ht="21" x14ac:dyDescent="0.2">
      <c r="A102" s="23">
        <f t="shared" si="13"/>
        <v>78</v>
      </c>
      <c r="B102" s="1"/>
      <c r="C102" s="16" t="s">
        <v>97</v>
      </c>
      <c r="D102" s="1" t="s">
        <v>43</v>
      </c>
      <c r="E102" s="2">
        <v>36</v>
      </c>
      <c r="F102" s="15"/>
      <c r="G102" s="31">
        <f t="shared" si="14"/>
        <v>0</v>
      </c>
    </row>
    <row r="103" spans="1:7" ht="42" x14ac:dyDescent="0.2">
      <c r="A103" s="23">
        <f t="shared" si="13"/>
        <v>79</v>
      </c>
      <c r="B103" s="1"/>
      <c r="C103" s="16" t="s">
        <v>99</v>
      </c>
      <c r="D103" s="1" t="s">
        <v>34</v>
      </c>
      <c r="E103" s="2">
        <v>2</v>
      </c>
      <c r="F103" s="15"/>
      <c r="G103" s="31">
        <f t="shared" si="14"/>
        <v>0</v>
      </c>
    </row>
    <row r="104" spans="1:7" ht="31.5" x14ac:dyDescent="0.2">
      <c r="A104" s="23">
        <f t="shared" si="13"/>
        <v>80</v>
      </c>
      <c r="B104" s="1"/>
      <c r="C104" s="16" t="s">
        <v>95</v>
      </c>
      <c r="D104" s="1" t="s">
        <v>37</v>
      </c>
      <c r="E104" s="2">
        <v>21.6</v>
      </c>
      <c r="F104" s="15"/>
      <c r="G104" s="31">
        <f t="shared" si="14"/>
        <v>0</v>
      </c>
    </row>
    <row r="105" spans="1:7" ht="31.5" x14ac:dyDescent="0.2">
      <c r="A105" s="23">
        <f t="shared" si="13"/>
        <v>81</v>
      </c>
      <c r="B105" s="1"/>
      <c r="C105" s="16" t="s">
        <v>96</v>
      </c>
      <c r="D105" s="1" t="s">
        <v>37</v>
      </c>
      <c r="E105" s="2">
        <v>2.16</v>
      </c>
      <c r="F105" s="15"/>
      <c r="G105" s="31">
        <f t="shared" si="14"/>
        <v>0</v>
      </c>
    </row>
    <row r="106" spans="1:7" x14ac:dyDescent="0.2">
      <c r="A106" s="35" t="s">
        <v>176</v>
      </c>
      <c r="B106" s="1"/>
      <c r="C106" s="4" t="s">
        <v>146</v>
      </c>
      <c r="D106" s="67" t="s">
        <v>179</v>
      </c>
      <c r="E106" s="68"/>
      <c r="F106" s="69"/>
      <c r="G106" s="31">
        <f>SUM(G107:G111)</f>
        <v>0</v>
      </c>
    </row>
    <row r="107" spans="1:7" ht="21" x14ac:dyDescent="0.2">
      <c r="A107" s="23">
        <f>A105+1</f>
        <v>82</v>
      </c>
      <c r="B107" s="1"/>
      <c r="C107" s="16" t="s">
        <v>92</v>
      </c>
      <c r="D107" s="1" t="s">
        <v>37</v>
      </c>
      <c r="E107" s="2">
        <v>12</v>
      </c>
      <c r="F107" s="15"/>
      <c r="G107" s="31">
        <f>E107*F107</f>
        <v>0</v>
      </c>
    </row>
    <row r="108" spans="1:7" ht="21" x14ac:dyDescent="0.2">
      <c r="A108" s="23">
        <f>1+A107</f>
        <v>83</v>
      </c>
      <c r="B108" s="1"/>
      <c r="C108" s="16" t="s">
        <v>93</v>
      </c>
      <c r="D108" s="1" t="s">
        <v>37</v>
      </c>
      <c r="E108" s="2">
        <v>1.2</v>
      </c>
      <c r="F108" s="15"/>
      <c r="G108" s="31">
        <f t="shared" ref="G108:G111" si="15">E108*F108</f>
        <v>0</v>
      </c>
    </row>
    <row r="109" spans="1:7" ht="42" x14ac:dyDescent="0.2">
      <c r="A109" s="23">
        <f>1+A108</f>
        <v>84</v>
      </c>
      <c r="B109" s="1"/>
      <c r="C109" s="16" t="s">
        <v>98</v>
      </c>
      <c r="D109" s="1" t="s">
        <v>43</v>
      </c>
      <c r="E109" s="2">
        <v>40</v>
      </c>
      <c r="F109" s="15"/>
      <c r="G109" s="31">
        <f t="shared" si="15"/>
        <v>0</v>
      </c>
    </row>
    <row r="110" spans="1:7" ht="31.5" x14ac:dyDescent="0.2">
      <c r="A110" s="23">
        <f>1+A109</f>
        <v>85</v>
      </c>
      <c r="B110" s="1"/>
      <c r="C110" s="16" t="s">
        <v>95</v>
      </c>
      <c r="D110" s="1" t="s">
        <v>37</v>
      </c>
      <c r="E110" s="2">
        <v>12</v>
      </c>
      <c r="F110" s="15"/>
      <c r="G110" s="31">
        <f t="shared" si="15"/>
        <v>0</v>
      </c>
    </row>
    <row r="111" spans="1:7" ht="31.5" x14ac:dyDescent="0.2">
      <c r="A111" s="23">
        <f>1+A110</f>
        <v>86</v>
      </c>
      <c r="B111" s="1"/>
      <c r="C111" s="16" t="s">
        <v>96</v>
      </c>
      <c r="D111" s="1" t="s">
        <v>37</v>
      </c>
      <c r="E111" s="2">
        <v>1.2</v>
      </c>
      <c r="F111" s="15"/>
      <c r="G111" s="31">
        <f t="shared" si="15"/>
        <v>0</v>
      </c>
    </row>
    <row r="112" spans="1:7" ht="31.5" x14ac:dyDescent="0.2">
      <c r="A112" s="32" t="s">
        <v>180</v>
      </c>
      <c r="B112" s="20" t="s">
        <v>150</v>
      </c>
      <c r="C112" s="19" t="s">
        <v>134</v>
      </c>
      <c r="D112" s="61" t="s">
        <v>182</v>
      </c>
      <c r="E112" s="62"/>
      <c r="F112" s="63"/>
      <c r="G112" s="30">
        <f>SUM(G114:G125)</f>
        <v>0</v>
      </c>
    </row>
    <row r="113" spans="1:7" x14ac:dyDescent="0.2">
      <c r="A113" s="35" t="s">
        <v>181</v>
      </c>
      <c r="B113" s="1"/>
      <c r="C113" s="4" t="s">
        <v>12</v>
      </c>
      <c r="D113" s="67" t="s">
        <v>183</v>
      </c>
      <c r="E113" s="68"/>
      <c r="F113" s="69"/>
      <c r="G113" s="31">
        <f>G114</f>
        <v>0</v>
      </c>
    </row>
    <row r="114" spans="1:7" ht="21" x14ac:dyDescent="0.2">
      <c r="A114" s="23">
        <f>A111+1</f>
        <v>87</v>
      </c>
      <c r="B114" s="1"/>
      <c r="C114" s="16" t="s">
        <v>100</v>
      </c>
      <c r="D114" s="1" t="s">
        <v>34</v>
      </c>
      <c r="E114" s="2">
        <v>9</v>
      </c>
      <c r="F114" s="15"/>
      <c r="G114" s="31">
        <f>E114*F114</f>
        <v>0</v>
      </c>
    </row>
    <row r="115" spans="1:7" x14ac:dyDescent="0.2">
      <c r="A115" s="35" t="s">
        <v>184</v>
      </c>
      <c r="B115" s="1"/>
      <c r="C115" s="4" t="s">
        <v>13</v>
      </c>
      <c r="D115" s="67" t="s">
        <v>185</v>
      </c>
      <c r="E115" s="68"/>
      <c r="F115" s="69"/>
      <c r="G115" s="31">
        <f>SUM(G116:G125)</f>
        <v>0</v>
      </c>
    </row>
    <row r="116" spans="1:7" ht="73.5" x14ac:dyDescent="0.2">
      <c r="A116" s="23">
        <f>A114+1</f>
        <v>88</v>
      </c>
      <c r="B116" s="1"/>
      <c r="C116" s="16" t="s">
        <v>101</v>
      </c>
      <c r="D116" s="1" t="s">
        <v>34</v>
      </c>
      <c r="E116" s="2">
        <v>4</v>
      </c>
      <c r="F116" s="15"/>
      <c r="G116" s="31">
        <f t="shared" ref="G116:G124" si="16">E116*F116</f>
        <v>0</v>
      </c>
    </row>
    <row r="117" spans="1:7" ht="73.5" x14ac:dyDescent="0.2">
      <c r="A117" s="23">
        <f t="shared" ref="A117:A125" si="17">1+A116</f>
        <v>89</v>
      </c>
      <c r="B117" s="1"/>
      <c r="C117" s="16" t="s">
        <v>102</v>
      </c>
      <c r="D117" s="1" t="s">
        <v>34</v>
      </c>
      <c r="E117" s="2">
        <v>6</v>
      </c>
      <c r="F117" s="15"/>
      <c r="G117" s="31">
        <f t="shared" si="16"/>
        <v>0</v>
      </c>
    </row>
    <row r="118" spans="1:7" ht="73.5" x14ac:dyDescent="0.2">
      <c r="A118" s="23">
        <f t="shared" si="17"/>
        <v>90</v>
      </c>
      <c r="B118" s="1"/>
      <c r="C118" s="16" t="s">
        <v>103</v>
      </c>
      <c r="D118" s="1" t="s">
        <v>34</v>
      </c>
      <c r="E118" s="2">
        <v>28</v>
      </c>
      <c r="F118" s="15"/>
      <c r="G118" s="31">
        <f t="shared" si="16"/>
        <v>0</v>
      </c>
    </row>
    <row r="119" spans="1:7" ht="52.5" x14ac:dyDescent="0.2">
      <c r="A119" s="23">
        <f t="shared" si="17"/>
        <v>91</v>
      </c>
      <c r="B119" s="1"/>
      <c r="C119" s="16" t="s">
        <v>104</v>
      </c>
      <c r="D119" s="3" t="s">
        <v>105</v>
      </c>
      <c r="E119" s="2">
        <v>36.44</v>
      </c>
      <c r="F119" s="15"/>
      <c r="G119" s="31">
        <f t="shared" si="16"/>
        <v>0</v>
      </c>
    </row>
    <row r="120" spans="1:7" ht="84" x14ac:dyDescent="0.2">
      <c r="A120" s="23">
        <f t="shared" si="17"/>
        <v>92</v>
      </c>
      <c r="B120" s="1"/>
      <c r="C120" s="16" t="s">
        <v>106</v>
      </c>
      <c r="D120" s="1" t="s">
        <v>34</v>
      </c>
      <c r="E120" s="2">
        <v>1</v>
      </c>
      <c r="F120" s="15"/>
      <c r="G120" s="31">
        <f t="shared" si="16"/>
        <v>0</v>
      </c>
    </row>
    <row r="121" spans="1:7" ht="18.75" customHeight="1" x14ac:dyDescent="0.2">
      <c r="A121" s="23">
        <f t="shared" si="17"/>
        <v>93</v>
      </c>
      <c r="B121" s="43"/>
      <c r="C121" s="17" t="s">
        <v>107</v>
      </c>
      <c r="D121" s="43" t="s">
        <v>34</v>
      </c>
      <c r="E121" s="44">
        <v>33</v>
      </c>
      <c r="F121" s="45"/>
      <c r="G121" s="31">
        <f t="shared" si="16"/>
        <v>0</v>
      </c>
    </row>
    <row r="122" spans="1:7" ht="84" x14ac:dyDescent="0.2">
      <c r="A122" s="23">
        <f t="shared" si="17"/>
        <v>94</v>
      </c>
      <c r="B122" s="1"/>
      <c r="C122" s="16" t="s">
        <v>108</v>
      </c>
      <c r="D122" s="1" t="s">
        <v>34</v>
      </c>
      <c r="E122" s="2">
        <v>4</v>
      </c>
      <c r="F122" s="15"/>
      <c r="G122" s="31">
        <f t="shared" si="16"/>
        <v>0</v>
      </c>
    </row>
    <row r="123" spans="1:7" ht="41.25" customHeight="1" x14ac:dyDescent="0.2">
      <c r="A123" s="23">
        <f t="shared" si="17"/>
        <v>95</v>
      </c>
      <c r="B123" s="1"/>
      <c r="C123" s="16" t="s">
        <v>109</v>
      </c>
      <c r="D123" s="1" t="s">
        <v>34</v>
      </c>
      <c r="E123" s="2">
        <v>28</v>
      </c>
      <c r="F123" s="15"/>
      <c r="G123" s="31">
        <f t="shared" si="16"/>
        <v>0</v>
      </c>
    </row>
    <row r="124" spans="1:7" ht="31.5" x14ac:dyDescent="0.2">
      <c r="A124" s="23">
        <f t="shared" si="17"/>
        <v>96</v>
      </c>
      <c r="B124" s="1"/>
      <c r="C124" s="16" t="s">
        <v>110</v>
      </c>
      <c r="D124" s="1" t="s">
        <v>43</v>
      </c>
      <c r="E124" s="2">
        <v>10.97</v>
      </c>
      <c r="F124" s="15"/>
      <c r="G124" s="31">
        <f t="shared" si="16"/>
        <v>0</v>
      </c>
    </row>
    <row r="125" spans="1:7" x14ac:dyDescent="0.2">
      <c r="A125" s="23">
        <f t="shared" si="17"/>
        <v>97</v>
      </c>
      <c r="B125" s="1"/>
      <c r="C125" s="16" t="s">
        <v>111</v>
      </c>
      <c r="D125" s="1" t="s">
        <v>83</v>
      </c>
      <c r="E125" s="2">
        <v>1</v>
      </c>
      <c r="F125" s="15"/>
      <c r="G125" s="31">
        <f t="shared" ref="G125" si="18">E125*F125</f>
        <v>0</v>
      </c>
    </row>
    <row r="126" spans="1:7" ht="13.5" thickBot="1" x14ac:dyDescent="0.25">
      <c r="A126" s="80" t="s">
        <v>161</v>
      </c>
      <c r="B126" s="81"/>
      <c r="C126" s="81"/>
      <c r="D126" s="81"/>
      <c r="E126" s="81"/>
      <c r="F126" s="82"/>
      <c r="G126" s="36">
        <f>SUM(G7,G9,G75,G95)</f>
        <v>0</v>
      </c>
    </row>
    <row r="127" spans="1:7" ht="15" x14ac:dyDescent="0.2">
      <c r="A127" s="46" t="s">
        <v>132</v>
      </c>
      <c r="B127" s="47"/>
      <c r="C127" s="87" t="s">
        <v>159</v>
      </c>
      <c r="D127" s="88"/>
      <c r="E127" s="88"/>
      <c r="F127" s="89"/>
      <c r="G127" s="48"/>
    </row>
    <row r="128" spans="1:7" ht="19.5" x14ac:dyDescent="0.2">
      <c r="A128" s="22" t="s">
        <v>0</v>
      </c>
      <c r="B128" s="18"/>
      <c r="C128" s="19" t="s">
        <v>29</v>
      </c>
      <c r="D128" s="61" t="s">
        <v>136</v>
      </c>
      <c r="E128" s="62"/>
      <c r="F128" s="63"/>
      <c r="G128" s="30">
        <f>G129</f>
        <v>0</v>
      </c>
    </row>
    <row r="129" spans="1:7" ht="42" x14ac:dyDescent="0.2">
      <c r="A129" s="23">
        <f>A125+1</f>
        <v>98</v>
      </c>
      <c r="B129" s="1" t="s">
        <v>30</v>
      </c>
      <c r="C129" s="16" t="s">
        <v>164</v>
      </c>
      <c r="D129" s="1" t="s">
        <v>31</v>
      </c>
      <c r="E129" s="55">
        <v>0.17</v>
      </c>
      <c r="F129" s="15"/>
      <c r="G129" s="31">
        <f>E129*F129</f>
        <v>0</v>
      </c>
    </row>
    <row r="130" spans="1:7" ht="15" x14ac:dyDescent="0.2">
      <c r="A130" s="21" t="s">
        <v>2</v>
      </c>
      <c r="B130" s="5"/>
      <c r="C130" s="14" t="s">
        <v>1</v>
      </c>
      <c r="D130" s="64" t="s">
        <v>137</v>
      </c>
      <c r="E130" s="65"/>
      <c r="F130" s="66"/>
      <c r="G130" s="29">
        <f>G131+G133+G135+G137</f>
        <v>0</v>
      </c>
    </row>
    <row r="131" spans="1:7" ht="15" x14ac:dyDescent="0.2">
      <c r="A131" s="22" t="s">
        <v>3</v>
      </c>
      <c r="B131" s="18"/>
      <c r="C131" s="19" t="s">
        <v>169</v>
      </c>
      <c r="D131" s="61" t="s">
        <v>138</v>
      </c>
      <c r="E131" s="62"/>
      <c r="F131" s="63"/>
      <c r="G131" s="30">
        <f>G132</f>
        <v>0</v>
      </c>
    </row>
    <row r="132" spans="1:7" ht="84" x14ac:dyDescent="0.2">
      <c r="A132" s="23">
        <v>103</v>
      </c>
      <c r="B132" s="1" t="s">
        <v>32</v>
      </c>
      <c r="C132" s="16" t="s">
        <v>152</v>
      </c>
      <c r="D132" s="1" t="s">
        <v>33</v>
      </c>
      <c r="E132" s="2">
        <v>320</v>
      </c>
      <c r="F132" s="15"/>
      <c r="G132" s="31">
        <f t="shared" ref="G132" si="19">E132*F132</f>
        <v>0</v>
      </c>
    </row>
    <row r="133" spans="1:7" ht="15" x14ac:dyDescent="0.2">
      <c r="A133" s="32" t="s">
        <v>4</v>
      </c>
      <c r="B133" s="18"/>
      <c r="C133" s="19" t="s">
        <v>35</v>
      </c>
      <c r="D133" s="61" t="s">
        <v>139</v>
      </c>
      <c r="E133" s="62"/>
      <c r="F133" s="63"/>
      <c r="G133" s="30">
        <f>SUM(G134:G134)</f>
        <v>0</v>
      </c>
    </row>
    <row r="134" spans="1:7" ht="21" x14ac:dyDescent="0.2">
      <c r="A134" s="23">
        <v>104</v>
      </c>
      <c r="B134" s="1" t="s">
        <v>36</v>
      </c>
      <c r="C134" s="16" t="s">
        <v>38</v>
      </c>
      <c r="D134" s="1" t="s">
        <v>37</v>
      </c>
      <c r="E134" s="2">
        <v>65.099999999999994</v>
      </c>
      <c r="F134" s="15"/>
      <c r="G134" s="31">
        <f t="shared" ref="G134" si="20">E134*F134</f>
        <v>0</v>
      </c>
    </row>
    <row r="135" spans="1:7" ht="15" x14ac:dyDescent="0.2">
      <c r="A135" s="32" t="s">
        <v>133</v>
      </c>
      <c r="B135" s="18"/>
      <c r="C135" s="19" t="s">
        <v>41</v>
      </c>
      <c r="D135" s="61" t="s">
        <v>140</v>
      </c>
      <c r="E135" s="62"/>
      <c r="F135" s="63"/>
      <c r="G135" s="30">
        <f>SUM(G136:G136)</f>
        <v>0</v>
      </c>
    </row>
    <row r="136" spans="1:7" ht="63" x14ac:dyDescent="0.2">
      <c r="A136" s="23">
        <v>105</v>
      </c>
      <c r="B136" s="1" t="s">
        <v>42</v>
      </c>
      <c r="C136" s="16" t="s">
        <v>157</v>
      </c>
      <c r="D136" s="1" t="s">
        <v>43</v>
      </c>
      <c r="E136" s="2">
        <v>50</v>
      </c>
      <c r="F136" s="15"/>
      <c r="G136" s="31">
        <f t="shared" ref="G136" si="21">E136*F136</f>
        <v>0</v>
      </c>
    </row>
    <row r="137" spans="1:7" ht="33" customHeight="1" x14ac:dyDescent="0.2">
      <c r="A137" s="32" t="s">
        <v>170</v>
      </c>
      <c r="B137" s="18"/>
      <c r="C137" s="19" t="s">
        <v>45</v>
      </c>
      <c r="D137" s="61" t="s">
        <v>174</v>
      </c>
      <c r="E137" s="62"/>
      <c r="F137" s="63"/>
      <c r="G137" s="30">
        <f>SUM(G138:G144)</f>
        <v>0</v>
      </c>
    </row>
    <row r="138" spans="1:7" ht="29.25" x14ac:dyDescent="0.2">
      <c r="A138" s="23"/>
      <c r="B138" s="1"/>
      <c r="C138" s="4" t="s">
        <v>171</v>
      </c>
      <c r="D138" s="1"/>
      <c r="E138" s="2"/>
      <c r="F138" s="15"/>
      <c r="G138" s="31"/>
    </row>
    <row r="139" spans="1:7" ht="31.5" x14ac:dyDescent="0.2">
      <c r="A139" s="23">
        <v>106</v>
      </c>
      <c r="B139" s="1" t="s">
        <v>47</v>
      </c>
      <c r="C139" s="16" t="s">
        <v>77</v>
      </c>
      <c r="D139" s="1" t="s">
        <v>33</v>
      </c>
      <c r="E139" s="2">
        <v>315</v>
      </c>
      <c r="F139" s="15"/>
      <c r="G139" s="31">
        <f t="shared" ref="G139:G144" si="22">E139*F139</f>
        <v>0</v>
      </c>
    </row>
    <row r="140" spans="1:7" ht="31.5" x14ac:dyDescent="0.2">
      <c r="A140" s="23">
        <f t="shared" ref="A140:A144" si="23">1+A139</f>
        <v>107</v>
      </c>
      <c r="B140" s="1" t="s">
        <v>48</v>
      </c>
      <c r="C140" s="16" t="s">
        <v>49</v>
      </c>
      <c r="D140" s="1" t="s">
        <v>33</v>
      </c>
      <c r="E140" s="2">
        <v>315</v>
      </c>
      <c r="F140" s="15"/>
      <c r="G140" s="31">
        <f t="shared" si="22"/>
        <v>0</v>
      </c>
    </row>
    <row r="141" spans="1:7" ht="31.5" x14ac:dyDescent="0.2">
      <c r="A141" s="23">
        <f t="shared" si="23"/>
        <v>108</v>
      </c>
      <c r="B141" s="1" t="s">
        <v>48</v>
      </c>
      <c r="C141" s="16" t="s">
        <v>78</v>
      </c>
      <c r="D141" s="1" t="s">
        <v>33</v>
      </c>
      <c r="E141" s="2">
        <v>315</v>
      </c>
      <c r="F141" s="15"/>
      <c r="G141" s="31">
        <f t="shared" si="22"/>
        <v>0</v>
      </c>
    </row>
    <row r="142" spans="1:7" ht="42" x14ac:dyDescent="0.2">
      <c r="A142" s="23">
        <f t="shared" si="23"/>
        <v>109</v>
      </c>
      <c r="B142" s="1" t="s">
        <v>50</v>
      </c>
      <c r="C142" s="16" t="s">
        <v>153</v>
      </c>
      <c r="D142" s="1" t="s">
        <v>33</v>
      </c>
      <c r="E142" s="2">
        <v>315</v>
      </c>
      <c r="F142" s="15"/>
      <c r="G142" s="31">
        <f t="shared" si="22"/>
        <v>0</v>
      </c>
    </row>
    <row r="143" spans="1:7" ht="52.5" x14ac:dyDescent="0.2">
      <c r="A143" s="23">
        <f t="shared" si="23"/>
        <v>110</v>
      </c>
      <c r="B143" s="1" t="s">
        <v>50</v>
      </c>
      <c r="C143" s="16" t="s">
        <v>172</v>
      </c>
      <c r="D143" s="1" t="s">
        <v>33</v>
      </c>
      <c r="E143" s="2">
        <v>300</v>
      </c>
      <c r="F143" s="15"/>
      <c r="G143" s="31">
        <f t="shared" si="22"/>
        <v>0</v>
      </c>
    </row>
    <row r="144" spans="1:7" ht="42" x14ac:dyDescent="0.2">
      <c r="A144" s="23">
        <f t="shared" si="23"/>
        <v>111</v>
      </c>
      <c r="B144" s="1" t="s">
        <v>56</v>
      </c>
      <c r="C144" s="16" t="s">
        <v>128</v>
      </c>
      <c r="D144" s="1" t="s">
        <v>33</v>
      </c>
      <c r="E144" s="2">
        <v>300</v>
      </c>
      <c r="F144" s="15"/>
      <c r="G144" s="31">
        <f t="shared" si="22"/>
        <v>0</v>
      </c>
    </row>
    <row r="145" spans="1:7" ht="13.5" thickBot="1" x14ac:dyDescent="0.25">
      <c r="A145" s="80" t="s">
        <v>160</v>
      </c>
      <c r="B145" s="81"/>
      <c r="C145" s="81"/>
      <c r="D145" s="81"/>
      <c r="E145" s="81"/>
      <c r="F145" s="82"/>
      <c r="G145" s="52">
        <f>SUM(G128+G130)</f>
        <v>0</v>
      </c>
    </row>
    <row r="146" spans="1:7" ht="16.5" thickBot="1" x14ac:dyDescent="0.25">
      <c r="A146" s="70" t="s">
        <v>189</v>
      </c>
      <c r="B146" s="71"/>
      <c r="C146" s="71"/>
      <c r="D146" s="71"/>
      <c r="E146" s="71"/>
      <c r="F146" s="72"/>
      <c r="G146" s="53">
        <f>G145+G126</f>
        <v>0</v>
      </c>
    </row>
    <row r="147" spans="1:7" ht="15.75" x14ac:dyDescent="0.2">
      <c r="A147" s="73" t="s">
        <v>186</v>
      </c>
      <c r="B147" s="74"/>
      <c r="C147" s="74"/>
      <c r="D147" s="74"/>
      <c r="E147" s="74"/>
      <c r="F147" s="75"/>
      <c r="G147" s="54">
        <f>G146*0.23</f>
        <v>0</v>
      </c>
    </row>
    <row r="148" spans="1:7" ht="16.5" thickBot="1" x14ac:dyDescent="0.25">
      <c r="A148" s="76" t="s">
        <v>188</v>
      </c>
      <c r="B148" s="77"/>
      <c r="C148" s="77"/>
      <c r="D148" s="77"/>
      <c r="E148" s="77"/>
      <c r="F148" s="78"/>
      <c r="G148" s="49">
        <f>G147+G146</f>
        <v>0</v>
      </c>
    </row>
  </sheetData>
  <mergeCells count="33">
    <mergeCell ref="D1:G2"/>
    <mergeCell ref="D128:F128"/>
    <mergeCell ref="D10:F10"/>
    <mergeCell ref="D131:F131"/>
    <mergeCell ref="D95:F95"/>
    <mergeCell ref="D96:F96"/>
    <mergeCell ref="D77:F77"/>
    <mergeCell ref="D76:F76"/>
    <mergeCell ref="C6:F6"/>
    <mergeCell ref="D97:F97"/>
    <mergeCell ref="D106:F106"/>
    <mergeCell ref="D16:F16"/>
    <mergeCell ref="D19:F19"/>
    <mergeCell ref="D61:F61"/>
    <mergeCell ref="D75:F75"/>
    <mergeCell ref="A1:B1"/>
    <mergeCell ref="A145:F145"/>
    <mergeCell ref="A3:G3"/>
    <mergeCell ref="A126:F126"/>
    <mergeCell ref="D7:F7"/>
    <mergeCell ref="D9:F9"/>
    <mergeCell ref="D12:F12"/>
    <mergeCell ref="C127:F127"/>
    <mergeCell ref="D130:F130"/>
    <mergeCell ref="D133:F133"/>
    <mergeCell ref="A146:F146"/>
    <mergeCell ref="A147:F147"/>
    <mergeCell ref="A148:F148"/>
    <mergeCell ref="D112:F112"/>
    <mergeCell ref="D113:F113"/>
    <mergeCell ref="D115:F115"/>
    <mergeCell ref="D135:F135"/>
    <mergeCell ref="D137:F137"/>
  </mergeCells>
  <pageMargins left="0.78740157480314965" right="0.39370078740157483" top="0.59055118110236227" bottom="0.59055118110236227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ZRF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2022-03-24T09:38:35Z</dcterms:modified>
</cp:coreProperties>
</file>