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W:\8-Izabela Desecka\271 Przetargi\2023\1. Budowa chodnika wraz z zatokami autobusowymi i kanalizacją deszczową w m. Izdebno w ciągu drogi wojewódzkiej nr 263 Słupca - Dąbie\ETAP 3\"/>
    </mc:Choice>
  </mc:AlternateContent>
  <bookViews>
    <workbookView xWindow="2505" yWindow="0" windowWidth="15330" windowHeight="15600"/>
  </bookViews>
  <sheets>
    <sheet name="Branża drogowa" sheetId="1" r:id="rId1"/>
  </sheets>
  <definedNames>
    <definedName name="_xlnm.Print_Titles" localSheetId="0">'Branża drogowa'!$9:$9</definedName>
  </definedNames>
  <calcPr calcId="162913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44" i="1" l="1"/>
  <c r="G31" i="1"/>
  <c r="G20" i="1"/>
  <c r="G19" i="1"/>
  <c r="G74" i="1"/>
  <c r="G73" i="1"/>
  <c r="G72" i="1"/>
  <c r="G71" i="1"/>
  <c r="G70" i="1"/>
  <c r="G69" i="1"/>
  <c r="G68" i="1"/>
  <c r="G67" i="1"/>
  <c r="G66" i="1"/>
  <c r="G65" i="1"/>
  <c r="G64" i="1"/>
  <c r="G63" i="1"/>
  <c r="G62" i="1"/>
  <c r="G61" i="1"/>
  <c r="G50" i="1"/>
  <c r="G48" i="1"/>
  <c r="G47" i="1"/>
  <c r="G75" i="1" l="1"/>
  <c r="G18" i="1"/>
  <c r="G17" i="1"/>
  <c r="G16" i="1"/>
  <c r="G15" i="1"/>
  <c r="G14" i="1"/>
  <c r="G13" i="1"/>
  <c r="G12" i="1"/>
  <c r="G56" i="1" l="1"/>
  <c r="G54" i="1"/>
  <c r="G58" i="1"/>
  <c r="G57" i="1"/>
  <c r="G55" i="1"/>
  <c r="G51" i="1"/>
  <c r="G52" i="1" s="1"/>
  <c r="G36" i="1"/>
  <c r="G37" i="1"/>
  <c r="G38" i="1"/>
  <c r="G39" i="1"/>
  <c r="G40" i="1"/>
  <c r="G41" i="1"/>
  <c r="G42" i="1"/>
  <c r="G43" i="1"/>
  <c r="G35" i="1"/>
  <c r="G24" i="1"/>
  <c r="G25" i="1"/>
  <c r="G26" i="1"/>
  <c r="G27" i="1"/>
  <c r="G28" i="1"/>
  <c r="G29" i="1"/>
  <c r="G30" i="1"/>
  <c r="G32" i="1"/>
  <c r="G23" i="1"/>
  <c r="G11" i="1"/>
  <c r="G59" i="1" l="1"/>
  <c r="G33" i="1"/>
  <c r="G21" i="1"/>
  <c r="G45" i="1"/>
  <c r="G77" i="1" l="1"/>
  <c r="G78" i="1" l="1"/>
  <c r="G79" i="1" s="1"/>
</calcChain>
</file>

<file path=xl/sharedStrings.xml><?xml version="1.0" encoding="utf-8"?>
<sst xmlns="http://schemas.openxmlformats.org/spreadsheetml/2006/main" count="198" uniqueCount="120">
  <si>
    <t>Lp.</t>
  </si>
  <si>
    <t>Specyfikacja</t>
  </si>
  <si>
    <t>Wyszczególnienie robót</t>
  </si>
  <si>
    <t>Jedn. miary</t>
  </si>
  <si>
    <t>km</t>
  </si>
  <si>
    <t>TABELA ELEMENTÓW ROZLICZENIOWYCH</t>
  </si>
  <si>
    <t>RAZEM NETTO</t>
  </si>
  <si>
    <t>I.</t>
  </si>
  <si>
    <t>II.</t>
  </si>
  <si>
    <t>Razem rozdział I:</t>
  </si>
  <si>
    <t>Razem rozdział II:</t>
  </si>
  <si>
    <t>IV.</t>
  </si>
  <si>
    <t>Razem rozdział III:</t>
  </si>
  <si>
    <t>Razem rozdział IV:</t>
  </si>
  <si>
    <t>V.</t>
  </si>
  <si>
    <t>m</t>
  </si>
  <si>
    <t>D-04.01.01</t>
  </si>
  <si>
    <t>D-08.03.01</t>
  </si>
  <si>
    <t>III.</t>
  </si>
  <si>
    <t>D-08.05.06a</t>
  </si>
  <si>
    <t>D-08.01.01b</t>
  </si>
  <si>
    <t>D-05.03.23a</t>
  </si>
  <si>
    <t>D-04.05.01</t>
  </si>
  <si>
    <t>m3</t>
  </si>
  <si>
    <t>m2</t>
  </si>
  <si>
    <t>D-04.04.04</t>
  </si>
  <si>
    <t>____________________________________</t>
  </si>
  <si>
    <t xml:space="preserve"> (podpis Wykonawcy/Wykonawców)</t>
  </si>
  <si>
    <t xml:space="preserve"> (pieczęć Wykonawcy/Wykonawców)</t>
  </si>
  <si>
    <t>D-04.03.01a</t>
  </si>
  <si>
    <t>D-04.07.01a</t>
  </si>
  <si>
    <t>D-05.03.11</t>
  </si>
  <si>
    <t>NAWIERZCHNIE (CPV - 45233260-9)</t>
  </si>
  <si>
    <t xml:space="preserve">ZNAKI DROGOWE I ELEMENTY BEZPIECZEŃSTWA (CPV - 45233290-8) </t>
  </si>
  <si>
    <t>D-07.01.01</t>
  </si>
  <si>
    <t>D-04.06.01</t>
  </si>
  <si>
    <t>Budowa chodnika wraz z zatokami autobusowymi i kanalizacją deszczową</t>
  </si>
  <si>
    <t>ROBOTY  PRZYGOTOWAWCZE, ROZBIÓRKOWE I ZIEMNE  (CPV - 45110000-1)</t>
  </si>
  <si>
    <t xml:space="preserve">FUNDAMENTOWANIE ULIC I ŚCIEŻEK RUCHU PIESZEGO (PODBUDOWY) (CPV - 45233340-4) </t>
  </si>
  <si>
    <t>Ręczne oczyszczenie podbudowy z kruszywa</t>
  </si>
  <si>
    <t>D-01.01.01a</t>
  </si>
  <si>
    <t>D-05.03.05a</t>
  </si>
  <si>
    <t>D-05.03.05b</t>
  </si>
  <si>
    <t>VAT 23 %</t>
  </si>
  <si>
    <t>OGÓŁEM BRUTTO</t>
  </si>
  <si>
    <t>słownie: __________________________________________________________________________________</t>
  </si>
  <si>
    <t>Ilość 
jedn.</t>
  </si>
  <si>
    <t>Cena 
jedn.
[zł]</t>
  </si>
  <si>
    <t>Wartość 
netto
[zł]</t>
  </si>
  <si>
    <t>Roboty pomiarowe wraz z ustawieniem tablic informacyjnych zgodnie z OST</t>
  </si>
  <si>
    <t>Inwentaryzacja geodezyjna powykonawcza</t>
  </si>
  <si>
    <t>szt</t>
  </si>
  <si>
    <t>Roboty ziemne wykonywane koparkami podsiębiernymi o poj.łyżki 0,25 m3 z transportem urobku samochodami samowyładowczymi do 5 t na odl.do 1 km.Grunt kat.III</t>
  </si>
  <si>
    <t>Ręczne formowanie nasypów z ziemi dostarczanej samochodami samowyładowczymi. Grunt kategorii I-II. Zasypanie istniejącego rowu drogowego po uprzednim zdjęciu darniny</t>
  </si>
  <si>
    <t>Zagęszczanie nasypów zagęszczarkami. Grunt sypki kategorii I-II</t>
  </si>
  <si>
    <t>Demontaż istniejących znaków ze słupkami celem przestawienia po wykonaniu nawierzchni</t>
  </si>
  <si>
    <t>Rozebranie istniejącej podbudowy celem wymiany w miejscach widocznych uszkodzeń wskazanych przez Zamawiającego</t>
  </si>
  <si>
    <t>Umocnienie pobocza materiałem z frezowania nawierzchni asfaltowej z zagęszczeniem. Grubość warstwy 10cm. Brakującą ilość Wykonawca przetransportuje we własnym zakresie ze składowiska RDW w Koninie</t>
  </si>
  <si>
    <t>Podłoże z kruszywa naturalnego ulepszonego cementem o Rm=5MPa pod warstwy konstrukcyjne poszerzenia jezdni i miejscach wymiany podbudowy. Grubość warstwy po zagęszczeniu 15 cm</t>
  </si>
  <si>
    <t>Podłoże z kruszywa naturalnego ulepszonego cementem o Rm=2,5MPa pod konstrukcję chodnika, zjazdów do posesji i na drogi oraz zatoki autobusowej. Grubość warstwy po zagęszczeniu 10 cm</t>
  </si>
  <si>
    <t>Podbudowa na zjazdach z betonu C8/10, grubość warstwy po zagęszczeniu 20 cm</t>
  </si>
  <si>
    <t>Warstwa podbudowy na poszerzeniu jezdni wykonana z mieszanki kruszywa łamanego sortowanego 0/31,5mm o uziarnieniu ciągłym, grubość warstwy po zagęszczeniu 20 cm</t>
  </si>
  <si>
    <t>Skropienie nawierzchni podbudowy pomocniczej asfaltem drogowym</t>
  </si>
  <si>
    <t>Frezowanie nawierzchni bitumicznej o gr. 5 cm z wbudowaniem materiału z frezowania w pobocza na miejscu</t>
  </si>
  <si>
    <t>Nawierzchnia zjazdów na pola z destruktu asfaltowego gr. 8 cm (destrukt z frezowania nawierzchni na miejscu lub składowiska RDW w Koninie)</t>
  </si>
  <si>
    <t>Chodniki z kostki brukowej betonowej grubości 8 cm,szarej,układane na podsypce cementowo-piaskowej spoiny wypełniane piaskiem</t>
  </si>
  <si>
    <t>Zjazdy z kostki brukowej betonowej grubości 8 cm grafitowej, układane na podsypce cementowo-piaskowej spoiny wypełniane piaskiem</t>
  </si>
  <si>
    <t>Ręczne oczyszczenie nawierzchni podbudowy zasadniczej z BA</t>
  </si>
  <si>
    <t>Skropienie nawierzchni podbudowy zasadniczej z BA z uwzględnieniem zakładu na starej nawierzchni asfaltem drogowym</t>
  </si>
  <si>
    <t>Warstwa wiążąca z betonu asfaltowego AC16W, grubość warstwy po zagęszczeniu 6cm. Transport mieszanki samochodem samowyład. 5-10t</t>
  </si>
  <si>
    <t>Ręczne oczyszczenie nawierzchni drogowych ulepszonych z bitumu</t>
  </si>
  <si>
    <t>Skropienie nawierzchni warstwy wiążącej z BA asfaltem drogowym</t>
  </si>
  <si>
    <t>Warstwa ścieralna z betonu asfaltowego AC8S, grub.warstwy po zagęszczeniu 5cm.</t>
  </si>
  <si>
    <t>Regulacja istniejących znaków ze słupkami - ponowne ustawienie znaków względem nowej nawierzchni chodników</t>
  </si>
  <si>
    <t>Malowanie farbą akrylową odblaskową linii i pasów mechanicznie</t>
  </si>
  <si>
    <t>Słupki z rur stalowych o średnicy 60,3mm L=4,0m</t>
  </si>
  <si>
    <t>szt.</t>
  </si>
  <si>
    <t>Pionowe znaki drogowe, znaki ostrzegawcze i informacyjne o powierzchni ponad 0,3 m2. Lico z folii II gen.</t>
  </si>
  <si>
    <t>Pionowe znaki drogowe, znaki ostrzegawcze i informacyjne o powierzchni ponad 0,3 m2. Lico z folii III gen.</t>
  </si>
  <si>
    <t>ELEMENTY ULIC I DRÓG DLA PIESZYCH (CPV - 45233250-6)</t>
  </si>
  <si>
    <t>Krawężniki betonowe wystające o wymiarach 20x30 cm z wykonaniem ław betonowych pod krawężnik i ściek przykrawężnikowy z betonu C12/15 0,137m3/mb</t>
  </si>
  <si>
    <t>Obrzeża betonowe o wymiarach 30x8 cm na ławie betonowej z oporem z betonu C12/15 0,04m3/mb</t>
  </si>
  <si>
    <t>Ścieki uliczne płaskie z dwóch rzędów kostki brukowej betonowej bezfazowej szarej gr. 8cm układanej na zaprawie cementowej</t>
  </si>
  <si>
    <t>Razem rozdział V:</t>
  </si>
  <si>
    <t>Podsypka piaskowa gr. 20cm pod przepusty rurowe w osi rowu pod zjazdami.</t>
  </si>
  <si>
    <t>Przepusty z rur z tworzyw sztucznych dwuściennych karbowanych kielichowych SN8 fi 400 mm</t>
  </si>
  <si>
    <t>Zasypka przepustu gruntem z ukopu lub piaskiem z zagęszczeniem gdyby grunt rodzimy nie nadawał się na zasypanie</t>
  </si>
  <si>
    <t>Wykopy pod studnie wpustów wykonywane koparkami podsiębiernymi o poj.łyżki 0.15 m3 w gr.kat. III z transportem urobku na składowisko Wykonawcy</t>
  </si>
  <si>
    <t>Podbudowa betonowa pod studnie wpustów deszczowych o grubości 15 cm</t>
  </si>
  <si>
    <t>Studzienki ściekowe z gotowych elementów betonowe o śr.500 mm z osadnikiem bez syfonu i wpustem żeliwnym krawężnikowo-jezdniowym klasy D-400</t>
  </si>
  <si>
    <t>Zasypywanie wykopów wokół wpustów z zagęszczeniem gruntem dowiezionym przez Wykonawcę</t>
  </si>
  <si>
    <t>Przewierty o długości do 20 m maszyną do wierceń poziomych rurami o śr. do 300mm w gruntach kat.III-IV z wykonaniem komór</t>
  </si>
  <si>
    <t>Przeciaganie rurociągów PVC o śr.nominalnej 200mm w rurach ochronnych</t>
  </si>
  <si>
    <t>Wykonanie umocnienia wylotu ścieku skarpowego w dnie rowu wg. KPED 01.03 na podsypce cementowo-piaskowej 1:4 gr. 5cm - zakup, transport, ułożenie (3 szt płyt koryt. 60x50x15 na wylot)</t>
  </si>
  <si>
    <t>Wykonanie umocnienia wylotu przykanalika na skarpie płytą chodnikową na podsypce cementowo-kruszywowej. 1:4 gr. 5 cm - zakup, transport, ułożenie (3 szt. płyt 50x50x7 na wylot)</t>
  </si>
  <si>
    <t>Wykonanie umocnienia wylotu przykanalika brukowcem nieobrobionym na podbetonie C12/15 gr.10cm, spoiny zacierane zaprawą cem.-piask.</t>
  </si>
  <si>
    <t>Razem rozdział VI:</t>
  </si>
  <si>
    <t>VI.</t>
  </si>
  <si>
    <t>ODWODNIENIE (CPV - 45232452-5)</t>
  </si>
  <si>
    <t>D-01.02.02a</t>
  </si>
  <si>
    <t>D-02.03.01</t>
  </si>
  <si>
    <t>D-01.02.04</t>
  </si>
  <si>
    <t>D-07.02.01</t>
  </si>
  <si>
    <t>D-06.04.01</t>
  </si>
  <si>
    <t>D-06.02.01a</t>
  </si>
  <si>
    <t>D-06.01.01</t>
  </si>
  <si>
    <t>D-03.02.01</t>
  </si>
  <si>
    <t>D-02.01.02</t>
  </si>
  <si>
    <t>w m. Izdebno w ciągu drogi wojewódzkiej nr 263 Słupca – Dąbie etap III
w km 14+711 - 15+271 str. L - etap 3</t>
  </si>
  <si>
    <t>Usunięcie warstwy ziemi urodzajnej i darniny koparkami podsiębiernymi o poj.łyżki 0,25 m3 
z transportem urobku samochodami samowyładowczymi do 5 t na odl.do 1 km.Grunt kat.I-II</t>
  </si>
  <si>
    <t>Ścinka zawyżonego pobocza wykonywane mechanicznie przy grubości ścinania 20 cm umożliwiająca wbudowanie destruktu 
z frezowania pobocza. Grubość do wbudowania 10cm.</t>
  </si>
  <si>
    <t>Koryto ziemne pod warstwy konstrukcyjne poszerzenia, ściek przykrawężnikowy 
i krawęzniki oraz pod chodnik, wykonywane koparką podsiębierną o poj.łyżki 0,25 m3 
z transportem urobku samochodami samowyładowczymi 5-10t na składowisko Wykonawcy</t>
  </si>
  <si>
    <t>Profilowanie i zagęszczanie podłoża pod warstwy konstrukcyjne nawierzchni,wykonywane mechanicznie,przy użyciu walca wibracyjnego 
w gruntach kategorii II-VI</t>
  </si>
  <si>
    <t>Wymiana podbudowy w miejscach uszkodzeń wskazanych przez Zamawiającego gr. 20cm 
z kruszywa łamanego 0-31,5mm - roboty na poszerzeniach,przekopach lub pasach węższych niż 2.5 m</t>
  </si>
  <si>
    <t>Krawężniki betonowe najazdowe 20x22cm 
z wykonaniem ław betonowych pod krawężnik 
i ściek przykrawężnikowy z betonu C12/15 0,137m3/mb</t>
  </si>
  <si>
    <t>Odtworzenie rowu przydrożnego wykonywane koparkami podsiębiernymi o poj.łyżki 0.25 m3 
w gr.kat. I-II z transportem urobku na składowisko Wykonawcy samochodami samowyładowczymi</t>
  </si>
  <si>
    <t>Prefabrykowane zakończenia przepustów 
fi 400mm trapezowe ze skrzydełkami</t>
  </si>
  <si>
    <t>Krawężniki betonowe prostokątne wtopione 12x25cm z wykonaniem ław betonowych 
z oporem z betonu C12/15 - obramowanie zjazdów</t>
  </si>
  <si>
    <t>Podbudowa z betonu asfaltowego AC22P, grubość warstwy po zagęszczeniu 7 cm, transport mieszanki samochodem samowyładowczym 5-10t</t>
  </si>
  <si>
    <t>__________________ dnia __ __ 2023 roku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</si>
</sst>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"/>
  </numFmts>
  <fonts count="12" x14ac:knownFonts="1">
    <font>
      <sz val="10"/>
      <name val="Arial"/>
      <charset val="238"/>
    </font>
    <font>
      <sz val="8"/>
      <name val="Arial"/>
      <family val="2"/>
      <charset val="238"/>
    </font>
    <font>
      <sz val="9"/>
      <name val="Arial"/>
      <family val="2"/>
      <charset val="238"/>
    </font>
    <font>
      <sz val="10"/>
      <name val="Arial"/>
      <family val="2"/>
      <charset val="238"/>
    </font>
    <font>
      <sz val="10"/>
      <name val="Tahoma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i/>
      <sz val="7"/>
      <name val="Tahoma"/>
      <family val="2"/>
      <charset val="238"/>
    </font>
    <font>
      <i/>
      <sz val="11"/>
      <name val="Arial"/>
      <family val="2"/>
      <charset val="238"/>
    </font>
    <font>
      <sz val="11"/>
      <name val="Arial"/>
      <family val="2"/>
      <charset val="238"/>
    </font>
    <font>
      <sz val="11"/>
      <name val="Encode Sans Compressed"/>
      <charset val="238"/>
    </font>
    <font>
      <sz val="10"/>
      <name val="Encode Sans Compressed"/>
      <charset val="23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7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/>
    </xf>
    <xf numFmtId="4" fontId="3" fillId="0" borderId="1" xfId="0" applyNumberFormat="1" applyFont="1" applyBorder="1" applyAlignment="1">
      <alignment horizontal="right" vertical="center" wrapText="1"/>
    </xf>
    <xf numFmtId="164" fontId="3" fillId="0" borderId="1" xfId="0" applyNumberFormat="1" applyFont="1" applyBorder="1" applyAlignment="1">
      <alignment horizontal="right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2" xfId="0" applyFont="1" applyBorder="1" applyAlignment="1">
      <alignment vertical="center" wrapText="1"/>
    </xf>
    <xf numFmtId="4" fontId="3" fillId="0" borderId="2" xfId="0" applyNumberFormat="1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4" fontId="3" fillId="0" borderId="7" xfId="0" applyNumberFormat="1" applyFont="1" applyBorder="1" applyAlignment="1">
      <alignment vertical="center" wrapText="1"/>
    </xf>
    <xf numFmtId="0" fontId="6" fillId="0" borderId="8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right" vertical="center" wrapText="1"/>
    </xf>
    <xf numFmtId="0" fontId="3" fillId="0" borderId="0" xfId="0" applyFont="1"/>
    <xf numFmtId="0" fontId="3" fillId="0" borderId="0" xfId="0" applyFont="1" applyAlignment="1">
      <alignment horizontal="center"/>
    </xf>
    <xf numFmtId="0" fontId="3" fillId="0" borderId="0" xfId="0" applyFont="1" applyAlignment="1">
      <alignment vertical="center"/>
    </xf>
    <xf numFmtId="0" fontId="4" fillId="0" borderId="0" xfId="0" applyFont="1"/>
    <xf numFmtId="0" fontId="4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3" fillId="0" borderId="3" xfId="0" applyFont="1" applyBorder="1" applyAlignment="1">
      <alignment horizontal="right" vertical="center" wrapText="1"/>
    </xf>
    <xf numFmtId="0" fontId="10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0" fontId="9" fillId="0" borderId="0" xfId="0" applyFont="1" applyAlignment="1">
      <alignment horizontal="center" vertical="center" wrapText="1"/>
    </xf>
    <xf numFmtId="0" fontId="11" fillId="0" borderId="0" xfId="0" applyFont="1"/>
    <xf numFmtId="0" fontId="11" fillId="0" borderId="0" xfId="0" applyFont="1" applyAlignment="1">
      <alignment vertical="center"/>
    </xf>
    <xf numFmtId="2" fontId="3" fillId="0" borderId="1" xfId="0" applyNumberFormat="1" applyFont="1" applyBorder="1" applyAlignment="1">
      <alignment vertical="center" wrapText="1"/>
    </xf>
    <xf numFmtId="0" fontId="3" fillId="0" borderId="10" xfId="0" applyFont="1" applyBorder="1" applyAlignment="1">
      <alignment horizontal="right" vertical="center" wrapText="1"/>
    </xf>
    <xf numFmtId="0" fontId="3" fillId="0" borderId="0" xfId="0" applyFont="1" applyAlignment="1">
      <alignment horizontal="right" vertical="center" wrapText="1"/>
    </xf>
    <xf numFmtId="0" fontId="3" fillId="0" borderId="11" xfId="0" applyFont="1" applyBorder="1" applyAlignment="1">
      <alignment horizontal="right" vertical="center" wrapText="1"/>
    </xf>
    <xf numFmtId="0" fontId="6" fillId="0" borderId="4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right" vertical="center" wrapText="1"/>
    </xf>
    <xf numFmtId="0" fontId="6" fillId="0" borderId="4" xfId="0" applyFont="1" applyBorder="1" applyAlignment="1">
      <alignment horizontal="right" vertical="center" wrapText="1"/>
    </xf>
    <xf numFmtId="0" fontId="6" fillId="0" borderId="2" xfId="0" applyFont="1" applyBorder="1" applyAlignment="1">
      <alignment horizontal="right" vertical="center" wrapText="1"/>
    </xf>
    <xf numFmtId="0" fontId="3" fillId="0" borderId="0" xfId="0" applyFont="1" applyAlignment="1">
      <alignment vertical="center"/>
    </xf>
    <xf numFmtId="0" fontId="5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4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3" fillId="0" borderId="5" xfId="0" applyFont="1" applyBorder="1" applyAlignment="1">
      <alignment horizontal="right" vertical="center" wrapText="1"/>
    </xf>
    <xf numFmtId="0" fontId="3" fillId="0" borderId="6" xfId="0" applyFont="1" applyBorder="1" applyAlignment="1">
      <alignment horizontal="right" vertical="center" wrapText="1"/>
    </xf>
    <xf numFmtId="0" fontId="3" fillId="0" borderId="9" xfId="0" applyFont="1" applyBorder="1" applyAlignment="1">
      <alignment horizontal="right" vertical="center" wrapText="1"/>
    </xf>
    <xf numFmtId="0" fontId="3" fillId="0" borderId="2" xfId="0" applyFont="1" applyBorder="1" applyAlignment="1">
      <alignment horizontal="right" vertical="center" wrapTex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7"/>
  <sheetViews>
    <sheetView showZeros="0" tabSelected="1" topLeftCell="A37" zoomScale="160" zoomScaleNormal="160" workbookViewId="0">
      <selection activeCell="C80" sqref="C80"/>
    </sheetView>
  </sheetViews>
  <sheetFormatPr defaultRowHeight="12.75" x14ac:dyDescent="0.2"/>
  <cols>
    <col min="1" max="1" width="4.85546875" customWidth="1"/>
    <col min="2" max="2" width="11.140625" customWidth="1"/>
    <col min="3" max="3" width="41" customWidth="1"/>
    <col min="4" max="4" width="6.5703125" style="1" customWidth="1"/>
    <col min="5" max="5" width="9.28515625" customWidth="1"/>
    <col min="6" max="6" width="10.5703125" customWidth="1"/>
    <col min="7" max="7" width="12.42578125" customWidth="1"/>
  </cols>
  <sheetData>
    <row r="1" spans="1:7" ht="17.25" customHeight="1" x14ac:dyDescent="0.2">
      <c r="B1" s="28" t="s">
        <v>26</v>
      </c>
    </row>
    <row r="2" spans="1:7" x14ac:dyDescent="0.2">
      <c r="B2" s="29" t="s">
        <v>28</v>
      </c>
    </row>
    <row r="3" spans="1:7" ht="25.5" customHeight="1" x14ac:dyDescent="0.2"/>
    <row r="4" spans="1:7" s="2" customFormat="1" ht="31.5" customHeight="1" x14ac:dyDescent="0.2">
      <c r="A4" s="47" t="s">
        <v>5</v>
      </c>
      <c r="B4" s="48"/>
      <c r="C4" s="48"/>
      <c r="D4" s="48"/>
      <c r="E4" s="48"/>
      <c r="F4" s="48"/>
      <c r="G4" s="48"/>
    </row>
    <row r="5" spans="1:7" s="2" customFormat="1" x14ac:dyDescent="0.2">
      <c r="A5" s="49" t="s">
        <v>36</v>
      </c>
      <c r="B5" s="49"/>
      <c r="C5" s="49"/>
      <c r="D5" s="49"/>
      <c r="E5" s="49"/>
      <c r="F5" s="49"/>
      <c r="G5" s="49"/>
    </row>
    <row r="6" spans="1:7" s="2" customFormat="1" ht="25.5" customHeight="1" x14ac:dyDescent="0.2">
      <c r="A6" s="49" t="s">
        <v>108</v>
      </c>
      <c r="B6" s="49"/>
      <c r="C6" s="49"/>
      <c r="D6" s="49"/>
      <c r="E6" s="49"/>
      <c r="F6" s="49"/>
      <c r="G6" s="49"/>
    </row>
    <row r="7" spans="1:7" s="2" customFormat="1" ht="33" customHeight="1" x14ac:dyDescent="0.2">
      <c r="A7" s="15"/>
      <c r="B7" s="15"/>
      <c r="C7" s="30"/>
      <c r="D7" s="14"/>
      <c r="E7" s="15"/>
      <c r="F7" s="15"/>
      <c r="G7" s="15"/>
    </row>
    <row r="8" spans="1:7" s="3" customFormat="1" ht="36" x14ac:dyDescent="0.2">
      <c r="A8" s="16" t="s">
        <v>0</v>
      </c>
      <c r="B8" s="16" t="s">
        <v>1</v>
      </c>
      <c r="C8" s="16" t="s">
        <v>2</v>
      </c>
      <c r="D8" s="16" t="s">
        <v>3</v>
      </c>
      <c r="E8" s="16" t="s">
        <v>46</v>
      </c>
      <c r="F8" s="16" t="s">
        <v>47</v>
      </c>
      <c r="G8" s="16" t="s">
        <v>48</v>
      </c>
    </row>
    <row r="9" spans="1:7" s="4" customFormat="1" ht="11.25" x14ac:dyDescent="0.2">
      <c r="A9" s="17">
        <v>1</v>
      </c>
      <c r="B9" s="17">
        <v>2</v>
      </c>
      <c r="C9" s="17">
        <v>3</v>
      </c>
      <c r="D9" s="17">
        <v>4</v>
      </c>
      <c r="E9" s="17">
        <v>5</v>
      </c>
      <c r="F9" s="17">
        <v>6</v>
      </c>
      <c r="G9" s="17">
        <v>7</v>
      </c>
    </row>
    <row r="10" spans="1:7" s="2" customFormat="1" ht="18.75" customHeight="1" x14ac:dyDescent="0.2">
      <c r="A10" s="18" t="s">
        <v>7</v>
      </c>
      <c r="B10" s="50" t="s">
        <v>37</v>
      </c>
      <c r="C10" s="51"/>
      <c r="D10" s="51"/>
      <c r="E10" s="51"/>
      <c r="F10" s="51"/>
      <c r="G10" s="52"/>
    </row>
    <row r="11" spans="1:7" s="2" customFormat="1" ht="33" customHeight="1" x14ac:dyDescent="0.2">
      <c r="A11" s="5">
        <v>1</v>
      </c>
      <c r="B11" s="5" t="s">
        <v>40</v>
      </c>
      <c r="C11" s="10" t="s">
        <v>49</v>
      </c>
      <c r="D11" s="5" t="s">
        <v>4</v>
      </c>
      <c r="E11" s="8">
        <v>0.56000000000000005</v>
      </c>
      <c r="F11" s="12"/>
      <c r="G11" s="13">
        <f t="shared" ref="G11:G20" si="0">ROUND(E11*F11,2)</f>
        <v>0</v>
      </c>
    </row>
    <row r="12" spans="1:7" s="2" customFormat="1" ht="29.25" customHeight="1" x14ac:dyDescent="0.2">
      <c r="A12" s="5">
        <v>2</v>
      </c>
      <c r="B12" s="5" t="s">
        <v>40</v>
      </c>
      <c r="C12" s="10" t="s">
        <v>50</v>
      </c>
      <c r="D12" s="5" t="s">
        <v>51</v>
      </c>
      <c r="E12" s="8">
        <v>1</v>
      </c>
      <c r="F12" s="12"/>
      <c r="G12" s="13">
        <f t="shared" si="0"/>
        <v>0</v>
      </c>
    </row>
    <row r="13" spans="1:7" s="2" customFormat="1" ht="63.75" x14ac:dyDescent="0.2">
      <c r="A13" s="5">
        <v>3</v>
      </c>
      <c r="B13" s="5" t="s">
        <v>99</v>
      </c>
      <c r="C13" s="10" t="s">
        <v>109</v>
      </c>
      <c r="D13" s="5" t="s">
        <v>23</v>
      </c>
      <c r="E13" s="8">
        <v>268.8</v>
      </c>
      <c r="F13" s="12"/>
      <c r="G13" s="13">
        <f t="shared" si="0"/>
        <v>0</v>
      </c>
    </row>
    <row r="14" spans="1:7" s="2" customFormat="1" ht="63.75" x14ac:dyDescent="0.2">
      <c r="A14" s="5">
        <v>4</v>
      </c>
      <c r="B14" s="5" t="s">
        <v>100</v>
      </c>
      <c r="C14" s="10" t="s">
        <v>52</v>
      </c>
      <c r="D14" s="5" t="s">
        <v>23</v>
      </c>
      <c r="E14" s="8">
        <v>176.41</v>
      </c>
      <c r="F14" s="12"/>
      <c r="G14" s="13">
        <f t="shared" si="0"/>
        <v>0</v>
      </c>
    </row>
    <row r="15" spans="1:7" s="2" customFormat="1" ht="63.75" x14ac:dyDescent="0.2">
      <c r="A15" s="5">
        <v>5</v>
      </c>
      <c r="B15" s="5" t="s">
        <v>100</v>
      </c>
      <c r="C15" s="10" t="s">
        <v>53</v>
      </c>
      <c r="D15" s="5" t="s">
        <v>23</v>
      </c>
      <c r="E15" s="8">
        <v>835.48</v>
      </c>
      <c r="F15" s="12"/>
      <c r="G15" s="13">
        <f t="shared" si="0"/>
        <v>0</v>
      </c>
    </row>
    <row r="16" spans="1:7" s="2" customFormat="1" ht="31.5" customHeight="1" x14ac:dyDescent="0.2">
      <c r="A16" s="5">
        <v>6</v>
      </c>
      <c r="B16" s="5" t="s">
        <v>100</v>
      </c>
      <c r="C16" s="10" t="s">
        <v>54</v>
      </c>
      <c r="D16" s="5" t="s">
        <v>23</v>
      </c>
      <c r="E16" s="8">
        <v>835.48</v>
      </c>
      <c r="F16" s="12"/>
      <c r="G16" s="13">
        <f t="shared" si="0"/>
        <v>0</v>
      </c>
    </row>
    <row r="17" spans="1:7" s="2" customFormat="1" ht="36" customHeight="1" x14ac:dyDescent="0.2">
      <c r="A17" s="5">
        <v>7</v>
      </c>
      <c r="B17" s="5" t="s">
        <v>101</v>
      </c>
      <c r="C17" s="10" t="s">
        <v>55</v>
      </c>
      <c r="D17" s="5" t="s">
        <v>51</v>
      </c>
      <c r="E17" s="8">
        <v>8</v>
      </c>
      <c r="F17" s="12"/>
      <c r="G17" s="13">
        <f t="shared" si="0"/>
        <v>0</v>
      </c>
    </row>
    <row r="18" spans="1:7" s="2" customFormat="1" ht="70.5" customHeight="1" x14ac:dyDescent="0.2">
      <c r="A18" s="5">
        <v>8</v>
      </c>
      <c r="B18" s="5" t="s">
        <v>99</v>
      </c>
      <c r="C18" s="10" t="s">
        <v>110</v>
      </c>
      <c r="D18" s="5" t="s">
        <v>24</v>
      </c>
      <c r="E18" s="8">
        <v>682.5</v>
      </c>
      <c r="F18" s="12"/>
      <c r="G18" s="13">
        <f t="shared" si="0"/>
        <v>0</v>
      </c>
    </row>
    <row r="19" spans="1:7" s="2" customFormat="1" ht="42.75" customHeight="1" x14ac:dyDescent="0.2">
      <c r="A19" s="5">
        <v>9</v>
      </c>
      <c r="B19" s="5" t="s">
        <v>101</v>
      </c>
      <c r="C19" s="10" t="s">
        <v>56</v>
      </c>
      <c r="D19" s="5" t="s">
        <v>24</v>
      </c>
      <c r="E19" s="8">
        <v>156</v>
      </c>
      <c r="F19" s="12"/>
      <c r="G19" s="13">
        <f t="shared" si="0"/>
        <v>0</v>
      </c>
    </row>
    <row r="20" spans="1:7" s="2" customFormat="1" ht="81" customHeight="1" x14ac:dyDescent="0.2">
      <c r="A20" s="5">
        <v>10</v>
      </c>
      <c r="B20" s="5"/>
      <c r="C20" s="10" t="s">
        <v>57</v>
      </c>
      <c r="D20" s="5" t="s">
        <v>24</v>
      </c>
      <c r="E20" s="8">
        <v>750</v>
      </c>
      <c r="F20" s="12"/>
      <c r="G20" s="13">
        <f t="shared" si="0"/>
        <v>0</v>
      </c>
    </row>
    <row r="21" spans="1:7" s="2" customFormat="1" ht="21.95" customHeight="1" x14ac:dyDescent="0.2">
      <c r="A21" s="53" t="s">
        <v>9</v>
      </c>
      <c r="B21" s="54"/>
      <c r="C21" s="54"/>
      <c r="D21" s="54"/>
      <c r="E21" s="54"/>
      <c r="F21" s="55"/>
      <c r="G21" s="20">
        <f>SUM(G11)</f>
        <v>0</v>
      </c>
    </row>
    <row r="22" spans="1:7" s="2" customFormat="1" ht="22.5" customHeight="1" x14ac:dyDescent="0.2">
      <c r="A22" s="21" t="s">
        <v>8</v>
      </c>
      <c r="B22" s="50" t="s">
        <v>38</v>
      </c>
      <c r="C22" s="51"/>
      <c r="D22" s="51"/>
      <c r="E22" s="51"/>
      <c r="F22" s="51"/>
      <c r="G22" s="52"/>
    </row>
    <row r="23" spans="1:7" s="2" customFormat="1" ht="89.25" x14ac:dyDescent="0.2">
      <c r="A23" s="5">
        <v>11</v>
      </c>
      <c r="B23" s="5" t="s">
        <v>16</v>
      </c>
      <c r="C23" s="9" t="s">
        <v>111</v>
      </c>
      <c r="D23" s="5" t="s">
        <v>23</v>
      </c>
      <c r="E23" s="8">
        <v>515.85699999999997</v>
      </c>
      <c r="F23" s="37"/>
      <c r="G23" s="13">
        <f>ROUND(E23*F23,2)</f>
        <v>0</v>
      </c>
    </row>
    <row r="24" spans="1:7" s="2" customFormat="1" ht="63.75" x14ac:dyDescent="0.2">
      <c r="A24" s="5">
        <v>12</v>
      </c>
      <c r="B24" s="5" t="s">
        <v>16</v>
      </c>
      <c r="C24" s="9" t="s">
        <v>112</v>
      </c>
      <c r="D24" s="5" t="s">
        <v>24</v>
      </c>
      <c r="E24" s="8">
        <v>469.05700000000002</v>
      </c>
      <c r="F24" s="12"/>
      <c r="G24" s="13">
        <f t="shared" ref="G24:G32" si="1">ROUND(E24*F24,2)</f>
        <v>0</v>
      </c>
    </row>
    <row r="25" spans="1:7" s="2" customFormat="1" ht="71.25" customHeight="1" x14ac:dyDescent="0.2">
      <c r="A25" s="5">
        <v>13</v>
      </c>
      <c r="B25" s="5" t="s">
        <v>22</v>
      </c>
      <c r="C25" s="9" t="s">
        <v>58</v>
      </c>
      <c r="D25" s="5" t="s">
        <v>24</v>
      </c>
      <c r="E25" s="8">
        <v>365.697</v>
      </c>
      <c r="F25" s="12"/>
      <c r="G25" s="13">
        <f t="shared" si="1"/>
        <v>0</v>
      </c>
    </row>
    <row r="26" spans="1:7" s="2" customFormat="1" ht="72" customHeight="1" x14ac:dyDescent="0.2">
      <c r="A26" s="5">
        <v>14</v>
      </c>
      <c r="B26" s="5" t="s">
        <v>22</v>
      </c>
      <c r="C26" s="9" t="s">
        <v>59</v>
      </c>
      <c r="D26" s="5" t="s">
        <v>24</v>
      </c>
      <c r="E26" s="8">
        <v>1297.5999999999999</v>
      </c>
      <c r="F26" s="12"/>
      <c r="G26" s="13">
        <f t="shared" si="1"/>
        <v>0</v>
      </c>
    </row>
    <row r="27" spans="1:7" s="2" customFormat="1" ht="31.5" customHeight="1" x14ac:dyDescent="0.2">
      <c r="A27" s="5">
        <v>15</v>
      </c>
      <c r="B27" s="5" t="s">
        <v>35</v>
      </c>
      <c r="C27" s="6" t="s">
        <v>60</v>
      </c>
      <c r="D27" s="5" t="s">
        <v>24</v>
      </c>
      <c r="E27" s="8">
        <v>320</v>
      </c>
      <c r="F27" s="12"/>
      <c r="G27" s="13">
        <f t="shared" si="1"/>
        <v>0</v>
      </c>
    </row>
    <row r="28" spans="1:7" s="2" customFormat="1" ht="51" x14ac:dyDescent="0.2">
      <c r="A28" s="5">
        <v>16</v>
      </c>
      <c r="B28" s="5" t="s">
        <v>25</v>
      </c>
      <c r="C28" s="6" t="s">
        <v>61</v>
      </c>
      <c r="D28" s="5" t="s">
        <v>24</v>
      </c>
      <c r="E28" s="8">
        <v>567.654</v>
      </c>
      <c r="F28" s="12"/>
      <c r="G28" s="13">
        <f t="shared" si="1"/>
        <v>0</v>
      </c>
    </row>
    <row r="29" spans="1:7" s="2" customFormat="1" ht="63.75" x14ac:dyDescent="0.2">
      <c r="A29" s="5">
        <v>17</v>
      </c>
      <c r="B29" s="5" t="s">
        <v>25</v>
      </c>
      <c r="C29" s="10" t="s">
        <v>113</v>
      </c>
      <c r="D29" s="5" t="s">
        <v>24</v>
      </c>
      <c r="E29" s="8">
        <v>156</v>
      </c>
      <c r="F29" s="12"/>
      <c r="G29" s="13">
        <f t="shared" si="1"/>
        <v>0</v>
      </c>
    </row>
    <row r="30" spans="1:7" s="2" customFormat="1" ht="23.25" customHeight="1" x14ac:dyDescent="0.2">
      <c r="A30" s="5">
        <v>18</v>
      </c>
      <c r="B30" s="5" t="s">
        <v>29</v>
      </c>
      <c r="C30" s="6" t="s">
        <v>39</v>
      </c>
      <c r="D30" s="5" t="s">
        <v>24</v>
      </c>
      <c r="E30" s="8">
        <v>567.654</v>
      </c>
      <c r="F30" s="12"/>
      <c r="G30" s="13">
        <f t="shared" si="1"/>
        <v>0</v>
      </c>
    </row>
    <row r="31" spans="1:7" s="2" customFormat="1" ht="25.5" x14ac:dyDescent="0.2">
      <c r="A31" s="5">
        <v>19</v>
      </c>
      <c r="B31" s="5" t="s">
        <v>29</v>
      </c>
      <c r="C31" s="6" t="s">
        <v>62</v>
      </c>
      <c r="D31" s="5" t="s">
        <v>24</v>
      </c>
      <c r="E31" s="8">
        <v>567.654</v>
      </c>
      <c r="F31" s="12"/>
      <c r="G31" s="13">
        <f t="shared" si="1"/>
        <v>0</v>
      </c>
    </row>
    <row r="32" spans="1:7" s="2" customFormat="1" ht="60" customHeight="1" x14ac:dyDescent="0.2">
      <c r="A32" s="5">
        <v>20</v>
      </c>
      <c r="B32" s="5" t="s">
        <v>30</v>
      </c>
      <c r="C32" s="6" t="s">
        <v>118</v>
      </c>
      <c r="D32" s="5" t="s">
        <v>24</v>
      </c>
      <c r="E32" s="8">
        <v>536.63400000000001</v>
      </c>
      <c r="F32" s="12"/>
      <c r="G32" s="13">
        <f t="shared" si="1"/>
        <v>0</v>
      </c>
    </row>
    <row r="33" spans="1:7" s="2" customFormat="1" ht="21.95" customHeight="1" x14ac:dyDescent="0.2">
      <c r="A33" s="53" t="s">
        <v>10</v>
      </c>
      <c r="B33" s="54"/>
      <c r="C33" s="54"/>
      <c r="D33" s="54"/>
      <c r="E33" s="54"/>
      <c r="F33" s="55"/>
      <c r="G33" s="20">
        <f>SUM(G23:G32)</f>
        <v>0</v>
      </c>
    </row>
    <row r="34" spans="1:7" s="2" customFormat="1" ht="19.5" customHeight="1" x14ac:dyDescent="0.2">
      <c r="A34" s="18" t="s">
        <v>18</v>
      </c>
      <c r="B34" s="50" t="s">
        <v>32</v>
      </c>
      <c r="C34" s="51"/>
      <c r="D34" s="51"/>
      <c r="E34" s="51"/>
      <c r="F34" s="51"/>
      <c r="G34" s="52"/>
    </row>
    <row r="35" spans="1:7" s="2" customFormat="1" ht="38.25" x14ac:dyDescent="0.2">
      <c r="A35" s="5">
        <v>21</v>
      </c>
      <c r="B35" s="5" t="s">
        <v>31</v>
      </c>
      <c r="C35" s="10" t="s">
        <v>63</v>
      </c>
      <c r="D35" s="22" t="s">
        <v>24</v>
      </c>
      <c r="E35" s="8">
        <v>1420.4</v>
      </c>
      <c r="F35" s="13"/>
      <c r="G35" s="13">
        <f>ROUND(E35*F35,2)</f>
        <v>0</v>
      </c>
    </row>
    <row r="36" spans="1:7" s="2" customFormat="1" ht="51" x14ac:dyDescent="0.2">
      <c r="A36" s="5">
        <v>22</v>
      </c>
      <c r="B36" s="5" t="s">
        <v>31</v>
      </c>
      <c r="C36" s="10" t="s">
        <v>64</v>
      </c>
      <c r="D36" s="22" t="s">
        <v>24</v>
      </c>
      <c r="E36" s="8">
        <v>229.6</v>
      </c>
      <c r="F36" s="13"/>
      <c r="G36" s="13">
        <f t="shared" ref="G36:G44" si="2">ROUND(E36*F36,2)</f>
        <v>0</v>
      </c>
    </row>
    <row r="37" spans="1:7" s="2" customFormat="1" ht="38.25" x14ac:dyDescent="0.2">
      <c r="A37" s="5">
        <v>23</v>
      </c>
      <c r="B37" s="5" t="s">
        <v>21</v>
      </c>
      <c r="C37" s="10" t="s">
        <v>65</v>
      </c>
      <c r="D37" s="22" t="s">
        <v>24</v>
      </c>
      <c r="E37" s="8">
        <v>977.6</v>
      </c>
      <c r="F37" s="13"/>
      <c r="G37" s="13">
        <f t="shared" si="2"/>
        <v>0</v>
      </c>
    </row>
    <row r="38" spans="1:7" s="2" customFormat="1" ht="51" x14ac:dyDescent="0.2">
      <c r="A38" s="5">
        <v>24</v>
      </c>
      <c r="B38" s="5" t="s">
        <v>21</v>
      </c>
      <c r="C38" s="10" t="s">
        <v>66</v>
      </c>
      <c r="D38" s="5" t="s">
        <v>24</v>
      </c>
      <c r="E38" s="8">
        <v>320</v>
      </c>
      <c r="F38" s="12"/>
      <c r="G38" s="13">
        <f t="shared" si="2"/>
        <v>0</v>
      </c>
    </row>
    <row r="39" spans="1:7" s="2" customFormat="1" ht="25.5" x14ac:dyDescent="0.2">
      <c r="A39" s="5">
        <v>25</v>
      </c>
      <c r="B39" s="5" t="s">
        <v>29</v>
      </c>
      <c r="C39" s="6" t="s">
        <v>67</v>
      </c>
      <c r="D39" s="5" t="s">
        <v>24</v>
      </c>
      <c r="E39" s="8">
        <v>678.67399999999998</v>
      </c>
      <c r="F39" s="12"/>
      <c r="G39" s="13">
        <f t="shared" si="2"/>
        <v>0</v>
      </c>
    </row>
    <row r="40" spans="1:7" s="2" customFormat="1" ht="38.25" x14ac:dyDescent="0.2">
      <c r="A40" s="5">
        <v>26</v>
      </c>
      <c r="B40" s="5" t="s">
        <v>29</v>
      </c>
      <c r="C40" s="10" t="s">
        <v>68</v>
      </c>
      <c r="D40" s="22" t="s">
        <v>24</v>
      </c>
      <c r="E40" s="8">
        <v>678.67399999999998</v>
      </c>
      <c r="F40" s="13"/>
      <c r="G40" s="13">
        <f t="shared" si="2"/>
        <v>0</v>
      </c>
    </row>
    <row r="41" spans="1:7" s="2" customFormat="1" ht="51" x14ac:dyDescent="0.2">
      <c r="A41" s="5">
        <v>27</v>
      </c>
      <c r="B41" s="5" t="s">
        <v>42</v>
      </c>
      <c r="C41" s="10" t="s">
        <v>69</v>
      </c>
      <c r="D41" s="22" t="s">
        <v>24</v>
      </c>
      <c r="E41" s="8">
        <v>668.16</v>
      </c>
      <c r="F41" s="13"/>
      <c r="G41" s="13">
        <f t="shared" si="2"/>
        <v>0</v>
      </c>
    </row>
    <row r="42" spans="1:7" s="2" customFormat="1" ht="25.5" x14ac:dyDescent="0.2">
      <c r="A42" s="5">
        <v>28</v>
      </c>
      <c r="B42" s="5" t="s">
        <v>29</v>
      </c>
      <c r="C42" s="10" t="s">
        <v>70</v>
      </c>
      <c r="D42" s="22" t="s">
        <v>24</v>
      </c>
      <c r="E42" s="8">
        <v>1420.4</v>
      </c>
      <c r="F42" s="13"/>
      <c r="G42" s="13">
        <f t="shared" si="2"/>
        <v>0</v>
      </c>
    </row>
    <row r="43" spans="1:7" s="2" customFormat="1" ht="25.5" x14ac:dyDescent="0.2">
      <c r="A43" s="5">
        <v>29</v>
      </c>
      <c r="B43" s="5" t="s">
        <v>29</v>
      </c>
      <c r="C43" s="10" t="s">
        <v>71</v>
      </c>
      <c r="D43" s="22" t="s">
        <v>24</v>
      </c>
      <c r="E43" s="8">
        <v>1420.4</v>
      </c>
      <c r="F43" s="13"/>
      <c r="G43" s="13">
        <f t="shared" si="2"/>
        <v>0</v>
      </c>
    </row>
    <row r="44" spans="1:7" s="2" customFormat="1" ht="25.5" x14ac:dyDescent="0.2">
      <c r="A44" s="5">
        <v>30</v>
      </c>
      <c r="B44" s="5" t="s">
        <v>41</v>
      </c>
      <c r="C44" s="10" t="s">
        <v>72</v>
      </c>
      <c r="D44" s="22" t="s">
        <v>24</v>
      </c>
      <c r="E44" s="8">
        <v>1420.4</v>
      </c>
      <c r="F44" s="13"/>
      <c r="G44" s="13">
        <f t="shared" si="2"/>
        <v>0</v>
      </c>
    </row>
    <row r="45" spans="1:7" s="2" customFormat="1" ht="21.95" customHeight="1" x14ac:dyDescent="0.2">
      <c r="A45" s="53" t="s">
        <v>12</v>
      </c>
      <c r="B45" s="54"/>
      <c r="C45" s="54"/>
      <c r="D45" s="54"/>
      <c r="E45" s="54"/>
      <c r="F45" s="55"/>
      <c r="G45" s="20">
        <f>ROUND(SUM(G35:G44),2)</f>
        <v>0</v>
      </c>
    </row>
    <row r="46" spans="1:7" s="2" customFormat="1" ht="17.25" customHeight="1" x14ac:dyDescent="0.2">
      <c r="A46" s="18" t="s">
        <v>11</v>
      </c>
      <c r="B46" s="50" t="s">
        <v>33</v>
      </c>
      <c r="C46" s="51"/>
      <c r="D46" s="51"/>
      <c r="E46" s="51"/>
      <c r="F46" s="51"/>
      <c r="G46" s="52"/>
    </row>
    <row r="47" spans="1:7" s="2" customFormat="1" ht="38.25" x14ac:dyDescent="0.2">
      <c r="A47" s="5">
        <v>31</v>
      </c>
      <c r="B47" s="5" t="s">
        <v>102</v>
      </c>
      <c r="C47" s="10" t="s">
        <v>73</v>
      </c>
      <c r="D47" s="5" t="s">
        <v>51</v>
      </c>
      <c r="E47" s="8">
        <v>8</v>
      </c>
      <c r="F47" s="12"/>
      <c r="G47" s="13">
        <f t="shared" ref="G47:G48" si="3">ROUND(E47*F47,2)</f>
        <v>0</v>
      </c>
    </row>
    <row r="48" spans="1:7" s="2" customFormat="1" ht="25.5" x14ac:dyDescent="0.2">
      <c r="A48" s="5">
        <v>32</v>
      </c>
      <c r="B48" s="5" t="s">
        <v>34</v>
      </c>
      <c r="C48" s="10" t="s">
        <v>74</v>
      </c>
      <c r="D48" s="5" t="s">
        <v>24</v>
      </c>
      <c r="E48" s="8">
        <v>208.21</v>
      </c>
      <c r="F48" s="12"/>
      <c r="G48" s="13">
        <f t="shared" si="3"/>
        <v>0</v>
      </c>
    </row>
    <row r="49" spans="1:7" s="2" customFormat="1" ht="25.5" x14ac:dyDescent="0.2">
      <c r="A49" s="5">
        <v>33</v>
      </c>
      <c r="B49" s="5" t="s">
        <v>102</v>
      </c>
      <c r="C49" s="10" t="s">
        <v>75</v>
      </c>
      <c r="D49" s="5" t="s">
        <v>51</v>
      </c>
      <c r="E49" s="8">
        <v>4</v>
      </c>
      <c r="F49" s="12"/>
      <c r="G49" s="13"/>
    </row>
    <row r="50" spans="1:7" s="2" customFormat="1" ht="38.25" x14ac:dyDescent="0.2">
      <c r="A50" s="5">
        <v>34</v>
      </c>
      <c r="B50" s="5" t="s">
        <v>102</v>
      </c>
      <c r="C50" s="10" t="s">
        <v>77</v>
      </c>
      <c r="D50" s="5" t="s">
        <v>51</v>
      </c>
      <c r="E50" s="8">
        <v>1</v>
      </c>
      <c r="F50" s="12"/>
      <c r="G50" s="13">
        <f t="shared" ref="G50" si="4">ROUND(E50*F50,2)</f>
        <v>0</v>
      </c>
    </row>
    <row r="51" spans="1:7" s="2" customFormat="1" ht="38.25" x14ac:dyDescent="0.2">
      <c r="A51" s="5">
        <v>35</v>
      </c>
      <c r="B51" s="5" t="s">
        <v>102</v>
      </c>
      <c r="C51" s="10" t="s">
        <v>78</v>
      </c>
      <c r="D51" s="5" t="s">
        <v>51</v>
      </c>
      <c r="E51" s="8">
        <v>2</v>
      </c>
      <c r="F51" s="12"/>
      <c r="G51" s="13">
        <f t="shared" ref="G51" si="5">ROUND(E51*F51,2)</f>
        <v>0</v>
      </c>
    </row>
    <row r="52" spans="1:7" s="2" customFormat="1" ht="21.95" customHeight="1" x14ac:dyDescent="0.2">
      <c r="A52" s="53" t="s">
        <v>13</v>
      </c>
      <c r="B52" s="54"/>
      <c r="C52" s="54"/>
      <c r="D52" s="54"/>
      <c r="E52" s="54"/>
      <c r="F52" s="56"/>
      <c r="G52" s="13">
        <f>SUM(G51)</f>
        <v>0</v>
      </c>
    </row>
    <row r="53" spans="1:7" s="2" customFormat="1" ht="18" customHeight="1" x14ac:dyDescent="0.2">
      <c r="A53" s="18" t="s">
        <v>14</v>
      </c>
      <c r="B53" s="19"/>
      <c r="C53" s="41" t="s">
        <v>79</v>
      </c>
      <c r="D53" s="41"/>
      <c r="E53" s="41"/>
      <c r="F53" s="41"/>
      <c r="G53" s="42"/>
    </row>
    <row r="54" spans="1:7" s="2" customFormat="1" ht="51" x14ac:dyDescent="0.2">
      <c r="A54" s="5">
        <v>36</v>
      </c>
      <c r="B54" s="5" t="s">
        <v>20</v>
      </c>
      <c r="C54" s="10" t="s">
        <v>114</v>
      </c>
      <c r="D54" s="5" t="s">
        <v>15</v>
      </c>
      <c r="E54" s="8">
        <v>86</v>
      </c>
      <c r="F54" s="12"/>
      <c r="G54" s="13">
        <f t="shared" ref="G54" si="6">ROUND(E54*F54,2)</f>
        <v>0</v>
      </c>
    </row>
    <row r="55" spans="1:7" s="2" customFormat="1" ht="51" x14ac:dyDescent="0.2">
      <c r="A55" s="5">
        <v>37</v>
      </c>
      <c r="B55" s="5" t="s">
        <v>20</v>
      </c>
      <c r="C55" s="10" t="s">
        <v>80</v>
      </c>
      <c r="D55" s="5" t="s">
        <v>15</v>
      </c>
      <c r="E55" s="8">
        <v>474</v>
      </c>
      <c r="F55" s="12"/>
      <c r="G55" s="13">
        <f>ROUND(E55*F55,2)</f>
        <v>0</v>
      </c>
    </row>
    <row r="56" spans="1:7" s="2" customFormat="1" ht="51" x14ac:dyDescent="0.2">
      <c r="A56" s="5">
        <v>38</v>
      </c>
      <c r="B56" s="5" t="s">
        <v>20</v>
      </c>
      <c r="C56" s="10" t="s">
        <v>117</v>
      </c>
      <c r="D56" s="5" t="s">
        <v>15</v>
      </c>
      <c r="E56" s="8">
        <v>146.9</v>
      </c>
      <c r="F56" s="12"/>
      <c r="G56" s="13">
        <f t="shared" ref="G56" si="7">ROUND(E56*F56,2)</f>
        <v>0</v>
      </c>
    </row>
    <row r="57" spans="1:7" s="2" customFormat="1" ht="38.25" x14ac:dyDescent="0.2">
      <c r="A57" s="5">
        <v>39</v>
      </c>
      <c r="B57" s="5" t="s">
        <v>17</v>
      </c>
      <c r="C57" s="10" t="s">
        <v>81</v>
      </c>
      <c r="D57" s="5" t="s">
        <v>15</v>
      </c>
      <c r="E57" s="8">
        <v>960</v>
      </c>
      <c r="F57" s="12"/>
      <c r="G57" s="13">
        <f t="shared" ref="G57" si="8">ROUND(E57*F57,2)</f>
        <v>0</v>
      </c>
    </row>
    <row r="58" spans="1:7" s="2" customFormat="1" ht="38.25" x14ac:dyDescent="0.2">
      <c r="A58" s="5">
        <v>40</v>
      </c>
      <c r="B58" s="5" t="s">
        <v>19</v>
      </c>
      <c r="C58" s="10" t="s">
        <v>82</v>
      </c>
      <c r="D58" s="5" t="s">
        <v>15</v>
      </c>
      <c r="E58" s="8">
        <v>550</v>
      </c>
      <c r="F58" s="12"/>
      <c r="G58" s="13">
        <f t="shared" ref="G58" si="9">ROUND(E58*F58,2)</f>
        <v>0</v>
      </c>
    </row>
    <row r="59" spans="1:7" s="2" customFormat="1" ht="21.95" customHeight="1" x14ac:dyDescent="0.2">
      <c r="A59" s="38" t="s">
        <v>83</v>
      </c>
      <c r="B59" s="39"/>
      <c r="C59" s="39"/>
      <c r="D59" s="39"/>
      <c r="E59" s="39"/>
      <c r="F59" s="40"/>
      <c r="G59" s="13">
        <f>SUM(G54:G58)</f>
        <v>0</v>
      </c>
    </row>
    <row r="60" spans="1:7" s="2" customFormat="1" ht="21.75" customHeight="1" x14ac:dyDescent="0.2">
      <c r="A60" s="18" t="s">
        <v>97</v>
      </c>
      <c r="B60" s="19"/>
      <c r="C60" s="41" t="s">
        <v>98</v>
      </c>
      <c r="D60" s="41"/>
      <c r="E60" s="41"/>
      <c r="F60" s="41"/>
      <c r="G60" s="42"/>
    </row>
    <row r="61" spans="1:7" s="26" customFormat="1" ht="63.75" x14ac:dyDescent="0.2">
      <c r="A61" s="5">
        <v>41</v>
      </c>
      <c r="B61" s="5" t="s">
        <v>103</v>
      </c>
      <c r="C61" s="10" t="s">
        <v>115</v>
      </c>
      <c r="D61" s="5" t="s">
        <v>23</v>
      </c>
      <c r="E61" s="8">
        <v>621.6</v>
      </c>
      <c r="F61" s="12"/>
      <c r="G61" s="13">
        <f t="shared" ref="G61" si="10">ROUND(E61*F61,2)</f>
        <v>0</v>
      </c>
    </row>
    <row r="62" spans="1:7" s="26" customFormat="1" ht="25.5" x14ac:dyDescent="0.2">
      <c r="A62" s="5">
        <v>42</v>
      </c>
      <c r="B62" s="5" t="s">
        <v>104</v>
      </c>
      <c r="C62" s="10" t="s">
        <v>84</v>
      </c>
      <c r="D62" s="5" t="s">
        <v>23</v>
      </c>
      <c r="E62" s="8">
        <v>1.92</v>
      </c>
      <c r="F62" s="12"/>
      <c r="G62" s="13">
        <f>ROUND(E62*F62,2)</f>
        <v>0</v>
      </c>
    </row>
    <row r="63" spans="1:7" s="24" customFormat="1" ht="38.25" x14ac:dyDescent="0.2">
      <c r="A63" s="5">
        <v>43</v>
      </c>
      <c r="B63" s="5" t="s">
        <v>104</v>
      </c>
      <c r="C63" s="10" t="s">
        <v>85</v>
      </c>
      <c r="D63" s="5" t="s">
        <v>15</v>
      </c>
      <c r="E63" s="8">
        <v>38</v>
      </c>
      <c r="F63" s="12"/>
      <c r="G63" s="13">
        <f t="shared" ref="G63:G67" si="11">ROUND(E63*F63,2)</f>
        <v>0</v>
      </c>
    </row>
    <row r="64" spans="1:7" s="32" customFormat="1" ht="25.5" x14ac:dyDescent="0.2">
      <c r="A64" s="5">
        <v>44</v>
      </c>
      <c r="B64" s="5" t="s">
        <v>104</v>
      </c>
      <c r="C64" s="10" t="s">
        <v>116</v>
      </c>
      <c r="D64" s="5" t="s">
        <v>51</v>
      </c>
      <c r="E64" s="8">
        <v>8</v>
      </c>
      <c r="F64" s="12"/>
      <c r="G64" s="13">
        <f t="shared" si="11"/>
        <v>0</v>
      </c>
    </row>
    <row r="65" spans="1:7" s="36" customFormat="1" ht="38.25" x14ac:dyDescent="0.2">
      <c r="A65" s="5">
        <v>45</v>
      </c>
      <c r="B65" s="5" t="s">
        <v>104</v>
      </c>
      <c r="C65" s="10" t="s">
        <v>86</v>
      </c>
      <c r="D65" s="5" t="s">
        <v>23</v>
      </c>
      <c r="E65" s="8">
        <v>34.58</v>
      </c>
      <c r="F65" s="12"/>
      <c r="G65" s="13">
        <f t="shared" si="11"/>
        <v>0</v>
      </c>
    </row>
    <row r="66" spans="1:7" s="35" customFormat="1" ht="51" x14ac:dyDescent="0.2">
      <c r="A66" s="5">
        <v>46</v>
      </c>
      <c r="B66" s="5" t="s">
        <v>107</v>
      </c>
      <c r="C66" s="10" t="s">
        <v>87</v>
      </c>
      <c r="D66" s="5" t="s">
        <v>23</v>
      </c>
      <c r="E66" s="8">
        <v>16.5</v>
      </c>
      <c r="F66" s="12"/>
      <c r="G66" s="13">
        <f t="shared" si="11"/>
        <v>0</v>
      </c>
    </row>
    <row r="67" spans="1:7" ht="25.5" x14ac:dyDescent="0.2">
      <c r="A67" s="5">
        <v>47</v>
      </c>
      <c r="B67" s="5" t="s">
        <v>105</v>
      </c>
      <c r="C67" s="10" t="s">
        <v>88</v>
      </c>
      <c r="D67" s="5" t="s">
        <v>23</v>
      </c>
      <c r="E67" s="8">
        <v>1.65</v>
      </c>
      <c r="F67" s="12"/>
      <c r="G67" s="13">
        <f t="shared" si="11"/>
        <v>0</v>
      </c>
    </row>
    <row r="68" spans="1:7" ht="51" x14ac:dyDescent="0.2">
      <c r="A68" s="5">
        <v>48</v>
      </c>
      <c r="B68" s="5" t="s">
        <v>106</v>
      </c>
      <c r="C68" s="10" t="s">
        <v>89</v>
      </c>
      <c r="D68" s="5" t="s">
        <v>76</v>
      </c>
      <c r="E68" s="8">
        <v>11</v>
      </c>
      <c r="F68" s="12"/>
      <c r="G68" s="13">
        <f>ROUND(E68*F68,2)</f>
        <v>0</v>
      </c>
    </row>
    <row r="69" spans="1:7" ht="38.25" x14ac:dyDescent="0.2">
      <c r="A69" s="5">
        <v>49</v>
      </c>
      <c r="B69" s="5" t="s">
        <v>107</v>
      </c>
      <c r="C69" s="10" t="s">
        <v>90</v>
      </c>
      <c r="D69" s="5" t="s">
        <v>23</v>
      </c>
      <c r="E69" s="8">
        <v>11.211</v>
      </c>
      <c r="F69" s="12"/>
      <c r="G69" s="13">
        <f t="shared" ref="G69:G73" si="12">ROUND(E69*F69,2)</f>
        <v>0</v>
      </c>
    </row>
    <row r="70" spans="1:7" ht="38.25" x14ac:dyDescent="0.2">
      <c r="A70" s="5">
        <v>50</v>
      </c>
      <c r="B70" s="5" t="s">
        <v>106</v>
      </c>
      <c r="C70" s="10" t="s">
        <v>91</v>
      </c>
      <c r="D70" s="5" t="s">
        <v>15</v>
      </c>
      <c r="E70" s="8">
        <v>101.75</v>
      </c>
      <c r="F70" s="12"/>
      <c r="G70" s="13">
        <f t="shared" si="12"/>
        <v>0</v>
      </c>
    </row>
    <row r="71" spans="1:7" ht="25.5" x14ac:dyDescent="0.2">
      <c r="A71" s="5">
        <v>51</v>
      </c>
      <c r="B71" s="5" t="s">
        <v>106</v>
      </c>
      <c r="C71" s="10" t="s">
        <v>92</v>
      </c>
      <c r="D71" s="5" t="s">
        <v>15</v>
      </c>
      <c r="E71" s="8">
        <v>101.75</v>
      </c>
      <c r="F71" s="12"/>
      <c r="G71" s="13">
        <f t="shared" si="12"/>
        <v>0</v>
      </c>
    </row>
    <row r="72" spans="1:7" ht="63.75" x14ac:dyDescent="0.2">
      <c r="A72" s="5">
        <v>52</v>
      </c>
      <c r="B72" s="5" t="s">
        <v>106</v>
      </c>
      <c r="C72" s="10" t="s">
        <v>93</v>
      </c>
      <c r="D72" s="5" t="s">
        <v>51</v>
      </c>
      <c r="E72" s="8">
        <v>11</v>
      </c>
      <c r="F72" s="12"/>
      <c r="G72" s="13">
        <f t="shared" si="12"/>
        <v>0</v>
      </c>
    </row>
    <row r="73" spans="1:7" ht="63.75" x14ac:dyDescent="0.2">
      <c r="A73" s="5">
        <v>53</v>
      </c>
      <c r="B73" s="5" t="s">
        <v>106</v>
      </c>
      <c r="C73" s="10" t="s">
        <v>94</v>
      </c>
      <c r="D73" s="5" t="s">
        <v>51</v>
      </c>
      <c r="E73" s="8">
        <v>11</v>
      </c>
      <c r="F73" s="12"/>
      <c r="G73" s="13">
        <f t="shared" si="12"/>
        <v>0</v>
      </c>
    </row>
    <row r="74" spans="1:7" ht="51" x14ac:dyDescent="0.2">
      <c r="A74" s="5">
        <v>54</v>
      </c>
      <c r="B74" s="5" t="s">
        <v>106</v>
      </c>
      <c r="C74" s="10" t="s">
        <v>95</v>
      </c>
      <c r="D74" s="5" t="s">
        <v>51</v>
      </c>
      <c r="E74" s="8">
        <v>11</v>
      </c>
      <c r="F74" s="12"/>
      <c r="G74" s="13">
        <f t="shared" ref="G74" si="13">ROUND(E74*F74,2)</f>
        <v>0</v>
      </c>
    </row>
    <row r="75" spans="1:7" ht="15" customHeight="1" x14ac:dyDescent="0.2">
      <c r="A75" s="38" t="s">
        <v>96</v>
      </c>
      <c r="B75" s="39"/>
      <c r="C75" s="39"/>
      <c r="D75" s="39"/>
      <c r="E75" s="39"/>
      <c r="F75" s="40"/>
      <c r="G75" s="13">
        <f>SUM(G61:G67)</f>
        <v>0</v>
      </c>
    </row>
    <row r="76" spans="1:7" ht="15" customHeight="1" x14ac:dyDescent="0.2">
      <c r="A76" s="31"/>
      <c r="B76" s="23"/>
      <c r="C76" s="23"/>
      <c r="D76" s="23"/>
      <c r="E76" s="23"/>
      <c r="F76" s="23"/>
      <c r="G76" s="11"/>
    </row>
    <row r="77" spans="1:7" ht="15" customHeight="1" x14ac:dyDescent="0.2">
      <c r="A77" s="43" t="s">
        <v>6</v>
      </c>
      <c r="B77" s="44"/>
      <c r="C77" s="44"/>
      <c r="D77" s="44"/>
      <c r="E77" s="44"/>
      <c r="F77" s="45"/>
      <c r="G77" s="7">
        <f>SUM(G21,G33,G45,G52,G59)</f>
        <v>0</v>
      </c>
    </row>
    <row r="78" spans="1:7" ht="15" customHeight="1" x14ac:dyDescent="0.2">
      <c r="A78" s="43" t="s">
        <v>43</v>
      </c>
      <c r="B78" s="44"/>
      <c r="C78" s="44"/>
      <c r="D78" s="44"/>
      <c r="E78" s="44"/>
      <c r="F78" s="45"/>
      <c r="G78" s="7">
        <f>SUM(G77*23%)</f>
        <v>0</v>
      </c>
    </row>
    <row r="79" spans="1:7" ht="15" customHeight="1" x14ac:dyDescent="0.2">
      <c r="A79" s="43" t="s">
        <v>44</v>
      </c>
      <c r="B79" s="44"/>
      <c r="C79" s="44"/>
      <c r="D79" s="44"/>
      <c r="E79" s="44"/>
      <c r="F79" s="45"/>
      <c r="G79" s="7">
        <f>SUM(G77:G78)</f>
        <v>0</v>
      </c>
    </row>
    <row r="80" spans="1:7" ht="14.25" x14ac:dyDescent="0.2">
      <c r="A80" s="33"/>
      <c r="B80" s="33"/>
      <c r="C80" s="34"/>
      <c r="D80" s="33"/>
      <c r="E80" s="33"/>
      <c r="F80" s="33"/>
      <c r="G80" s="32"/>
    </row>
    <row r="81" spans="1:7" ht="28.5" customHeight="1" x14ac:dyDescent="0.2">
      <c r="A81" s="46" t="s">
        <v>45</v>
      </c>
      <c r="B81" s="46"/>
      <c r="C81" s="46"/>
      <c r="D81" s="46"/>
      <c r="E81" s="46"/>
      <c r="F81" s="46"/>
      <c r="G81" s="46"/>
    </row>
    <row r="82" spans="1:7" x14ac:dyDescent="0.2">
      <c r="A82" s="24"/>
      <c r="B82" s="24"/>
      <c r="C82" s="25"/>
      <c r="D82" s="24"/>
      <c r="E82" s="24"/>
      <c r="F82" s="24"/>
      <c r="G82" s="35"/>
    </row>
    <row r="83" spans="1:7" ht="33" customHeight="1" x14ac:dyDescent="0.2">
      <c r="A83" s="27"/>
      <c r="B83" s="27"/>
      <c r="C83" s="27"/>
      <c r="D83" s="28"/>
      <c r="E83" s="28" t="s">
        <v>26</v>
      </c>
      <c r="F83" s="27"/>
      <c r="G83" s="27"/>
    </row>
    <row r="84" spans="1:7" x14ac:dyDescent="0.2">
      <c r="A84" s="27"/>
      <c r="B84" s="27"/>
      <c r="C84" s="27"/>
      <c r="D84" s="28"/>
      <c r="E84" s="29" t="s">
        <v>27</v>
      </c>
      <c r="F84" s="27"/>
      <c r="G84" s="27"/>
    </row>
    <row r="85" spans="1:7" x14ac:dyDescent="0.2">
      <c r="A85" s="27"/>
      <c r="B85" s="27"/>
      <c r="C85" s="27"/>
      <c r="D85" s="28"/>
      <c r="E85" s="27"/>
      <c r="F85" s="27"/>
      <c r="G85" s="27"/>
    </row>
    <row r="86" spans="1:7" x14ac:dyDescent="0.2">
      <c r="A86" s="27" t="s">
        <v>119</v>
      </c>
      <c r="B86" s="27"/>
      <c r="C86" s="27"/>
      <c r="D86" s="28"/>
      <c r="E86" s="27"/>
      <c r="F86" s="27"/>
      <c r="G86" s="27"/>
    </row>
    <row r="87" spans="1:7" x14ac:dyDescent="0.2">
      <c r="A87" s="27"/>
      <c r="B87" s="27"/>
      <c r="C87" s="27"/>
      <c r="D87" s="28"/>
      <c r="E87" s="27"/>
      <c r="F87" s="27"/>
      <c r="G87" s="27"/>
    </row>
  </sheetData>
  <mergeCells count="19">
    <mergeCell ref="A81:G81"/>
    <mergeCell ref="A4:G4"/>
    <mergeCell ref="A5:G5"/>
    <mergeCell ref="A6:G6"/>
    <mergeCell ref="A77:F77"/>
    <mergeCell ref="B10:G10"/>
    <mergeCell ref="A21:F21"/>
    <mergeCell ref="B22:G22"/>
    <mergeCell ref="A33:F33"/>
    <mergeCell ref="B34:G34"/>
    <mergeCell ref="A45:F45"/>
    <mergeCell ref="B46:G46"/>
    <mergeCell ref="A52:F52"/>
    <mergeCell ref="C53:G53"/>
    <mergeCell ref="A59:F59"/>
    <mergeCell ref="C60:G60"/>
    <mergeCell ref="A75:F75"/>
    <mergeCell ref="A78:F78"/>
    <mergeCell ref="A79:F79"/>
  </mergeCells>
  <phoneticPr fontId="1" type="noConversion"/>
  <pageMargins left="0.6692913385826772" right="0.19685039370078741" top="0.98425196850393704" bottom="0.98425196850393704" header="0.31496062992125984" footer="0.27559055118110237"/>
  <pageSetup paperSize="9" orientation="portrait" useFirstPageNumber="1" horizontalDpi="4294967293" verticalDpi="300" r:id="rId1"/>
  <headerFooter alignWithMargins="0">
    <oddFooter>Strona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Branża drogowa</vt:lpstr>
      <vt:lpstr>'Branża drogowa'!Tytuły_wydruku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Magdalena Matuszak</dc:creator>
  <cp:lastModifiedBy>Izabela Borowska</cp:lastModifiedBy>
  <cp:lastPrinted>2023-01-17T13:44:37Z</cp:lastPrinted>
  <dcterms:created xsi:type="dcterms:W3CDTF">2008-08-13T10:19:19Z</dcterms:created>
  <dcterms:modified xsi:type="dcterms:W3CDTF">2023-01-17T13:44:41Z</dcterms:modified>
</cp:coreProperties>
</file>