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ta\Desktop\MARTA\ROK 2023\przetarg odpady_2024\2024\"/>
    </mc:Choice>
  </mc:AlternateContent>
  <xr:revisionPtr revIDLastSave="0" documentId="13_ncr:1_{202B5BFF-2749-4B08-9DE2-7766D3B1E3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OLE_LINK1" localSheetId="0">"""arkusz1!#REF!"""</definedName>
  </definedNames>
  <calcPr calcId="191029"/>
</workbook>
</file>

<file path=xl/calcChain.xml><?xml version="1.0" encoding="utf-8"?>
<calcChain xmlns="http://schemas.openxmlformats.org/spreadsheetml/2006/main">
  <c r="C20" i="1" l="1"/>
  <c r="D19" i="1" s="1"/>
  <c r="D8" i="1" l="1"/>
  <c r="D12" i="1"/>
  <c r="D16" i="1"/>
  <c r="D17" i="1"/>
  <c r="D6" i="1"/>
  <c r="D10" i="1"/>
  <c r="D14" i="1"/>
  <c r="D18" i="1"/>
  <c r="D9" i="1"/>
  <c r="D13" i="1"/>
  <c r="D7" i="1"/>
  <c r="D11" i="1"/>
  <c r="D15" i="1"/>
  <c r="F6" i="1" l="1"/>
  <c r="G19" i="1" s="1"/>
  <c r="D20" i="1"/>
  <c r="G12" i="1" l="1"/>
  <c r="H12" i="1" s="1"/>
  <c r="I12" i="1" s="1"/>
  <c r="G13" i="1"/>
  <c r="H13" i="1" s="1"/>
  <c r="I13" i="1" s="1"/>
  <c r="G8" i="1"/>
  <c r="H8" i="1" s="1"/>
  <c r="I8" i="1" s="1"/>
  <c r="G16" i="1"/>
  <c r="H16" i="1" s="1"/>
  <c r="I16" i="1" s="1"/>
  <c r="G9" i="1"/>
  <c r="H9" i="1" s="1"/>
  <c r="I9" i="1" s="1"/>
  <c r="G17" i="1"/>
  <c r="H17" i="1" s="1"/>
  <c r="I17" i="1" s="1"/>
  <c r="G6" i="1"/>
  <c r="H6" i="1" s="1"/>
  <c r="I6" i="1" s="1"/>
  <c r="G10" i="1"/>
  <c r="H10" i="1" s="1"/>
  <c r="I10" i="1" s="1"/>
  <c r="G14" i="1"/>
  <c r="H14" i="1" s="1"/>
  <c r="I14" i="1" s="1"/>
  <c r="G18" i="1"/>
  <c r="H18" i="1" s="1"/>
  <c r="I18" i="1" s="1"/>
  <c r="G7" i="1"/>
  <c r="H7" i="1" s="1"/>
  <c r="I7" i="1" s="1"/>
  <c r="G11" i="1"/>
  <c r="H11" i="1" s="1"/>
  <c r="I11" i="1" s="1"/>
  <c r="G15" i="1"/>
  <c r="H15" i="1" s="1"/>
  <c r="I15" i="1" s="1"/>
  <c r="H19" i="1"/>
  <c r="I19" i="1" s="1"/>
</calcChain>
</file>

<file path=xl/sharedStrings.xml><?xml version="1.0" encoding="utf-8"?>
<sst xmlns="http://schemas.openxmlformats.org/spreadsheetml/2006/main" count="34" uniqueCount="34">
  <si>
    <t>Załącznik nr 2A do SIWZ - formularz cenowy</t>
  </si>
  <si>
    <t>lp</t>
  </si>
  <si>
    <t>Kategoria odpadów</t>
  </si>
  <si>
    <t>masa odpadów dla całego okresu umowy
[Mg]masa odpadów dla całego okresu umowy
[Mg]</t>
  </si>
  <si>
    <t>% udział w masie odpadów ogółem</t>
  </si>
  <si>
    <t>stawka jednostkowa netto
(bez podatku VAT)
[zł/Mg]stawka jednostkowa netto
(bez podatku VAT)
[zł/Mg]</t>
  </si>
  <si>
    <t>średnia ważona stawek jednostkowych netto
(bez podatku VAT)
[zł/Mg]średnia ważona stawek jednostkowych netto
(bez podatku VAT)
[zł/Mg]</t>
  </si>
  <si>
    <t>Cena oferty</t>
  </si>
  <si>
    <t>wartość
[zł]wartość
[zł]</t>
  </si>
  <si>
    <t>VAT 8%
[zł]VAT 8%
[zł]</t>
  </si>
  <si>
    <t>cena
[zł]cena
[zł]</t>
  </si>
  <si>
    <t>A</t>
  </si>
  <si>
    <t>B</t>
  </si>
  <si>
    <t>C</t>
  </si>
  <si>
    <r>
      <t>D = (</t>
    </r>
    <r>
      <rPr>
        <sz val="9"/>
        <color rgb="FF000000"/>
        <rFont val="Symbol"/>
        <family val="1"/>
        <charset val="2"/>
      </rPr>
      <t>S(</t>
    </r>
    <r>
      <rPr>
        <sz val="9"/>
        <color rgb="FF000000"/>
        <rFont val="Calibri"/>
        <family val="2"/>
        <charset val="238"/>
      </rPr>
      <t>BixCi) / (</t>
    </r>
    <r>
      <rPr>
        <sz val="9"/>
        <color rgb="FF000000"/>
        <rFont val="Symbol"/>
        <family val="1"/>
        <charset val="2"/>
      </rPr>
      <t>S</t>
    </r>
    <r>
      <rPr>
        <sz val="9"/>
        <color rgb="FF000000"/>
        <rFont val="Calibri"/>
        <family val="2"/>
        <charset val="238"/>
      </rPr>
      <t>Bi)D = (</t>
    </r>
    <r>
      <rPr>
        <sz val="9"/>
        <color rgb="FF000000"/>
        <rFont val="Symbol"/>
        <family val="1"/>
        <charset val="2"/>
      </rPr>
      <t>S(</t>
    </r>
    <r>
      <rPr>
        <sz val="9"/>
        <color rgb="FF000000"/>
        <rFont val="Calibri"/>
        <family val="2"/>
        <charset val="238"/>
      </rPr>
      <t>BixCi) / (</t>
    </r>
    <r>
      <rPr>
        <sz val="9"/>
        <color rgb="FF000000"/>
        <rFont val="Symbol"/>
        <family val="1"/>
        <charset val="2"/>
      </rPr>
      <t>S</t>
    </r>
    <r>
      <rPr>
        <sz val="9"/>
        <color rgb="FF000000"/>
        <rFont val="Calibri"/>
        <family val="2"/>
        <charset val="238"/>
      </rPr>
      <t>Bi)</t>
    </r>
  </si>
  <si>
    <t>E  = A x D</t>
  </si>
  <si>
    <t>F = E x 8%</t>
  </si>
  <si>
    <t>G = E + F</t>
  </si>
  <si>
    <t>Niesegregowane (zmieszane) odpady komunalne</t>
  </si>
  <si>
    <t>Metale i  tworzywa sztuczne w tym odpady opakowaniowe wielomateriałowe</t>
  </si>
  <si>
    <t>Papier, w tym tekturę, odpady opakowaniowe z papieru i tektury</t>
  </si>
  <si>
    <t>Szkło w tym odpady opakowaniowe  ze szkła</t>
  </si>
  <si>
    <t>Bioodpady stanowiące odpady komunalne</t>
  </si>
  <si>
    <t>Meble i inne odpady wielkogabarytowe - PSZOK + zbiórka 2 razy w roku</t>
  </si>
  <si>
    <t>Zużyte opony - PSZOK  + zbiórka 2 razy w roku</t>
  </si>
  <si>
    <t>Odpady budowlane i rozbiórkowe - PSZOK</t>
  </si>
  <si>
    <t>Odpady niebezpieczne  - PSZOK</t>
  </si>
  <si>
    <t>Przeterminowane leki i chemikalia - PSZOK</t>
  </si>
  <si>
    <t>Odpady niekwalifikujące się do odpadów medycznych powstałych w gospodarstwie domowym w wyniku przyjmowania produktów leczniczych w formie iniekcji  (igły, strzykawki)  - PSZOK</t>
  </si>
  <si>
    <t>Zużyty sprzęt elektryczny i elektroniczny  - PSZOK + zbiórka 2 razy w roku</t>
  </si>
  <si>
    <t>Zużyte baterie i akumulatory - PSZOK</t>
  </si>
  <si>
    <t>Tekstylia i odzież - PSZOK</t>
  </si>
  <si>
    <t>RAZEM:</t>
  </si>
  <si>
    <t>Stawka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</si>
</sst>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5]General"/>
    <numFmt numFmtId="165" formatCode="[$-415]#,##0.00"/>
    <numFmt numFmtId="166" formatCode="0.0000%"/>
    <numFmt numFmtId="167" formatCode="#,##0.00&quot; zł&quot;"/>
    <numFmt numFmtId="168" formatCode="[$-415]0%"/>
    <numFmt numFmtId="169" formatCode="[$-415]0.00%"/>
    <numFmt numFmtId="170" formatCode="[$-415]0.00"/>
    <numFmt numFmtId="171" formatCode="#,##0.00&quot; &quot;[$zł-415];[Red]&quot;-&quot;#,##0.00&quot; &quot;[$zł-415]"/>
  </numFmts>
  <fonts count="11"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Symbol"/>
      <family val="1"/>
      <charset val="2"/>
    </font>
    <font>
      <b/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7">
    <xf numFmtId="0" fontId="0" fillId="0" borderId="0"/>
    <xf numFmtId="164" fontId="1" fillId="0" borderId="0" applyBorder="0" applyProtection="0"/>
    <xf numFmtId="168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71" fontId="3" fillId="0" borderId="0" applyBorder="0" applyProtection="0"/>
  </cellStyleXfs>
  <cellXfs count="32">
    <xf numFmtId="0" fontId="0" fillId="0" borderId="0" xfId="0"/>
    <xf numFmtId="164" fontId="1" fillId="0" borderId="0" xfId="1" applyProtection="1"/>
    <xf numFmtId="164" fontId="5" fillId="2" borderId="2" xfId="1" applyFont="1" applyFill="1" applyBorder="1" applyAlignment="1" applyProtection="1">
      <alignment horizontal="center" vertical="center"/>
    </xf>
    <xf numFmtId="164" fontId="5" fillId="2" borderId="3" xfId="1" applyFont="1" applyFill="1" applyBorder="1" applyAlignment="1" applyProtection="1">
      <alignment horizontal="center" vertical="center" wrapText="1"/>
    </xf>
    <xf numFmtId="164" fontId="7" fillId="2" borderId="4" xfId="1" applyFont="1" applyFill="1" applyBorder="1" applyAlignment="1" applyProtection="1">
      <alignment horizontal="center" vertical="center"/>
    </xf>
    <xf numFmtId="164" fontId="7" fillId="2" borderId="3" xfId="1" applyFont="1" applyFill="1" applyBorder="1" applyAlignment="1" applyProtection="1">
      <alignment horizontal="center" vertical="center"/>
    </xf>
    <xf numFmtId="164" fontId="7" fillId="0" borderId="0" xfId="1" applyFont="1" applyProtection="1"/>
    <xf numFmtId="164" fontId="5" fillId="2" borderId="4" xfId="1" applyFont="1" applyFill="1" applyBorder="1" applyAlignment="1" applyProtection="1">
      <alignment horizontal="center" vertical="center"/>
    </xf>
    <xf numFmtId="164" fontId="5" fillId="2" borderId="3" xfId="1" applyFont="1" applyFill="1" applyBorder="1" applyAlignment="1" applyProtection="1">
      <alignment vertical="center"/>
    </xf>
    <xf numFmtId="164" fontId="5" fillId="2" borderId="3" xfId="1" applyFont="1" applyFill="1" applyBorder="1" applyAlignment="1" applyProtection="1">
      <alignment horizontal="center" vertical="center"/>
    </xf>
    <xf numFmtId="164" fontId="5" fillId="2" borderId="3" xfId="1" applyFont="1" applyFill="1" applyBorder="1" applyAlignment="1" applyProtection="1">
      <alignment vertical="center" wrapText="1"/>
    </xf>
    <xf numFmtId="165" fontId="5" fillId="2" borderId="3" xfId="1" applyNumberFormat="1" applyFont="1" applyFill="1" applyBorder="1" applyAlignment="1" applyProtection="1">
      <alignment vertical="center"/>
    </xf>
    <xf numFmtId="166" fontId="5" fillId="2" borderId="3" xfId="2" applyNumberFormat="1" applyFont="1" applyFill="1" applyBorder="1" applyAlignment="1" applyProtection="1">
      <alignment vertical="center"/>
    </xf>
    <xf numFmtId="165" fontId="5" fillId="3" borderId="3" xfId="1" applyNumberFormat="1" applyFont="1" applyFill="1" applyBorder="1" applyAlignment="1" applyProtection="1">
      <alignment vertical="center"/>
      <protection locked="0"/>
    </xf>
    <xf numFmtId="167" fontId="5" fillId="2" borderId="3" xfId="1" applyNumberFormat="1" applyFont="1" applyFill="1" applyBorder="1" applyAlignment="1" applyProtection="1">
      <alignment vertical="center"/>
    </xf>
    <xf numFmtId="167" fontId="5" fillId="2" borderId="5" xfId="1" applyNumberFormat="1" applyFont="1" applyFill="1" applyBorder="1" applyAlignment="1" applyProtection="1">
      <alignment vertical="center"/>
    </xf>
    <xf numFmtId="164" fontId="5" fillId="2" borderId="2" xfId="1" applyFont="1" applyFill="1" applyBorder="1" applyAlignment="1" applyProtection="1">
      <alignment vertical="center" wrapText="1"/>
    </xf>
    <xf numFmtId="164" fontId="9" fillId="2" borderId="5" xfId="1" applyFont="1" applyFill="1" applyBorder="1" applyAlignment="1" applyProtection="1">
      <alignment horizontal="right" vertical="center"/>
    </xf>
    <xf numFmtId="165" fontId="9" fillId="2" borderId="2" xfId="1" applyNumberFormat="1" applyFont="1" applyFill="1" applyBorder="1" applyAlignment="1" applyProtection="1">
      <alignment vertical="center"/>
    </xf>
    <xf numFmtId="168" fontId="5" fillId="2" borderId="3" xfId="2" applyFont="1" applyFill="1" applyBorder="1" applyAlignment="1" applyProtection="1">
      <alignment vertical="center"/>
    </xf>
    <xf numFmtId="164" fontId="5" fillId="2" borderId="6" xfId="1" applyFont="1" applyFill="1" applyBorder="1" applyAlignment="1" applyProtection="1">
      <alignment vertical="center"/>
    </xf>
    <xf numFmtId="167" fontId="4" fillId="2" borderId="3" xfId="1" applyNumberFormat="1" applyFont="1" applyFill="1" applyBorder="1" applyAlignment="1" applyProtection="1">
      <alignment vertical="center"/>
    </xf>
    <xf numFmtId="164" fontId="1" fillId="0" borderId="4" xfId="1" applyBorder="1" applyProtection="1"/>
    <xf numFmtId="169" fontId="1" fillId="0" borderId="4" xfId="1" applyNumberFormat="1" applyBorder="1" applyProtection="1"/>
    <xf numFmtId="164" fontId="5" fillId="0" borderId="0" xfId="1" applyFont="1" applyAlignment="1" applyProtection="1">
      <alignment horizontal="left" vertical="center" wrapText="1"/>
    </xf>
    <xf numFmtId="164" fontId="10" fillId="0" borderId="0" xfId="1" applyFont="1" applyProtection="1"/>
    <xf numFmtId="170" fontId="5" fillId="2" borderId="2" xfId="1" applyNumberFormat="1" applyFont="1" applyFill="1" applyBorder="1" applyAlignment="1" applyProtection="1">
      <alignment horizontal="center" vertical="center"/>
    </xf>
    <xf numFmtId="164" fontId="4" fillId="0" borderId="1" xfId="1" applyFont="1" applyBorder="1" applyAlignment="1" applyProtection="1">
      <alignment horizontal="center" vertical="center"/>
    </xf>
    <xf numFmtId="164" fontId="5" fillId="2" borderId="2" xfId="1" applyFont="1" applyFill="1" applyBorder="1" applyAlignment="1" applyProtection="1">
      <alignment vertical="center"/>
    </xf>
    <xf numFmtId="164" fontId="5" fillId="2" borderId="2" xfId="1" applyFont="1" applyFill="1" applyBorder="1" applyAlignment="1" applyProtection="1">
      <alignment horizontal="center" vertical="center"/>
    </xf>
    <xf numFmtId="164" fontId="5" fillId="2" borderId="2" xfId="1" applyFont="1" applyFill="1" applyBorder="1" applyAlignment="1" applyProtection="1">
      <alignment horizontal="center" vertical="center" wrapText="1"/>
    </xf>
    <xf numFmtId="164" fontId="6" fillId="2" borderId="2" xfId="1" applyFont="1" applyFill="1" applyBorder="1" applyAlignment="1" applyProtection="1">
      <alignment horizontal="center" vertical="center" wrapText="1"/>
    </xf>
  </cellXfs>
  <cellStyles count="7">
    <cellStyle name="Excel Built-in Normal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7"/>
  <sheetViews>
    <sheetView tabSelected="1" topLeftCell="A2" workbookViewId="0">
      <selection activeCell="C12" sqref="C12"/>
    </sheetView>
  </sheetViews>
  <sheetFormatPr defaultColWidth="8.75" defaultRowHeight="15"/>
  <cols>
    <col min="1" max="1" width="3.625" style="1" customWidth="1"/>
    <col min="2" max="2" width="39.375" style="1" customWidth="1"/>
    <col min="3" max="3" width="11" style="1" customWidth="1"/>
    <col min="4" max="4" width="9.25" style="1" customWidth="1"/>
    <col min="5" max="5" width="13.75" style="1" customWidth="1"/>
    <col min="6" max="6" width="14.5" style="1" customWidth="1"/>
    <col min="7" max="7" width="10.625" style="1" customWidth="1"/>
    <col min="8" max="8" width="9.875" style="1" customWidth="1"/>
    <col min="9" max="9" width="21.75" style="1" customWidth="1"/>
    <col min="10" max="1023" width="8.125" style="1" customWidth="1"/>
    <col min="1024" max="1024" width="9" style="1" customWidth="1"/>
    <col min="1025" max="1025" width="8.75" customWidth="1"/>
  </cols>
  <sheetData>
    <row r="1" spans="1:9" ht="15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35.25" customHeight="1">
      <c r="A2" s="28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1" t="s">
        <v>7</v>
      </c>
      <c r="H2" s="31"/>
      <c r="I2" s="31"/>
    </row>
    <row r="3" spans="1:9" ht="60.4" customHeight="1">
      <c r="A3" s="28"/>
      <c r="B3" s="29"/>
      <c r="C3" s="30"/>
      <c r="D3" s="30"/>
      <c r="E3" s="30"/>
      <c r="F3" s="30"/>
      <c r="G3" s="3" t="s">
        <v>8</v>
      </c>
      <c r="H3" s="3" t="s">
        <v>9</v>
      </c>
      <c r="I3" s="3" t="s">
        <v>10</v>
      </c>
    </row>
    <row r="4" spans="1:9" s="6" customFormat="1" ht="10.35" customHeigh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</row>
    <row r="5" spans="1:9" ht="18" customHeight="1">
      <c r="A5" s="7"/>
      <c r="B5" s="8"/>
      <c r="C5" s="9" t="s">
        <v>11</v>
      </c>
      <c r="D5" s="9" t="s">
        <v>12</v>
      </c>
      <c r="E5" s="9" t="s">
        <v>13</v>
      </c>
      <c r="F5" s="3" t="s">
        <v>14</v>
      </c>
      <c r="G5" s="9" t="s">
        <v>15</v>
      </c>
      <c r="H5" s="9" t="s">
        <v>16</v>
      </c>
      <c r="I5" s="9" t="s">
        <v>17</v>
      </c>
    </row>
    <row r="6" spans="1:9">
      <c r="A6" s="7">
        <v>1</v>
      </c>
      <c r="B6" s="10" t="s">
        <v>18</v>
      </c>
      <c r="C6" s="11">
        <v>930</v>
      </c>
      <c r="D6" s="12">
        <f t="shared" ref="D6:D19" si="0">C6/$C$20</f>
        <v>0.71800810654313851</v>
      </c>
      <c r="E6" s="13"/>
      <c r="F6" s="26">
        <f>SUMPRODUCT(D6:D19,E6:E19)</f>
        <v>0</v>
      </c>
      <c r="G6" s="11">
        <f t="shared" ref="G6:G19" si="1">C6*$F$6</f>
        <v>0</v>
      </c>
      <c r="H6" s="11">
        <f t="shared" ref="H6:H19" si="2">G6*$C$21</f>
        <v>0</v>
      </c>
      <c r="I6" s="14">
        <f t="shared" ref="I6:I19" si="3">G6+H6</f>
        <v>0</v>
      </c>
    </row>
    <row r="7" spans="1:9" ht="24">
      <c r="A7" s="7">
        <v>2</v>
      </c>
      <c r="B7" s="10" t="s">
        <v>19</v>
      </c>
      <c r="C7" s="11">
        <v>140</v>
      </c>
      <c r="D7" s="12">
        <f t="shared" si="0"/>
        <v>0.10808724184520364</v>
      </c>
      <c r="E7" s="13"/>
      <c r="F7" s="26"/>
      <c r="G7" s="11">
        <f t="shared" si="1"/>
        <v>0</v>
      </c>
      <c r="H7" s="11">
        <f t="shared" si="2"/>
        <v>0</v>
      </c>
      <c r="I7" s="15">
        <f t="shared" si="3"/>
        <v>0</v>
      </c>
    </row>
    <row r="8" spans="1:9" ht="24">
      <c r="A8" s="7">
        <v>3</v>
      </c>
      <c r="B8" s="10" t="s">
        <v>20</v>
      </c>
      <c r="C8" s="11">
        <v>35</v>
      </c>
      <c r="D8" s="12">
        <f t="shared" si="0"/>
        <v>2.7021810461300911E-2</v>
      </c>
      <c r="E8" s="13"/>
      <c r="F8" s="26"/>
      <c r="G8" s="11">
        <f t="shared" si="1"/>
        <v>0</v>
      </c>
      <c r="H8" s="11">
        <f t="shared" si="2"/>
        <v>0</v>
      </c>
      <c r="I8" s="15">
        <f t="shared" si="3"/>
        <v>0</v>
      </c>
    </row>
    <row r="9" spans="1:9">
      <c r="A9" s="7">
        <v>4</v>
      </c>
      <c r="B9" s="10" t="s">
        <v>21</v>
      </c>
      <c r="C9" s="11">
        <v>90</v>
      </c>
      <c r="D9" s="12">
        <f t="shared" si="0"/>
        <v>6.9484655471916637E-2</v>
      </c>
      <c r="E9" s="13"/>
      <c r="F9" s="26"/>
      <c r="G9" s="11">
        <f t="shared" si="1"/>
        <v>0</v>
      </c>
      <c r="H9" s="11">
        <f t="shared" si="2"/>
        <v>0</v>
      </c>
      <c r="I9" s="15">
        <f t="shared" si="3"/>
        <v>0</v>
      </c>
    </row>
    <row r="10" spans="1:9" ht="29.25" customHeight="1">
      <c r="A10" s="7">
        <v>5</v>
      </c>
      <c r="B10" s="10" t="s">
        <v>22</v>
      </c>
      <c r="C10" s="11">
        <v>2</v>
      </c>
      <c r="D10" s="12">
        <f t="shared" si="0"/>
        <v>1.5441034549314807E-3</v>
      </c>
      <c r="E10" s="13"/>
      <c r="F10" s="26"/>
      <c r="G10" s="11">
        <f t="shared" si="1"/>
        <v>0</v>
      </c>
      <c r="H10" s="11">
        <f t="shared" si="2"/>
        <v>0</v>
      </c>
      <c r="I10" s="15">
        <f t="shared" si="3"/>
        <v>0</v>
      </c>
    </row>
    <row r="11" spans="1:9" ht="24">
      <c r="A11" s="7">
        <v>6</v>
      </c>
      <c r="B11" s="10" t="s">
        <v>23</v>
      </c>
      <c r="C11" s="11">
        <v>90</v>
      </c>
      <c r="D11" s="12">
        <f t="shared" si="0"/>
        <v>6.9484655471916637E-2</v>
      </c>
      <c r="E11" s="13"/>
      <c r="F11" s="26"/>
      <c r="G11" s="11">
        <f t="shared" si="1"/>
        <v>0</v>
      </c>
      <c r="H11" s="11">
        <f t="shared" si="2"/>
        <v>0</v>
      </c>
      <c r="I11" s="15">
        <f t="shared" si="3"/>
        <v>0</v>
      </c>
    </row>
    <row r="12" spans="1:9">
      <c r="A12" s="7">
        <v>7</v>
      </c>
      <c r="B12" s="10" t="s">
        <v>24</v>
      </c>
      <c r="C12" s="11">
        <v>0.1</v>
      </c>
      <c r="D12" s="12">
        <f t="shared" si="0"/>
        <v>7.7205172746574034E-5</v>
      </c>
      <c r="E12" s="13"/>
      <c r="F12" s="26"/>
      <c r="G12" s="11">
        <f t="shared" si="1"/>
        <v>0</v>
      </c>
      <c r="H12" s="11">
        <f t="shared" si="2"/>
        <v>0</v>
      </c>
      <c r="I12" s="15">
        <f t="shared" si="3"/>
        <v>0</v>
      </c>
    </row>
    <row r="13" spans="1:9">
      <c r="A13" s="7">
        <v>8</v>
      </c>
      <c r="B13" s="10" t="s">
        <v>25</v>
      </c>
      <c r="C13" s="11">
        <v>8</v>
      </c>
      <c r="D13" s="12">
        <f t="shared" si="0"/>
        <v>6.1764138197259229E-3</v>
      </c>
      <c r="E13" s="13"/>
      <c r="F13" s="26"/>
      <c r="G13" s="11">
        <f t="shared" si="1"/>
        <v>0</v>
      </c>
      <c r="H13" s="11">
        <f t="shared" si="2"/>
        <v>0</v>
      </c>
      <c r="I13" s="15">
        <f t="shared" si="3"/>
        <v>0</v>
      </c>
    </row>
    <row r="14" spans="1:9">
      <c r="A14" s="7">
        <v>9</v>
      </c>
      <c r="B14" s="10" t="s">
        <v>26</v>
      </c>
      <c r="C14" s="11">
        <v>0.01</v>
      </c>
      <c r="D14" s="12">
        <f t="shared" si="0"/>
        <v>7.7205172746574041E-6</v>
      </c>
      <c r="E14" s="13"/>
      <c r="F14" s="26"/>
      <c r="G14" s="11">
        <f t="shared" si="1"/>
        <v>0</v>
      </c>
      <c r="H14" s="11">
        <f t="shared" si="2"/>
        <v>0</v>
      </c>
      <c r="I14" s="15">
        <f t="shared" si="3"/>
        <v>0</v>
      </c>
    </row>
    <row r="15" spans="1:9">
      <c r="A15" s="7">
        <v>10</v>
      </c>
      <c r="B15" s="10" t="s">
        <v>27</v>
      </c>
      <c r="C15" s="11">
        <v>0.01</v>
      </c>
      <c r="D15" s="12">
        <f t="shared" si="0"/>
        <v>7.7205172746574041E-6</v>
      </c>
      <c r="E15" s="13"/>
      <c r="F15" s="26"/>
      <c r="G15" s="11">
        <f t="shared" si="1"/>
        <v>0</v>
      </c>
      <c r="H15" s="11">
        <f t="shared" si="2"/>
        <v>0</v>
      </c>
      <c r="I15" s="15">
        <f t="shared" si="3"/>
        <v>0</v>
      </c>
    </row>
    <row r="16" spans="1:9" ht="48">
      <c r="A16" s="7">
        <v>11</v>
      </c>
      <c r="B16" s="10" t="s">
        <v>28</v>
      </c>
      <c r="C16" s="11">
        <v>0.01</v>
      </c>
      <c r="D16" s="12">
        <f t="shared" si="0"/>
        <v>7.7205172746574041E-6</v>
      </c>
      <c r="E16" s="13"/>
      <c r="F16" s="26"/>
      <c r="G16" s="11">
        <f t="shared" si="1"/>
        <v>0</v>
      </c>
      <c r="H16" s="11">
        <f t="shared" si="2"/>
        <v>0</v>
      </c>
      <c r="I16" s="15">
        <f t="shared" si="3"/>
        <v>0</v>
      </c>
    </row>
    <row r="17" spans="1:9" ht="28.5" customHeight="1">
      <c r="A17" s="2">
        <v>12</v>
      </c>
      <c r="B17" s="16" t="s">
        <v>29</v>
      </c>
      <c r="C17" s="11">
        <v>0.1</v>
      </c>
      <c r="D17" s="12">
        <f t="shared" si="0"/>
        <v>7.7205172746574034E-5</v>
      </c>
      <c r="E17" s="13"/>
      <c r="F17" s="26"/>
      <c r="G17" s="11">
        <f t="shared" si="1"/>
        <v>0</v>
      </c>
      <c r="H17" s="11">
        <f t="shared" si="2"/>
        <v>0</v>
      </c>
      <c r="I17" s="15">
        <f t="shared" si="3"/>
        <v>0</v>
      </c>
    </row>
    <row r="18" spans="1:9" ht="25.5" customHeight="1">
      <c r="A18" s="2">
        <v>13</v>
      </c>
      <c r="B18" s="16" t="s">
        <v>30</v>
      </c>
      <c r="C18" s="11">
        <v>0.01</v>
      </c>
      <c r="D18" s="12">
        <f t="shared" si="0"/>
        <v>7.7205172746574041E-6</v>
      </c>
      <c r="E18" s="13"/>
      <c r="F18" s="26"/>
      <c r="G18" s="11">
        <f t="shared" si="1"/>
        <v>0</v>
      </c>
      <c r="H18" s="11">
        <f t="shared" si="2"/>
        <v>0</v>
      </c>
      <c r="I18" s="15">
        <f t="shared" si="3"/>
        <v>0</v>
      </c>
    </row>
    <row r="19" spans="1:9">
      <c r="A19" s="2">
        <v>14</v>
      </c>
      <c r="B19" s="16" t="s">
        <v>31</v>
      </c>
      <c r="C19" s="11">
        <v>0.01</v>
      </c>
      <c r="D19" s="12">
        <f t="shared" si="0"/>
        <v>7.7205172746574041E-6</v>
      </c>
      <c r="E19" s="13"/>
      <c r="F19" s="26"/>
      <c r="G19" s="11">
        <f t="shared" si="1"/>
        <v>0</v>
      </c>
      <c r="H19" s="11">
        <f t="shared" si="2"/>
        <v>0</v>
      </c>
      <c r="I19" s="15">
        <f t="shared" si="3"/>
        <v>0</v>
      </c>
    </row>
    <row r="20" spans="1:9" ht="32.25" customHeight="1">
      <c r="A20" s="2">
        <v>15</v>
      </c>
      <c r="B20" s="17" t="s">
        <v>32</v>
      </c>
      <c r="C20" s="18">
        <f>SUM(C6:C19)</f>
        <v>1295.2499999999998</v>
      </c>
      <c r="D20" s="19">
        <f>SUM(D6:D17)</f>
        <v>0.99998455896545102</v>
      </c>
      <c r="E20" s="20"/>
      <c r="F20" s="20"/>
      <c r="G20" s="20"/>
      <c r="H20" s="20"/>
      <c r="I20" s="21"/>
    </row>
    <row r="21" spans="1:9">
      <c r="B21" s="22" t="s">
        <v>33</v>
      </c>
      <c r="C21" s="23">
        <v>0.08</v>
      </c>
    </row>
    <row r="22" spans="1:9" ht="26.25" customHeight="1"/>
    <row r="24" spans="1:9">
      <c r="B24" s="24"/>
      <c r="E24" s="25"/>
    </row>
    <row r="25" spans="1:9">
      <c r="B25" s="24"/>
      <c r="E25" s="25"/>
    </row>
    <row r="26" spans="1:9">
      <c r="B26" s="24"/>
      <c r="E26" s="25"/>
    </row>
    <row r="27" spans="1:9">
      <c r="B27" s="24"/>
      <c r="E27" s="25"/>
    </row>
    <row r="28" spans="1:9">
      <c r="B28" s="24"/>
      <c r="E28" s="25"/>
    </row>
    <row r="29" spans="1:9">
      <c r="B29" s="24"/>
      <c r="E29" s="25"/>
    </row>
    <row r="30" spans="1:9">
      <c r="B30" s="24"/>
      <c r="E30" s="25"/>
    </row>
    <row r="31" spans="1:9">
      <c r="B31" s="24"/>
      <c r="E31" s="25"/>
    </row>
    <row r="32" spans="1:9">
      <c r="B32" s="24"/>
      <c r="E32" s="25"/>
    </row>
    <row r="33" spans="2:5">
      <c r="B33" s="24"/>
      <c r="E33" s="25"/>
    </row>
    <row r="34" spans="2:5">
      <c r="B34" s="24"/>
      <c r="E34" s="25"/>
    </row>
    <row r="35" spans="2:5">
      <c r="B35" s="24"/>
      <c r="E35" s="25"/>
    </row>
    <row r="36" spans="2:5">
      <c r="B36" s="24"/>
      <c r="E36" s="25"/>
    </row>
    <row r="37" spans="2:5" ht="15" customHeight="1"/>
  </sheetData>
  <mergeCells count="9">
    <mergeCell ref="F6:F19"/>
    <mergeCell ref="A1:I1"/>
    <mergeCell ref="A2:A3"/>
    <mergeCell ref="B2:B3"/>
    <mergeCell ref="C2:C3"/>
    <mergeCell ref="D2:D3"/>
    <mergeCell ref="E2:E3"/>
    <mergeCell ref="F2:F3"/>
    <mergeCell ref="G2:I2"/>
  </mergeCells>
  <printOptions horizontalCentered="1" verticalCentered="1"/>
  <pageMargins left="0.19645669291338602" right="0.19645669291338602" top="0.59015748031496107" bottom="0.59015748031496107" header="0.19645669291338602" footer="0.19645669291338602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 Dróżdż</dc:creator>
  <cp:lastModifiedBy>Marta Mozgała-Swacha</cp:lastModifiedBy>
  <cp:revision>1</cp:revision>
  <dcterms:created xsi:type="dcterms:W3CDTF">2020-11-18T22:18:49Z</dcterms:created>
  <dcterms:modified xsi:type="dcterms:W3CDTF">2023-09-20T09:17:25Z</dcterms:modified>
</cp:coreProperties>
</file>