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64011"/>
  <mc:AlternateContent xmlns:mc="http://schemas.openxmlformats.org/markup-compatibility/2006">
    <mc:Choice Requires="x15">
      <x15ac:absPath xmlns:x15ac="http://schemas.microsoft.com/office/spreadsheetml/2010/11/ac" url="C:\Users\piekutowska2400\Desktop\Przetargi\2022\23.PN.2022Odpady komunalne\Ogłoszenie\"/>
    </mc:Choice>
  </mc:AlternateContent>
  <bookViews>
    <workbookView xWindow="0" yWindow="0" windowWidth="23250" windowHeight="11085"/>
  </bookViews>
  <sheets>
    <sheet name="FOR. CENOWY ŁOMŻA zad. 1" sheetId="1" r:id="rId1"/>
    <sheet name="FOR. CENOWY OSOWIEC zad. 2" sheetId="2" r:id="rId2"/>
    <sheet name="FOR. CENOWY PLEWKI, DM zad.3" sheetId="3" r:id="rId3"/>
    <sheet name="FOR. CENOWY NOWOGRÓD zad. 4" sheetId="4" r:id="rId4"/>
    <sheet name="FOR. CENOWY BIELSK POD. zad. 5" sheetId="7" r:id="rId5"/>
    <sheet name="FOR. CENOWY OC ZIELONA zad. 6" sheetId="9" r:id="rId6"/>
    <sheet name="FOR. CENOWY GRABARKA zad. 7" sheetId="8" r:id="rId7"/>
  </sheets>
  <definedNames>
    <definedName name="_xlnm.Print_Area" localSheetId="4">'FOR. CENOWY BIELSK POD. zad. 5'!$A$1:$N$47</definedName>
    <definedName name="_xlnm.Print_Area" localSheetId="6">'FOR. CENOWY GRABARKA zad. 7'!$A$1:$N$14</definedName>
    <definedName name="_xlnm.Print_Area" localSheetId="0">'FOR. CENOWY ŁOMŻA zad. 1'!$A$1:$N$29</definedName>
    <definedName name="_xlnm.Print_Area" localSheetId="3">'FOR. CENOWY NOWOGRÓD zad. 4'!$A$1:$N$14</definedName>
    <definedName name="_xlnm.Print_Area" localSheetId="5">'FOR. CENOWY OC ZIELONA zad. 6'!$A$1:$N$34</definedName>
    <definedName name="_xlnm.Print_Area" localSheetId="1">'FOR. CENOWY OSOWIEC zad. 2'!$A$2:$N$31</definedName>
    <definedName name="_xlnm.Print_Area" localSheetId="2">'FOR. CENOWY PLEWKI, DM zad.3'!$A$1:$N$32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2" i="8" l="1"/>
  <c r="N12" i="8"/>
  <c r="L12" i="8"/>
  <c r="P12" i="8" s="1"/>
  <c r="K12" i="8"/>
  <c r="J12" i="8"/>
  <c r="N32" i="9"/>
  <c r="L32" i="9"/>
  <c r="P32" i="9" s="1"/>
  <c r="K32" i="9"/>
  <c r="O32" i="9" s="1"/>
  <c r="J32" i="9"/>
  <c r="G32" i="9"/>
  <c r="N31" i="9"/>
  <c r="L31" i="9"/>
  <c r="P31" i="9" s="1"/>
  <c r="J31" i="9"/>
  <c r="G31" i="9"/>
  <c r="K31" i="9" s="1"/>
  <c r="O31" i="9" s="1"/>
  <c r="P30" i="9"/>
  <c r="N30" i="9"/>
  <c r="L30" i="9"/>
  <c r="J30" i="9"/>
  <c r="G30" i="9"/>
  <c r="K30" i="9" s="1"/>
  <c r="O30" i="9" s="1"/>
  <c r="P29" i="9"/>
  <c r="L29" i="9"/>
  <c r="J29" i="9"/>
  <c r="N29" i="9" s="1"/>
  <c r="G29" i="9"/>
  <c r="K29" i="9" s="1"/>
  <c r="O29" i="9" s="1"/>
  <c r="P28" i="9"/>
  <c r="L28" i="9"/>
  <c r="J28" i="9"/>
  <c r="N28" i="9" s="1"/>
  <c r="G28" i="9"/>
  <c r="K28" i="9" s="1"/>
  <c r="O28" i="9" s="1"/>
  <c r="L27" i="9"/>
  <c r="P27" i="9" s="1"/>
  <c r="K27" i="9"/>
  <c r="O27" i="9" s="1"/>
  <c r="J27" i="9"/>
  <c r="N27" i="9" s="1"/>
  <c r="G27" i="9"/>
  <c r="L26" i="9"/>
  <c r="P26" i="9" s="1"/>
  <c r="F26" i="9"/>
  <c r="G26" i="9" s="1"/>
  <c r="K26" i="9" s="1"/>
  <c r="O26" i="9" s="1"/>
  <c r="P25" i="9"/>
  <c r="L25" i="9"/>
  <c r="F25" i="9"/>
  <c r="J25" i="9" s="1"/>
  <c r="N25" i="9" s="1"/>
  <c r="P24" i="9"/>
  <c r="L24" i="9"/>
  <c r="J24" i="9"/>
  <c r="N24" i="9" s="1"/>
  <c r="G24" i="9"/>
  <c r="K24" i="9" s="1"/>
  <c r="O24" i="9" s="1"/>
  <c r="F24" i="9"/>
  <c r="L23" i="9"/>
  <c r="P23" i="9" s="1"/>
  <c r="F23" i="9"/>
  <c r="G23" i="9" s="1"/>
  <c r="K23" i="9" s="1"/>
  <c r="O23" i="9" s="1"/>
  <c r="P22" i="9"/>
  <c r="N22" i="9"/>
  <c r="L22" i="9"/>
  <c r="J22" i="9"/>
  <c r="G22" i="9"/>
  <c r="K22" i="9" s="1"/>
  <c r="O22" i="9" s="1"/>
  <c r="L45" i="7"/>
  <c r="P45" i="7" s="1"/>
  <c r="J45" i="7"/>
  <c r="N45" i="7" s="1"/>
  <c r="G45" i="7"/>
  <c r="K45" i="7" s="1"/>
  <c r="O45" i="7" s="1"/>
  <c r="P44" i="7"/>
  <c r="L44" i="7"/>
  <c r="K44" i="7"/>
  <c r="O44" i="7" s="1"/>
  <c r="J44" i="7"/>
  <c r="N44" i="7" s="1"/>
  <c r="G44" i="7"/>
  <c r="O43" i="7"/>
  <c r="L43" i="7"/>
  <c r="P43" i="7" s="1"/>
  <c r="K43" i="7"/>
  <c r="J43" i="7"/>
  <c r="N43" i="7" s="1"/>
  <c r="G43" i="7"/>
  <c r="N42" i="7"/>
  <c r="J42" i="7"/>
  <c r="H42" i="7"/>
  <c r="L42" i="7" s="1"/>
  <c r="P42" i="7" s="1"/>
  <c r="P41" i="7"/>
  <c r="N41" i="7"/>
  <c r="L41" i="7"/>
  <c r="J41" i="7"/>
  <c r="G41" i="7"/>
  <c r="K41" i="7" s="1"/>
  <c r="O41" i="7" s="1"/>
  <c r="L40" i="7"/>
  <c r="P40" i="7" s="1"/>
  <c r="J40" i="7"/>
  <c r="N40" i="7" s="1"/>
  <c r="G40" i="7"/>
  <c r="K40" i="7" s="1"/>
  <c r="O40" i="7" s="1"/>
  <c r="P39" i="7"/>
  <c r="N39" i="7"/>
  <c r="L39" i="7"/>
  <c r="K39" i="7"/>
  <c r="O39" i="7" s="1"/>
  <c r="J39" i="7"/>
  <c r="G39" i="7"/>
  <c r="O38" i="7"/>
  <c r="L38" i="7"/>
  <c r="P38" i="7" s="1"/>
  <c r="K38" i="7"/>
  <c r="J38" i="7"/>
  <c r="N38" i="7" s="1"/>
  <c r="G38" i="7"/>
  <c r="L12" i="4"/>
  <c r="P12" i="4" s="1"/>
  <c r="K12" i="4"/>
  <c r="O12" i="4" s="1"/>
  <c r="J12" i="4"/>
  <c r="N12" i="4" s="1"/>
  <c r="N30" i="3"/>
  <c r="L30" i="3"/>
  <c r="P30" i="3" s="1"/>
  <c r="J30" i="3"/>
  <c r="G30" i="3"/>
  <c r="K30" i="3" s="1"/>
  <c r="O30" i="3" s="1"/>
  <c r="P29" i="3"/>
  <c r="O29" i="3"/>
  <c r="N29" i="3"/>
  <c r="L29" i="3"/>
  <c r="K29" i="3"/>
  <c r="J29" i="3"/>
  <c r="P28" i="3"/>
  <c r="O28" i="3"/>
  <c r="N28" i="3"/>
  <c r="L28" i="3"/>
  <c r="K28" i="3"/>
  <c r="J28" i="3"/>
  <c r="P27" i="3"/>
  <c r="O27" i="3"/>
  <c r="N27" i="3"/>
  <c r="L27" i="3"/>
  <c r="K27" i="3"/>
  <c r="J27" i="3"/>
  <c r="P26" i="3"/>
  <c r="O26" i="3"/>
  <c r="N26" i="3"/>
  <c r="L26" i="3"/>
  <c r="K26" i="3"/>
  <c r="J26" i="3"/>
  <c r="P25" i="3"/>
  <c r="O25" i="3"/>
  <c r="N25" i="3"/>
  <c r="L25" i="3"/>
  <c r="K25" i="3"/>
  <c r="J25" i="3"/>
  <c r="P24" i="3"/>
  <c r="O24" i="3"/>
  <c r="N24" i="3"/>
  <c r="L24" i="3"/>
  <c r="K24" i="3"/>
  <c r="J24" i="3"/>
  <c r="P23" i="3"/>
  <c r="O23" i="3"/>
  <c r="N23" i="3"/>
  <c r="L23" i="3"/>
  <c r="K23" i="3"/>
  <c r="J23" i="3"/>
  <c r="P22" i="3"/>
  <c r="O22" i="3"/>
  <c r="N22" i="3"/>
  <c r="L22" i="3"/>
  <c r="K22" i="3"/>
  <c r="J22" i="3"/>
  <c r="P21" i="3"/>
  <c r="O21" i="3"/>
  <c r="N21" i="3"/>
  <c r="L21" i="3"/>
  <c r="K21" i="3"/>
  <c r="J21" i="3"/>
  <c r="P29" i="2"/>
  <c r="N29" i="2"/>
  <c r="L29" i="2"/>
  <c r="K29" i="2"/>
  <c r="O29" i="2" s="1"/>
  <c r="J29" i="2"/>
  <c r="G29" i="2"/>
  <c r="O28" i="2"/>
  <c r="L28" i="2"/>
  <c r="P28" i="2" s="1"/>
  <c r="K28" i="2"/>
  <c r="J28" i="2"/>
  <c r="N28" i="2" s="1"/>
  <c r="O27" i="2"/>
  <c r="L27" i="2"/>
  <c r="P27" i="2" s="1"/>
  <c r="K27" i="2"/>
  <c r="J27" i="2"/>
  <c r="N27" i="2" s="1"/>
  <c r="O26" i="2"/>
  <c r="L26" i="2"/>
  <c r="P26" i="2" s="1"/>
  <c r="K26" i="2"/>
  <c r="J26" i="2"/>
  <c r="N26" i="2" s="1"/>
  <c r="G26" i="2"/>
  <c r="P25" i="2"/>
  <c r="N25" i="2"/>
  <c r="L25" i="2"/>
  <c r="K25" i="2"/>
  <c r="O25" i="2" s="1"/>
  <c r="J25" i="2"/>
  <c r="P24" i="2"/>
  <c r="N24" i="2"/>
  <c r="L24" i="2"/>
  <c r="K24" i="2"/>
  <c r="O24" i="2" s="1"/>
  <c r="J24" i="2"/>
  <c r="P23" i="2"/>
  <c r="N23" i="2"/>
  <c r="L23" i="2"/>
  <c r="K23" i="2"/>
  <c r="O23" i="2" s="1"/>
  <c r="J23" i="2"/>
  <c r="P22" i="2"/>
  <c r="N22" i="2"/>
  <c r="L22" i="2"/>
  <c r="K22" i="2"/>
  <c r="O22" i="2" s="1"/>
  <c r="J22" i="2"/>
  <c r="P21" i="2"/>
  <c r="N21" i="2"/>
  <c r="L21" i="2"/>
  <c r="K21" i="2"/>
  <c r="O21" i="2" s="1"/>
  <c r="J21" i="2"/>
  <c r="P20" i="2"/>
  <c r="N20" i="2"/>
  <c r="L20" i="2"/>
  <c r="K20" i="2"/>
  <c r="O20" i="2" s="1"/>
  <c r="J20" i="2"/>
  <c r="P19" i="2"/>
  <c r="N19" i="2"/>
  <c r="L19" i="2"/>
  <c r="K19" i="2"/>
  <c r="O19" i="2" s="1"/>
  <c r="J19" i="2"/>
  <c r="P27" i="1"/>
  <c r="N27" i="1"/>
  <c r="L27" i="1"/>
  <c r="J27" i="1"/>
  <c r="G27" i="1"/>
  <c r="K27" i="1" s="1"/>
  <c r="O27" i="1" s="1"/>
  <c r="P26" i="1"/>
  <c r="L26" i="1"/>
  <c r="J26" i="1"/>
  <c r="N26" i="1" s="1"/>
  <c r="G26" i="1"/>
  <c r="K26" i="1" s="1"/>
  <c r="O26" i="1" s="1"/>
  <c r="P25" i="1"/>
  <c r="L25" i="1"/>
  <c r="K25" i="1"/>
  <c r="O25" i="1" s="1"/>
  <c r="J25" i="1"/>
  <c r="N25" i="1" s="1"/>
  <c r="P24" i="1"/>
  <c r="L24" i="1"/>
  <c r="K24" i="1"/>
  <c r="O24" i="1" s="1"/>
  <c r="J24" i="1"/>
  <c r="N24" i="1" s="1"/>
  <c r="P23" i="1"/>
  <c r="L23" i="1"/>
  <c r="K23" i="1"/>
  <c r="O23" i="1" s="1"/>
  <c r="J23" i="1"/>
  <c r="N23" i="1" s="1"/>
  <c r="J22" i="1"/>
  <c r="N22" i="1" s="1"/>
  <c r="H22" i="1"/>
  <c r="G22" i="1" s="1"/>
  <c r="K22" i="1" s="1"/>
  <c r="O22" i="1" s="1"/>
  <c r="N21" i="1"/>
  <c r="L21" i="1"/>
  <c r="P21" i="1" s="1"/>
  <c r="K21" i="1"/>
  <c r="O21" i="1" s="1"/>
  <c r="J21" i="1"/>
  <c r="H21" i="1"/>
  <c r="G21" i="1"/>
  <c r="N20" i="1"/>
  <c r="J20" i="1"/>
  <c r="H20" i="1"/>
  <c r="G20" i="1" s="1"/>
  <c r="K20" i="1" s="1"/>
  <c r="O20" i="1" s="1"/>
  <c r="J19" i="1"/>
  <c r="N19" i="1" s="1"/>
  <c r="H19" i="1"/>
  <c r="G19" i="1" s="1"/>
  <c r="K19" i="1" s="1"/>
  <c r="O19" i="1" s="1"/>
  <c r="N18" i="1"/>
  <c r="L18" i="1"/>
  <c r="P18" i="1" s="1"/>
  <c r="K18" i="1"/>
  <c r="O18" i="1" s="1"/>
  <c r="J18" i="1"/>
  <c r="H18" i="1"/>
  <c r="G18" i="1"/>
  <c r="G25" i="9" l="1"/>
  <c r="K25" i="9" s="1"/>
  <c r="O25" i="9" s="1"/>
  <c r="J23" i="9"/>
  <c r="N23" i="9" s="1"/>
  <c r="J26" i="9"/>
  <c r="N26" i="9" s="1"/>
  <c r="G42" i="7"/>
  <c r="K42" i="7" s="1"/>
  <c r="O42" i="7" s="1"/>
  <c r="L19" i="1"/>
  <c r="P19" i="1" s="1"/>
  <c r="L22" i="1"/>
  <c r="P22" i="1" s="1"/>
  <c r="L20" i="1"/>
  <c r="P20" i="1" s="1"/>
  <c r="G20" i="9" l="1"/>
  <c r="G19" i="9"/>
  <c r="G18" i="9"/>
  <c r="G17" i="9"/>
  <c r="G16" i="9"/>
  <c r="G15" i="9"/>
  <c r="G14" i="9"/>
  <c r="G13" i="9"/>
  <c r="G12" i="9"/>
  <c r="G11" i="9"/>
  <c r="G10" i="9"/>
  <c r="G36" i="7"/>
  <c r="G35" i="7"/>
  <c r="G34" i="7"/>
  <c r="H33" i="7"/>
  <c r="G33" i="7" s="1"/>
  <c r="G31" i="7"/>
  <c r="G30" i="7"/>
  <c r="G29" i="7"/>
  <c r="K15" i="3"/>
  <c r="O15" i="3" s="1"/>
  <c r="J15" i="3"/>
  <c r="N15" i="3" s="1"/>
  <c r="L15" i="3"/>
  <c r="P15" i="3" s="1"/>
  <c r="J13" i="2"/>
  <c r="N13" i="2" s="1"/>
  <c r="L13" i="2"/>
  <c r="P13" i="2" s="1"/>
  <c r="J14" i="1"/>
  <c r="N14" i="1" s="1"/>
  <c r="K14" i="1"/>
  <c r="O14" i="1" s="1"/>
  <c r="L14" i="1"/>
  <c r="P14" i="1" s="1"/>
  <c r="K13" i="2" l="1"/>
  <c r="O13" i="2" s="1"/>
  <c r="G18" i="7"/>
  <c r="G17" i="7"/>
  <c r="G16" i="7"/>
  <c r="G15" i="7"/>
  <c r="G14" i="7"/>
  <c r="G13" i="7"/>
  <c r="H12" i="7"/>
  <c r="H11" i="7"/>
  <c r="G11" i="7" s="1"/>
  <c r="H10" i="7"/>
  <c r="G10" i="7"/>
  <c r="H9" i="7"/>
  <c r="G9" i="7" s="1"/>
  <c r="H8" i="7"/>
  <c r="I17" i="7"/>
  <c r="L10" i="4"/>
  <c r="G19" i="3"/>
  <c r="G16" i="1"/>
  <c r="G15" i="1"/>
  <c r="L16" i="9" l="1"/>
  <c r="P16" i="9" s="1"/>
  <c r="K16" i="9"/>
  <c r="O16" i="9" s="1"/>
  <c r="J16" i="9"/>
  <c r="N16" i="9" s="1"/>
  <c r="L10" i="8"/>
  <c r="J10" i="8"/>
  <c r="K10" i="8"/>
  <c r="I12" i="7"/>
  <c r="J12" i="7" s="1"/>
  <c r="N12" i="7" s="1"/>
  <c r="I16" i="7"/>
  <c r="K31" i="7"/>
  <c r="O31" i="7" s="1"/>
  <c r="I10" i="7"/>
  <c r="J10" i="7" s="1"/>
  <c r="N10" i="7" s="1"/>
  <c r="I14" i="7"/>
  <c r="L17" i="7"/>
  <c r="P17" i="7" s="1"/>
  <c r="J17" i="7"/>
  <c r="N17" i="7" s="1"/>
  <c r="K17" i="7"/>
  <c r="O17" i="7" s="1"/>
  <c r="J29" i="7"/>
  <c r="I8" i="7"/>
  <c r="J8" i="7" s="1"/>
  <c r="I18" i="7"/>
  <c r="L30" i="7"/>
  <c r="P30" i="7" s="1"/>
  <c r="I9" i="7"/>
  <c r="K9" i="7" s="1"/>
  <c r="O9" i="7" s="1"/>
  <c r="I11" i="7"/>
  <c r="L32" i="7"/>
  <c r="P32" i="7" s="1"/>
  <c r="J33" i="7"/>
  <c r="N33" i="7" s="1"/>
  <c r="I13" i="7"/>
  <c r="K34" i="7"/>
  <c r="O34" i="7" s="1"/>
  <c r="I15" i="7"/>
  <c r="K15" i="7" s="1"/>
  <c r="O15" i="7" s="1"/>
  <c r="K33" i="7"/>
  <c r="O33" i="7" s="1"/>
  <c r="G8" i="7"/>
  <c r="G12" i="7"/>
  <c r="K36" i="7"/>
  <c r="O36" i="7" s="1"/>
  <c r="K35" i="7"/>
  <c r="O35" i="7" s="1"/>
  <c r="K29" i="7"/>
  <c r="J12" i="2"/>
  <c r="N12" i="2" s="1"/>
  <c r="P10" i="4"/>
  <c r="P11" i="4" s="1"/>
  <c r="L11" i="4"/>
  <c r="K10" i="4"/>
  <c r="J10" i="4"/>
  <c r="K10" i="3"/>
  <c r="K18" i="3"/>
  <c r="O18" i="3" s="1"/>
  <c r="J11" i="3"/>
  <c r="N11" i="3" s="1"/>
  <c r="J12" i="3"/>
  <c r="N12" i="3" s="1"/>
  <c r="J14" i="3"/>
  <c r="N14" i="3" s="1"/>
  <c r="K17" i="3"/>
  <c r="O17" i="3" s="1"/>
  <c r="K19" i="3"/>
  <c r="O19" i="3" s="1"/>
  <c r="J11" i="2"/>
  <c r="N11" i="2" s="1"/>
  <c r="K15" i="2"/>
  <c r="O15" i="2" s="1"/>
  <c r="J9" i="2"/>
  <c r="N9" i="2" s="1"/>
  <c r="K14" i="2"/>
  <c r="O14" i="2" s="1"/>
  <c r="J7" i="2"/>
  <c r="J10" i="2"/>
  <c r="N10" i="2" s="1"/>
  <c r="J8" i="2"/>
  <c r="N8" i="2" s="1"/>
  <c r="K11" i="2"/>
  <c r="O11" i="2" s="1"/>
  <c r="K12" i="2"/>
  <c r="O12" i="2" s="1"/>
  <c r="J10" i="1"/>
  <c r="N10" i="1" s="1"/>
  <c r="K8" i="1"/>
  <c r="O8" i="1" s="1"/>
  <c r="J11" i="1"/>
  <c r="N11" i="1" s="1"/>
  <c r="L15" i="1"/>
  <c r="P15" i="1" s="1"/>
  <c r="K15" i="1"/>
  <c r="O15" i="1" s="1"/>
  <c r="J15" i="1"/>
  <c r="N15" i="1" s="1"/>
  <c r="K9" i="1"/>
  <c r="O9" i="1" s="1"/>
  <c r="K11" i="1"/>
  <c r="O11" i="1" s="1"/>
  <c r="K10" i="1"/>
  <c r="O10" i="1" s="1"/>
  <c r="J7" i="1"/>
  <c r="L10" i="7" l="1"/>
  <c r="P10" i="7" s="1"/>
  <c r="L11" i="3"/>
  <c r="P11" i="3" s="1"/>
  <c r="K10" i="7"/>
  <c r="O10" i="7" s="1"/>
  <c r="L12" i="7"/>
  <c r="P12" i="7" s="1"/>
  <c r="L29" i="7"/>
  <c r="P29" i="7" s="1"/>
  <c r="K8" i="7"/>
  <c r="O8" i="7" s="1"/>
  <c r="L33" i="7"/>
  <c r="P33" i="7" s="1"/>
  <c r="L10" i="9"/>
  <c r="K10" i="9"/>
  <c r="J10" i="9"/>
  <c r="L18" i="9"/>
  <c r="P18" i="9" s="1"/>
  <c r="K18" i="9"/>
  <c r="O18" i="9" s="1"/>
  <c r="J18" i="9"/>
  <c r="N18" i="9" s="1"/>
  <c r="L17" i="9"/>
  <c r="P17" i="9" s="1"/>
  <c r="K17" i="9"/>
  <c r="O17" i="9" s="1"/>
  <c r="J17" i="9"/>
  <c r="N17" i="9" s="1"/>
  <c r="L20" i="9"/>
  <c r="P20" i="9" s="1"/>
  <c r="K20" i="9"/>
  <c r="O20" i="9" s="1"/>
  <c r="J20" i="9"/>
  <c r="N20" i="9" s="1"/>
  <c r="L13" i="9"/>
  <c r="P13" i="9" s="1"/>
  <c r="K13" i="9"/>
  <c r="O13" i="9" s="1"/>
  <c r="J13" i="9"/>
  <c r="N13" i="9" s="1"/>
  <c r="L14" i="9"/>
  <c r="P14" i="9" s="1"/>
  <c r="K14" i="9"/>
  <c r="O14" i="9" s="1"/>
  <c r="J14" i="9"/>
  <c r="N14" i="9" s="1"/>
  <c r="L12" i="9"/>
  <c r="P12" i="9" s="1"/>
  <c r="K12" i="9"/>
  <c r="O12" i="9" s="1"/>
  <c r="J12" i="9"/>
  <c r="N12" i="9" s="1"/>
  <c r="L15" i="9"/>
  <c r="P15" i="9" s="1"/>
  <c r="K15" i="9"/>
  <c r="O15" i="9" s="1"/>
  <c r="J15" i="9"/>
  <c r="N15" i="9" s="1"/>
  <c r="L19" i="9"/>
  <c r="P19" i="9" s="1"/>
  <c r="K19" i="9"/>
  <c r="O19" i="9" s="1"/>
  <c r="J19" i="9"/>
  <c r="N19" i="9" s="1"/>
  <c r="L11" i="9"/>
  <c r="P11" i="9" s="1"/>
  <c r="K11" i="9"/>
  <c r="O11" i="9" s="1"/>
  <c r="J11" i="9"/>
  <c r="N11" i="9" s="1"/>
  <c r="K11" i="8"/>
  <c r="O10" i="8"/>
  <c r="O11" i="8" s="1"/>
  <c r="N10" i="8"/>
  <c r="N11" i="8" s="1"/>
  <c r="J11" i="8"/>
  <c r="L11" i="8"/>
  <c r="P10" i="8"/>
  <c r="P11" i="8" s="1"/>
  <c r="L11" i="7"/>
  <c r="P11" i="7" s="1"/>
  <c r="J11" i="7"/>
  <c r="N11" i="7" s="1"/>
  <c r="N8" i="7"/>
  <c r="O29" i="7"/>
  <c r="L36" i="7"/>
  <c r="P36" i="7" s="1"/>
  <c r="J36" i="7"/>
  <c r="N36" i="7" s="1"/>
  <c r="K11" i="7"/>
  <c r="O11" i="7" s="1"/>
  <c r="K12" i="7"/>
  <c r="O12" i="7" s="1"/>
  <c r="L8" i="7"/>
  <c r="L34" i="7"/>
  <c r="P34" i="7" s="1"/>
  <c r="J34" i="7"/>
  <c r="N34" i="7" s="1"/>
  <c r="L18" i="7"/>
  <c r="P18" i="7" s="1"/>
  <c r="J18" i="7"/>
  <c r="N18" i="7" s="1"/>
  <c r="K18" i="7"/>
  <c r="O18" i="7" s="1"/>
  <c r="N29" i="7"/>
  <c r="L35" i="7"/>
  <c r="P35" i="7" s="1"/>
  <c r="J35" i="7"/>
  <c r="N35" i="7" s="1"/>
  <c r="J15" i="7"/>
  <c r="N15" i="7" s="1"/>
  <c r="L15" i="7"/>
  <c r="P15" i="7" s="1"/>
  <c r="J13" i="7"/>
  <c r="N13" i="7" s="1"/>
  <c r="L13" i="7"/>
  <c r="P13" i="7" s="1"/>
  <c r="J32" i="7"/>
  <c r="N32" i="7" s="1"/>
  <c r="K32" i="7"/>
  <c r="O32" i="7" s="1"/>
  <c r="K13" i="7"/>
  <c r="O13" i="7" s="1"/>
  <c r="J9" i="7"/>
  <c r="N9" i="7" s="1"/>
  <c r="L9" i="7"/>
  <c r="P9" i="7" s="1"/>
  <c r="L31" i="7"/>
  <c r="P31" i="7" s="1"/>
  <c r="J31" i="7"/>
  <c r="N31" i="7" s="1"/>
  <c r="J30" i="7"/>
  <c r="N30" i="7" s="1"/>
  <c r="K30" i="7"/>
  <c r="O30" i="7" s="1"/>
  <c r="J14" i="7"/>
  <c r="N14" i="7" s="1"/>
  <c r="L14" i="7"/>
  <c r="P14" i="7" s="1"/>
  <c r="K14" i="7"/>
  <c r="O14" i="7" s="1"/>
  <c r="J16" i="7"/>
  <c r="N16" i="7" s="1"/>
  <c r="L16" i="7"/>
  <c r="P16" i="7" s="1"/>
  <c r="K16" i="7"/>
  <c r="O16" i="7" s="1"/>
  <c r="L12" i="3"/>
  <c r="P12" i="3" s="1"/>
  <c r="K12" i="3"/>
  <c r="O12" i="3" s="1"/>
  <c r="L10" i="2"/>
  <c r="P10" i="2" s="1"/>
  <c r="L9" i="2"/>
  <c r="P9" i="2" s="1"/>
  <c r="K10" i="2"/>
  <c r="O10" i="2" s="1"/>
  <c r="L12" i="2"/>
  <c r="P12" i="2" s="1"/>
  <c r="K9" i="2"/>
  <c r="O9" i="2" s="1"/>
  <c r="L10" i="1"/>
  <c r="P10" i="1" s="1"/>
  <c r="L11" i="1"/>
  <c r="P11" i="1" s="1"/>
  <c r="L13" i="4"/>
  <c r="L14" i="4" s="1"/>
  <c r="P13" i="4"/>
  <c r="P14" i="4" s="1"/>
  <c r="N10" i="4"/>
  <c r="N11" i="4" s="1"/>
  <c r="J11" i="4"/>
  <c r="K11" i="4"/>
  <c r="O10" i="4"/>
  <c r="O11" i="4" s="1"/>
  <c r="J13" i="3"/>
  <c r="N13" i="3" s="1"/>
  <c r="L13" i="3"/>
  <c r="P13" i="3" s="1"/>
  <c r="K13" i="3"/>
  <c r="O13" i="3" s="1"/>
  <c r="J19" i="3"/>
  <c r="N19" i="3" s="1"/>
  <c r="L19" i="3"/>
  <c r="P19" i="3" s="1"/>
  <c r="K14" i="3"/>
  <c r="O14" i="3" s="1"/>
  <c r="L14" i="3"/>
  <c r="P14" i="3" s="1"/>
  <c r="L10" i="3"/>
  <c r="J10" i="3"/>
  <c r="J17" i="3"/>
  <c r="N17" i="3" s="1"/>
  <c r="L17" i="3"/>
  <c r="P17" i="3" s="1"/>
  <c r="O10" i="3"/>
  <c r="K11" i="3"/>
  <c r="O11" i="3" s="1"/>
  <c r="J16" i="3"/>
  <c r="N16" i="3" s="1"/>
  <c r="L16" i="3"/>
  <c r="P16" i="3" s="1"/>
  <c r="K16" i="3"/>
  <c r="O16" i="3" s="1"/>
  <c r="J18" i="3"/>
  <c r="N18" i="3" s="1"/>
  <c r="L18" i="3"/>
  <c r="P18" i="3" s="1"/>
  <c r="J17" i="2"/>
  <c r="N17" i="2" s="1"/>
  <c r="L17" i="2"/>
  <c r="P17" i="2" s="1"/>
  <c r="L11" i="2"/>
  <c r="P11" i="2" s="1"/>
  <c r="L8" i="2"/>
  <c r="P8" i="2" s="1"/>
  <c r="J16" i="2"/>
  <c r="N16" i="2" s="1"/>
  <c r="L16" i="2"/>
  <c r="P16" i="2" s="1"/>
  <c r="K8" i="2"/>
  <c r="O8" i="2" s="1"/>
  <c r="K17" i="2"/>
  <c r="O17" i="2" s="1"/>
  <c r="K16" i="2"/>
  <c r="O16" i="2" s="1"/>
  <c r="L7" i="2"/>
  <c r="K7" i="2"/>
  <c r="N7" i="2"/>
  <c r="L14" i="2"/>
  <c r="P14" i="2" s="1"/>
  <c r="J14" i="2"/>
  <c r="N14" i="2" s="1"/>
  <c r="J15" i="2"/>
  <c r="N15" i="2" s="1"/>
  <c r="L15" i="2"/>
  <c r="P15" i="2" s="1"/>
  <c r="K16" i="1"/>
  <c r="O16" i="1" s="1"/>
  <c r="L16" i="1"/>
  <c r="P16" i="1" s="1"/>
  <c r="J16" i="1"/>
  <c r="N16" i="1" s="1"/>
  <c r="K13" i="1"/>
  <c r="O13" i="1" s="1"/>
  <c r="L13" i="1"/>
  <c r="P13" i="1" s="1"/>
  <c r="J13" i="1"/>
  <c r="N13" i="1" s="1"/>
  <c r="L8" i="1"/>
  <c r="P8" i="1" s="1"/>
  <c r="J8" i="1"/>
  <c r="N8" i="1" s="1"/>
  <c r="N7" i="1"/>
  <c r="L7" i="1"/>
  <c r="J9" i="1"/>
  <c r="N9" i="1" s="1"/>
  <c r="L9" i="1"/>
  <c r="P9" i="1" s="1"/>
  <c r="L12" i="1"/>
  <c r="P12" i="1" s="1"/>
  <c r="K12" i="1"/>
  <c r="O12" i="1" s="1"/>
  <c r="J12" i="1"/>
  <c r="N12" i="1" s="1"/>
  <c r="K7" i="1"/>
  <c r="L37" i="7" l="1"/>
  <c r="L46" i="7" s="1"/>
  <c r="L47" i="7" s="1"/>
  <c r="J21" i="9"/>
  <c r="N10" i="9"/>
  <c r="N21" i="9" s="1"/>
  <c r="O10" i="9"/>
  <c r="O21" i="9" s="1"/>
  <c r="K21" i="9"/>
  <c r="P10" i="9"/>
  <c r="P21" i="9" s="1"/>
  <c r="L21" i="9"/>
  <c r="P13" i="8"/>
  <c r="P14" i="8" s="1"/>
  <c r="J13" i="8"/>
  <c r="J14" i="8" s="1"/>
  <c r="O13" i="8"/>
  <c r="O14" i="8" s="1"/>
  <c r="L13" i="8"/>
  <c r="L14" i="8" s="1"/>
  <c r="N13" i="8"/>
  <c r="N14" i="8" s="1"/>
  <c r="K13" i="8"/>
  <c r="K14" i="8" s="1"/>
  <c r="O37" i="7"/>
  <c r="N19" i="7"/>
  <c r="K19" i="7"/>
  <c r="P37" i="7"/>
  <c r="J37" i="7"/>
  <c r="L19" i="7"/>
  <c r="P8" i="7"/>
  <c r="P19" i="7" s="1"/>
  <c r="K37" i="7"/>
  <c r="J19" i="7"/>
  <c r="O19" i="7"/>
  <c r="N37" i="7"/>
  <c r="O1" i="7"/>
  <c r="O2" i="7" s="1"/>
  <c r="K1" i="7"/>
  <c r="K2" i="7" s="1"/>
  <c r="K3" i="7" s="1"/>
  <c r="N1" i="4"/>
  <c r="N2" i="4" s="1"/>
  <c r="O13" i="4"/>
  <c r="O14" i="4" s="1"/>
  <c r="J13" i="4"/>
  <c r="J14" i="4" s="1"/>
  <c r="K13" i="4"/>
  <c r="K14" i="4" s="1"/>
  <c r="N13" i="4"/>
  <c r="N14" i="4" s="1"/>
  <c r="L20" i="3"/>
  <c r="P10" i="3"/>
  <c r="P20" i="3" s="1"/>
  <c r="O20" i="3"/>
  <c r="K20" i="3"/>
  <c r="N10" i="3"/>
  <c r="N20" i="3" s="1"/>
  <c r="J20" i="3"/>
  <c r="K18" i="2"/>
  <c r="O7" i="2"/>
  <c r="O18" i="2" s="1"/>
  <c r="J18" i="2"/>
  <c r="L18" i="2"/>
  <c r="P7" i="2"/>
  <c r="P18" i="2" s="1"/>
  <c r="N18" i="2"/>
  <c r="P7" i="1"/>
  <c r="O7" i="1"/>
  <c r="J1" i="9" l="1"/>
  <c r="J2" i="9" s="1"/>
  <c r="J3" i="9" s="1"/>
  <c r="P33" i="9"/>
  <c r="P34" i="9" s="1"/>
  <c r="K33" i="9"/>
  <c r="K34" i="9" s="1"/>
  <c r="O1" i="9"/>
  <c r="O2" i="9" s="1"/>
  <c r="L33" i="9"/>
  <c r="L34" i="9" s="1"/>
  <c r="O33" i="9"/>
  <c r="O34" i="9" s="1"/>
  <c r="P1" i="9"/>
  <c r="P2" i="9" s="1"/>
  <c r="K1" i="9"/>
  <c r="K2" i="9" s="1"/>
  <c r="K3" i="9" s="1"/>
  <c r="N1" i="9"/>
  <c r="N2" i="9" s="1"/>
  <c r="N33" i="9"/>
  <c r="N34" i="9" s="1"/>
  <c r="L1" i="9"/>
  <c r="L2" i="9" s="1"/>
  <c r="L3" i="9" s="1"/>
  <c r="J33" i="9"/>
  <c r="J34" i="9" s="1"/>
  <c r="J1" i="8"/>
  <c r="J2" i="8" s="1"/>
  <c r="J3" i="8" s="1"/>
  <c r="P1" i="8"/>
  <c r="P2" i="8" s="1"/>
  <c r="O1" i="8"/>
  <c r="O2" i="8" s="1"/>
  <c r="N1" i="8"/>
  <c r="N2" i="8" s="1"/>
  <c r="K1" i="8"/>
  <c r="K2" i="8" s="1"/>
  <c r="K3" i="8" s="1"/>
  <c r="L1" i="8"/>
  <c r="L2" i="8" s="1"/>
  <c r="L3" i="8" s="1"/>
  <c r="J1" i="7"/>
  <c r="J2" i="7" s="1"/>
  <c r="J3" i="7" s="1"/>
  <c r="N46" i="7"/>
  <c r="N47" i="7" s="1"/>
  <c r="O46" i="7"/>
  <c r="O47" i="7" s="1"/>
  <c r="N1" i="7"/>
  <c r="N2" i="7" s="1"/>
  <c r="Q2" i="7" s="1"/>
  <c r="O20" i="7"/>
  <c r="O21" i="7" s="1"/>
  <c r="P20" i="7"/>
  <c r="P21" i="7" s="1"/>
  <c r="J20" i="7"/>
  <c r="J21" i="7" s="1"/>
  <c r="J22" i="7" s="1"/>
  <c r="L20" i="7"/>
  <c r="L21" i="7" s="1"/>
  <c r="L22" i="7" s="1"/>
  <c r="P46" i="7"/>
  <c r="P47" i="7" s="1"/>
  <c r="K20" i="7"/>
  <c r="K21" i="7" s="1"/>
  <c r="K22" i="7" s="1"/>
  <c r="P1" i="7"/>
  <c r="P2" i="7" s="1"/>
  <c r="K46" i="7"/>
  <c r="K47" i="7" s="1"/>
  <c r="J46" i="7"/>
  <c r="J47" i="7" s="1"/>
  <c r="N20" i="7"/>
  <c r="N21" i="7" s="1"/>
  <c r="L1" i="7"/>
  <c r="L2" i="7" s="1"/>
  <c r="L3" i="7" s="1"/>
  <c r="K1" i="4"/>
  <c r="K2" i="4" s="1"/>
  <c r="K3" i="4" s="1"/>
  <c r="P1" i="4"/>
  <c r="P2" i="4" s="1"/>
  <c r="L1" i="4"/>
  <c r="L2" i="4" s="1"/>
  <c r="L3" i="4" s="1"/>
  <c r="O1" i="4"/>
  <c r="O2" i="4" s="1"/>
  <c r="Q2" i="4" s="1"/>
  <c r="J1" i="4"/>
  <c r="J2" i="4" s="1"/>
  <c r="J3" i="4" s="1"/>
  <c r="L1" i="3"/>
  <c r="L2" i="3" s="1"/>
  <c r="L3" i="3" s="1"/>
  <c r="O1" i="3"/>
  <c r="O2" i="3" s="1"/>
  <c r="L31" i="3"/>
  <c r="L32" i="3" s="1"/>
  <c r="P31" i="3"/>
  <c r="P32" i="3" s="1"/>
  <c r="J31" i="3"/>
  <c r="J32" i="3" s="1"/>
  <c r="K31" i="3"/>
  <c r="K32" i="3" s="1"/>
  <c r="K1" i="3"/>
  <c r="K2" i="3" s="1"/>
  <c r="K3" i="3" s="1"/>
  <c r="J1" i="3"/>
  <c r="J2" i="3" s="1"/>
  <c r="J3" i="3" s="1"/>
  <c r="P1" i="3"/>
  <c r="P2" i="3" s="1"/>
  <c r="N31" i="3"/>
  <c r="N32" i="3" s="1"/>
  <c r="O31" i="3"/>
  <c r="O32" i="3" s="1"/>
  <c r="N1" i="3"/>
  <c r="N2" i="3" s="1"/>
  <c r="L30" i="2"/>
  <c r="L31" i="2" s="1"/>
  <c r="O30" i="2"/>
  <c r="O31" i="2" s="1"/>
  <c r="J30" i="2"/>
  <c r="J31" i="2" s="1"/>
  <c r="K30" i="2"/>
  <c r="K31" i="2" s="1"/>
  <c r="N30" i="2"/>
  <c r="N31" i="2" s="1"/>
  <c r="P30" i="2"/>
  <c r="P31" i="2" s="1"/>
  <c r="O28" i="1"/>
  <c r="O29" i="1" s="1"/>
  <c r="K28" i="1"/>
  <c r="K29" i="1" s="1"/>
  <c r="P28" i="1"/>
  <c r="P29" i="1" s="1"/>
  <c r="J28" i="1"/>
  <c r="J29" i="1" s="1"/>
  <c r="L28" i="1"/>
  <c r="L29" i="1" s="1"/>
  <c r="N28" i="1"/>
  <c r="N29" i="1" s="1"/>
  <c r="Q2" i="9" l="1"/>
  <c r="Q2" i="8"/>
  <c r="Q21" i="7"/>
  <c r="Q2" i="3"/>
</calcChain>
</file>

<file path=xl/sharedStrings.xml><?xml version="1.0" encoding="utf-8"?>
<sst xmlns="http://schemas.openxmlformats.org/spreadsheetml/2006/main" count="469" uniqueCount="57">
  <si>
    <t>Lp.</t>
  </si>
  <si>
    <t>Przedmiot zamówienia</t>
  </si>
  <si>
    <t>j.m.</t>
  </si>
  <si>
    <t>wywóz</t>
  </si>
  <si>
    <t>usługa załadunku, transportu i zagospodarowania odpadów niesegregowanych z pojemnika 1100l</t>
  </si>
  <si>
    <t>szt.</t>
  </si>
  <si>
    <t xml:space="preserve">usługa załadunku, transportu i zagospodarowania odpadów segregowanych- szkło z pojemnika o poj.  1100L </t>
  </si>
  <si>
    <t xml:space="preserve">usługa załadunku, transportu i zagospodarowania odpadów segregowanych- papier z pojemnika o poj. 1100L </t>
  </si>
  <si>
    <t xml:space="preserve">usługa załadunku, transportu i zagospodarowania odpadów segregowanych- tworzywa sztuczne z pojemnika o poj.1100L </t>
  </si>
  <si>
    <t>usługa załadunku, transportu i zagospodarowania odpadów niesegregowanych z pojemnika KP 7 (7m3)</t>
  </si>
  <si>
    <t xml:space="preserve">usługa załadunku, transportu i zagospodarowania odpadów segregowanych- odpady Bio z pojemnika o poj.  1100L </t>
  </si>
  <si>
    <t>podstawienie i odbiór</t>
  </si>
  <si>
    <t>usługa jednorazowego podstawienia pojemnika KP 7 (7m3) wraz z dzierżawą, załadunkiem, transportem i zagospodarowaniem odpadów niesegregowanych</t>
  </si>
  <si>
    <t>usługa jednorazowego podstawienia pojemnika wielkogabarytowego otwartego  KP 7 (7m³) wraz z dzierżawą, załadunkiem, transportem i zagospodarowaniem odpadów</t>
  </si>
  <si>
    <t>dzierżawa miesięczna</t>
  </si>
  <si>
    <t xml:space="preserve">dzierżawa pojemnika o poj. 1100 l na odpady niesegregowane </t>
  </si>
  <si>
    <t>dzierżawa kpl. pojemników o poj. 1100L na odpady segregowane (szkło, papier, tworzywa sztuczne)</t>
  </si>
  <si>
    <t>kpl</t>
  </si>
  <si>
    <t>dzierżawa pojemnika o poj. 1100 l na odpady segregowane Bio</t>
  </si>
  <si>
    <t>dzierżawa pojemnika KP-7 (7 m3) na odpady niesegregowane</t>
  </si>
  <si>
    <t>l. mies. dzierżawy</t>
  </si>
  <si>
    <t>Szacowana liczba pojemników do wywiezienia/
wydzierżawienia w każdym roku kalendarzowym</t>
  </si>
  <si>
    <t>Cena jedn. netto wywozu/dzierżawy jednego pojemnika
 [zł]</t>
  </si>
  <si>
    <t>Całkowita wartość netto
[zł]</t>
  </si>
  <si>
    <t>VAT
[%]</t>
  </si>
  <si>
    <t>Całkowita wartość brutto 
[zł]</t>
  </si>
  <si>
    <t>zamówienie podstawowe</t>
  </si>
  <si>
    <t>zamówienie opcjonalne</t>
  </si>
  <si>
    <t>zamówienie całkowite</t>
  </si>
  <si>
    <t>usługa podstawienia pojemnika KP 7 (7m3) wraz z dzierżawą, załadunkiem, transportem i zagospodarowaniem odpadów niesegregowanych*</t>
  </si>
  <si>
    <t>usługa podstawienia pojemnika wielkogabarytowego otwartego  KP 7 (7m³) wraz z dzierżawą, załadunkiem, transportem i zagospodarowaniem odpadów**</t>
  </si>
  <si>
    <t>dzierżawa</t>
  </si>
  <si>
    <t>dzierżawa pojemnika o poj. 1100 L  
na odpady segregowane Bio</t>
  </si>
  <si>
    <t>Wartość zamówienia w 2022 r.</t>
  </si>
  <si>
    <t>Wartość zamówienia w 2023 r.</t>
  </si>
  <si>
    <t>Całkowita wartość zamówienia w latach 2022-23</t>
  </si>
  <si>
    <t>Całkowita wartość zamówienia w latach 2022-23 (w euro)</t>
  </si>
  <si>
    <t>ZADANIE 3 - Dąbrowa Moczydły, Plewki</t>
  </si>
  <si>
    <t>ZADANIE 4 -Nowogród</t>
  </si>
  <si>
    <t>ZADANIE 5 - Hajnówka</t>
  </si>
  <si>
    <t>ZADANIE 5 - Bielsk Podlaski, ul. Dubiażyńska 2</t>
  </si>
  <si>
    <t>ZADANIE 6 - Sowlany: OC Zielona 1 i 2</t>
  </si>
  <si>
    <t>ZADANIE 7 - św. Góra Grabarka</t>
  </si>
  <si>
    <t>usługa załadunku, transportu i zagospodarowania odpadów niesegregowanych z pojemnika KP 7 (7m3) (kontener własny Zamawiającego)</t>
  </si>
  <si>
    <t>usługa jednorazowego podstawienia pojemnika1100 l wraz z dzierżawą, załadunkiem, transportem i zagospodarowaniem odpadów niesegregowanych</t>
  </si>
  <si>
    <t>WYKONAWCA                                                                   data i podpis……………………………</t>
  </si>
  <si>
    <t>Załącznik nr 2 A - Formularz cenowy, postępowanie 23/PN/2022</t>
  </si>
  <si>
    <t xml:space="preserve">ZADANIE 1 - Łomża, ul. Al. Legionów 133, ul. Polowa 12 </t>
  </si>
  <si>
    <t xml:space="preserve">UWAGA!: PONIŻSZY FORMULARZ NALEŻY PODPISAĆ ELEKTRONICZNYM PODPISEM KWALIFIKOWANYM.  </t>
  </si>
  <si>
    <t>Załącznik nr 2 B - Formularz cenowy, postępowanie 23/PN/2022</t>
  </si>
  <si>
    <t>ZADANIE 2 - Osowiec: Osowiec Twierdza, Skład Osowiec</t>
  </si>
  <si>
    <t>Załącznik nr 2 C - Formularz cenowy, postępowanie 23/PN/2022</t>
  </si>
  <si>
    <t>Załącznik nr 2 D - Formularz cenowy, postępowanie 23/PN/2022</t>
  </si>
  <si>
    <t>Załącznik nr 2 E - Formularz cenowy, postępowanie 23/PN/2022</t>
  </si>
  <si>
    <t>Załącznik nr 2 F - Formularz cenowy, postępowanie 23/PN/2022</t>
  </si>
  <si>
    <t xml:space="preserve">UWAGA!: PONIŻSZY FORMULARZ NALEŻY PODPISAĆ ELEKTRONICZNYM PODPISEM KWALIFIKOWANYM. </t>
  </si>
  <si>
    <t>Załącznik nr 2 G - Formularz cenowy, postępowanie 23/PN/2022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</si>
</sst>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000"/>
  </numFmts>
  <fonts count="17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Arial Narrow"/>
      <family val="2"/>
      <charset val="238"/>
    </font>
    <font>
      <sz val="12"/>
      <name val="Arial Narrow"/>
      <family val="2"/>
      <charset val="238"/>
    </font>
    <font>
      <b/>
      <sz val="12"/>
      <name val="Arial Narrow"/>
      <family val="2"/>
      <charset val="238"/>
    </font>
    <font>
      <sz val="9"/>
      <name val="Arial Narrow"/>
      <family val="2"/>
      <charset val="238"/>
    </font>
    <font>
      <sz val="8"/>
      <name val="Arial Narrow"/>
      <family val="2"/>
      <charset val="238"/>
    </font>
    <font>
      <b/>
      <sz val="10"/>
      <name val="Arial Narrow"/>
      <family val="2"/>
      <charset val="238"/>
    </font>
    <font>
      <b/>
      <sz val="8"/>
      <name val="Arial Narrow"/>
      <family val="2"/>
      <charset val="238"/>
    </font>
    <font>
      <b/>
      <sz val="6"/>
      <name val="Arial Narrow"/>
      <family val="2"/>
      <charset val="238"/>
    </font>
    <font>
      <i/>
      <sz val="8"/>
      <name val="Arial Narrow"/>
      <family val="2"/>
      <charset val="238"/>
    </font>
    <font>
      <sz val="11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sz val="10"/>
      <color theme="0"/>
      <name val="Arial Narrow"/>
      <family val="2"/>
      <charset val="238"/>
    </font>
    <font>
      <b/>
      <sz val="8"/>
      <color rgb="FFFF0000"/>
      <name val="Arial Narrow"/>
      <family val="2"/>
      <charset val="238"/>
    </font>
    <font>
      <sz val="10"/>
      <color rgb="FFFF0000"/>
      <name val="Arial Narrow"/>
      <family val="2"/>
      <charset val="238"/>
    </font>
    <font>
      <b/>
      <sz val="10"/>
      <color rgb="FFFF0000"/>
      <name val="Arial Narrow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4">
    <xf numFmtId="0" fontId="0" fillId="0" borderId="0" xfId="0"/>
    <xf numFmtId="0" fontId="2" fillId="0" borderId="0" xfId="0" applyFont="1"/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164" fontId="8" fillId="0" borderId="0" xfId="0" applyNumberFormat="1" applyFont="1" applyBorder="1" applyAlignment="1">
      <alignment horizontal="center" vertical="center" wrapText="1"/>
    </xf>
    <xf numFmtId="2" fontId="8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3" xfId="0" applyFont="1" applyBorder="1" applyAlignment="1">
      <alignment vertical="center" wrapText="1"/>
    </xf>
    <xf numFmtId="2" fontId="2" fillId="0" borderId="23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21" xfId="0" applyFont="1" applyBorder="1" applyAlignment="1">
      <alignment vertical="center" wrapText="1"/>
    </xf>
    <xf numFmtId="2" fontId="2" fillId="0" borderId="21" xfId="0" applyNumberFormat="1" applyFont="1" applyBorder="1" applyAlignment="1">
      <alignment horizontal="center" vertical="center"/>
    </xf>
    <xf numFmtId="0" fontId="6" fillId="0" borderId="26" xfId="0" applyFont="1" applyBorder="1" applyAlignment="1">
      <alignment vertical="center" wrapText="1"/>
    </xf>
    <xf numFmtId="2" fontId="2" fillId="0" borderId="26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9" fontId="2" fillId="0" borderId="23" xfId="1" applyFont="1" applyBorder="1" applyAlignment="1">
      <alignment horizontal="center" vertical="center"/>
    </xf>
    <xf numFmtId="2" fontId="5" fillId="0" borderId="23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9" fontId="2" fillId="0" borderId="26" xfId="1" applyFont="1" applyBorder="1" applyAlignment="1">
      <alignment horizontal="center" vertical="center"/>
    </xf>
    <xf numFmtId="2" fontId="5" fillId="0" borderId="26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9" fontId="2" fillId="0" borderId="21" xfId="1" applyFont="1" applyBorder="1" applyAlignment="1">
      <alignment horizontal="center" vertical="center"/>
    </xf>
    <xf numFmtId="2" fontId="5" fillId="0" borderId="21" xfId="0" applyNumberFormat="1" applyFont="1" applyBorder="1" applyAlignment="1">
      <alignment horizontal="center" vertical="center"/>
    </xf>
    <xf numFmtId="2" fontId="5" fillId="0" borderId="25" xfId="0" applyNumberFormat="1" applyFont="1" applyBorder="1" applyAlignment="1">
      <alignment horizontal="center" vertical="center"/>
    </xf>
    <xf numFmtId="4" fontId="5" fillId="3" borderId="23" xfId="0" applyNumberFormat="1" applyFont="1" applyFill="1" applyBorder="1" applyAlignment="1">
      <alignment horizontal="center" vertical="center"/>
    </xf>
    <xf numFmtId="9" fontId="2" fillId="3" borderId="23" xfId="1" applyFont="1" applyFill="1" applyBorder="1" applyAlignment="1">
      <alignment horizontal="center" vertical="center"/>
    </xf>
    <xf numFmtId="0" fontId="2" fillId="4" borderId="0" xfId="0" applyFont="1" applyFill="1" applyAlignment="1">
      <alignment vertical="center"/>
    </xf>
    <xf numFmtId="4" fontId="7" fillId="4" borderId="23" xfId="0" applyNumberFormat="1" applyFont="1" applyFill="1" applyBorder="1" applyAlignment="1">
      <alignment horizontal="center" vertical="center"/>
    </xf>
    <xf numFmtId="9" fontId="2" fillId="4" borderId="23" xfId="1" applyFont="1" applyFill="1" applyBorder="1" applyAlignment="1">
      <alignment horizontal="center" vertical="center"/>
    </xf>
    <xf numFmtId="165" fontId="7" fillId="4" borderId="4" xfId="0" applyNumberFormat="1" applyFont="1" applyFill="1" applyBorder="1" applyAlignment="1">
      <alignment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0" fontId="2" fillId="5" borderId="0" xfId="0" applyFont="1" applyFill="1"/>
    <xf numFmtId="0" fontId="6" fillId="0" borderId="36" xfId="0" applyFont="1" applyBorder="1" applyAlignment="1">
      <alignment horizontal="center" vertical="center" textRotation="90"/>
    </xf>
    <xf numFmtId="0" fontId="2" fillId="0" borderId="37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 textRotation="90" wrapText="1"/>
    </xf>
    <xf numFmtId="0" fontId="6" fillId="0" borderId="36" xfId="0" applyFont="1" applyBorder="1" applyAlignment="1">
      <alignment vertical="center" wrapText="1"/>
    </xf>
    <xf numFmtId="0" fontId="6" fillId="0" borderId="36" xfId="0" applyFont="1" applyBorder="1" applyAlignment="1">
      <alignment horizontal="center" vertical="center" wrapText="1"/>
    </xf>
    <xf numFmtId="2" fontId="2" fillId="0" borderId="36" xfId="0" applyNumberFormat="1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1" fontId="11" fillId="0" borderId="23" xfId="0" applyNumberFormat="1" applyFont="1" applyBorder="1" applyAlignment="1">
      <alignment horizontal="center" vertical="center"/>
    </xf>
    <xf numFmtId="1" fontId="11" fillId="0" borderId="26" xfId="0" applyNumberFormat="1" applyFont="1" applyBorder="1" applyAlignment="1">
      <alignment horizontal="center" vertical="center"/>
    </xf>
    <xf numFmtId="1" fontId="11" fillId="0" borderId="21" xfId="0" applyNumberFormat="1" applyFont="1" applyBorder="1" applyAlignment="1">
      <alignment horizontal="center" vertical="center"/>
    </xf>
    <xf numFmtId="1" fontId="11" fillId="0" borderId="13" xfId="0" applyNumberFormat="1" applyFont="1" applyBorder="1" applyAlignment="1">
      <alignment horizontal="center" vertical="center"/>
    </xf>
    <xf numFmtId="1" fontId="12" fillId="0" borderId="23" xfId="0" applyNumberFormat="1" applyFont="1" applyBorder="1" applyAlignment="1">
      <alignment horizontal="center" vertical="center"/>
    </xf>
    <xf numFmtId="1" fontId="12" fillId="0" borderId="21" xfId="0" applyNumberFormat="1" applyFont="1" applyBorder="1" applyAlignment="1">
      <alignment horizontal="center" vertical="center"/>
    </xf>
    <xf numFmtId="1" fontId="12" fillId="0" borderId="26" xfId="0" applyNumberFormat="1" applyFont="1" applyBorder="1" applyAlignment="1">
      <alignment horizontal="center" vertical="center"/>
    </xf>
    <xf numFmtId="1" fontId="3" fillId="0" borderId="36" xfId="0" applyNumberFormat="1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13" fillId="5" borderId="0" xfId="0" applyFont="1" applyFill="1"/>
    <xf numFmtId="0" fontId="10" fillId="0" borderId="2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2" fontId="5" fillId="0" borderId="44" xfId="0" applyNumberFormat="1" applyFont="1" applyBorder="1" applyAlignment="1">
      <alignment horizontal="center" vertical="center"/>
    </xf>
    <xf numFmtId="2" fontId="5" fillId="0" borderId="45" xfId="0" applyNumberFormat="1" applyFont="1" applyBorder="1" applyAlignment="1">
      <alignment horizontal="center" vertical="center"/>
    </xf>
    <xf numFmtId="2" fontId="5" fillId="0" borderId="46" xfId="0" applyNumberFormat="1" applyFont="1" applyBorder="1" applyAlignment="1">
      <alignment horizontal="center" vertical="center"/>
    </xf>
    <xf numFmtId="4" fontId="5" fillId="3" borderId="44" xfId="0" applyNumberFormat="1" applyFont="1" applyFill="1" applyBorder="1" applyAlignment="1">
      <alignment horizontal="center" vertical="center"/>
    </xf>
    <xf numFmtId="4" fontId="7" fillId="4" borderId="44" xfId="0" applyNumberFormat="1" applyFont="1" applyFill="1" applyBorder="1" applyAlignment="1">
      <alignment horizontal="center" vertical="center"/>
    </xf>
    <xf numFmtId="0" fontId="2" fillId="0" borderId="47" xfId="0" applyFont="1" applyBorder="1"/>
    <xf numFmtId="0" fontId="2" fillId="0" borderId="0" xfId="0" applyFont="1" applyBorder="1"/>
    <xf numFmtId="0" fontId="2" fillId="0" borderId="48" xfId="0" applyFont="1" applyBorder="1"/>
    <xf numFmtId="0" fontId="2" fillId="0" borderId="38" xfId="0" applyFont="1" applyBorder="1"/>
    <xf numFmtId="0" fontId="2" fillId="0" borderId="39" xfId="0" applyFont="1" applyBorder="1"/>
    <xf numFmtId="0" fontId="2" fillId="0" borderId="42" xfId="0" applyFont="1" applyBorder="1"/>
    <xf numFmtId="2" fontId="2" fillId="0" borderId="44" xfId="0" applyNumberFormat="1" applyFont="1" applyBorder="1" applyAlignment="1">
      <alignment horizontal="center" vertical="center"/>
    </xf>
    <xf numFmtId="2" fontId="2" fillId="0" borderId="15" xfId="0" applyNumberFormat="1" applyFont="1" applyBorder="1" applyAlignment="1">
      <alignment horizontal="center" vertical="center"/>
    </xf>
    <xf numFmtId="2" fontId="2" fillId="0" borderId="45" xfId="0" applyNumberFormat="1" applyFont="1" applyBorder="1" applyAlignment="1">
      <alignment horizontal="center" vertical="center"/>
    </xf>
    <xf numFmtId="4" fontId="5" fillId="3" borderId="34" xfId="0" applyNumberFormat="1" applyFont="1" applyFill="1" applyBorder="1" applyAlignment="1">
      <alignment horizontal="center" vertical="center"/>
    </xf>
    <xf numFmtId="9" fontId="2" fillId="3" borderId="34" xfId="1" applyFont="1" applyFill="1" applyBorder="1" applyAlignment="1">
      <alignment horizontal="center" vertical="center"/>
    </xf>
    <xf numFmtId="4" fontId="5" fillId="3" borderId="35" xfId="0" applyNumberFormat="1" applyFont="1" applyFill="1" applyBorder="1" applyAlignment="1">
      <alignment horizontal="center" vertical="center"/>
    </xf>
    <xf numFmtId="165" fontId="7" fillId="4" borderId="55" xfId="0" applyNumberFormat="1" applyFont="1" applyFill="1" applyBorder="1" applyAlignment="1">
      <alignment vertical="center"/>
    </xf>
    <xf numFmtId="4" fontId="7" fillId="4" borderId="13" xfId="0" applyNumberFormat="1" applyFont="1" applyFill="1" applyBorder="1" applyAlignment="1">
      <alignment horizontal="center" vertical="center"/>
    </xf>
    <xf numFmtId="2" fontId="2" fillId="0" borderId="58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2" fontId="7" fillId="4" borderId="32" xfId="0" applyNumberFormat="1" applyFont="1" applyFill="1" applyBorder="1" applyAlignment="1">
      <alignment horizontal="left" vertical="center"/>
    </xf>
    <xf numFmtId="2" fontId="7" fillId="4" borderId="3" xfId="0" applyNumberFormat="1" applyFont="1" applyFill="1" applyBorder="1" applyAlignment="1">
      <alignment horizontal="left" vertical="center"/>
    </xf>
    <xf numFmtId="9" fontId="2" fillId="4" borderId="3" xfId="1" applyFont="1" applyFill="1" applyBorder="1" applyAlignment="1">
      <alignment horizontal="center" vertical="center"/>
    </xf>
    <xf numFmtId="9" fontId="2" fillId="4" borderId="52" xfId="1" applyFont="1" applyFill="1" applyBorder="1" applyAlignment="1">
      <alignment horizontal="center" vertical="center"/>
    </xf>
    <xf numFmtId="2" fontId="7" fillId="4" borderId="54" xfId="0" applyNumberFormat="1" applyFont="1" applyFill="1" applyBorder="1" applyAlignment="1">
      <alignment horizontal="left" vertical="center"/>
    </xf>
    <xf numFmtId="2" fontId="7" fillId="4" borderId="49" xfId="0" applyNumberFormat="1" applyFont="1" applyFill="1" applyBorder="1" applyAlignment="1">
      <alignment horizontal="left" vertical="center"/>
    </xf>
    <xf numFmtId="9" fontId="2" fillId="4" borderId="49" xfId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15" fillId="0" borderId="0" xfId="0" applyFont="1"/>
    <xf numFmtId="165" fontId="7" fillId="4" borderId="49" xfId="0" applyNumberFormat="1" applyFont="1" applyFill="1" applyBorder="1" applyAlignment="1">
      <alignment vertical="center"/>
    </xf>
    <xf numFmtId="4" fontId="7" fillId="4" borderId="49" xfId="0" applyNumberFormat="1" applyFont="1" applyFill="1" applyBorder="1" applyAlignment="1">
      <alignment horizontal="center" vertical="center"/>
    </xf>
    <xf numFmtId="9" fontId="2" fillId="4" borderId="59" xfId="1" applyFont="1" applyFill="1" applyBorder="1" applyAlignment="1">
      <alignment horizontal="center" vertical="center"/>
    </xf>
    <xf numFmtId="2" fontId="16" fillId="4" borderId="49" xfId="0" applyNumberFormat="1" applyFont="1" applyFill="1" applyBorder="1" applyAlignment="1">
      <alignment horizontal="left" vertical="center"/>
    </xf>
    <xf numFmtId="2" fontId="7" fillId="4" borderId="47" xfId="0" applyNumberFormat="1" applyFont="1" applyFill="1" applyBorder="1" applyAlignment="1">
      <alignment horizontal="left" vertical="center"/>
    </xf>
    <xf numFmtId="2" fontId="7" fillId="4" borderId="0" xfId="0" applyNumberFormat="1" applyFont="1" applyFill="1" applyBorder="1" applyAlignment="1">
      <alignment horizontal="left" vertical="center"/>
    </xf>
    <xf numFmtId="165" fontId="7" fillId="4" borderId="0" xfId="0" applyNumberFormat="1" applyFont="1" applyFill="1" applyBorder="1" applyAlignment="1">
      <alignment vertical="center"/>
    </xf>
    <xf numFmtId="4" fontId="7" fillId="4" borderId="0" xfId="0" applyNumberFormat="1" applyFont="1" applyFill="1" applyBorder="1" applyAlignment="1">
      <alignment horizontal="center" vertical="center"/>
    </xf>
    <xf numFmtId="9" fontId="2" fillId="4" borderId="0" xfId="1" applyFont="1" applyFill="1" applyBorder="1" applyAlignment="1">
      <alignment horizontal="center" vertical="center"/>
    </xf>
    <xf numFmtId="165" fontId="7" fillId="4" borderId="3" xfId="0" applyNumberFormat="1" applyFont="1" applyFill="1" applyBorder="1" applyAlignment="1">
      <alignment vertical="center"/>
    </xf>
    <xf numFmtId="4" fontId="7" fillId="4" borderId="3" xfId="0" applyNumberFormat="1" applyFont="1" applyFill="1" applyBorder="1" applyAlignment="1">
      <alignment horizontal="center" vertical="center"/>
    </xf>
    <xf numFmtId="2" fontId="16" fillId="4" borderId="3" xfId="0" applyNumberFormat="1" applyFont="1" applyFill="1" applyBorder="1" applyAlignment="1">
      <alignment horizontal="left" vertical="center"/>
    </xf>
    <xf numFmtId="2" fontId="16" fillId="4" borderId="0" xfId="0" applyNumberFormat="1" applyFont="1" applyFill="1" applyBorder="1" applyAlignment="1">
      <alignment horizontal="left" vertical="center"/>
    </xf>
    <xf numFmtId="0" fontId="7" fillId="0" borderId="27" xfId="0" applyFont="1" applyBorder="1" applyAlignment="1">
      <alignment horizontal="center" vertical="center" textRotation="90"/>
    </xf>
    <xf numFmtId="0" fontId="7" fillId="0" borderId="14" xfId="0" applyFont="1" applyBorder="1" applyAlignment="1">
      <alignment horizontal="center" vertical="center" textRotation="90"/>
    </xf>
    <xf numFmtId="0" fontId="7" fillId="0" borderId="21" xfId="0" applyFont="1" applyBorder="1" applyAlignment="1">
      <alignment horizontal="center" vertical="center" textRotation="90"/>
    </xf>
    <xf numFmtId="0" fontId="9" fillId="0" borderId="12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textRotation="90"/>
    </xf>
    <xf numFmtId="0" fontId="7" fillId="0" borderId="25" xfId="0" applyFont="1" applyBorder="1" applyAlignment="1">
      <alignment horizontal="center" vertical="center" textRotation="90"/>
    </xf>
    <xf numFmtId="0" fontId="7" fillId="0" borderId="14" xfId="0" applyFont="1" applyBorder="1" applyAlignment="1">
      <alignment horizontal="center" vertical="center" textRotation="90" wrapText="1"/>
    </xf>
    <xf numFmtId="0" fontId="7" fillId="0" borderId="25" xfId="0" applyFont="1" applyBorder="1" applyAlignment="1">
      <alignment horizontal="center" vertical="center" textRotation="90" wrapText="1"/>
    </xf>
    <xf numFmtId="0" fontId="6" fillId="0" borderId="29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39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2" fontId="7" fillId="3" borderId="32" xfId="0" applyNumberFormat="1" applyFont="1" applyFill="1" applyBorder="1" applyAlignment="1">
      <alignment horizontal="left" vertical="center"/>
    </xf>
    <xf numFmtId="2" fontId="7" fillId="3" borderId="3" xfId="0" applyNumberFormat="1" applyFont="1" applyFill="1" applyBorder="1" applyAlignment="1">
      <alignment horizontal="left" vertical="center"/>
    </xf>
    <xf numFmtId="2" fontId="7" fillId="3" borderId="4" xfId="0" applyNumberFormat="1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2" fontId="7" fillId="4" borderId="32" xfId="0" applyNumberFormat="1" applyFont="1" applyFill="1" applyBorder="1" applyAlignment="1">
      <alignment horizontal="left" vertical="center"/>
    </xf>
    <xf numFmtId="2" fontId="7" fillId="4" borderId="3" xfId="0" applyNumberFormat="1" applyFont="1" applyFill="1" applyBorder="1" applyAlignment="1">
      <alignment horizontal="left" vertical="center"/>
    </xf>
    <xf numFmtId="2" fontId="7" fillId="4" borderId="4" xfId="0" applyNumberFormat="1" applyFont="1" applyFill="1" applyBorder="1" applyAlignment="1">
      <alignment horizontal="left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 textRotation="90" wrapText="1"/>
    </xf>
    <xf numFmtId="0" fontId="8" fillId="0" borderId="25" xfId="0" applyFont="1" applyBorder="1" applyAlignment="1">
      <alignment horizontal="center" vertical="center" textRotation="90" wrapText="1"/>
    </xf>
    <xf numFmtId="0" fontId="8" fillId="0" borderId="27" xfId="0" applyFont="1" applyBorder="1" applyAlignment="1">
      <alignment horizontal="center" vertical="center" textRotation="90" wrapText="1"/>
    </xf>
    <xf numFmtId="0" fontId="8" fillId="0" borderId="21" xfId="0" applyFont="1" applyBorder="1" applyAlignment="1">
      <alignment horizontal="center" vertical="center" textRotation="90" wrapText="1"/>
    </xf>
    <xf numFmtId="0" fontId="8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center" vertical="center" textRotation="90" wrapText="1"/>
    </xf>
    <xf numFmtId="0" fontId="6" fillId="0" borderId="25" xfId="0" applyFont="1" applyBorder="1" applyAlignment="1">
      <alignment horizontal="center" vertical="center" textRotation="90" wrapText="1"/>
    </xf>
    <xf numFmtId="0" fontId="6" fillId="0" borderId="27" xfId="0" applyFont="1" applyBorder="1" applyAlignment="1">
      <alignment horizontal="center" vertical="center" textRotation="90" wrapText="1"/>
    </xf>
    <xf numFmtId="2" fontId="4" fillId="4" borderId="40" xfId="0" applyNumberFormat="1" applyFont="1" applyFill="1" applyBorder="1" applyAlignment="1">
      <alignment horizontal="center" vertical="center"/>
    </xf>
    <xf numFmtId="2" fontId="4" fillId="4" borderId="41" xfId="0" applyNumberFormat="1" applyFont="1" applyFill="1" applyBorder="1" applyAlignment="1">
      <alignment horizontal="center" vertical="center"/>
    </xf>
    <xf numFmtId="2" fontId="4" fillId="4" borderId="53" xfId="0" applyNumberFormat="1" applyFont="1" applyFill="1" applyBorder="1" applyAlignment="1">
      <alignment horizontal="center" vertical="center"/>
    </xf>
    <xf numFmtId="2" fontId="7" fillId="3" borderId="50" xfId="0" applyNumberFormat="1" applyFont="1" applyFill="1" applyBorder="1" applyAlignment="1">
      <alignment horizontal="left" vertical="center"/>
    </xf>
    <xf numFmtId="2" fontId="7" fillId="3" borderId="51" xfId="0" applyNumberFormat="1" applyFont="1" applyFill="1" applyBorder="1" applyAlignment="1">
      <alignment horizontal="left" vertical="center"/>
    </xf>
    <xf numFmtId="2" fontId="7" fillId="3" borderId="11" xfId="0" applyNumberFormat="1" applyFont="1" applyFill="1" applyBorder="1" applyAlignment="1">
      <alignment horizontal="left" vertical="center"/>
    </xf>
    <xf numFmtId="9" fontId="2" fillId="4" borderId="2" xfId="1" applyFont="1" applyFill="1" applyBorder="1" applyAlignment="1">
      <alignment horizontal="center" vertical="center"/>
    </xf>
    <xf numFmtId="9" fontId="2" fillId="4" borderId="3" xfId="1" applyFont="1" applyFill="1" applyBorder="1" applyAlignment="1">
      <alignment horizontal="center" vertical="center"/>
    </xf>
    <xf numFmtId="9" fontId="2" fillId="4" borderId="52" xfId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2" fontId="7" fillId="4" borderId="54" xfId="0" applyNumberFormat="1" applyFont="1" applyFill="1" applyBorder="1" applyAlignment="1">
      <alignment horizontal="left" vertical="center"/>
    </xf>
    <xf numFmtId="2" fontId="7" fillId="4" borderId="49" xfId="0" applyNumberFormat="1" applyFont="1" applyFill="1" applyBorder="1" applyAlignment="1">
      <alignment horizontal="left" vertical="center"/>
    </xf>
    <xf numFmtId="9" fontId="2" fillId="4" borderId="56" xfId="1" applyFont="1" applyFill="1" applyBorder="1" applyAlignment="1">
      <alignment horizontal="center" vertical="center"/>
    </xf>
    <xf numFmtId="9" fontId="2" fillId="4" borderId="49" xfId="1" applyFont="1" applyFill="1" applyBorder="1" applyAlignment="1">
      <alignment horizontal="center" vertical="center"/>
    </xf>
    <xf numFmtId="9" fontId="2" fillId="4" borderId="55" xfId="1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 wrapText="1"/>
    </xf>
    <xf numFmtId="0" fontId="4" fillId="2" borderId="42" xfId="0" applyFont="1" applyFill="1" applyBorder="1" applyAlignment="1">
      <alignment horizontal="center" vertical="center" wrapText="1"/>
    </xf>
    <xf numFmtId="2" fontId="4" fillId="4" borderId="50" xfId="0" applyNumberFormat="1" applyFont="1" applyFill="1" applyBorder="1" applyAlignment="1">
      <alignment horizontal="center" vertical="center"/>
    </xf>
    <xf numFmtId="2" fontId="4" fillId="4" borderId="51" xfId="0" applyNumberFormat="1" applyFont="1" applyFill="1" applyBorder="1" applyAlignment="1">
      <alignment horizontal="center" vertical="center"/>
    </xf>
    <xf numFmtId="2" fontId="4" fillId="4" borderId="57" xfId="0" applyNumberFormat="1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 textRotation="90"/>
    </xf>
    <xf numFmtId="0" fontId="6" fillId="0" borderId="14" xfId="0" applyFont="1" applyBorder="1" applyAlignment="1">
      <alignment horizontal="center" vertical="center" textRotation="90"/>
    </xf>
    <xf numFmtId="0" fontId="6" fillId="0" borderId="25" xfId="0" applyFont="1" applyBorder="1" applyAlignment="1">
      <alignment horizontal="center" vertical="center" textRotation="90"/>
    </xf>
    <xf numFmtId="2" fontId="4" fillId="4" borderId="32" xfId="0" applyNumberFormat="1" applyFont="1" applyFill="1" applyBorder="1" applyAlignment="1">
      <alignment horizontal="center" vertical="center"/>
    </xf>
    <xf numFmtId="2" fontId="4" fillId="4" borderId="3" xfId="0" applyNumberFormat="1" applyFont="1" applyFill="1" applyBorder="1" applyAlignment="1">
      <alignment horizontal="center" vertical="center"/>
    </xf>
    <xf numFmtId="2" fontId="4" fillId="4" borderId="52" xfId="0" applyNumberFormat="1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 textRotation="90"/>
    </xf>
    <xf numFmtId="2" fontId="4" fillId="4" borderId="5" xfId="0" applyNumberFormat="1" applyFont="1" applyFill="1" applyBorder="1" applyAlignment="1">
      <alignment horizontal="center" vertical="center"/>
    </xf>
    <xf numFmtId="2" fontId="4" fillId="4" borderId="6" xfId="0" applyNumberFormat="1" applyFont="1" applyFill="1" applyBorder="1" applyAlignment="1">
      <alignment horizontal="center" vertical="center"/>
    </xf>
    <xf numFmtId="2" fontId="4" fillId="4" borderId="7" xfId="0" applyNumberFormat="1" applyFont="1" applyFill="1" applyBorder="1" applyAlignment="1">
      <alignment horizontal="center" vertical="center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P34"/>
  <sheetViews>
    <sheetView tabSelected="1" zoomScaleNormal="100" workbookViewId="0">
      <selection activeCell="A2" sqref="A2:P2"/>
    </sheetView>
  </sheetViews>
  <sheetFormatPr defaultRowHeight="12.75" x14ac:dyDescent="0.2"/>
  <cols>
    <col min="1" max="1" width="3.7109375" style="1" customWidth="1"/>
    <col min="2" max="2" width="5.28515625" style="1" customWidth="1"/>
    <col min="3" max="3" width="38.5703125" style="1" customWidth="1"/>
    <col min="4" max="4" width="4.28515625" style="1" customWidth="1"/>
    <col min="5" max="5" width="5.140625" style="1" customWidth="1"/>
    <col min="6" max="8" width="10.42578125" style="1" customWidth="1"/>
    <col min="9" max="9" width="12.7109375" style="1" customWidth="1"/>
    <col min="10" max="12" width="9.7109375" style="1" customWidth="1"/>
    <col min="13" max="13" width="14" style="1" customWidth="1"/>
    <col min="14" max="14" width="11" style="1" customWidth="1"/>
    <col min="15" max="15" width="10" style="1" customWidth="1"/>
    <col min="16" max="16" width="11.42578125" style="1" bestFit="1" customWidth="1"/>
    <col min="17" max="16384" width="9.140625" style="1"/>
  </cols>
  <sheetData>
    <row r="1" spans="1:16" ht="29.45" customHeight="1" thickBot="1" x14ac:dyDescent="0.25">
      <c r="A1" s="2"/>
      <c r="B1" s="3"/>
      <c r="C1" s="90" t="s">
        <v>48</v>
      </c>
      <c r="D1" s="3"/>
      <c r="E1" s="3"/>
      <c r="F1" s="3"/>
      <c r="G1" s="4"/>
      <c r="H1" s="5"/>
      <c r="I1" s="5"/>
      <c r="J1" s="5"/>
      <c r="K1" s="5"/>
      <c r="L1" s="5"/>
      <c r="M1" s="6"/>
      <c r="N1" s="6"/>
    </row>
    <row r="2" spans="1:16" ht="24" customHeight="1" thickBot="1" x14ac:dyDescent="0.3">
      <c r="A2" s="119" t="s">
        <v>46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1"/>
    </row>
    <row r="3" spans="1:16" ht="27.75" customHeight="1" thickBot="1" x14ac:dyDescent="0.25">
      <c r="A3" s="125" t="s">
        <v>47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7"/>
    </row>
    <row r="4" spans="1:16" ht="26.25" customHeight="1" x14ac:dyDescent="0.2">
      <c r="A4" s="136" t="s">
        <v>0</v>
      </c>
      <c r="B4" s="138" t="s">
        <v>1</v>
      </c>
      <c r="C4" s="138"/>
      <c r="D4" s="138" t="s">
        <v>2</v>
      </c>
      <c r="E4" s="108" t="s">
        <v>20</v>
      </c>
      <c r="F4" s="110" t="s">
        <v>21</v>
      </c>
      <c r="G4" s="110"/>
      <c r="H4" s="110"/>
      <c r="I4" s="110" t="s">
        <v>22</v>
      </c>
      <c r="J4" s="110" t="s">
        <v>23</v>
      </c>
      <c r="K4" s="110"/>
      <c r="L4" s="110"/>
      <c r="M4" s="131" t="s">
        <v>24</v>
      </c>
      <c r="N4" s="131" t="s">
        <v>25</v>
      </c>
      <c r="O4" s="131"/>
      <c r="P4" s="133"/>
    </row>
    <row r="5" spans="1:16" ht="26.25" customHeight="1" thickBot="1" x14ac:dyDescent="0.25">
      <c r="A5" s="137"/>
      <c r="B5" s="139"/>
      <c r="C5" s="139"/>
      <c r="D5" s="139"/>
      <c r="E5" s="109"/>
      <c r="F5" s="58" t="s">
        <v>26</v>
      </c>
      <c r="G5" s="58" t="s">
        <v>27</v>
      </c>
      <c r="H5" s="58" t="s">
        <v>28</v>
      </c>
      <c r="I5" s="115"/>
      <c r="J5" s="58" t="s">
        <v>26</v>
      </c>
      <c r="K5" s="58" t="s">
        <v>27</v>
      </c>
      <c r="L5" s="58" t="s">
        <v>28</v>
      </c>
      <c r="M5" s="132"/>
      <c r="N5" s="58" t="s">
        <v>26</v>
      </c>
      <c r="O5" s="58" t="s">
        <v>27</v>
      </c>
      <c r="P5" s="14" t="s">
        <v>28</v>
      </c>
    </row>
    <row r="6" spans="1:16" s="16" customFormat="1" ht="12" customHeight="1" x14ac:dyDescent="0.2">
      <c r="A6" s="60">
        <v>1</v>
      </c>
      <c r="B6" s="134">
        <v>2</v>
      </c>
      <c r="C6" s="135"/>
      <c r="D6" s="15">
        <v>3</v>
      </c>
      <c r="E6" s="15">
        <v>5</v>
      </c>
      <c r="F6" s="15">
        <v>4</v>
      </c>
      <c r="G6" s="15">
        <v>5</v>
      </c>
      <c r="H6" s="15">
        <v>6</v>
      </c>
      <c r="I6" s="15">
        <v>7</v>
      </c>
      <c r="J6" s="15">
        <v>8</v>
      </c>
      <c r="K6" s="15">
        <v>9</v>
      </c>
      <c r="L6" s="15">
        <v>10</v>
      </c>
      <c r="M6" s="15">
        <v>11</v>
      </c>
      <c r="N6" s="15">
        <v>12</v>
      </c>
      <c r="O6" s="15">
        <v>13</v>
      </c>
      <c r="P6" s="61">
        <v>14</v>
      </c>
    </row>
    <row r="7" spans="1:16" s="9" customFormat="1" ht="24" customHeight="1" x14ac:dyDescent="0.2">
      <c r="A7" s="17">
        <v>1</v>
      </c>
      <c r="B7" s="111" t="s">
        <v>3</v>
      </c>
      <c r="C7" s="7" t="s">
        <v>4</v>
      </c>
      <c r="D7" s="18" t="s">
        <v>5</v>
      </c>
      <c r="E7" s="18"/>
      <c r="F7" s="47">
        <v>400</v>
      </c>
      <c r="G7" s="47">
        <v>155</v>
      </c>
      <c r="H7" s="47">
        <v>555</v>
      </c>
      <c r="I7" s="8">
        <v>0</v>
      </c>
      <c r="J7" s="8">
        <f t="shared" ref="J7:L13" si="0">F7*$I7</f>
        <v>0</v>
      </c>
      <c r="K7" s="8">
        <f t="shared" si="0"/>
        <v>0</v>
      </c>
      <c r="L7" s="8">
        <f t="shared" si="0"/>
        <v>0</v>
      </c>
      <c r="M7" s="19"/>
      <c r="N7" s="20">
        <f t="shared" ref="N7:P16" si="1">ROUND((1+$M7)*J7,2)</f>
        <v>0</v>
      </c>
      <c r="O7" s="20">
        <f t="shared" si="1"/>
        <v>0</v>
      </c>
      <c r="P7" s="62">
        <f t="shared" si="1"/>
        <v>0</v>
      </c>
    </row>
    <row r="8" spans="1:16" s="9" customFormat="1" ht="24" customHeight="1" x14ac:dyDescent="0.2">
      <c r="A8" s="17">
        <v>2</v>
      </c>
      <c r="B8" s="106"/>
      <c r="C8" s="7" t="s">
        <v>6</v>
      </c>
      <c r="D8" s="18" t="s">
        <v>5</v>
      </c>
      <c r="E8" s="18"/>
      <c r="F8" s="47">
        <v>13</v>
      </c>
      <c r="G8" s="47">
        <v>3</v>
      </c>
      <c r="H8" s="47">
        <v>16</v>
      </c>
      <c r="I8" s="8">
        <v>0</v>
      </c>
      <c r="J8" s="8">
        <f t="shared" si="0"/>
        <v>0</v>
      </c>
      <c r="K8" s="8">
        <f t="shared" si="0"/>
        <v>0</v>
      </c>
      <c r="L8" s="8">
        <f t="shared" si="0"/>
        <v>0</v>
      </c>
      <c r="M8" s="19"/>
      <c r="N8" s="20">
        <f t="shared" si="1"/>
        <v>0</v>
      </c>
      <c r="O8" s="20">
        <f t="shared" si="1"/>
        <v>0</v>
      </c>
      <c r="P8" s="62">
        <f t="shared" si="1"/>
        <v>0</v>
      </c>
    </row>
    <row r="9" spans="1:16" s="9" customFormat="1" ht="24" customHeight="1" x14ac:dyDescent="0.2">
      <c r="A9" s="17">
        <v>3</v>
      </c>
      <c r="B9" s="106"/>
      <c r="C9" s="7" t="s">
        <v>7</v>
      </c>
      <c r="D9" s="18" t="s">
        <v>5</v>
      </c>
      <c r="E9" s="18"/>
      <c r="F9" s="47">
        <v>33</v>
      </c>
      <c r="G9" s="47">
        <v>7</v>
      </c>
      <c r="H9" s="47">
        <v>40</v>
      </c>
      <c r="I9" s="8">
        <v>0</v>
      </c>
      <c r="J9" s="8">
        <f t="shared" si="0"/>
        <v>0</v>
      </c>
      <c r="K9" s="8">
        <f t="shared" si="0"/>
        <v>0</v>
      </c>
      <c r="L9" s="8">
        <f t="shared" si="0"/>
        <v>0</v>
      </c>
      <c r="M9" s="19"/>
      <c r="N9" s="20">
        <f t="shared" si="1"/>
        <v>0</v>
      </c>
      <c r="O9" s="20">
        <f t="shared" si="1"/>
        <v>0</v>
      </c>
      <c r="P9" s="62">
        <f t="shared" si="1"/>
        <v>0</v>
      </c>
    </row>
    <row r="10" spans="1:16" s="9" customFormat="1" ht="24" customHeight="1" x14ac:dyDescent="0.2">
      <c r="A10" s="17">
        <v>4</v>
      </c>
      <c r="B10" s="106"/>
      <c r="C10" s="7" t="s">
        <v>8</v>
      </c>
      <c r="D10" s="18" t="s">
        <v>5</v>
      </c>
      <c r="E10" s="18"/>
      <c r="F10" s="47">
        <v>18</v>
      </c>
      <c r="G10" s="47">
        <v>6</v>
      </c>
      <c r="H10" s="47">
        <v>24</v>
      </c>
      <c r="I10" s="8">
        <v>0</v>
      </c>
      <c r="J10" s="8">
        <f t="shared" si="0"/>
        <v>0</v>
      </c>
      <c r="K10" s="8">
        <f t="shared" si="0"/>
        <v>0</v>
      </c>
      <c r="L10" s="8">
        <f t="shared" si="0"/>
        <v>0</v>
      </c>
      <c r="M10" s="19"/>
      <c r="N10" s="20">
        <f t="shared" si="1"/>
        <v>0</v>
      </c>
      <c r="O10" s="20">
        <f t="shared" si="1"/>
        <v>0</v>
      </c>
      <c r="P10" s="62">
        <f t="shared" si="1"/>
        <v>0</v>
      </c>
    </row>
    <row r="11" spans="1:16" s="9" customFormat="1" ht="24" customHeight="1" thickBot="1" x14ac:dyDescent="0.25">
      <c r="A11" s="21">
        <v>5</v>
      </c>
      <c r="B11" s="112"/>
      <c r="C11" s="12" t="s">
        <v>10</v>
      </c>
      <c r="D11" s="22" t="s">
        <v>5</v>
      </c>
      <c r="E11" s="22"/>
      <c r="F11" s="48">
        <v>5</v>
      </c>
      <c r="G11" s="48">
        <v>3</v>
      </c>
      <c r="H11" s="48">
        <v>8</v>
      </c>
      <c r="I11" s="8">
        <v>0</v>
      </c>
      <c r="J11" s="13">
        <f t="shared" si="0"/>
        <v>0</v>
      </c>
      <c r="K11" s="13">
        <f t="shared" si="0"/>
        <v>0</v>
      </c>
      <c r="L11" s="13">
        <f t="shared" si="0"/>
        <v>0</v>
      </c>
      <c r="M11" s="23"/>
      <c r="N11" s="24">
        <f t="shared" si="1"/>
        <v>0</v>
      </c>
      <c r="O11" s="24">
        <f t="shared" si="1"/>
        <v>0</v>
      </c>
      <c r="P11" s="63">
        <f t="shared" si="1"/>
        <v>0</v>
      </c>
    </row>
    <row r="12" spans="1:16" s="9" customFormat="1" ht="39" customHeight="1" thickTop="1" x14ac:dyDescent="0.2">
      <c r="A12" s="25">
        <v>6</v>
      </c>
      <c r="B12" s="113" t="s">
        <v>11</v>
      </c>
      <c r="C12" s="10" t="s">
        <v>29</v>
      </c>
      <c r="D12" s="57" t="s">
        <v>5</v>
      </c>
      <c r="E12" s="57"/>
      <c r="F12" s="49">
        <v>3</v>
      </c>
      <c r="G12" s="49">
        <v>2</v>
      </c>
      <c r="H12" s="49">
        <v>5</v>
      </c>
      <c r="I12" s="8">
        <v>0</v>
      </c>
      <c r="J12" s="11">
        <f t="shared" si="0"/>
        <v>0</v>
      </c>
      <c r="K12" s="11">
        <f t="shared" si="0"/>
        <v>0</v>
      </c>
      <c r="L12" s="11">
        <f t="shared" si="0"/>
        <v>0</v>
      </c>
      <c r="M12" s="26"/>
      <c r="N12" s="27">
        <f t="shared" si="1"/>
        <v>0</v>
      </c>
      <c r="O12" s="27">
        <f t="shared" si="1"/>
        <v>0</v>
      </c>
      <c r="P12" s="62">
        <f t="shared" si="1"/>
        <v>0</v>
      </c>
    </row>
    <row r="13" spans="1:16" s="9" customFormat="1" ht="37.5" customHeight="1" thickBot="1" x14ac:dyDescent="0.25">
      <c r="A13" s="21">
        <v>7</v>
      </c>
      <c r="B13" s="114"/>
      <c r="C13" s="12" t="s">
        <v>30</v>
      </c>
      <c r="D13" s="22" t="s">
        <v>5</v>
      </c>
      <c r="E13" s="22"/>
      <c r="F13" s="48">
        <v>2</v>
      </c>
      <c r="G13" s="48">
        <v>1</v>
      </c>
      <c r="H13" s="48">
        <v>3</v>
      </c>
      <c r="I13" s="8">
        <v>0</v>
      </c>
      <c r="J13" s="13">
        <f t="shared" si="0"/>
        <v>0</v>
      </c>
      <c r="K13" s="13">
        <f t="shared" si="0"/>
        <v>0</v>
      </c>
      <c r="L13" s="13">
        <f t="shared" si="0"/>
        <v>0</v>
      </c>
      <c r="M13" s="23"/>
      <c r="N13" s="28">
        <f t="shared" si="1"/>
        <v>0</v>
      </c>
      <c r="O13" s="28">
        <f t="shared" si="1"/>
        <v>0</v>
      </c>
      <c r="P13" s="64">
        <f t="shared" si="1"/>
        <v>0</v>
      </c>
    </row>
    <row r="14" spans="1:16" s="9" customFormat="1" ht="25.5" customHeight="1" thickTop="1" thickBot="1" x14ac:dyDescent="0.25">
      <c r="A14" s="45">
        <v>8</v>
      </c>
      <c r="B14" s="105" t="s">
        <v>31</v>
      </c>
      <c r="C14" s="10" t="s">
        <v>15</v>
      </c>
      <c r="D14" s="46" t="s">
        <v>5</v>
      </c>
      <c r="E14" s="46">
        <v>7</v>
      </c>
      <c r="F14" s="50">
        <v>2</v>
      </c>
      <c r="G14" s="50">
        <v>0</v>
      </c>
      <c r="H14" s="50">
        <v>2</v>
      </c>
      <c r="I14" s="8">
        <v>0</v>
      </c>
      <c r="J14" s="13">
        <f t="shared" ref="J14" si="2">F14*$I14</f>
        <v>0</v>
      </c>
      <c r="K14" s="13">
        <f t="shared" ref="K14" si="3">G14*$I14</f>
        <v>0</v>
      </c>
      <c r="L14" s="13">
        <f t="shared" ref="L14" si="4">H14*$I14</f>
        <v>0</v>
      </c>
      <c r="M14" s="23"/>
      <c r="N14" s="28">
        <f t="shared" ref="N14" si="5">ROUND((1+$M14)*J14,2)</f>
        <v>0</v>
      </c>
      <c r="O14" s="28">
        <f t="shared" ref="O14" si="6">ROUND((1+$M14)*K14,2)</f>
        <v>0</v>
      </c>
      <c r="P14" s="64">
        <f t="shared" ref="P14" si="7">ROUND((1+$M14)*L14,2)</f>
        <v>0</v>
      </c>
    </row>
    <row r="15" spans="1:16" s="9" customFormat="1" ht="24" customHeight="1" thickTop="1" thickBot="1" x14ac:dyDescent="0.25">
      <c r="A15" s="17">
        <v>9</v>
      </c>
      <c r="B15" s="106"/>
      <c r="C15" s="7" t="s">
        <v>16</v>
      </c>
      <c r="D15" s="18" t="s">
        <v>17</v>
      </c>
      <c r="E15" s="18">
        <v>7</v>
      </c>
      <c r="F15" s="47">
        <v>4</v>
      </c>
      <c r="G15" s="47">
        <f t="shared" ref="G15:G16" si="8">H15-F15</f>
        <v>0</v>
      </c>
      <c r="H15" s="47">
        <v>4</v>
      </c>
      <c r="I15" s="8">
        <v>0</v>
      </c>
      <c r="J15" s="8">
        <f t="shared" ref="J15:L16" si="9">F15*$I15*$E15</f>
        <v>0</v>
      </c>
      <c r="K15" s="8">
        <f t="shared" si="9"/>
        <v>0</v>
      </c>
      <c r="L15" s="8">
        <f t="shared" si="9"/>
        <v>0</v>
      </c>
      <c r="M15" s="23"/>
      <c r="N15" s="20">
        <f t="shared" si="1"/>
        <v>0</v>
      </c>
      <c r="O15" s="20">
        <f t="shared" si="1"/>
        <v>0</v>
      </c>
      <c r="P15" s="62">
        <f t="shared" si="1"/>
        <v>0</v>
      </c>
    </row>
    <row r="16" spans="1:16" s="9" customFormat="1" ht="24" customHeight="1" thickTop="1" thickBot="1" x14ac:dyDescent="0.25">
      <c r="A16" s="17">
        <v>10</v>
      </c>
      <c r="B16" s="107"/>
      <c r="C16" s="7" t="s">
        <v>32</v>
      </c>
      <c r="D16" s="18" t="s">
        <v>5</v>
      </c>
      <c r="E16" s="18">
        <v>7</v>
      </c>
      <c r="F16" s="47">
        <v>2</v>
      </c>
      <c r="G16" s="47">
        <f t="shared" si="8"/>
        <v>0</v>
      </c>
      <c r="H16" s="47">
        <v>2</v>
      </c>
      <c r="I16" s="8">
        <v>0</v>
      </c>
      <c r="J16" s="8">
        <f t="shared" si="9"/>
        <v>0</v>
      </c>
      <c r="K16" s="8">
        <f t="shared" si="9"/>
        <v>0</v>
      </c>
      <c r="L16" s="8">
        <f t="shared" si="9"/>
        <v>0</v>
      </c>
      <c r="M16" s="23"/>
      <c r="N16" s="20">
        <f t="shared" si="1"/>
        <v>0</v>
      </c>
      <c r="O16" s="20">
        <f t="shared" si="1"/>
        <v>0</v>
      </c>
      <c r="P16" s="62">
        <f t="shared" si="1"/>
        <v>0</v>
      </c>
    </row>
    <row r="17" spans="1:16" s="31" customFormat="1" ht="18.75" customHeight="1" thickTop="1" x14ac:dyDescent="0.2">
      <c r="A17" s="122" t="s">
        <v>33</v>
      </c>
      <c r="B17" s="123"/>
      <c r="C17" s="123"/>
      <c r="D17" s="123"/>
      <c r="E17" s="123"/>
      <c r="F17" s="123"/>
      <c r="G17" s="123"/>
      <c r="H17" s="123"/>
      <c r="I17" s="124"/>
      <c r="J17" s="29">
        <v>0</v>
      </c>
      <c r="K17" s="29">
        <v>0</v>
      </c>
      <c r="L17" s="29">
        <v>0</v>
      </c>
      <c r="M17" s="30"/>
      <c r="N17" s="29">
        <v>0</v>
      </c>
      <c r="O17" s="29">
        <v>0</v>
      </c>
      <c r="P17" s="65">
        <v>0</v>
      </c>
    </row>
    <row r="18" spans="1:16" s="31" customFormat="1" ht="33" customHeight="1" x14ac:dyDescent="0.2">
      <c r="A18" s="17">
        <v>1</v>
      </c>
      <c r="B18" s="111" t="s">
        <v>3</v>
      </c>
      <c r="C18" s="7" t="s">
        <v>4</v>
      </c>
      <c r="D18" s="18" t="s">
        <v>5</v>
      </c>
      <c r="E18" s="18"/>
      <c r="F18" s="47">
        <v>600</v>
      </c>
      <c r="G18" s="47">
        <f>H18-F18</f>
        <v>232</v>
      </c>
      <c r="H18" s="47">
        <f>(3+12+1)*(12*4+4)</f>
        <v>832</v>
      </c>
      <c r="I18" s="8">
        <v>0</v>
      </c>
      <c r="J18" s="8">
        <f t="shared" ref="J18:J25" si="10">F18*$I18</f>
        <v>0</v>
      </c>
      <c r="K18" s="8">
        <f t="shared" ref="K18:K25" si="11">G18*$I18</f>
        <v>0</v>
      </c>
      <c r="L18" s="8">
        <f t="shared" ref="L18:L25" si="12">H18*$I18</f>
        <v>0</v>
      </c>
      <c r="M18" s="19"/>
      <c r="N18" s="20">
        <f t="shared" ref="N18:N27" si="13">ROUND((1+$M18)*J18,2)</f>
        <v>0</v>
      </c>
      <c r="O18" s="20">
        <f t="shared" ref="O18:O27" si="14">ROUND((1+$M18)*K18,2)</f>
        <v>0</v>
      </c>
      <c r="P18" s="62">
        <f t="shared" ref="P18:P27" si="15">ROUND((1+$M18)*L18,2)</f>
        <v>0</v>
      </c>
    </row>
    <row r="19" spans="1:16" s="31" customFormat="1" ht="25.5" customHeight="1" x14ac:dyDescent="0.2">
      <c r="A19" s="17">
        <v>2</v>
      </c>
      <c r="B19" s="106"/>
      <c r="C19" s="7" t="s">
        <v>6</v>
      </c>
      <c r="D19" s="18" t="s">
        <v>5</v>
      </c>
      <c r="E19" s="18"/>
      <c r="F19" s="47">
        <v>20</v>
      </c>
      <c r="G19" s="47">
        <f t="shared" ref="G19:G22" si="16">H19-F19</f>
        <v>4</v>
      </c>
      <c r="H19" s="47">
        <f>12+12</f>
        <v>24</v>
      </c>
      <c r="I19" s="8">
        <v>0</v>
      </c>
      <c r="J19" s="8">
        <f t="shared" si="10"/>
        <v>0</v>
      </c>
      <c r="K19" s="8">
        <f t="shared" si="11"/>
        <v>0</v>
      </c>
      <c r="L19" s="8">
        <f t="shared" si="12"/>
        <v>0</v>
      </c>
      <c r="M19" s="19"/>
      <c r="N19" s="20">
        <f t="shared" si="13"/>
        <v>0</v>
      </c>
      <c r="O19" s="20">
        <f t="shared" si="14"/>
        <v>0</v>
      </c>
      <c r="P19" s="62">
        <f t="shared" si="15"/>
        <v>0</v>
      </c>
    </row>
    <row r="20" spans="1:16" ht="25.5" x14ac:dyDescent="0.2">
      <c r="A20" s="17">
        <v>3</v>
      </c>
      <c r="B20" s="106"/>
      <c r="C20" s="7" t="s">
        <v>7</v>
      </c>
      <c r="D20" s="18" t="s">
        <v>5</v>
      </c>
      <c r="E20" s="18"/>
      <c r="F20" s="47">
        <v>50</v>
      </c>
      <c r="G20" s="47">
        <f t="shared" si="16"/>
        <v>10</v>
      </c>
      <c r="H20" s="47">
        <f>12+4*12</f>
        <v>60</v>
      </c>
      <c r="I20" s="8">
        <v>0</v>
      </c>
      <c r="J20" s="8">
        <f t="shared" si="10"/>
        <v>0</v>
      </c>
      <c r="K20" s="8">
        <f t="shared" si="11"/>
        <v>0</v>
      </c>
      <c r="L20" s="8">
        <f t="shared" si="12"/>
        <v>0</v>
      </c>
      <c r="M20" s="19"/>
      <c r="N20" s="20">
        <f t="shared" si="13"/>
        <v>0</v>
      </c>
      <c r="O20" s="20">
        <f t="shared" si="14"/>
        <v>0</v>
      </c>
      <c r="P20" s="62">
        <f t="shared" si="15"/>
        <v>0</v>
      </c>
    </row>
    <row r="21" spans="1:16" ht="38.25" x14ac:dyDescent="0.2">
      <c r="A21" s="17">
        <v>4</v>
      </c>
      <c r="B21" s="106"/>
      <c r="C21" s="7" t="s">
        <v>8</v>
      </c>
      <c r="D21" s="18" t="s">
        <v>5</v>
      </c>
      <c r="E21" s="18"/>
      <c r="F21" s="47">
        <v>27</v>
      </c>
      <c r="G21" s="47">
        <f t="shared" si="16"/>
        <v>9</v>
      </c>
      <c r="H21" s="47">
        <f>12+12*2</f>
        <v>36</v>
      </c>
      <c r="I21" s="8">
        <v>0</v>
      </c>
      <c r="J21" s="8">
        <f t="shared" si="10"/>
        <v>0</v>
      </c>
      <c r="K21" s="8">
        <f t="shared" si="11"/>
        <v>0</v>
      </c>
      <c r="L21" s="8">
        <f t="shared" si="12"/>
        <v>0</v>
      </c>
      <c r="M21" s="19"/>
      <c r="N21" s="20">
        <f t="shared" si="13"/>
        <v>0</v>
      </c>
      <c r="O21" s="20">
        <f t="shared" si="14"/>
        <v>0</v>
      </c>
      <c r="P21" s="62">
        <f t="shared" si="15"/>
        <v>0</v>
      </c>
    </row>
    <row r="22" spans="1:16" ht="26.25" thickBot="1" x14ac:dyDescent="0.25">
      <c r="A22" s="21">
        <v>5</v>
      </c>
      <c r="B22" s="112"/>
      <c r="C22" s="12" t="s">
        <v>10</v>
      </c>
      <c r="D22" s="22" t="s">
        <v>5</v>
      </c>
      <c r="E22" s="22"/>
      <c r="F22" s="48">
        <v>8</v>
      </c>
      <c r="G22" s="48">
        <f t="shared" si="16"/>
        <v>4</v>
      </c>
      <c r="H22" s="48">
        <f>2*4+4</f>
        <v>12</v>
      </c>
      <c r="I22" s="8">
        <v>0</v>
      </c>
      <c r="J22" s="13">
        <f t="shared" si="10"/>
        <v>0</v>
      </c>
      <c r="K22" s="13">
        <f t="shared" si="11"/>
        <v>0</v>
      </c>
      <c r="L22" s="13">
        <f t="shared" si="12"/>
        <v>0</v>
      </c>
      <c r="M22" s="23"/>
      <c r="N22" s="24">
        <f t="shared" si="13"/>
        <v>0</v>
      </c>
      <c r="O22" s="24">
        <f t="shared" si="14"/>
        <v>0</v>
      </c>
      <c r="P22" s="63">
        <f t="shared" si="15"/>
        <v>0</v>
      </c>
    </row>
    <row r="23" spans="1:16" ht="39" thickTop="1" x14ac:dyDescent="0.2">
      <c r="A23" s="25">
        <v>6</v>
      </c>
      <c r="B23" s="113" t="s">
        <v>11</v>
      </c>
      <c r="C23" s="10" t="s">
        <v>29</v>
      </c>
      <c r="D23" s="82" t="s">
        <v>5</v>
      </c>
      <c r="E23" s="82"/>
      <c r="F23" s="49">
        <v>4</v>
      </c>
      <c r="G23" s="49">
        <v>4</v>
      </c>
      <c r="H23" s="49">
        <v>8</v>
      </c>
      <c r="I23" s="8">
        <v>0</v>
      </c>
      <c r="J23" s="11">
        <f t="shared" si="10"/>
        <v>0</v>
      </c>
      <c r="K23" s="11">
        <f t="shared" si="11"/>
        <v>0</v>
      </c>
      <c r="L23" s="11">
        <f t="shared" si="12"/>
        <v>0</v>
      </c>
      <c r="M23" s="26"/>
      <c r="N23" s="27">
        <f t="shared" si="13"/>
        <v>0</v>
      </c>
      <c r="O23" s="27">
        <f t="shared" si="14"/>
        <v>0</v>
      </c>
      <c r="P23" s="62">
        <f t="shared" si="15"/>
        <v>0</v>
      </c>
    </row>
    <row r="24" spans="1:16" ht="42.75" customHeight="1" thickBot="1" x14ac:dyDescent="0.25">
      <c r="A24" s="21">
        <v>7</v>
      </c>
      <c r="B24" s="114"/>
      <c r="C24" s="12" t="s">
        <v>30</v>
      </c>
      <c r="D24" s="22" t="s">
        <v>5</v>
      </c>
      <c r="E24" s="22"/>
      <c r="F24" s="48">
        <v>2</v>
      </c>
      <c r="G24" s="48">
        <v>2</v>
      </c>
      <c r="H24" s="48">
        <v>4</v>
      </c>
      <c r="I24" s="8">
        <v>0</v>
      </c>
      <c r="J24" s="13">
        <f t="shared" si="10"/>
        <v>0</v>
      </c>
      <c r="K24" s="13">
        <f t="shared" si="11"/>
        <v>0</v>
      </c>
      <c r="L24" s="13">
        <f t="shared" si="12"/>
        <v>0</v>
      </c>
      <c r="M24" s="23"/>
      <c r="N24" s="28">
        <f t="shared" si="13"/>
        <v>0</v>
      </c>
      <c r="O24" s="28">
        <f t="shared" si="14"/>
        <v>0</v>
      </c>
      <c r="P24" s="64">
        <f t="shared" si="15"/>
        <v>0</v>
      </c>
    </row>
    <row r="25" spans="1:16" ht="27" thickTop="1" thickBot="1" x14ac:dyDescent="0.25">
      <c r="A25" s="45">
        <v>8</v>
      </c>
      <c r="B25" s="105" t="s">
        <v>31</v>
      </c>
      <c r="C25" s="10" t="s">
        <v>15</v>
      </c>
      <c r="D25" s="46" t="s">
        <v>5</v>
      </c>
      <c r="E25" s="46">
        <v>12</v>
      </c>
      <c r="F25" s="50">
        <v>3</v>
      </c>
      <c r="G25" s="50">
        <v>0</v>
      </c>
      <c r="H25" s="50">
        <v>3</v>
      </c>
      <c r="I25" s="8">
        <v>0</v>
      </c>
      <c r="J25" s="13">
        <f t="shared" si="10"/>
        <v>0</v>
      </c>
      <c r="K25" s="13">
        <f t="shared" si="11"/>
        <v>0</v>
      </c>
      <c r="L25" s="13">
        <f t="shared" si="12"/>
        <v>0</v>
      </c>
      <c r="M25" s="23"/>
      <c r="N25" s="28">
        <f t="shared" si="13"/>
        <v>0</v>
      </c>
      <c r="O25" s="28">
        <f t="shared" si="14"/>
        <v>0</v>
      </c>
      <c r="P25" s="64">
        <f t="shared" si="15"/>
        <v>0</v>
      </c>
    </row>
    <row r="26" spans="1:16" ht="27" thickTop="1" thickBot="1" x14ac:dyDescent="0.25">
      <c r="A26" s="17">
        <v>9</v>
      </c>
      <c r="B26" s="106"/>
      <c r="C26" s="7" t="s">
        <v>16</v>
      </c>
      <c r="D26" s="18" t="s">
        <v>17</v>
      </c>
      <c r="E26" s="18">
        <v>12</v>
      </c>
      <c r="F26" s="47">
        <v>6</v>
      </c>
      <c r="G26" s="47">
        <f t="shared" ref="G26:G27" si="17">H26-F26</f>
        <v>0</v>
      </c>
      <c r="H26" s="47">
        <v>6</v>
      </c>
      <c r="I26" s="8">
        <v>0</v>
      </c>
      <c r="J26" s="8">
        <f t="shared" ref="J26:J27" si="18">F26*$I26*$E26</f>
        <v>0</v>
      </c>
      <c r="K26" s="8">
        <f t="shared" ref="K26:K27" si="19">G26*$I26*$E26</f>
        <v>0</v>
      </c>
      <c r="L26" s="8">
        <f t="shared" ref="L26:L27" si="20">H26*$I26*$E26</f>
        <v>0</v>
      </c>
      <c r="M26" s="23"/>
      <c r="N26" s="20">
        <f t="shared" si="13"/>
        <v>0</v>
      </c>
      <c r="O26" s="20">
        <f t="shared" si="14"/>
        <v>0</v>
      </c>
      <c r="P26" s="62">
        <f t="shared" si="15"/>
        <v>0</v>
      </c>
    </row>
    <row r="27" spans="1:16" ht="27" thickTop="1" thickBot="1" x14ac:dyDescent="0.25">
      <c r="A27" s="17">
        <v>10</v>
      </c>
      <c r="B27" s="107"/>
      <c r="C27" s="7" t="s">
        <v>32</v>
      </c>
      <c r="D27" s="18" t="s">
        <v>5</v>
      </c>
      <c r="E27" s="18">
        <v>12</v>
      </c>
      <c r="F27" s="47">
        <v>3</v>
      </c>
      <c r="G27" s="47">
        <f t="shared" si="17"/>
        <v>0</v>
      </c>
      <c r="H27" s="47">
        <v>3</v>
      </c>
      <c r="I27" s="8">
        <v>0</v>
      </c>
      <c r="J27" s="8">
        <f t="shared" si="18"/>
        <v>0</v>
      </c>
      <c r="K27" s="8">
        <f t="shared" si="19"/>
        <v>0</v>
      </c>
      <c r="L27" s="8">
        <f t="shared" si="20"/>
        <v>0</v>
      </c>
      <c r="M27" s="23"/>
      <c r="N27" s="20">
        <f t="shared" si="13"/>
        <v>0</v>
      </c>
      <c r="O27" s="20">
        <f t="shared" si="14"/>
        <v>0</v>
      </c>
      <c r="P27" s="62">
        <f t="shared" si="15"/>
        <v>0</v>
      </c>
    </row>
    <row r="28" spans="1:16" ht="26.25" customHeight="1" thickTop="1" x14ac:dyDescent="0.2">
      <c r="A28" s="122" t="s">
        <v>34</v>
      </c>
      <c r="B28" s="123"/>
      <c r="C28" s="123"/>
      <c r="D28" s="123"/>
      <c r="E28" s="123"/>
      <c r="F28" s="123"/>
      <c r="G28" s="123"/>
      <c r="H28" s="123"/>
      <c r="I28" s="124"/>
      <c r="J28" s="29">
        <f>J17</f>
        <v>0</v>
      </c>
      <c r="K28" s="29">
        <f t="shared" ref="K28:P28" si="21">K17</f>
        <v>0</v>
      </c>
      <c r="L28" s="29">
        <f t="shared" si="21"/>
        <v>0</v>
      </c>
      <c r="M28" s="30"/>
      <c r="N28" s="29">
        <f t="shared" si="21"/>
        <v>0</v>
      </c>
      <c r="O28" s="29">
        <f t="shared" si="21"/>
        <v>0</v>
      </c>
      <c r="P28" s="65">
        <f t="shared" si="21"/>
        <v>0</v>
      </c>
    </row>
    <row r="29" spans="1:16" ht="22.5" customHeight="1" x14ac:dyDescent="0.2">
      <c r="A29" s="128" t="s">
        <v>35</v>
      </c>
      <c r="B29" s="129"/>
      <c r="C29" s="129"/>
      <c r="D29" s="129"/>
      <c r="E29" s="129"/>
      <c r="F29" s="129"/>
      <c r="G29" s="129"/>
      <c r="H29" s="129"/>
      <c r="I29" s="130"/>
      <c r="J29" s="32">
        <f>J28+J17</f>
        <v>0</v>
      </c>
      <c r="K29" s="32">
        <f>K28+K17</f>
        <v>0</v>
      </c>
      <c r="L29" s="32">
        <f>L28+L17</f>
        <v>0</v>
      </c>
      <c r="M29" s="30"/>
      <c r="N29" s="32">
        <f>N28+N17</f>
        <v>0</v>
      </c>
      <c r="O29" s="32">
        <f>O28+O17</f>
        <v>0</v>
      </c>
      <c r="P29" s="66">
        <f>P28+P17</f>
        <v>0</v>
      </c>
    </row>
    <row r="30" spans="1:16" x14ac:dyDescent="0.2">
      <c r="A30" s="67"/>
      <c r="B30" s="68"/>
      <c r="C30" s="116" t="s">
        <v>45</v>
      </c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9"/>
    </row>
    <row r="31" spans="1:16" x14ac:dyDescent="0.2">
      <c r="A31" s="67"/>
      <c r="B31" s="68"/>
      <c r="C31" s="117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9"/>
    </row>
    <row r="32" spans="1:16" x14ac:dyDescent="0.2">
      <c r="A32" s="67"/>
      <c r="B32" s="68"/>
      <c r="C32" s="117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9"/>
    </row>
    <row r="33" spans="1:16" x14ac:dyDescent="0.2">
      <c r="A33" s="67"/>
      <c r="B33" s="68"/>
      <c r="C33" s="117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9"/>
    </row>
    <row r="34" spans="1:16" ht="13.5" thickBot="1" x14ac:dyDescent="0.25">
      <c r="A34" s="70"/>
      <c r="B34" s="71"/>
      <c r="C34" s="118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2"/>
    </row>
  </sheetData>
  <mergeCells count="22">
    <mergeCell ref="I4:I5"/>
    <mergeCell ref="C30:C34"/>
    <mergeCell ref="A2:P2"/>
    <mergeCell ref="A17:I17"/>
    <mergeCell ref="A3:P3"/>
    <mergeCell ref="A28:I28"/>
    <mergeCell ref="A29:I29"/>
    <mergeCell ref="J4:L4"/>
    <mergeCell ref="M4:M5"/>
    <mergeCell ref="N4:P4"/>
    <mergeCell ref="B6:C6"/>
    <mergeCell ref="B7:B11"/>
    <mergeCell ref="B12:B13"/>
    <mergeCell ref="A4:A5"/>
    <mergeCell ref="B4:C5"/>
    <mergeCell ref="D4:D5"/>
    <mergeCell ref="B25:B27"/>
    <mergeCell ref="E4:E5"/>
    <mergeCell ref="B14:B16"/>
    <mergeCell ref="F4:H4"/>
    <mergeCell ref="B18:B22"/>
    <mergeCell ref="B23:B24"/>
  </mergeCells>
  <pageMargins left="0.19685039370078741" right="0.19685039370078741" top="0.59055118110236227" bottom="0.74803149606299213" header="0.59055118110236227" footer="0.31496062992125984"/>
  <pageSetup paperSize="9" scale="89" fitToHeight="0" orientation="landscape" r:id="rId1"/>
  <headerFooter alignWithMargins="0">
    <oddFooter>Strona &amp;P z &amp;N</oddFooter>
  </headerFooter>
  <colBreaks count="1" manualBreakCount="1">
    <brk id="1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P36"/>
  <sheetViews>
    <sheetView zoomScaleNormal="100" workbookViewId="0">
      <selection activeCell="A2" sqref="A2:P2"/>
    </sheetView>
  </sheetViews>
  <sheetFormatPr defaultRowHeight="12.75" x14ac:dyDescent="0.2"/>
  <cols>
    <col min="1" max="1" width="3.7109375" style="1" customWidth="1"/>
    <col min="2" max="2" width="5.5703125" style="1" customWidth="1"/>
    <col min="3" max="3" width="38.5703125" style="1" customWidth="1"/>
    <col min="4" max="4" width="4.28515625" style="1" customWidth="1"/>
    <col min="5" max="5" width="5.140625" style="1" customWidth="1"/>
    <col min="6" max="8" width="10.42578125" style="1" customWidth="1"/>
    <col min="9" max="9" width="12.7109375" style="1" customWidth="1"/>
    <col min="10" max="12" width="9.7109375" style="1" customWidth="1"/>
    <col min="13" max="13" width="12" style="1" customWidth="1"/>
    <col min="14" max="14" width="11" style="1" customWidth="1"/>
    <col min="15" max="15" width="10" style="1" customWidth="1"/>
    <col min="16" max="16" width="11.42578125" style="1" bestFit="1" customWidth="1"/>
    <col min="17" max="16384" width="9.140625" style="1"/>
  </cols>
  <sheetData>
    <row r="1" spans="1:16" ht="13.5" thickBot="1" x14ac:dyDescent="0.25">
      <c r="C1" s="91" t="s">
        <v>48</v>
      </c>
    </row>
    <row r="2" spans="1:16" ht="32.25" customHeight="1" thickBot="1" x14ac:dyDescent="0.3">
      <c r="A2" s="119" t="s">
        <v>49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1"/>
    </row>
    <row r="3" spans="1:16" ht="27.75" customHeight="1" thickBot="1" x14ac:dyDescent="0.25">
      <c r="A3" s="125" t="s">
        <v>50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7"/>
    </row>
    <row r="4" spans="1:16" ht="25.5" customHeight="1" x14ac:dyDescent="0.2">
      <c r="A4" s="145" t="s">
        <v>0</v>
      </c>
      <c r="B4" s="146" t="s">
        <v>1</v>
      </c>
      <c r="C4" s="146"/>
      <c r="D4" s="146" t="s">
        <v>2</v>
      </c>
      <c r="E4" s="108" t="s">
        <v>20</v>
      </c>
      <c r="F4" s="147" t="s">
        <v>21</v>
      </c>
      <c r="G4" s="147"/>
      <c r="H4" s="147"/>
      <c r="I4" s="147" t="s">
        <v>22</v>
      </c>
      <c r="J4" s="147" t="s">
        <v>23</v>
      </c>
      <c r="K4" s="147"/>
      <c r="L4" s="147"/>
      <c r="M4" s="148" t="s">
        <v>24</v>
      </c>
      <c r="N4" s="148" t="s">
        <v>25</v>
      </c>
      <c r="O4" s="148"/>
      <c r="P4" s="149"/>
    </row>
    <row r="5" spans="1:16" ht="27.75" customHeight="1" thickBot="1" x14ac:dyDescent="0.25">
      <c r="A5" s="137"/>
      <c r="B5" s="139"/>
      <c r="C5" s="139"/>
      <c r="D5" s="139"/>
      <c r="E5" s="109"/>
      <c r="F5" s="58" t="s">
        <v>26</v>
      </c>
      <c r="G5" s="58" t="s">
        <v>27</v>
      </c>
      <c r="H5" s="58" t="s">
        <v>28</v>
      </c>
      <c r="I5" s="115"/>
      <c r="J5" s="58" t="s">
        <v>26</v>
      </c>
      <c r="K5" s="58" t="s">
        <v>27</v>
      </c>
      <c r="L5" s="58" t="s">
        <v>28</v>
      </c>
      <c r="M5" s="132"/>
      <c r="N5" s="58" t="s">
        <v>26</v>
      </c>
      <c r="O5" s="58" t="s">
        <v>27</v>
      </c>
      <c r="P5" s="14" t="s">
        <v>28</v>
      </c>
    </row>
    <row r="6" spans="1:16" s="16" customFormat="1" ht="12" customHeight="1" x14ac:dyDescent="0.2">
      <c r="A6" s="60">
        <v>1</v>
      </c>
      <c r="B6" s="134">
        <v>2</v>
      </c>
      <c r="C6" s="135"/>
      <c r="D6" s="15">
        <v>3</v>
      </c>
      <c r="E6" s="15">
        <v>4</v>
      </c>
      <c r="F6" s="15">
        <v>5</v>
      </c>
      <c r="G6" s="15">
        <v>6</v>
      </c>
      <c r="H6" s="15">
        <v>7</v>
      </c>
      <c r="I6" s="15">
        <v>8</v>
      </c>
      <c r="J6" s="15">
        <v>9</v>
      </c>
      <c r="K6" s="15">
        <v>10</v>
      </c>
      <c r="L6" s="15">
        <v>11</v>
      </c>
      <c r="M6" s="15">
        <v>12</v>
      </c>
      <c r="N6" s="15">
        <v>13</v>
      </c>
      <c r="O6" s="15">
        <v>14</v>
      </c>
      <c r="P6" s="61">
        <v>15</v>
      </c>
    </row>
    <row r="7" spans="1:16" s="9" customFormat="1" ht="24" customHeight="1" x14ac:dyDescent="0.2">
      <c r="A7" s="17">
        <v>1</v>
      </c>
      <c r="B7" s="140" t="s">
        <v>3</v>
      </c>
      <c r="C7" s="7" t="s">
        <v>4</v>
      </c>
      <c r="D7" s="18" t="s">
        <v>5</v>
      </c>
      <c r="E7" s="18"/>
      <c r="F7" s="51">
        <v>333</v>
      </c>
      <c r="G7" s="51">
        <v>67</v>
      </c>
      <c r="H7" s="51">
        <v>400</v>
      </c>
      <c r="I7" s="8">
        <v>0</v>
      </c>
      <c r="J7" s="8">
        <f>F7*$I7</f>
        <v>0</v>
      </c>
      <c r="K7" s="8">
        <f>G7*$I7</f>
        <v>0</v>
      </c>
      <c r="L7" s="8">
        <f>H7*$I7</f>
        <v>0</v>
      </c>
      <c r="M7" s="19"/>
      <c r="N7" s="20">
        <f>ROUND((1+$M7)*J7,2)</f>
        <v>0</v>
      </c>
      <c r="O7" s="20">
        <f>ROUND((1+$M7)*K7,2)</f>
        <v>0</v>
      </c>
      <c r="P7" s="62">
        <f>ROUND((1+$M7)*L7,2)</f>
        <v>0</v>
      </c>
    </row>
    <row r="8" spans="1:16" s="9" customFormat="1" ht="24" customHeight="1" x14ac:dyDescent="0.2">
      <c r="A8" s="17">
        <v>2</v>
      </c>
      <c r="B8" s="141"/>
      <c r="C8" s="7" t="s">
        <v>6</v>
      </c>
      <c r="D8" s="18" t="s">
        <v>5</v>
      </c>
      <c r="E8" s="18"/>
      <c r="F8" s="51">
        <v>4</v>
      </c>
      <c r="G8" s="51">
        <v>8</v>
      </c>
      <c r="H8" s="51">
        <v>12</v>
      </c>
      <c r="I8" s="8">
        <v>0</v>
      </c>
      <c r="J8" s="8">
        <f t="shared" ref="J8:L14" si="0">F8*$I8</f>
        <v>0</v>
      </c>
      <c r="K8" s="8">
        <f t="shared" si="0"/>
        <v>0</v>
      </c>
      <c r="L8" s="8">
        <f t="shared" si="0"/>
        <v>0</v>
      </c>
      <c r="M8" s="19"/>
      <c r="N8" s="8">
        <f t="shared" ref="N8:P17" si="1">ROUND((1+$M8)*J8,2)</f>
        <v>0</v>
      </c>
      <c r="O8" s="8">
        <f t="shared" si="1"/>
        <v>0</v>
      </c>
      <c r="P8" s="73">
        <f t="shared" si="1"/>
        <v>0</v>
      </c>
    </row>
    <row r="9" spans="1:16" s="9" customFormat="1" ht="24" customHeight="1" x14ac:dyDescent="0.2">
      <c r="A9" s="17">
        <v>3</v>
      </c>
      <c r="B9" s="141"/>
      <c r="C9" s="7" t="s">
        <v>7</v>
      </c>
      <c r="D9" s="18" t="s">
        <v>5</v>
      </c>
      <c r="E9" s="18"/>
      <c r="F9" s="51">
        <v>4</v>
      </c>
      <c r="G9" s="51">
        <v>8</v>
      </c>
      <c r="H9" s="51">
        <v>12</v>
      </c>
      <c r="I9" s="8">
        <v>0</v>
      </c>
      <c r="J9" s="8">
        <f t="shared" si="0"/>
        <v>0</v>
      </c>
      <c r="K9" s="8">
        <f t="shared" si="0"/>
        <v>0</v>
      </c>
      <c r="L9" s="8">
        <f t="shared" si="0"/>
        <v>0</v>
      </c>
      <c r="M9" s="19"/>
      <c r="N9" s="8">
        <f t="shared" si="1"/>
        <v>0</v>
      </c>
      <c r="O9" s="8">
        <f t="shared" si="1"/>
        <v>0</v>
      </c>
      <c r="P9" s="73">
        <f t="shared" si="1"/>
        <v>0</v>
      </c>
    </row>
    <row r="10" spans="1:16" s="9" customFormat="1" ht="24" customHeight="1" x14ac:dyDescent="0.2">
      <c r="A10" s="17">
        <v>4</v>
      </c>
      <c r="B10" s="141"/>
      <c r="C10" s="7" t="s">
        <v>8</v>
      </c>
      <c r="D10" s="18" t="s">
        <v>5</v>
      </c>
      <c r="E10" s="18"/>
      <c r="F10" s="51">
        <v>4</v>
      </c>
      <c r="G10" s="51">
        <v>15</v>
      </c>
      <c r="H10" s="51">
        <v>19</v>
      </c>
      <c r="I10" s="8">
        <v>0</v>
      </c>
      <c r="J10" s="8">
        <f t="shared" si="0"/>
        <v>0</v>
      </c>
      <c r="K10" s="8">
        <f t="shared" si="0"/>
        <v>0</v>
      </c>
      <c r="L10" s="8">
        <f t="shared" si="0"/>
        <v>0</v>
      </c>
      <c r="M10" s="19"/>
      <c r="N10" s="8">
        <f t="shared" si="1"/>
        <v>0</v>
      </c>
      <c r="O10" s="8">
        <f t="shared" si="1"/>
        <v>0</v>
      </c>
      <c r="P10" s="73">
        <f t="shared" si="1"/>
        <v>0</v>
      </c>
    </row>
    <row r="11" spans="1:16" s="9" customFormat="1" ht="40.5" customHeight="1" x14ac:dyDescent="0.2">
      <c r="A11" s="17">
        <v>5</v>
      </c>
      <c r="B11" s="141"/>
      <c r="C11" s="10" t="s">
        <v>43</v>
      </c>
      <c r="D11" s="57" t="s">
        <v>5</v>
      </c>
      <c r="E11" s="57"/>
      <c r="F11" s="52">
        <v>1</v>
      </c>
      <c r="G11" s="52">
        <v>2</v>
      </c>
      <c r="H11" s="52">
        <v>3</v>
      </c>
      <c r="I11" s="8">
        <v>0</v>
      </c>
      <c r="J11" s="11">
        <f t="shared" si="0"/>
        <v>0</v>
      </c>
      <c r="K11" s="11">
        <f t="shared" si="0"/>
        <v>0</v>
      </c>
      <c r="L11" s="11">
        <f t="shared" si="0"/>
        <v>0</v>
      </c>
      <c r="M11" s="19"/>
      <c r="N11" s="11">
        <f t="shared" si="1"/>
        <v>0</v>
      </c>
      <c r="O11" s="11">
        <f t="shared" si="1"/>
        <v>0</v>
      </c>
      <c r="P11" s="74">
        <f t="shared" si="1"/>
        <v>0</v>
      </c>
    </row>
    <row r="12" spans="1:16" s="9" customFormat="1" ht="33" customHeight="1" thickBot="1" x14ac:dyDescent="0.25">
      <c r="A12" s="17">
        <v>6</v>
      </c>
      <c r="B12" s="142"/>
      <c r="C12" s="12" t="s">
        <v>10</v>
      </c>
      <c r="D12" s="22" t="s">
        <v>5</v>
      </c>
      <c r="E12" s="22"/>
      <c r="F12" s="53">
        <v>4</v>
      </c>
      <c r="G12" s="53">
        <v>0</v>
      </c>
      <c r="H12" s="53">
        <v>4</v>
      </c>
      <c r="I12" s="8">
        <v>0</v>
      </c>
      <c r="J12" s="13">
        <f t="shared" si="0"/>
        <v>0</v>
      </c>
      <c r="K12" s="13">
        <f t="shared" si="0"/>
        <v>0</v>
      </c>
      <c r="L12" s="13">
        <f t="shared" si="0"/>
        <v>0</v>
      </c>
      <c r="M12" s="19"/>
      <c r="N12" s="13">
        <f t="shared" si="1"/>
        <v>0</v>
      </c>
      <c r="O12" s="13">
        <f t="shared" si="1"/>
        <v>0</v>
      </c>
      <c r="P12" s="75">
        <f t="shared" si="1"/>
        <v>0</v>
      </c>
    </row>
    <row r="13" spans="1:16" s="9" customFormat="1" ht="44.25" customHeight="1" thickTop="1" thickBot="1" x14ac:dyDescent="0.25">
      <c r="A13" s="17">
        <v>7</v>
      </c>
      <c r="B13" s="143" t="s">
        <v>11</v>
      </c>
      <c r="C13" s="10" t="s">
        <v>29</v>
      </c>
      <c r="D13" s="22" t="s">
        <v>5</v>
      </c>
      <c r="E13" s="22"/>
      <c r="F13" s="53">
        <v>2</v>
      </c>
      <c r="G13" s="53">
        <v>9</v>
      </c>
      <c r="H13" s="53">
        <v>11</v>
      </c>
      <c r="I13" s="8">
        <v>0</v>
      </c>
      <c r="J13" s="13">
        <f t="shared" ref="J13" si="2">F13*$I13</f>
        <v>0</v>
      </c>
      <c r="K13" s="13">
        <f t="shared" ref="K13" si="3">G13*$I13</f>
        <v>0</v>
      </c>
      <c r="L13" s="13">
        <f t="shared" ref="L13" si="4">H13*$I13</f>
        <v>0</v>
      </c>
      <c r="M13" s="19"/>
      <c r="N13" s="13">
        <f t="shared" ref="N13" si="5">ROUND((1+$M13)*J13,2)</f>
        <v>0</v>
      </c>
      <c r="O13" s="13">
        <f t="shared" ref="O13" si="6">ROUND((1+$M13)*K13,2)</f>
        <v>0</v>
      </c>
      <c r="P13" s="75">
        <f t="shared" ref="P13" si="7">ROUND((1+$M13)*L13,2)</f>
        <v>0</v>
      </c>
    </row>
    <row r="14" spans="1:16" s="9" customFormat="1" ht="54" customHeight="1" thickTop="1" thickBot="1" x14ac:dyDescent="0.25">
      <c r="A14" s="17">
        <v>8</v>
      </c>
      <c r="B14" s="142"/>
      <c r="C14" s="12" t="s">
        <v>13</v>
      </c>
      <c r="D14" s="22" t="s">
        <v>5</v>
      </c>
      <c r="E14" s="22"/>
      <c r="F14" s="53">
        <v>1</v>
      </c>
      <c r="G14" s="53">
        <v>0</v>
      </c>
      <c r="H14" s="53">
        <v>1</v>
      </c>
      <c r="I14" s="8">
        <v>0</v>
      </c>
      <c r="J14" s="13">
        <f t="shared" si="0"/>
        <v>0</v>
      </c>
      <c r="K14" s="13">
        <f t="shared" si="0"/>
        <v>0</v>
      </c>
      <c r="L14" s="13">
        <f t="shared" si="0"/>
        <v>0</v>
      </c>
      <c r="M14" s="19"/>
      <c r="N14" s="13">
        <f t="shared" si="1"/>
        <v>0</v>
      </c>
      <c r="O14" s="13">
        <f t="shared" si="1"/>
        <v>0</v>
      </c>
      <c r="P14" s="75">
        <f t="shared" si="1"/>
        <v>0</v>
      </c>
    </row>
    <row r="15" spans="1:16" s="9" customFormat="1" ht="24" customHeight="1" thickTop="1" x14ac:dyDescent="0.2">
      <c r="A15" s="17">
        <v>9</v>
      </c>
      <c r="B15" s="141" t="s">
        <v>14</v>
      </c>
      <c r="C15" s="10" t="s">
        <v>15</v>
      </c>
      <c r="D15" s="18" t="s">
        <v>17</v>
      </c>
      <c r="E15" s="18">
        <v>7</v>
      </c>
      <c r="F15" s="51">
        <v>4</v>
      </c>
      <c r="G15" s="51">
        <v>0</v>
      </c>
      <c r="H15" s="51">
        <v>4</v>
      </c>
      <c r="I15" s="8">
        <v>0</v>
      </c>
      <c r="J15" s="8">
        <f t="shared" ref="J15:L17" si="8">F15*$I15*$E15</f>
        <v>0</v>
      </c>
      <c r="K15" s="8">
        <f t="shared" si="8"/>
        <v>0</v>
      </c>
      <c r="L15" s="8">
        <f t="shared" si="8"/>
        <v>0</v>
      </c>
      <c r="M15" s="19"/>
      <c r="N15" s="8">
        <f t="shared" si="1"/>
        <v>0</v>
      </c>
      <c r="O15" s="8">
        <f t="shared" si="1"/>
        <v>0</v>
      </c>
      <c r="P15" s="73">
        <f t="shared" si="1"/>
        <v>0</v>
      </c>
    </row>
    <row r="16" spans="1:16" s="9" customFormat="1" ht="30.75" customHeight="1" x14ac:dyDescent="0.2">
      <c r="A16" s="17">
        <v>10</v>
      </c>
      <c r="B16" s="141"/>
      <c r="C16" s="7" t="s">
        <v>16</v>
      </c>
      <c r="D16" s="18" t="s">
        <v>5</v>
      </c>
      <c r="E16" s="18">
        <v>7</v>
      </c>
      <c r="F16" s="51">
        <v>5</v>
      </c>
      <c r="G16" s="51">
        <v>0</v>
      </c>
      <c r="H16" s="51">
        <v>5</v>
      </c>
      <c r="I16" s="8">
        <v>0</v>
      </c>
      <c r="J16" s="8">
        <f t="shared" si="8"/>
        <v>0</v>
      </c>
      <c r="K16" s="8">
        <f t="shared" si="8"/>
        <v>0</v>
      </c>
      <c r="L16" s="8">
        <f t="shared" si="8"/>
        <v>0</v>
      </c>
      <c r="M16" s="19"/>
      <c r="N16" s="8">
        <f t="shared" si="1"/>
        <v>0</v>
      </c>
      <c r="O16" s="8">
        <f t="shared" si="1"/>
        <v>0</v>
      </c>
      <c r="P16" s="73">
        <f t="shared" si="1"/>
        <v>0</v>
      </c>
    </row>
    <row r="17" spans="1:16" s="9" customFormat="1" ht="17.25" customHeight="1" x14ac:dyDescent="0.2">
      <c r="A17" s="17">
        <v>11</v>
      </c>
      <c r="B17" s="144"/>
      <c r="C17" s="7" t="s">
        <v>18</v>
      </c>
      <c r="D17" s="18" t="s">
        <v>5</v>
      </c>
      <c r="E17" s="18">
        <v>7</v>
      </c>
      <c r="F17" s="51">
        <v>1</v>
      </c>
      <c r="G17" s="51">
        <v>0</v>
      </c>
      <c r="H17" s="51">
        <v>1</v>
      </c>
      <c r="I17" s="8">
        <v>0</v>
      </c>
      <c r="J17" s="8">
        <f t="shared" si="8"/>
        <v>0</v>
      </c>
      <c r="K17" s="8">
        <f t="shared" si="8"/>
        <v>0</v>
      </c>
      <c r="L17" s="8">
        <f t="shared" si="8"/>
        <v>0</v>
      </c>
      <c r="M17" s="19"/>
      <c r="N17" s="8">
        <f t="shared" si="1"/>
        <v>0</v>
      </c>
      <c r="O17" s="8">
        <f t="shared" si="1"/>
        <v>0</v>
      </c>
      <c r="P17" s="73">
        <f t="shared" si="1"/>
        <v>0</v>
      </c>
    </row>
    <row r="18" spans="1:16" s="31" customFormat="1" ht="18.75" customHeight="1" x14ac:dyDescent="0.2">
      <c r="A18" s="122" t="s">
        <v>33</v>
      </c>
      <c r="B18" s="123"/>
      <c r="C18" s="123"/>
      <c r="D18" s="123"/>
      <c r="E18" s="123"/>
      <c r="F18" s="123"/>
      <c r="G18" s="123"/>
      <c r="H18" s="123"/>
      <c r="I18" s="124"/>
      <c r="J18" s="29">
        <f>SUM(J7:J17)</f>
        <v>0</v>
      </c>
      <c r="K18" s="29">
        <f>SUM(K7:K17)</f>
        <v>0</v>
      </c>
      <c r="L18" s="29">
        <f>SUM(L7:L17)</f>
        <v>0</v>
      </c>
      <c r="M18" s="30"/>
      <c r="N18" s="29">
        <f>SUM(N7:N17)</f>
        <v>0</v>
      </c>
      <c r="O18" s="29">
        <f>SUM(O7:O17)</f>
        <v>0</v>
      </c>
      <c r="P18" s="65">
        <f>SUM(P7:P17)</f>
        <v>0</v>
      </c>
    </row>
    <row r="19" spans="1:16" s="31" customFormat="1" ht="30.75" customHeight="1" x14ac:dyDescent="0.2">
      <c r="A19" s="17">
        <v>1</v>
      </c>
      <c r="B19" s="140" t="s">
        <v>3</v>
      </c>
      <c r="C19" s="7" t="s">
        <v>4</v>
      </c>
      <c r="D19" s="18" t="s">
        <v>5</v>
      </c>
      <c r="E19" s="18"/>
      <c r="F19" s="51">
        <v>500</v>
      </c>
      <c r="G19" s="51">
        <v>148</v>
      </c>
      <c r="H19" s="51">
        <v>648</v>
      </c>
      <c r="I19" s="8">
        <v>0</v>
      </c>
      <c r="J19" s="8">
        <f>F19*$I19</f>
        <v>0</v>
      </c>
      <c r="K19" s="8">
        <f>G19*$I19</f>
        <v>0</v>
      </c>
      <c r="L19" s="8">
        <f>H19*$I19</f>
        <v>0</v>
      </c>
      <c r="M19" s="19"/>
      <c r="N19" s="20">
        <f>ROUND((1+$M19)*J19,2)</f>
        <v>0</v>
      </c>
      <c r="O19" s="20">
        <f>ROUND((1+$M19)*K19,2)</f>
        <v>0</v>
      </c>
      <c r="P19" s="62">
        <f>ROUND((1+$M19)*L19,2)</f>
        <v>0</v>
      </c>
    </row>
    <row r="20" spans="1:16" s="31" customFormat="1" ht="29.25" customHeight="1" x14ac:dyDescent="0.2">
      <c r="A20" s="17">
        <v>2</v>
      </c>
      <c r="B20" s="141"/>
      <c r="C20" s="7" t="s">
        <v>6</v>
      </c>
      <c r="D20" s="18" t="s">
        <v>5</v>
      </c>
      <c r="E20" s="18"/>
      <c r="F20" s="51">
        <v>6</v>
      </c>
      <c r="G20" s="51">
        <v>22</v>
      </c>
      <c r="H20" s="51">
        <v>28</v>
      </c>
      <c r="I20" s="8">
        <v>0</v>
      </c>
      <c r="J20" s="8">
        <f t="shared" ref="J20:J26" si="9">F20*$I20</f>
        <v>0</v>
      </c>
      <c r="K20" s="8">
        <f t="shared" ref="K20:K26" si="10">G20*$I20</f>
        <v>0</v>
      </c>
      <c r="L20" s="8">
        <f t="shared" ref="L20:L26" si="11">H20*$I20</f>
        <v>0</v>
      </c>
      <c r="M20" s="19"/>
      <c r="N20" s="8">
        <f t="shared" ref="N20:N29" si="12">ROUND((1+$M20)*J20,2)</f>
        <v>0</v>
      </c>
      <c r="O20" s="8">
        <f t="shared" ref="O20:O29" si="13">ROUND((1+$M20)*K20,2)</f>
        <v>0</v>
      </c>
      <c r="P20" s="73">
        <f t="shared" ref="P20:P29" si="14">ROUND((1+$M20)*L20,2)</f>
        <v>0</v>
      </c>
    </row>
    <row r="21" spans="1:16" ht="25.5" x14ac:dyDescent="0.2">
      <c r="A21" s="17">
        <v>3</v>
      </c>
      <c r="B21" s="141"/>
      <c r="C21" s="7" t="s">
        <v>7</v>
      </c>
      <c r="D21" s="18" t="s">
        <v>5</v>
      </c>
      <c r="E21" s="18"/>
      <c r="F21" s="51">
        <v>6</v>
      </c>
      <c r="G21" s="51">
        <v>22</v>
      </c>
      <c r="H21" s="51">
        <v>28</v>
      </c>
      <c r="I21" s="8">
        <v>0</v>
      </c>
      <c r="J21" s="8">
        <f t="shared" si="9"/>
        <v>0</v>
      </c>
      <c r="K21" s="8">
        <f t="shared" si="10"/>
        <v>0</v>
      </c>
      <c r="L21" s="8">
        <f t="shared" si="11"/>
        <v>0</v>
      </c>
      <c r="M21" s="19"/>
      <c r="N21" s="8">
        <f t="shared" si="12"/>
        <v>0</v>
      </c>
      <c r="O21" s="8">
        <f t="shared" si="13"/>
        <v>0</v>
      </c>
      <c r="P21" s="73">
        <f t="shared" si="14"/>
        <v>0</v>
      </c>
    </row>
    <row r="22" spans="1:16" ht="38.25" x14ac:dyDescent="0.2">
      <c r="A22" s="17">
        <v>4</v>
      </c>
      <c r="B22" s="141"/>
      <c r="C22" s="7" t="s">
        <v>8</v>
      </c>
      <c r="D22" s="18" t="s">
        <v>5</v>
      </c>
      <c r="E22" s="18"/>
      <c r="F22" s="51">
        <v>6</v>
      </c>
      <c r="G22" s="51">
        <v>22</v>
      </c>
      <c r="H22" s="51">
        <v>28</v>
      </c>
      <c r="I22" s="8">
        <v>0</v>
      </c>
      <c r="J22" s="8">
        <f t="shared" si="9"/>
        <v>0</v>
      </c>
      <c r="K22" s="8">
        <f t="shared" si="10"/>
        <v>0</v>
      </c>
      <c r="L22" s="8">
        <f t="shared" si="11"/>
        <v>0</v>
      </c>
      <c r="M22" s="19"/>
      <c r="N22" s="8">
        <f t="shared" si="12"/>
        <v>0</v>
      </c>
      <c r="O22" s="8">
        <f t="shared" si="13"/>
        <v>0</v>
      </c>
      <c r="P22" s="73">
        <f t="shared" si="14"/>
        <v>0</v>
      </c>
    </row>
    <row r="23" spans="1:16" ht="38.25" x14ac:dyDescent="0.2">
      <c r="A23" s="17">
        <v>5</v>
      </c>
      <c r="B23" s="141"/>
      <c r="C23" s="10" t="s">
        <v>43</v>
      </c>
      <c r="D23" s="82" t="s">
        <v>5</v>
      </c>
      <c r="E23" s="82"/>
      <c r="F23" s="52">
        <v>1</v>
      </c>
      <c r="G23" s="52">
        <v>3</v>
      </c>
      <c r="H23" s="52">
        <v>4</v>
      </c>
      <c r="I23" s="8">
        <v>0</v>
      </c>
      <c r="J23" s="11">
        <f t="shared" si="9"/>
        <v>0</v>
      </c>
      <c r="K23" s="11">
        <f t="shared" si="10"/>
        <v>0</v>
      </c>
      <c r="L23" s="11">
        <f t="shared" si="11"/>
        <v>0</v>
      </c>
      <c r="M23" s="19"/>
      <c r="N23" s="11">
        <f t="shared" si="12"/>
        <v>0</v>
      </c>
      <c r="O23" s="11">
        <f t="shared" si="13"/>
        <v>0</v>
      </c>
      <c r="P23" s="74">
        <f t="shared" si="14"/>
        <v>0</v>
      </c>
    </row>
    <row r="24" spans="1:16" ht="26.25" thickBot="1" x14ac:dyDescent="0.25">
      <c r="A24" s="17">
        <v>6</v>
      </c>
      <c r="B24" s="142"/>
      <c r="C24" s="12" t="s">
        <v>10</v>
      </c>
      <c r="D24" s="22" t="s">
        <v>5</v>
      </c>
      <c r="E24" s="22"/>
      <c r="F24" s="53">
        <v>6</v>
      </c>
      <c r="G24" s="53">
        <v>2</v>
      </c>
      <c r="H24" s="53">
        <v>8</v>
      </c>
      <c r="I24" s="8">
        <v>0</v>
      </c>
      <c r="J24" s="13">
        <f t="shared" si="9"/>
        <v>0</v>
      </c>
      <c r="K24" s="13">
        <f t="shared" si="10"/>
        <v>0</v>
      </c>
      <c r="L24" s="13">
        <f t="shared" si="11"/>
        <v>0</v>
      </c>
      <c r="M24" s="19"/>
      <c r="N24" s="13">
        <f t="shared" si="12"/>
        <v>0</v>
      </c>
      <c r="O24" s="13">
        <f t="shared" si="13"/>
        <v>0</v>
      </c>
      <c r="P24" s="75">
        <f t="shared" si="14"/>
        <v>0</v>
      </c>
    </row>
    <row r="25" spans="1:16" ht="39.75" thickTop="1" thickBot="1" x14ac:dyDescent="0.25">
      <c r="A25" s="17">
        <v>7</v>
      </c>
      <c r="B25" s="143" t="s">
        <v>11</v>
      </c>
      <c r="C25" s="10" t="s">
        <v>29</v>
      </c>
      <c r="D25" s="22" t="s">
        <v>5</v>
      </c>
      <c r="E25" s="22"/>
      <c r="F25" s="53">
        <v>2</v>
      </c>
      <c r="G25" s="53">
        <v>14</v>
      </c>
      <c r="H25" s="53">
        <v>16</v>
      </c>
      <c r="I25" s="8">
        <v>0</v>
      </c>
      <c r="J25" s="13">
        <f t="shared" si="9"/>
        <v>0</v>
      </c>
      <c r="K25" s="13">
        <f t="shared" si="10"/>
        <v>0</v>
      </c>
      <c r="L25" s="13">
        <f t="shared" si="11"/>
        <v>0</v>
      </c>
      <c r="M25" s="19"/>
      <c r="N25" s="13">
        <f t="shared" si="12"/>
        <v>0</v>
      </c>
      <c r="O25" s="13">
        <f t="shared" si="13"/>
        <v>0</v>
      </c>
      <c r="P25" s="75">
        <f t="shared" si="14"/>
        <v>0</v>
      </c>
    </row>
    <row r="26" spans="1:16" ht="52.5" thickTop="1" thickBot="1" x14ac:dyDescent="0.25">
      <c r="A26" s="17">
        <v>8</v>
      </c>
      <c r="B26" s="142"/>
      <c r="C26" s="12" t="s">
        <v>13</v>
      </c>
      <c r="D26" s="22" t="s">
        <v>5</v>
      </c>
      <c r="E26" s="22"/>
      <c r="F26" s="53">
        <v>1</v>
      </c>
      <c r="G26" s="53">
        <f t="shared" ref="G26" si="15">H26-F26</f>
        <v>1</v>
      </c>
      <c r="H26" s="53">
        <v>2</v>
      </c>
      <c r="I26" s="8">
        <v>0</v>
      </c>
      <c r="J26" s="13">
        <f t="shared" si="9"/>
        <v>0</v>
      </c>
      <c r="K26" s="13">
        <f t="shared" si="10"/>
        <v>0</v>
      </c>
      <c r="L26" s="13">
        <f t="shared" si="11"/>
        <v>0</v>
      </c>
      <c r="M26" s="19"/>
      <c r="N26" s="13">
        <f t="shared" si="12"/>
        <v>0</v>
      </c>
      <c r="O26" s="13">
        <f t="shared" si="13"/>
        <v>0</v>
      </c>
      <c r="P26" s="75">
        <f t="shared" si="14"/>
        <v>0</v>
      </c>
    </row>
    <row r="27" spans="1:16" ht="26.25" thickTop="1" x14ac:dyDescent="0.2">
      <c r="A27" s="17">
        <v>9</v>
      </c>
      <c r="B27" s="141" t="s">
        <v>14</v>
      </c>
      <c r="C27" s="10" t="s">
        <v>15</v>
      </c>
      <c r="D27" s="18" t="s">
        <v>17</v>
      </c>
      <c r="E27" s="18">
        <v>12</v>
      </c>
      <c r="F27" s="51">
        <v>6</v>
      </c>
      <c r="G27" s="51">
        <v>0</v>
      </c>
      <c r="H27" s="51">
        <v>6</v>
      </c>
      <c r="I27" s="8">
        <v>0</v>
      </c>
      <c r="J27" s="8">
        <f t="shared" ref="J27:J29" si="16">F27*$I27*$E27</f>
        <v>0</v>
      </c>
      <c r="K27" s="8">
        <f t="shared" ref="K27:K29" si="17">G27*$I27*$E27</f>
        <v>0</v>
      </c>
      <c r="L27" s="8">
        <f t="shared" ref="L27:L29" si="18">H27*$I27*$E27</f>
        <v>0</v>
      </c>
      <c r="M27" s="19"/>
      <c r="N27" s="8">
        <f t="shared" si="12"/>
        <v>0</v>
      </c>
      <c r="O27" s="8">
        <f t="shared" si="13"/>
        <v>0</v>
      </c>
      <c r="P27" s="73">
        <f t="shared" si="14"/>
        <v>0</v>
      </c>
    </row>
    <row r="28" spans="1:16" ht="25.5" x14ac:dyDescent="0.2">
      <c r="A28" s="17">
        <v>10</v>
      </c>
      <c r="B28" s="141"/>
      <c r="C28" s="7" t="s">
        <v>16</v>
      </c>
      <c r="D28" s="18" t="s">
        <v>5</v>
      </c>
      <c r="E28" s="18">
        <v>12</v>
      </c>
      <c r="F28" s="51">
        <v>7</v>
      </c>
      <c r="G28" s="51">
        <v>0</v>
      </c>
      <c r="H28" s="51">
        <v>7</v>
      </c>
      <c r="I28" s="8">
        <v>0</v>
      </c>
      <c r="J28" s="8">
        <f t="shared" si="16"/>
        <v>0</v>
      </c>
      <c r="K28" s="8">
        <f t="shared" si="17"/>
        <v>0</v>
      </c>
      <c r="L28" s="8">
        <f t="shared" si="18"/>
        <v>0</v>
      </c>
      <c r="M28" s="19"/>
      <c r="N28" s="8">
        <f t="shared" si="12"/>
        <v>0</v>
      </c>
      <c r="O28" s="8">
        <f t="shared" si="13"/>
        <v>0</v>
      </c>
      <c r="P28" s="73">
        <f t="shared" si="14"/>
        <v>0</v>
      </c>
    </row>
    <row r="29" spans="1:16" ht="25.5" x14ac:dyDescent="0.2">
      <c r="A29" s="17">
        <v>11</v>
      </c>
      <c r="B29" s="144"/>
      <c r="C29" s="7" t="s">
        <v>18</v>
      </c>
      <c r="D29" s="18" t="s">
        <v>5</v>
      </c>
      <c r="E29" s="18">
        <v>12</v>
      </c>
      <c r="F29" s="51">
        <v>2</v>
      </c>
      <c r="G29" s="51">
        <f t="shared" ref="G29" si="19">H29-F29</f>
        <v>0</v>
      </c>
      <c r="H29" s="51">
        <v>2</v>
      </c>
      <c r="I29" s="8">
        <v>0</v>
      </c>
      <c r="J29" s="8">
        <f t="shared" si="16"/>
        <v>0</v>
      </c>
      <c r="K29" s="8">
        <f t="shared" si="17"/>
        <v>0</v>
      </c>
      <c r="L29" s="8">
        <f t="shared" si="18"/>
        <v>0</v>
      </c>
      <c r="M29" s="19"/>
      <c r="N29" s="8">
        <f t="shared" si="12"/>
        <v>0</v>
      </c>
      <c r="O29" s="8">
        <f t="shared" si="13"/>
        <v>0</v>
      </c>
      <c r="P29" s="73">
        <f t="shared" si="14"/>
        <v>0</v>
      </c>
    </row>
    <row r="30" spans="1:16" ht="13.5" x14ac:dyDescent="0.2">
      <c r="A30" s="122" t="s">
        <v>34</v>
      </c>
      <c r="B30" s="123"/>
      <c r="C30" s="123"/>
      <c r="D30" s="123"/>
      <c r="E30" s="123"/>
      <c r="F30" s="123"/>
      <c r="G30" s="123"/>
      <c r="H30" s="123"/>
      <c r="I30" s="124"/>
      <c r="J30" s="29">
        <f>J18</f>
        <v>0</v>
      </c>
      <c r="K30" s="29">
        <f>K18</f>
        <v>0</v>
      </c>
      <c r="L30" s="29">
        <f>L18</f>
        <v>0</v>
      </c>
      <c r="M30" s="30"/>
      <c r="N30" s="29">
        <f>N18</f>
        <v>0</v>
      </c>
      <c r="O30" s="29">
        <f>O18</f>
        <v>0</v>
      </c>
      <c r="P30" s="65">
        <f>P18</f>
        <v>0</v>
      </c>
    </row>
    <row r="31" spans="1:16" x14ac:dyDescent="0.2">
      <c r="A31" s="128" t="s">
        <v>35</v>
      </c>
      <c r="B31" s="129"/>
      <c r="C31" s="129"/>
      <c r="D31" s="129"/>
      <c r="E31" s="129"/>
      <c r="F31" s="129"/>
      <c r="G31" s="129"/>
      <c r="H31" s="129"/>
      <c r="I31" s="130"/>
      <c r="J31" s="32">
        <f>J30+J18</f>
        <v>0</v>
      </c>
      <c r="K31" s="32">
        <f>K30+K18</f>
        <v>0</v>
      </c>
      <c r="L31" s="32">
        <f>L30+L18</f>
        <v>0</v>
      </c>
      <c r="M31" s="30"/>
      <c r="N31" s="32">
        <f>N30+N18</f>
        <v>0</v>
      </c>
      <c r="O31" s="32">
        <f>O30+O18</f>
        <v>0</v>
      </c>
      <c r="P31" s="66">
        <f>P30+P18</f>
        <v>0</v>
      </c>
    </row>
    <row r="32" spans="1:16" x14ac:dyDescent="0.2">
      <c r="A32" s="67"/>
      <c r="B32" s="68"/>
      <c r="C32" s="116" t="s">
        <v>45</v>
      </c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9"/>
    </row>
    <row r="33" spans="1:16" x14ac:dyDescent="0.2">
      <c r="A33" s="67"/>
      <c r="B33" s="68"/>
      <c r="C33" s="117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9"/>
    </row>
    <row r="34" spans="1:16" x14ac:dyDescent="0.2">
      <c r="A34" s="67"/>
      <c r="B34" s="68"/>
      <c r="C34" s="117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9"/>
    </row>
    <row r="35" spans="1:16" x14ac:dyDescent="0.2">
      <c r="A35" s="67"/>
      <c r="B35" s="68"/>
      <c r="C35" s="117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9"/>
    </row>
    <row r="36" spans="1:16" ht="13.5" thickBot="1" x14ac:dyDescent="0.25">
      <c r="A36" s="70"/>
      <c r="B36" s="71"/>
      <c r="C36" s="118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2"/>
    </row>
  </sheetData>
  <mergeCells count="22">
    <mergeCell ref="A2:P2"/>
    <mergeCell ref="B6:C6"/>
    <mergeCell ref="B7:B12"/>
    <mergeCell ref="B15:B17"/>
    <mergeCell ref="A18:I18"/>
    <mergeCell ref="B13:B14"/>
    <mergeCell ref="A3:P3"/>
    <mergeCell ref="A4:A5"/>
    <mergeCell ref="B4:C5"/>
    <mergeCell ref="D4:D5"/>
    <mergeCell ref="E4:E5"/>
    <mergeCell ref="F4:H4"/>
    <mergeCell ref="I4:I5"/>
    <mergeCell ref="J4:L4"/>
    <mergeCell ref="M4:M5"/>
    <mergeCell ref="N4:P4"/>
    <mergeCell ref="C32:C36"/>
    <mergeCell ref="A30:I30"/>
    <mergeCell ref="A31:I31"/>
    <mergeCell ref="B19:B24"/>
    <mergeCell ref="B25:B26"/>
    <mergeCell ref="B27:B29"/>
  </mergeCells>
  <pageMargins left="0.19685039370078741" right="0.19685039370078741" top="0.59055118110236227" bottom="0.74803149606299213" header="0.59055118110236227" footer="0.31496062992125984"/>
  <pageSetup paperSize="9" scale="90" fitToHeight="0" orientation="landscape" r:id="rId1"/>
  <headerFooter alignWithMargins="0">
    <oddFooter>Strona &amp;P z &amp;N</oddFooter>
  </headerFooter>
  <colBreaks count="1" manualBreakCount="1">
    <brk id="1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Q37"/>
  <sheetViews>
    <sheetView topLeftCell="A40" zoomScaleNormal="100" workbookViewId="0">
      <selection activeCell="C4" sqref="C4:I4"/>
    </sheetView>
  </sheetViews>
  <sheetFormatPr defaultRowHeight="12.75" x14ac:dyDescent="0.2"/>
  <cols>
    <col min="1" max="2" width="3.7109375" style="1" customWidth="1"/>
    <col min="3" max="3" width="38.5703125" style="1" customWidth="1"/>
    <col min="4" max="4" width="4.28515625" style="1" customWidth="1"/>
    <col min="5" max="5" width="5.140625" style="1" customWidth="1"/>
    <col min="6" max="8" width="10.42578125" style="1" customWidth="1"/>
    <col min="9" max="9" width="12.7109375" style="1" customWidth="1"/>
    <col min="10" max="12" width="9.7109375" style="1" customWidth="1"/>
    <col min="13" max="13" width="14" style="1" customWidth="1"/>
    <col min="14" max="14" width="11" style="1" customWidth="1"/>
    <col min="15" max="15" width="10" style="1" customWidth="1"/>
    <col min="16" max="16" width="11.42578125" style="1" bestFit="1" customWidth="1"/>
    <col min="17" max="16384" width="9.140625" style="1"/>
  </cols>
  <sheetData>
    <row r="1" spans="1:17" s="31" customFormat="1" ht="18.75" hidden="1" customHeight="1" x14ac:dyDescent="0.2">
      <c r="A1" s="157" t="s">
        <v>34</v>
      </c>
      <c r="B1" s="158"/>
      <c r="C1" s="158"/>
      <c r="D1" s="158"/>
      <c r="E1" s="158"/>
      <c r="F1" s="158"/>
      <c r="G1" s="158"/>
      <c r="H1" s="158"/>
      <c r="I1" s="159"/>
      <c r="J1" s="76" t="e">
        <f>#REF!</f>
        <v>#REF!</v>
      </c>
      <c r="K1" s="76" t="e">
        <f>#REF!</f>
        <v>#REF!</v>
      </c>
      <c r="L1" s="76" t="e">
        <f>#REF!</f>
        <v>#REF!</v>
      </c>
      <c r="M1" s="77">
        <v>0.08</v>
      </c>
      <c r="N1" s="76" t="e">
        <f>#REF!</f>
        <v>#REF!</v>
      </c>
      <c r="O1" s="76" t="e">
        <f>#REF!</f>
        <v>#REF!</v>
      </c>
      <c r="P1" s="78" t="e">
        <f>#REF!</f>
        <v>#REF!</v>
      </c>
    </row>
    <row r="2" spans="1:17" s="31" customFormat="1" ht="25.5" hidden="1" customHeight="1" x14ac:dyDescent="0.2">
      <c r="A2" s="128" t="s">
        <v>35</v>
      </c>
      <c r="B2" s="129"/>
      <c r="C2" s="129"/>
      <c r="D2" s="129"/>
      <c r="E2" s="129"/>
      <c r="F2" s="129"/>
      <c r="G2" s="129"/>
      <c r="H2" s="129"/>
      <c r="I2" s="130"/>
      <c r="J2" s="32" t="e">
        <f>J1+#REF!</f>
        <v>#REF!</v>
      </c>
      <c r="K2" s="32" t="e">
        <f>K1+#REF!</f>
        <v>#REF!</v>
      </c>
      <c r="L2" s="32" t="e">
        <f>L1+#REF!</f>
        <v>#REF!</v>
      </c>
      <c r="M2" s="33">
        <v>0.08</v>
      </c>
      <c r="N2" s="32" t="e">
        <f>N1+#REF!</f>
        <v>#REF!</v>
      </c>
      <c r="O2" s="32" t="e">
        <f>O1+#REF!</f>
        <v>#REF!</v>
      </c>
      <c r="P2" s="66" t="e">
        <f>P1+#REF!</f>
        <v>#REF!</v>
      </c>
      <c r="Q2" s="31" t="e">
        <f>O2/N2</f>
        <v>#REF!</v>
      </c>
    </row>
    <row r="3" spans="1:17" s="31" customFormat="1" ht="25.5" hidden="1" customHeight="1" thickBot="1" x14ac:dyDescent="0.25">
      <c r="A3" s="128" t="s">
        <v>36</v>
      </c>
      <c r="B3" s="129"/>
      <c r="C3" s="129"/>
      <c r="D3" s="129"/>
      <c r="E3" s="129"/>
      <c r="F3" s="129"/>
      <c r="G3" s="129"/>
      <c r="H3" s="129"/>
      <c r="I3" s="34">
        <v>4.3117000000000001</v>
      </c>
      <c r="J3" s="32" t="e">
        <f>ROUND(J2/I3,2)</f>
        <v>#REF!</v>
      </c>
      <c r="K3" s="32" t="e">
        <f>ROUND(K2/I3,2)</f>
        <v>#REF!</v>
      </c>
      <c r="L3" s="32" t="e">
        <f>ROUND(L2/I3,2)</f>
        <v>#REF!</v>
      </c>
      <c r="M3" s="160"/>
      <c r="N3" s="161"/>
      <c r="O3" s="161"/>
      <c r="P3" s="162"/>
    </row>
    <row r="4" spans="1:17" s="31" customFormat="1" ht="25.5" customHeight="1" x14ac:dyDescent="0.2">
      <c r="A4" s="87"/>
      <c r="B4" s="88"/>
      <c r="C4" s="95" t="s">
        <v>48</v>
      </c>
      <c r="D4" s="88"/>
      <c r="E4" s="88"/>
      <c r="F4" s="88"/>
      <c r="G4" s="88"/>
      <c r="H4" s="88"/>
      <c r="I4" s="92"/>
      <c r="J4" s="93"/>
      <c r="K4" s="93"/>
      <c r="L4" s="93"/>
      <c r="M4" s="89"/>
      <c r="N4" s="89"/>
      <c r="O4" s="89"/>
      <c r="P4" s="94"/>
    </row>
    <row r="5" spans="1:17" s="31" customFormat="1" ht="25.5" customHeight="1" thickBot="1" x14ac:dyDescent="0.25">
      <c r="A5" s="154" t="s">
        <v>51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6"/>
    </row>
    <row r="6" spans="1:17" ht="27.75" customHeight="1" thickBot="1" x14ac:dyDescent="0.25">
      <c r="A6" s="125" t="s">
        <v>37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7"/>
    </row>
    <row r="7" spans="1:17" ht="33" customHeight="1" x14ac:dyDescent="0.2">
      <c r="A7" s="145" t="s">
        <v>0</v>
      </c>
      <c r="B7" s="146" t="s">
        <v>1</v>
      </c>
      <c r="C7" s="146"/>
      <c r="D7" s="146" t="s">
        <v>2</v>
      </c>
      <c r="E7" s="108" t="s">
        <v>20</v>
      </c>
      <c r="F7" s="147" t="s">
        <v>21</v>
      </c>
      <c r="G7" s="147"/>
      <c r="H7" s="147"/>
      <c r="I7" s="147" t="s">
        <v>22</v>
      </c>
      <c r="J7" s="147" t="s">
        <v>23</v>
      </c>
      <c r="K7" s="147"/>
      <c r="L7" s="147"/>
      <c r="M7" s="148" t="s">
        <v>24</v>
      </c>
      <c r="N7" s="148" t="s">
        <v>25</v>
      </c>
      <c r="O7" s="148"/>
      <c r="P7" s="149"/>
    </row>
    <row r="8" spans="1:17" ht="32.25" customHeight="1" thickBot="1" x14ac:dyDescent="0.25">
      <c r="A8" s="137"/>
      <c r="B8" s="139"/>
      <c r="C8" s="139"/>
      <c r="D8" s="139"/>
      <c r="E8" s="109"/>
      <c r="F8" s="58" t="s">
        <v>26</v>
      </c>
      <c r="G8" s="58" t="s">
        <v>27</v>
      </c>
      <c r="H8" s="58" t="s">
        <v>28</v>
      </c>
      <c r="I8" s="115"/>
      <c r="J8" s="58" t="s">
        <v>26</v>
      </c>
      <c r="K8" s="58" t="s">
        <v>27</v>
      </c>
      <c r="L8" s="58" t="s">
        <v>28</v>
      </c>
      <c r="M8" s="132"/>
      <c r="N8" s="58" t="s">
        <v>26</v>
      </c>
      <c r="O8" s="58" t="s">
        <v>27</v>
      </c>
      <c r="P8" s="14" t="s">
        <v>28</v>
      </c>
    </row>
    <row r="9" spans="1:17" s="16" customFormat="1" ht="12" customHeight="1" x14ac:dyDescent="0.2">
      <c r="A9" s="60">
        <v>1</v>
      </c>
      <c r="B9" s="134">
        <v>2</v>
      </c>
      <c r="C9" s="135"/>
      <c r="D9" s="15">
        <v>3</v>
      </c>
      <c r="E9" s="15">
        <v>4</v>
      </c>
      <c r="F9" s="15">
        <v>5</v>
      </c>
      <c r="G9" s="15">
        <v>6</v>
      </c>
      <c r="H9" s="15">
        <v>7</v>
      </c>
      <c r="I9" s="15">
        <v>8</v>
      </c>
      <c r="J9" s="15">
        <v>9</v>
      </c>
      <c r="K9" s="15">
        <v>10</v>
      </c>
      <c r="L9" s="15">
        <v>11</v>
      </c>
      <c r="M9" s="15">
        <v>12</v>
      </c>
      <c r="N9" s="15">
        <v>13</v>
      </c>
      <c r="O9" s="15">
        <v>14</v>
      </c>
      <c r="P9" s="61">
        <v>15</v>
      </c>
    </row>
    <row r="10" spans="1:17" s="9" customFormat="1" ht="24" customHeight="1" x14ac:dyDescent="0.2">
      <c r="A10" s="17">
        <v>1</v>
      </c>
      <c r="B10" s="150" t="s">
        <v>3</v>
      </c>
      <c r="C10" s="7" t="s">
        <v>4</v>
      </c>
      <c r="D10" s="18" t="s">
        <v>5</v>
      </c>
      <c r="E10" s="18"/>
      <c r="F10" s="51">
        <v>68</v>
      </c>
      <c r="G10" s="51">
        <v>0</v>
      </c>
      <c r="H10" s="51">
        <v>68</v>
      </c>
      <c r="I10" s="8">
        <v>0</v>
      </c>
      <c r="J10" s="8">
        <f>F10*$I10</f>
        <v>0</v>
      </c>
      <c r="K10" s="8">
        <f>G10*$I10</f>
        <v>0</v>
      </c>
      <c r="L10" s="8">
        <f>H10*$I10</f>
        <v>0</v>
      </c>
      <c r="M10" s="19"/>
      <c r="N10" s="20">
        <f>ROUND((1+$M10)*J10,2)</f>
        <v>0</v>
      </c>
      <c r="O10" s="20">
        <f t="shared" ref="O10:P19" si="0">ROUND((1+$M10)*K10,2)</f>
        <v>0</v>
      </c>
      <c r="P10" s="62">
        <f t="shared" si="0"/>
        <v>0</v>
      </c>
    </row>
    <row r="11" spans="1:17" s="9" customFormat="1" ht="24" customHeight="1" x14ac:dyDescent="0.2">
      <c r="A11" s="17">
        <v>2</v>
      </c>
      <c r="B11" s="151"/>
      <c r="C11" s="7" t="s">
        <v>6</v>
      </c>
      <c r="D11" s="18" t="s">
        <v>5</v>
      </c>
      <c r="E11" s="18"/>
      <c r="F11" s="51">
        <v>20</v>
      </c>
      <c r="G11" s="51">
        <v>0</v>
      </c>
      <c r="H11" s="51">
        <v>20</v>
      </c>
      <c r="I11" s="8">
        <v>0</v>
      </c>
      <c r="J11" s="8">
        <f t="shared" ref="J11:L16" si="1">F11*$I11</f>
        <v>0</v>
      </c>
      <c r="K11" s="8">
        <f t="shared" si="1"/>
        <v>0</v>
      </c>
      <c r="L11" s="8">
        <f t="shared" si="1"/>
        <v>0</v>
      </c>
      <c r="M11" s="19"/>
      <c r="N11" s="8">
        <f t="shared" ref="N11:N19" si="2">ROUND((1+$M11)*J11,2)</f>
        <v>0</v>
      </c>
      <c r="O11" s="8">
        <f t="shared" si="0"/>
        <v>0</v>
      </c>
      <c r="P11" s="73">
        <f t="shared" si="0"/>
        <v>0</v>
      </c>
    </row>
    <row r="12" spans="1:17" s="9" customFormat="1" ht="24" customHeight="1" x14ac:dyDescent="0.2">
      <c r="A12" s="17">
        <v>3</v>
      </c>
      <c r="B12" s="151"/>
      <c r="C12" s="7" t="s">
        <v>7</v>
      </c>
      <c r="D12" s="18" t="s">
        <v>5</v>
      </c>
      <c r="E12" s="18"/>
      <c r="F12" s="51">
        <v>20</v>
      </c>
      <c r="G12" s="51">
        <v>0</v>
      </c>
      <c r="H12" s="51">
        <v>20</v>
      </c>
      <c r="I12" s="8">
        <v>0</v>
      </c>
      <c r="J12" s="8">
        <f t="shared" si="1"/>
        <v>0</v>
      </c>
      <c r="K12" s="8">
        <f t="shared" si="1"/>
        <v>0</v>
      </c>
      <c r="L12" s="8">
        <f t="shared" si="1"/>
        <v>0</v>
      </c>
      <c r="M12" s="19"/>
      <c r="N12" s="8">
        <f t="shared" si="2"/>
        <v>0</v>
      </c>
      <c r="O12" s="8">
        <f t="shared" si="0"/>
        <v>0</v>
      </c>
      <c r="P12" s="73">
        <f t="shared" si="0"/>
        <v>0</v>
      </c>
    </row>
    <row r="13" spans="1:17" s="9" customFormat="1" ht="27" customHeight="1" x14ac:dyDescent="0.2">
      <c r="A13" s="17">
        <v>4</v>
      </c>
      <c r="B13" s="151"/>
      <c r="C13" s="7" t="s">
        <v>8</v>
      </c>
      <c r="D13" s="57" t="s">
        <v>5</v>
      </c>
      <c r="E13" s="57"/>
      <c r="F13" s="52">
        <v>20</v>
      </c>
      <c r="G13" s="52">
        <v>0</v>
      </c>
      <c r="H13" s="52">
        <v>20</v>
      </c>
      <c r="I13" s="8">
        <v>0</v>
      </c>
      <c r="J13" s="11">
        <f t="shared" si="1"/>
        <v>0</v>
      </c>
      <c r="K13" s="11">
        <f t="shared" si="1"/>
        <v>0</v>
      </c>
      <c r="L13" s="11">
        <f t="shared" si="1"/>
        <v>0</v>
      </c>
      <c r="M13" s="19"/>
      <c r="N13" s="11">
        <f t="shared" si="2"/>
        <v>0</v>
      </c>
      <c r="O13" s="11">
        <f t="shared" si="0"/>
        <v>0</v>
      </c>
      <c r="P13" s="74">
        <f t="shared" si="0"/>
        <v>0</v>
      </c>
    </row>
    <row r="14" spans="1:17" s="9" customFormat="1" ht="24" customHeight="1" thickBot="1" x14ac:dyDescent="0.25">
      <c r="A14" s="17">
        <v>5</v>
      </c>
      <c r="B14" s="152"/>
      <c r="C14" s="12" t="s">
        <v>10</v>
      </c>
      <c r="D14" s="22" t="s">
        <v>5</v>
      </c>
      <c r="E14" s="22"/>
      <c r="F14" s="53">
        <v>4</v>
      </c>
      <c r="G14" s="53">
        <v>0</v>
      </c>
      <c r="H14" s="53">
        <v>4</v>
      </c>
      <c r="I14" s="8">
        <v>0</v>
      </c>
      <c r="J14" s="13">
        <f t="shared" si="1"/>
        <v>0</v>
      </c>
      <c r="K14" s="13">
        <f t="shared" si="1"/>
        <v>0</v>
      </c>
      <c r="L14" s="13">
        <f t="shared" si="1"/>
        <v>0</v>
      </c>
      <c r="M14" s="19"/>
      <c r="N14" s="13">
        <f t="shared" si="2"/>
        <v>0</v>
      </c>
      <c r="O14" s="13">
        <f t="shared" si="0"/>
        <v>0</v>
      </c>
      <c r="P14" s="75">
        <f t="shared" si="0"/>
        <v>0</v>
      </c>
    </row>
    <row r="15" spans="1:17" s="9" customFormat="1" ht="42" customHeight="1" thickTop="1" thickBot="1" x14ac:dyDescent="0.25">
      <c r="A15" s="17">
        <v>6</v>
      </c>
      <c r="B15" s="153" t="s">
        <v>11</v>
      </c>
      <c r="C15" s="10" t="s">
        <v>29</v>
      </c>
      <c r="D15" s="22"/>
      <c r="E15" s="22"/>
      <c r="F15" s="53">
        <v>1</v>
      </c>
      <c r="G15" s="53">
        <v>0</v>
      </c>
      <c r="H15" s="53">
        <v>1</v>
      </c>
      <c r="I15" s="8">
        <v>0</v>
      </c>
      <c r="J15" s="13">
        <f t="shared" ref="J15" si="3">F15*$I15</f>
        <v>0</v>
      </c>
      <c r="K15" s="13">
        <f t="shared" ref="K15" si="4">G15*$I15</f>
        <v>0</v>
      </c>
      <c r="L15" s="13">
        <f t="shared" ref="L15" si="5">H15*$I15</f>
        <v>0</v>
      </c>
      <c r="M15" s="19"/>
      <c r="N15" s="13">
        <f t="shared" ref="N15" si="6">ROUND((1+$M15)*J15,2)</f>
        <v>0</v>
      </c>
      <c r="O15" s="13">
        <f t="shared" ref="O15" si="7">ROUND((1+$M15)*K15,2)</f>
        <v>0</v>
      </c>
      <c r="P15" s="75">
        <f t="shared" ref="P15" si="8">ROUND((1+$M15)*L15,2)</f>
        <v>0</v>
      </c>
    </row>
    <row r="16" spans="1:17" s="9" customFormat="1" ht="45.75" customHeight="1" thickTop="1" thickBot="1" x14ac:dyDescent="0.25">
      <c r="A16" s="17">
        <v>7</v>
      </c>
      <c r="B16" s="152"/>
      <c r="C16" s="12" t="s">
        <v>13</v>
      </c>
      <c r="D16" s="22" t="s">
        <v>5</v>
      </c>
      <c r="E16" s="22"/>
      <c r="F16" s="53">
        <v>1</v>
      </c>
      <c r="G16" s="53">
        <v>0</v>
      </c>
      <c r="H16" s="53">
        <v>1</v>
      </c>
      <c r="I16" s="8">
        <v>0</v>
      </c>
      <c r="J16" s="13">
        <f t="shared" si="1"/>
        <v>0</v>
      </c>
      <c r="K16" s="13">
        <f t="shared" si="1"/>
        <v>0</v>
      </c>
      <c r="L16" s="13">
        <f t="shared" si="1"/>
        <v>0</v>
      </c>
      <c r="M16" s="19"/>
      <c r="N16" s="13">
        <f t="shared" si="2"/>
        <v>0</v>
      </c>
      <c r="O16" s="13">
        <f t="shared" si="0"/>
        <v>0</v>
      </c>
      <c r="P16" s="75">
        <f t="shared" si="0"/>
        <v>0</v>
      </c>
    </row>
    <row r="17" spans="1:16" s="9" customFormat="1" ht="18" customHeight="1" thickTop="1" x14ac:dyDescent="0.2">
      <c r="A17" s="17">
        <v>8</v>
      </c>
      <c r="B17" s="153" t="s">
        <v>14</v>
      </c>
      <c r="C17" s="10" t="s">
        <v>15</v>
      </c>
      <c r="D17" s="57" t="s">
        <v>5</v>
      </c>
      <c r="E17" s="57">
        <v>7</v>
      </c>
      <c r="F17" s="52">
        <v>3</v>
      </c>
      <c r="G17" s="52">
        <v>0</v>
      </c>
      <c r="H17" s="52">
        <v>3</v>
      </c>
      <c r="I17" s="8">
        <v>0</v>
      </c>
      <c r="J17" s="11">
        <f t="shared" ref="J17:L19" si="9">F17*$I17*$E17</f>
        <v>0</v>
      </c>
      <c r="K17" s="11">
        <f t="shared" si="9"/>
        <v>0</v>
      </c>
      <c r="L17" s="11">
        <f t="shared" si="9"/>
        <v>0</v>
      </c>
      <c r="M17" s="19"/>
      <c r="N17" s="11">
        <f t="shared" si="2"/>
        <v>0</v>
      </c>
      <c r="O17" s="11">
        <f t="shared" si="0"/>
        <v>0</v>
      </c>
      <c r="P17" s="74">
        <f t="shared" si="0"/>
        <v>0</v>
      </c>
    </row>
    <row r="18" spans="1:16" s="9" customFormat="1" ht="24" customHeight="1" x14ac:dyDescent="0.2">
      <c r="A18" s="17">
        <v>9</v>
      </c>
      <c r="B18" s="151"/>
      <c r="C18" s="7" t="s">
        <v>16</v>
      </c>
      <c r="D18" s="18" t="s">
        <v>17</v>
      </c>
      <c r="E18" s="18">
        <v>7</v>
      </c>
      <c r="F18" s="51">
        <v>2</v>
      </c>
      <c r="G18" s="51">
        <v>0</v>
      </c>
      <c r="H18" s="51">
        <v>2</v>
      </c>
      <c r="I18" s="8">
        <v>0</v>
      </c>
      <c r="J18" s="8">
        <f t="shared" si="9"/>
        <v>0</v>
      </c>
      <c r="K18" s="8">
        <f t="shared" si="9"/>
        <v>0</v>
      </c>
      <c r="L18" s="8">
        <f t="shared" si="9"/>
        <v>0</v>
      </c>
      <c r="M18" s="19"/>
      <c r="N18" s="8">
        <f t="shared" si="2"/>
        <v>0</v>
      </c>
      <c r="O18" s="8">
        <f t="shared" si="0"/>
        <v>0</v>
      </c>
      <c r="P18" s="73">
        <f t="shared" si="0"/>
        <v>0</v>
      </c>
    </row>
    <row r="19" spans="1:16" s="9" customFormat="1" ht="17.25" customHeight="1" x14ac:dyDescent="0.2">
      <c r="A19" s="17">
        <v>10</v>
      </c>
      <c r="B19" s="151"/>
      <c r="C19" s="7" t="s">
        <v>18</v>
      </c>
      <c r="D19" s="18" t="s">
        <v>5</v>
      </c>
      <c r="E19" s="18">
        <v>7</v>
      </c>
      <c r="F19" s="51">
        <v>1</v>
      </c>
      <c r="G19" s="51">
        <f t="shared" ref="G19" si="10">H19-F19</f>
        <v>0</v>
      </c>
      <c r="H19" s="51">
        <v>1</v>
      </c>
      <c r="I19" s="8">
        <v>0</v>
      </c>
      <c r="J19" s="8">
        <f t="shared" si="9"/>
        <v>0</v>
      </c>
      <c r="K19" s="8">
        <f t="shared" si="9"/>
        <v>0</v>
      </c>
      <c r="L19" s="8">
        <f t="shared" si="9"/>
        <v>0</v>
      </c>
      <c r="M19" s="19"/>
      <c r="N19" s="8">
        <f t="shared" si="2"/>
        <v>0</v>
      </c>
      <c r="O19" s="8">
        <f t="shared" si="0"/>
        <v>0</v>
      </c>
      <c r="P19" s="73">
        <f t="shared" si="0"/>
        <v>0</v>
      </c>
    </row>
    <row r="20" spans="1:16" s="31" customFormat="1" ht="18.75" customHeight="1" x14ac:dyDescent="0.2">
      <c r="A20" s="122" t="s">
        <v>33</v>
      </c>
      <c r="B20" s="123"/>
      <c r="C20" s="123"/>
      <c r="D20" s="123"/>
      <c r="E20" s="123"/>
      <c r="F20" s="123"/>
      <c r="G20" s="123"/>
      <c r="H20" s="123"/>
      <c r="I20" s="124"/>
      <c r="J20" s="29">
        <f>SUM(J10:J19)</f>
        <v>0</v>
      </c>
      <c r="K20" s="29">
        <f>SUM(K10:K19)</f>
        <v>0</v>
      </c>
      <c r="L20" s="29">
        <f>SUM(L10:L19)</f>
        <v>0</v>
      </c>
      <c r="M20" s="19"/>
      <c r="N20" s="29">
        <f>SUM(N10:N19)</f>
        <v>0</v>
      </c>
      <c r="O20" s="29">
        <f>SUM(O10:O19)</f>
        <v>0</v>
      </c>
      <c r="P20" s="65">
        <f>SUM(P10:P19)</f>
        <v>0</v>
      </c>
    </row>
    <row r="21" spans="1:16" s="31" customFormat="1" ht="28.5" customHeight="1" x14ac:dyDescent="0.2">
      <c r="A21" s="17">
        <v>1</v>
      </c>
      <c r="B21" s="150" t="s">
        <v>3</v>
      </c>
      <c r="C21" s="7" t="s">
        <v>4</v>
      </c>
      <c r="D21" s="18" t="s">
        <v>5</v>
      </c>
      <c r="E21" s="18"/>
      <c r="F21" s="51">
        <v>102</v>
      </c>
      <c r="G21" s="51">
        <v>0</v>
      </c>
      <c r="H21" s="51">
        <v>102</v>
      </c>
      <c r="I21" s="8">
        <v>0</v>
      </c>
      <c r="J21" s="8">
        <f>F21*$I21</f>
        <v>0</v>
      </c>
      <c r="K21" s="8">
        <f>G21*$I21</f>
        <v>0</v>
      </c>
      <c r="L21" s="8">
        <f>H21*$I21</f>
        <v>0</v>
      </c>
      <c r="M21" s="19"/>
      <c r="N21" s="20">
        <f>ROUND((1+$M21)*J21,2)</f>
        <v>0</v>
      </c>
      <c r="O21" s="20">
        <f t="shared" ref="O21:O30" si="11">ROUND((1+$M21)*K21,2)</f>
        <v>0</v>
      </c>
      <c r="P21" s="62">
        <f t="shared" ref="P21:P30" si="12">ROUND((1+$M21)*L21,2)</f>
        <v>0</v>
      </c>
    </row>
    <row r="22" spans="1:16" s="31" customFormat="1" ht="22.5" customHeight="1" x14ac:dyDescent="0.2">
      <c r="A22" s="17">
        <v>2</v>
      </c>
      <c r="B22" s="151"/>
      <c r="C22" s="7" t="s">
        <v>6</v>
      </c>
      <c r="D22" s="18" t="s">
        <v>5</v>
      </c>
      <c r="E22" s="18"/>
      <c r="F22" s="51">
        <v>30</v>
      </c>
      <c r="G22" s="51">
        <v>0</v>
      </c>
      <c r="H22" s="51">
        <v>30</v>
      </c>
      <c r="I22" s="8">
        <v>0</v>
      </c>
      <c r="J22" s="8">
        <f t="shared" ref="J22:J27" si="13">F22*$I22</f>
        <v>0</v>
      </c>
      <c r="K22" s="8">
        <f t="shared" ref="K22:K27" si="14">G22*$I22</f>
        <v>0</v>
      </c>
      <c r="L22" s="8">
        <f t="shared" ref="L22:L27" si="15">H22*$I22</f>
        <v>0</v>
      </c>
      <c r="M22" s="19"/>
      <c r="N22" s="8">
        <f t="shared" ref="N22:N30" si="16">ROUND((1+$M22)*J22,2)</f>
        <v>0</v>
      </c>
      <c r="O22" s="8">
        <f t="shared" si="11"/>
        <v>0</v>
      </c>
      <c r="P22" s="73">
        <f t="shared" si="12"/>
        <v>0</v>
      </c>
    </row>
    <row r="23" spans="1:16" ht="25.5" x14ac:dyDescent="0.2">
      <c r="A23" s="17">
        <v>3</v>
      </c>
      <c r="B23" s="151"/>
      <c r="C23" s="7" t="s">
        <v>7</v>
      </c>
      <c r="D23" s="18" t="s">
        <v>5</v>
      </c>
      <c r="E23" s="18"/>
      <c r="F23" s="51">
        <v>30</v>
      </c>
      <c r="G23" s="51">
        <v>0</v>
      </c>
      <c r="H23" s="51">
        <v>30</v>
      </c>
      <c r="I23" s="8">
        <v>0</v>
      </c>
      <c r="J23" s="8">
        <f t="shared" si="13"/>
        <v>0</v>
      </c>
      <c r="K23" s="8">
        <f t="shared" si="14"/>
        <v>0</v>
      </c>
      <c r="L23" s="8">
        <f t="shared" si="15"/>
        <v>0</v>
      </c>
      <c r="M23" s="19"/>
      <c r="N23" s="8">
        <f t="shared" si="16"/>
        <v>0</v>
      </c>
      <c r="O23" s="8">
        <f t="shared" si="11"/>
        <v>0</v>
      </c>
      <c r="P23" s="73">
        <f t="shared" si="12"/>
        <v>0</v>
      </c>
    </row>
    <row r="24" spans="1:16" ht="38.25" x14ac:dyDescent="0.2">
      <c r="A24" s="17">
        <v>4</v>
      </c>
      <c r="B24" s="151"/>
      <c r="C24" s="7" t="s">
        <v>8</v>
      </c>
      <c r="D24" s="82" t="s">
        <v>5</v>
      </c>
      <c r="E24" s="82"/>
      <c r="F24" s="52">
        <v>30</v>
      </c>
      <c r="G24" s="52">
        <v>0</v>
      </c>
      <c r="H24" s="52">
        <v>30</v>
      </c>
      <c r="I24" s="8">
        <v>0</v>
      </c>
      <c r="J24" s="11">
        <f t="shared" si="13"/>
        <v>0</v>
      </c>
      <c r="K24" s="11">
        <f t="shared" si="14"/>
        <v>0</v>
      </c>
      <c r="L24" s="11">
        <f t="shared" si="15"/>
        <v>0</v>
      </c>
      <c r="M24" s="19"/>
      <c r="N24" s="11">
        <f t="shared" si="16"/>
        <v>0</v>
      </c>
      <c r="O24" s="11">
        <f t="shared" si="11"/>
        <v>0</v>
      </c>
      <c r="P24" s="74">
        <f t="shared" si="12"/>
        <v>0</v>
      </c>
    </row>
    <row r="25" spans="1:16" ht="26.25" thickBot="1" x14ac:dyDescent="0.25">
      <c r="A25" s="17">
        <v>5</v>
      </c>
      <c r="B25" s="152"/>
      <c r="C25" s="12" t="s">
        <v>10</v>
      </c>
      <c r="D25" s="22" t="s">
        <v>5</v>
      </c>
      <c r="E25" s="22"/>
      <c r="F25" s="53">
        <v>8</v>
      </c>
      <c r="G25" s="53">
        <v>0</v>
      </c>
      <c r="H25" s="53">
        <v>8</v>
      </c>
      <c r="I25" s="8">
        <v>0</v>
      </c>
      <c r="J25" s="13">
        <f t="shared" si="13"/>
        <v>0</v>
      </c>
      <c r="K25" s="13">
        <f t="shared" si="14"/>
        <v>0</v>
      </c>
      <c r="L25" s="13">
        <f t="shared" si="15"/>
        <v>0</v>
      </c>
      <c r="M25" s="19"/>
      <c r="N25" s="13">
        <f t="shared" si="16"/>
        <v>0</v>
      </c>
      <c r="O25" s="13">
        <f t="shared" si="11"/>
        <v>0</v>
      </c>
      <c r="P25" s="75">
        <f t="shared" si="12"/>
        <v>0</v>
      </c>
    </row>
    <row r="26" spans="1:16" ht="39.75" thickTop="1" thickBot="1" x14ac:dyDescent="0.25">
      <c r="A26" s="17">
        <v>6</v>
      </c>
      <c r="B26" s="153" t="s">
        <v>11</v>
      </c>
      <c r="C26" s="10" t="s">
        <v>29</v>
      </c>
      <c r="D26" s="22"/>
      <c r="E26" s="22"/>
      <c r="F26" s="53">
        <v>1</v>
      </c>
      <c r="G26" s="53">
        <v>0</v>
      </c>
      <c r="H26" s="53">
        <v>1</v>
      </c>
      <c r="I26" s="8">
        <v>0</v>
      </c>
      <c r="J26" s="13">
        <f t="shared" si="13"/>
        <v>0</v>
      </c>
      <c r="K26" s="13">
        <f t="shared" si="14"/>
        <v>0</v>
      </c>
      <c r="L26" s="13">
        <f t="shared" si="15"/>
        <v>0</v>
      </c>
      <c r="M26" s="19"/>
      <c r="N26" s="13">
        <f t="shared" si="16"/>
        <v>0</v>
      </c>
      <c r="O26" s="13">
        <f t="shared" si="11"/>
        <v>0</v>
      </c>
      <c r="P26" s="75">
        <f t="shared" si="12"/>
        <v>0</v>
      </c>
    </row>
    <row r="27" spans="1:16" ht="52.5" thickTop="1" thickBot="1" x14ac:dyDescent="0.25">
      <c r="A27" s="17">
        <v>7</v>
      </c>
      <c r="B27" s="152"/>
      <c r="C27" s="12" t="s">
        <v>13</v>
      </c>
      <c r="D27" s="22" t="s">
        <v>5</v>
      </c>
      <c r="E27" s="22"/>
      <c r="F27" s="53">
        <v>1</v>
      </c>
      <c r="G27" s="53">
        <v>0</v>
      </c>
      <c r="H27" s="53">
        <v>1</v>
      </c>
      <c r="I27" s="8">
        <v>0</v>
      </c>
      <c r="J27" s="13">
        <f t="shared" si="13"/>
        <v>0</v>
      </c>
      <c r="K27" s="13">
        <f t="shared" si="14"/>
        <v>0</v>
      </c>
      <c r="L27" s="13">
        <f t="shared" si="15"/>
        <v>0</v>
      </c>
      <c r="M27" s="19"/>
      <c r="N27" s="13">
        <f t="shared" si="16"/>
        <v>0</v>
      </c>
      <c r="O27" s="13">
        <f t="shared" si="11"/>
        <v>0</v>
      </c>
      <c r="P27" s="75">
        <f t="shared" si="12"/>
        <v>0</v>
      </c>
    </row>
    <row r="28" spans="1:16" ht="26.25" thickTop="1" x14ac:dyDescent="0.2">
      <c r="A28" s="17">
        <v>8</v>
      </c>
      <c r="B28" s="153" t="s">
        <v>14</v>
      </c>
      <c r="C28" s="10" t="s">
        <v>15</v>
      </c>
      <c r="D28" s="82" t="s">
        <v>5</v>
      </c>
      <c r="E28" s="82">
        <v>12</v>
      </c>
      <c r="F28" s="52">
        <v>5</v>
      </c>
      <c r="G28" s="52">
        <v>0</v>
      </c>
      <c r="H28" s="52">
        <v>5</v>
      </c>
      <c r="I28" s="8">
        <v>0</v>
      </c>
      <c r="J28" s="11">
        <f t="shared" ref="J28:J30" si="17">F28*$I28*$E28</f>
        <v>0</v>
      </c>
      <c r="K28" s="11">
        <f t="shared" ref="K28:K30" si="18">G28*$I28*$E28</f>
        <v>0</v>
      </c>
      <c r="L28" s="11">
        <f t="shared" ref="L28:L30" si="19">H28*$I28*$E28</f>
        <v>0</v>
      </c>
      <c r="M28" s="19"/>
      <c r="N28" s="11">
        <f t="shared" si="16"/>
        <v>0</v>
      </c>
      <c r="O28" s="11">
        <f t="shared" si="11"/>
        <v>0</v>
      </c>
      <c r="P28" s="74">
        <f t="shared" si="12"/>
        <v>0</v>
      </c>
    </row>
    <row r="29" spans="1:16" ht="25.5" x14ac:dyDescent="0.2">
      <c r="A29" s="17">
        <v>9</v>
      </c>
      <c r="B29" s="151"/>
      <c r="C29" s="7" t="s">
        <v>16</v>
      </c>
      <c r="D29" s="18" t="s">
        <v>17</v>
      </c>
      <c r="E29" s="18">
        <v>12</v>
      </c>
      <c r="F29" s="51">
        <v>3</v>
      </c>
      <c r="G29" s="51">
        <v>0</v>
      </c>
      <c r="H29" s="51">
        <v>3</v>
      </c>
      <c r="I29" s="8">
        <v>0</v>
      </c>
      <c r="J29" s="8">
        <f t="shared" si="17"/>
        <v>0</v>
      </c>
      <c r="K29" s="8">
        <f t="shared" si="18"/>
        <v>0</v>
      </c>
      <c r="L29" s="8">
        <f t="shared" si="19"/>
        <v>0</v>
      </c>
      <c r="M29" s="19"/>
      <c r="N29" s="8">
        <f t="shared" si="16"/>
        <v>0</v>
      </c>
      <c r="O29" s="8">
        <f t="shared" si="11"/>
        <v>0</v>
      </c>
      <c r="P29" s="73">
        <f t="shared" si="12"/>
        <v>0</v>
      </c>
    </row>
    <row r="30" spans="1:16" ht="25.5" x14ac:dyDescent="0.2">
      <c r="A30" s="17">
        <v>10</v>
      </c>
      <c r="B30" s="151"/>
      <c r="C30" s="7" t="s">
        <v>18</v>
      </c>
      <c r="D30" s="18" t="s">
        <v>5</v>
      </c>
      <c r="E30" s="18">
        <v>12</v>
      </c>
      <c r="F30" s="51">
        <v>2</v>
      </c>
      <c r="G30" s="51">
        <f t="shared" ref="G30" si="20">H30-F30</f>
        <v>0</v>
      </c>
      <c r="H30" s="51">
        <v>2</v>
      </c>
      <c r="I30" s="8">
        <v>0</v>
      </c>
      <c r="J30" s="8">
        <f t="shared" si="17"/>
        <v>0</v>
      </c>
      <c r="K30" s="8">
        <f t="shared" si="18"/>
        <v>0</v>
      </c>
      <c r="L30" s="8">
        <f t="shared" si="19"/>
        <v>0</v>
      </c>
      <c r="M30" s="19"/>
      <c r="N30" s="8">
        <f t="shared" si="16"/>
        <v>0</v>
      </c>
      <c r="O30" s="8">
        <f t="shared" si="11"/>
        <v>0</v>
      </c>
      <c r="P30" s="73">
        <f t="shared" si="12"/>
        <v>0</v>
      </c>
    </row>
    <row r="31" spans="1:16" ht="13.5" x14ac:dyDescent="0.2">
      <c r="A31" s="122" t="s">
        <v>34</v>
      </c>
      <c r="B31" s="123"/>
      <c r="C31" s="123"/>
      <c r="D31" s="123"/>
      <c r="E31" s="123"/>
      <c r="F31" s="123"/>
      <c r="G31" s="123"/>
      <c r="H31" s="123"/>
      <c r="I31" s="124"/>
      <c r="J31" s="29">
        <f>J20</f>
        <v>0</v>
      </c>
      <c r="K31" s="29">
        <f>K20</f>
        <v>0</v>
      </c>
      <c r="L31" s="29">
        <f>L20</f>
        <v>0</v>
      </c>
      <c r="M31" s="19"/>
      <c r="N31" s="29">
        <f>N20</f>
        <v>0</v>
      </c>
      <c r="O31" s="29">
        <f>O20</f>
        <v>0</v>
      </c>
      <c r="P31" s="65">
        <f>P20</f>
        <v>0</v>
      </c>
    </row>
    <row r="32" spans="1:16" x14ac:dyDescent="0.2">
      <c r="A32" s="128" t="s">
        <v>35</v>
      </c>
      <c r="B32" s="129"/>
      <c r="C32" s="129"/>
      <c r="D32" s="129"/>
      <c r="E32" s="129"/>
      <c r="F32" s="129"/>
      <c r="G32" s="129"/>
      <c r="H32" s="129"/>
      <c r="I32" s="130"/>
      <c r="J32" s="32">
        <f>J31+J20</f>
        <v>0</v>
      </c>
      <c r="K32" s="32">
        <f>K31+K20</f>
        <v>0</v>
      </c>
      <c r="L32" s="32">
        <f>L31+L20</f>
        <v>0</v>
      </c>
      <c r="M32" s="19"/>
      <c r="N32" s="32">
        <f>N31+N20</f>
        <v>0</v>
      </c>
      <c r="O32" s="32">
        <f>O31+O20</f>
        <v>0</v>
      </c>
      <c r="P32" s="66">
        <f>P31+P20</f>
        <v>0</v>
      </c>
    </row>
    <row r="33" spans="1:16" x14ac:dyDescent="0.2">
      <c r="A33" s="67"/>
      <c r="B33" s="68"/>
      <c r="C33" s="116" t="s">
        <v>45</v>
      </c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9"/>
    </row>
    <row r="34" spans="1:16" x14ac:dyDescent="0.2">
      <c r="A34" s="67"/>
      <c r="B34" s="68"/>
      <c r="C34" s="117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9"/>
    </row>
    <row r="35" spans="1:16" x14ac:dyDescent="0.2">
      <c r="A35" s="67"/>
      <c r="B35" s="68"/>
      <c r="C35" s="117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9"/>
    </row>
    <row r="36" spans="1:16" x14ac:dyDescent="0.2">
      <c r="A36" s="67"/>
      <c r="B36" s="68"/>
      <c r="C36" s="117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9"/>
    </row>
    <row r="37" spans="1:16" ht="13.5" thickBot="1" x14ac:dyDescent="0.25">
      <c r="A37" s="70"/>
      <c r="B37" s="71"/>
      <c r="C37" s="118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2"/>
    </row>
  </sheetData>
  <mergeCells count="26">
    <mergeCell ref="A6:P6"/>
    <mergeCell ref="A5:P5"/>
    <mergeCell ref="A1:I1"/>
    <mergeCell ref="A2:I2"/>
    <mergeCell ref="A3:H3"/>
    <mergeCell ref="M3:P3"/>
    <mergeCell ref="A20:I20"/>
    <mergeCell ref="B15:B16"/>
    <mergeCell ref="A7:A8"/>
    <mergeCell ref="B7:C8"/>
    <mergeCell ref="D7:D8"/>
    <mergeCell ref="E7:E8"/>
    <mergeCell ref="F7:H7"/>
    <mergeCell ref="I7:I8"/>
    <mergeCell ref="M7:M8"/>
    <mergeCell ref="N7:P7"/>
    <mergeCell ref="B9:C9"/>
    <mergeCell ref="B10:B14"/>
    <mergeCell ref="B17:B19"/>
    <mergeCell ref="J7:L7"/>
    <mergeCell ref="B21:B25"/>
    <mergeCell ref="B26:B27"/>
    <mergeCell ref="B28:B30"/>
    <mergeCell ref="C33:C37"/>
    <mergeCell ref="A31:I31"/>
    <mergeCell ref="A32:I32"/>
  </mergeCells>
  <pageMargins left="0.19685039370078741" right="0.19685039370078741" top="0.59055118110236227" bottom="0.74803149606299213" header="0.59055118110236227" footer="0.31496062992125984"/>
  <pageSetup paperSize="9" scale="90" fitToHeight="0" orientation="landscape" r:id="rId1"/>
  <headerFooter alignWithMargins="0">
    <oddFooter>Strona &amp;P z &amp;N</oddFooter>
  </headerFooter>
  <colBreaks count="1" manualBreakCount="1">
    <brk id="1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BZ19"/>
  <sheetViews>
    <sheetView topLeftCell="A4" zoomScaleNormal="100" workbookViewId="0">
      <selection activeCell="C4" sqref="C4"/>
    </sheetView>
  </sheetViews>
  <sheetFormatPr defaultRowHeight="12.75" x14ac:dyDescent="0.2"/>
  <cols>
    <col min="1" max="2" width="3.7109375" style="1" customWidth="1"/>
    <col min="3" max="3" width="38.5703125" style="1" customWidth="1"/>
    <col min="4" max="4" width="4.28515625" style="1" customWidth="1"/>
    <col min="5" max="5" width="5.140625" style="1" customWidth="1"/>
    <col min="6" max="8" width="10.42578125" style="1" customWidth="1"/>
    <col min="9" max="9" width="12.7109375" style="1" customWidth="1"/>
    <col min="10" max="12" width="9.7109375" style="1" customWidth="1"/>
    <col min="13" max="13" width="14" style="1" customWidth="1"/>
    <col min="14" max="14" width="11" style="1" customWidth="1"/>
    <col min="15" max="15" width="10" style="1" customWidth="1"/>
    <col min="16" max="16" width="11.42578125" style="1" bestFit="1" customWidth="1"/>
    <col min="17" max="16384" width="9.140625" style="1"/>
  </cols>
  <sheetData>
    <row r="1" spans="1:78" s="31" customFormat="1" ht="18.75" hidden="1" customHeight="1" x14ac:dyDescent="0.2">
      <c r="A1" s="122" t="s">
        <v>34</v>
      </c>
      <c r="B1" s="123"/>
      <c r="C1" s="123"/>
      <c r="D1" s="123"/>
      <c r="E1" s="123"/>
      <c r="F1" s="123"/>
      <c r="G1" s="123"/>
      <c r="H1" s="123"/>
      <c r="I1" s="124"/>
      <c r="J1" s="29" t="e">
        <f>#REF!</f>
        <v>#REF!</v>
      </c>
      <c r="K1" s="29" t="e">
        <f>#REF!</f>
        <v>#REF!</v>
      </c>
      <c r="L1" s="29" t="e">
        <f>#REF!</f>
        <v>#REF!</v>
      </c>
      <c r="M1" s="30">
        <v>0.08</v>
      </c>
      <c r="N1" s="29" t="e">
        <f>#REF!</f>
        <v>#REF!</v>
      </c>
      <c r="O1" s="29" t="e">
        <f>#REF!</f>
        <v>#REF!</v>
      </c>
      <c r="P1" s="29" t="e">
        <f>#REF!</f>
        <v>#REF!</v>
      </c>
    </row>
    <row r="2" spans="1:78" s="31" customFormat="1" ht="25.5" hidden="1" customHeight="1" x14ac:dyDescent="0.2">
      <c r="A2" s="128" t="s">
        <v>35</v>
      </c>
      <c r="B2" s="129"/>
      <c r="C2" s="129"/>
      <c r="D2" s="129"/>
      <c r="E2" s="129"/>
      <c r="F2" s="129"/>
      <c r="G2" s="129"/>
      <c r="H2" s="129"/>
      <c r="I2" s="130"/>
      <c r="J2" s="32" t="e">
        <f>J1+#REF!</f>
        <v>#REF!</v>
      </c>
      <c r="K2" s="32" t="e">
        <f>K1+#REF!</f>
        <v>#REF!</v>
      </c>
      <c r="L2" s="32" t="e">
        <f>L1+#REF!</f>
        <v>#REF!</v>
      </c>
      <c r="M2" s="33">
        <v>0.08</v>
      </c>
      <c r="N2" s="32" t="e">
        <f>N1+#REF!</f>
        <v>#REF!</v>
      </c>
      <c r="O2" s="32" t="e">
        <f>O1+#REF!</f>
        <v>#REF!</v>
      </c>
      <c r="P2" s="32" t="e">
        <f>P1+#REF!</f>
        <v>#REF!</v>
      </c>
      <c r="Q2" s="31" t="e">
        <f>O2/N2</f>
        <v>#REF!</v>
      </c>
    </row>
    <row r="3" spans="1:78" s="31" customFormat="1" ht="25.5" hidden="1" customHeight="1" thickBot="1" x14ac:dyDescent="0.25">
      <c r="A3" s="173" t="s">
        <v>36</v>
      </c>
      <c r="B3" s="174"/>
      <c r="C3" s="174"/>
      <c r="D3" s="174"/>
      <c r="E3" s="174"/>
      <c r="F3" s="174"/>
      <c r="G3" s="174"/>
      <c r="H3" s="174"/>
      <c r="I3" s="79">
        <v>4.3117000000000001</v>
      </c>
      <c r="J3" s="80" t="e">
        <f>ROUND(J2/I3,2)</f>
        <v>#REF!</v>
      </c>
      <c r="K3" s="80" t="e">
        <f>ROUND(K2/I3,2)</f>
        <v>#REF!</v>
      </c>
      <c r="L3" s="80" t="e">
        <f>ROUND(L2/I3,2)</f>
        <v>#REF!</v>
      </c>
      <c r="M3" s="175"/>
      <c r="N3" s="176"/>
      <c r="O3" s="176"/>
      <c r="P3" s="177"/>
    </row>
    <row r="4" spans="1:78" s="31" customFormat="1" ht="25.5" customHeight="1" thickBot="1" x14ac:dyDescent="0.25">
      <c r="A4" s="96"/>
      <c r="B4" s="97"/>
      <c r="C4" s="95" t="s">
        <v>48</v>
      </c>
      <c r="D4" s="88"/>
      <c r="E4" s="88"/>
      <c r="F4" s="88"/>
      <c r="G4" s="88"/>
      <c r="H4" s="88"/>
      <c r="I4" s="92"/>
      <c r="J4" s="99"/>
      <c r="K4" s="99"/>
      <c r="L4" s="99"/>
      <c r="M4" s="100"/>
      <c r="N4" s="100"/>
      <c r="O4" s="100"/>
      <c r="P4" s="100"/>
    </row>
    <row r="5" spans="1:78" s="31" customFormat="1" ht="25.5" customHeight="1" x14ac:dyDescent="0.2">
      <c r="A5" s="181" t="s">
        <v>52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3"/>
    </row>
    <row r="6" spans="1:78" s="38" customFormat="1" ht="22.5" customHeight="1" thickBot="1" x14ac:dyDescent="0.25">
      <c r="A6" s="178" t="s">
        <v>38</v>
      </c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80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</row>
    <row r="7" spans="1:78" ht="33" customHeight="1" x14ac:dyDescent="0.2">
      <c r="A7" s="145" t="s">
        <v>0</v>
      </c>
      <c r="B7" s="146" t="s">
        <v>1</v>
      </c>
      <c r="C7" s="146"/>
      <c r="D7" s="169" t="s">
        <v>2</v>
      </c>
      <c r="E7" s="170"/>
      <c r="F7" s="147" t="s">
        <v>21</v>
      </c>
      <c r="G7" s="147"/>
      <c r="H7" s="147"/>
      <c r="I7" s="147" t="s">
        <v>22</v>
      </c>
      <c r="J7" s="147" t="s">
        <v>23</v>
      </c>
      <c r="K7" s="147"/>
      <c r="L7" s="147"/>
      <c r="M7" s="148" t="s">
        <v>24</v>
      </c>
      <c r="N7" s="148" t="s">
        <v>25</v>
      </c>
      <c r="O7" s="148"/>
      <c r="P7" s="149"/>
    </row>
    <row r="8" spans="1:78" ht="32.25" customHeight="1" thickBot="1" x14ac:dyDescent="0.25">
      <c r="A8" s="137"/>
      <c r="B8" s="139"/>
      <c r="C8" s="139"/>
      <c r="D8" s="171"/>
      <c r="E8" s="172"/>
      <c r="F8" s="58" t="s">
        <v>26</v>
      </c>
      <c r="G8" s="58" t="s">
        <v>27</v>
      </c>
      <c r="H8" s="58" t="s">
        <v>28</v>
      </c>
      <c r="I8" s="115"/>
      <c r="J8" s="58" t="s">
        <v>26</v>
      </c>
      <c r="K8" s="58" t="s">
        <v>27</v>
      </c>
      <c r="L8" s="58" t="s">
        <v>28</v>
      </c>
      <c r="M8" s="132"/>
      <c r="N8" s="58" t="s">
        <v>26</v>
      </c>
      <c r="O8" s="58" t="s">
        <v>27</v>
      </c>
      <c r="P8" s="14" t="s">
        <v>28</v>
      </c>
    </row>
    <row r="9" spans="1:78" s="16" customFormat="1" ht="12" customHeight="1" x14ac:dyDescent="0.2">
      <c r="A9" s="60">
        <v>1</v>
      </c>
      <c r="B9" s="134">
        <v>2</v>
      </c>
      <c r="C9" s="135"/>
      <c r="D9" s="167">
        <v>3</v>
      </c>
      <c r="E9" s="168"/>
      <c r="F9" s="15">
        <v>4</v>
      </c>
      <c r="G9" s="15">
        <v>5</v>
      </c>
      <c r="H9" s="15">
        <v>6</v>
      </c>
      <c r="I9" s="15">
        <v>7</v>
      </c>
      <c r="J9" s="15">
        <v>8</v>
      </c>
      <c r="K9" s="15">
        <v>9</v>
      </c>
      <c r="L9" s="15">
        <v>10</v>
      </c>
      <c r="M9" s="15">
        <v>11</v>
      </c>
      <c r="N9" s="15">
        <v>12</v>
      </c>
      <c r="O9" s="15">
        <v>13</v>
      </c>
      <c r="P9" s="61">
        <v>14</v>
      </c>
    </row>
    <row r="10" spans="1:78" s="9" customFormat="1" ht="39" customHeight="1" x14ac:dyDescent="0.2">
      <c r="A10" s="25">
        <v>1</v>
      </c>
      <c r="B10" s="163" t="s">
        <v>12</v>
      </c>
      <c r="C10" s="164"/>
      <c r="D10" s="165" t="s">
        <v>5</v>
      </c>
      <c r="E10" s="166"/>
      <c r="F10" s="56">
        <v>7</v>
      </c>
      <c r="G10" s="56">
        <v>0</v>
      </c>
      <c r="H10" s="56">
        <v>7</v>
      </c>
      <c r="I10" s="11">
        <v>0</v>
      </c>
      <c r="J10" s="11">
        <f>F10*$I10</f>
        <v>0</v>
      </c>
      <c r="K10" s="11">
        <f>G10*$I10</f>
        <v>0</v>
      </c>
      <c r="L10" s="11">
        <f>H10*$I10</f>
        <v>0</v>
      </c>
      <c r="M10" s="26"/>
      <c r="N10" s="11">
        <f>ROUND((1+$M10)*J10,2)</f>
        <v>0</v>
      </c>
      <c r="O10" s="11">
        <f>ROUND((1+$M10)*K10,2)</f>
        <v>0</v>
      </c>
      <c r="P10" s="74">
        <f>ROUND((1+$M10)*L10,2)</f>
        <v>0</v>
      </c>
    </row>
    <row r="11" spans="1:78" s="31" customFormat="1" ht="18.75" customHeight="1" x14ac:dyDescent="0.2">
      <c r="A11" s="122" t="s">
        <v>33</v>
      </c>
      <c r="B11" s="123"/>
      <c r="C11" s="123"/>
      <c r="D11" s="123"/>
      <c r="E11" s="123"/>
      <c r="F11" s="123"/>
      <c r="G11" s="123"/>
      <c r="H11" s="123"/>
      <c r="I11" s="124"/>
      <c r="J11" s="29">
        <f>SUM(J10:J10)</f>
        <v>0</v>
      </c>
      <c r="K11" s="29">
        <f>SUM(K10:K10)</f>
        <v>0</v>
      </c>
      <c r="L11" s="29">
        <f>SUM(L10:L10)</f>
        <v>0</v>
      </c>
      <c r="M11" s="30"/>
      <c r="N11" s="29">
        <f>SUM(N10:N10)</f>
        <v>0</v>
      </c>
      <c r="O11" s="29">
        <f>SUM(O10:O10)</f>
        <v>0</v>
      </c>
      <c r="P11" s="65">
        <f>SUM(P10:P10)</f>
        <v>0</v>
      </c>
    </row>
    <row r="12" spans="1:78" s="31" customFormat="1" ht="51.75" customHeight="1" x14ac:dyDescent="0.2">
      <c r="A12" s="25">
        <v>1</v>
      </c>
      <c r="B12" s="163" t="s">
        <v>12</v>
      </c>
      <c r="C12" s="164"/>
      <c r="D12" s="165" t="s">
        <v>5</v>
      </c>
      <c r="E12" s="166"/>
      <c r="F12" s="56">
        <v>10</v>
      </c>
      <c r="G12" s="56">
        <v>0</v>
      </c>
      <c r="H12" s="56">
        <v>10</v>
      </c>
      <c r="I12" s="11">
        <v>0</v>
      </c>
      <c r="J12" s="11">
        <f>F12*$I12</f>
        <v>0</v>
      </c>
      <c r="K12" s="11">
        <f>G12*$I12</f>
        <v>0</v>
      </c>
      <c r="L12" s="11">
        <f>H12*$I12</f>
        <v>0</v>
      </c>
      <c r="M12" s="26"/>
      <c r="N12" s="11">
        <f>ROUND((1+$M12)*J12,2)</f>
        <v>0</v>
      </c>
      <c r="O12" s="11">
        <f>ROUND((1+$M12)*K12,2)</f>
        <v>0</v>
      </c>
      <c r="P12" s="74">
        <f>ROUND((1+$M12)*L12,2)</f>
        <v>0</v>
      </c>
    </row>
    <row r="13" spans="1:78" s="31" customFormat="1" ht="25.5" customHeight="1" x14ac:dyDescent="0.2">
      <c r="A13" s="122" t="s">
        <v>34</v>
      </c>
      <c r="B13" s="123"/>
      <c r="C13" s="123"/>
      <c r="D13" s="123"/>
      <c r="E13" s="123"/>
      <c r="F13" s="123"/>
      <c r="G13" s="123"/>
      <c r="H13" s="123"/>
      <c r="I13" s="124"/>
      <c r="J13" s="29">
        <f>J11</f>
        <v>0</v>
      </c>
      <c r="K13" s="29">
        <f>K11</f>
        <v>0</v>
      </c>
      <c r="L13" s="29">
        <f>L11</f>
        <v>0</v>
      </c>
      <c r="M13" s="30"/>
      <c r="N13" s="29">
        <f>N11</f>
        <v>0</v>
      </c>
      <c r="O13" s="29">
        <f>O11</f>
        <v>0</v>
      </c>
      <c r="P13" s="65">
        <f>P11</f>
        <v>0</v>
      </c>
    </row>
    <row r="14" spans="1:78" x14ac:dyDescent="0.2">
      <c r="A14" s="128" t="s">
        <v>35</v>
      </c>
      <c r="B14" s="129"/>
      <c r="C14" s="129"/>
      <c r="D14" s="129"/>
      <c r="E14" s="129"/>
      <c r="F14" s="129"/>
      <c r="G14" s="129"/>
      <c r="H14" s="129"/>
      <c r="I14" s="130"/>
      <c r="J14" s="32">
        <f>J13+J11</f>
        <v>0</v>
      </c>
      <c r="K14" s="32">
        <f>K13+K11</f>
        <v>0</v>
      </c>
      <c r="L14" s="32">
        <f>L13+L11</f>
        <v>0</v>
      </c>
      <c r="M14" s="33"/>
      <c r="N14" s="32">
        <f>N13+N11</f>
        <v>0</v>
      </c>
      <c r="O14" s="32">
        <f>O13+O11</f>
        <v>0</v>
      </c>
      <c r="P14" s="66">
        <f>P13+P11</f>
        <v>0</v>
      </c>
    </row>
    <row r="15" spans="1:78" x14ac:dyDescent="0.2">
      <c r="A15" s="67"/>
      <c r="B15" s="68"/>
      <c r="C15" s="116" t="s">
        <v>45</v>
      </c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9"/>
    </row>
    <row r="16" spans="1:78" x14ac:dyDescent="0.2">
      <c r="A16" s="67"/>
      <c r="B16" s="68"/>
      <c r="C16" s="117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9"/>
    </row>
    <row r="17" spans="1:16" x14ac:dyDescent="0.2">
      <c r="A17" s="67"/>
      <c r="B17" s="68"/>
      <c r="C17" s="117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9"/>
    </row>
    <row r="18" spans="1:16" x14ac:dyDescent="0.2">
      <c r="A18" s="67"/>
      <c r="B18" s="68"/>
      <c r="C18" s="117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9"/>
    </row>
    <row r="19" spans="1:16" ht="13.5" thickBot="1" x14ac:dyDescent="0.25">
      <c r="A19" s="70"/>
      <c r="B19" s="71"/>
      <c r="C19" s="118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2"/>
    </row>
  </sheetData>
  <mergeCells count="24">
    <mergeCell ref="M7:M8"/>
    <mergeCell ref="A7:A8"/>
    <mergeCell ref="A1:I1"/>
    <mergeCell ref="A2:I2"/>
    <mergeCell ref="A3:H3"/>
    <mergeCell ref="M3:P3"/>
    <mergeCell ref="A6:P6"/>
    <mergeCell ref="A5:P5"/>
    <mergeCell ref="B12:C12"/>
    <mergeCell ref="D12:E12"/>
    <mergeCell ref="C15:C19"/>
    <mergeCell ref="N7:P7"/>
    <mergeCell ref="B9:C9"/>
    <mergeCell ref="D9:E9"/>
    <mergeCell ref="B10:C10"/>
    <mergeCell ref="D10:E10"/>
    <mergeCell ref="B7:C8"/>
    <mergeCell ref="D7:E8"/>
    <mergeCell ref="F7:H7"/>
    <mergeCell ref="I7:I8"/>
    <mergeCell ref="A11:I11"/>
    <mergeCell ref="A13:I13"/>
    <mergeCell ref="A14:I14"/>
    <mergeCell ref="J7:L7"/>
  </mergeCells>
  <pageMargins left="0.19685039370078741" right="0.19685039370078741" top="0.59055118110236227" bottom="0.74803149606299213" header="0.59055118110236227" footer="0.31496062992125984"/>
  <pageSetup paperSize="9" scale="90" fitToHeight="0" orientation="landscape" r:id="rId1"/>
  <headerFooter alignWithMargins="0">
    <oddFooter>Strona &amp;P z &amp;N</oddFooter>
  </headerFooter>
  <colBreaks count="1" manualBreakCount="1">
    <brk id="16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Q52"/>
  <sheetViews>
    <sheetView topLeftCell="A62" zoomScaleNormal="100" workbookViewId="0">
      <selection activeCell="A24" sqref="A24:P24"/>
    </sheetView>
  </sheetViews>
  <sheetFormatPr defaultRowHeight="12.75" x14ac:dyDescent="0.2"/>
  <cols>
    <col min="1" max="2" width="3.7109375" style="1" customWidth="1"/>
    <col min="3" max="3" width="38.5703125" style="1" customWidth="1"/>
    <col min="4" max="4" width="4.28515625" style="1" customWidth="1"/>
    <col min="5" max="5" width="5.140625" style="1" customWidth="1"/>
    <col min="6" max="8" width="10.42578125" style="1" customWidth="1"/>
    <col min="9" max="9" width="12.7109375" style="1" customWidth="1"/>
    <col min="10" max="12" width="9.7109375" style="1" customWidth="1"/>
    <col min="13" max="13" width="14" style="1" customWidth="1"/>
    <col min="14" max="14" width="11" style="1" customWidth="1"/>
    <col min="15" max="15" width="10" style="1" customWidth="1"/>
    <col min="16" max="16" width="11.42578125" style="1" bestFit="1" customWidth="1"/>
    <col min="17" max="16384" width="9.140625" style="1"/>
  </cols>
  <sheetData>
    <row r="1" spans="1:17" s="31" customFormat="1" ht="18.75" hidden="1" customHeight="1" x14ac:dyDescent="0.2">
      <c r="A1" s="157" t="s">
        <v>34</v>
      </c>
      <c r="B1" s="158"/>
      <c r="C1" s="158"/>
      <c r="D1" s="158"/>
      <c r="E1" s="158"/>
      <c r="F1" s="158"/>
      <c r="G1" s="158"/>
      <c r="H1" s="158"/>
      <c r="I1" s="159"/>
      <c r="J1" s="76" t="e">
        <f>#REF!</f>
        <v>#REF!</v>
      </c>
      <c r="K1" s="76" t="e">
        <f>#REF!</f>
        <v>#REF!</v>
      </c>
      <c r="L1" s="76" t="e">
        <f>#REF!</f>
        <v>#REF!</v>
      </c>
      <c r="M1" s="77">
        <v>0.08</v>
      </c>
      <c r="N1" s="76" t="e">
        <f>#REF!</f>
        <v>#REF!</v>
      </c>
      <c r="O1" s="76" t="e">
        <f>#REF!</f>
        <v>#REF!</v>
      </c>
      <c r="P1" s="78" t="e">
        <f>#REF!</f>
        <v>#REF!</v>
      </c>
    </row>
    <row r="2" spans="1:17" s="31" customFormat="1" ht="25.5" hidden="1" customHeight="1" x14ac:dyDescent="0.2">
      <c r="A2" s="128" t="s">
        <v>35</v>
      </c>
      <c r="B2" s="129"/>
      <c r="C2" s="129"/>
      <c r="D2" s="129"/>
      <c r="E2" s="129"/>
      <c r="F2" s="129"/>
      <c r="G2" s="129"/>
      <c r="H2" s="129"/>
      <c r="I2" s="130"/>
      <c r="J2" s="32" t="e">
        <f>J1+#REF!</f>
        <v>#REF!</v>
      </c>
      <c r="K2" s="32" t="e">
        <f>K1+#REF!</f>
        <v>#REF!</v>
      </c>
      <c r="L2" s="32" t="e">
        <f>L1+#REF!</f>
        <v>#REF!</v>
      </c>
      <c r="M2" s="33">
        <v>0.08</v>
      </c>
      <c r="N2" s="32" t="e">
        <f>N1+#REF!</f>
        <v>#REF!</v>
      </c>
      <c r="O2" s="32" t="e">
        <f>O1+#REF!</f>
        <v>#REF!</v>
      </c>
      <c r="P2" s="66" t="e">
        <f>P1+#REF!</f>
        <v>#REF!</v>
      </c>
      <c r="Q2" s="31" t="e">
        <f>O2/N2</f>
        <v>#REF!</v>
      </c>
    </row>
    <row r="3" spans="1:17" s="31" customFormat="1" ht="25.5" hidden="1" customHeight="1" thickBot="1" x14ac:dyDescent="0.25">
      <c r="A3" s="128" t="s">
        <v>36</v>
      </c>
      <c r="B3" s="129"/>
      <c r="C3" s="129"/>
      <c r="D3" s="129"/>
      <c r="E3" s="129"/>
      <c r="F3" s="129"/>
      <c r="G3" s="129"/>
      <c r="H3" s="129"/>
      <c r="I3" s="34">
        <v>4.3117000000000001</v>
      </c>
      <c r="J3" s="32" t="e">
        <f>ROUND(J2/I3,2)</f>
        <v>#REF!</v>
      </c>
      <c r="K3" s="32" t="e">
        <f>ROUND(K2/I3,2)</f>
        <v>#REF!</v>
      </c>
      <c r="L3" s="32" t="e">
        <f>ROUND(L2/I3,2)</f>
        <v>#REF!</v>
      </c>
      <c r="M3" s="160"/>
      <c r="N3" s="161"/>
      <c r="O3" s="161"/>
      <c r="P3" s="162"/>
    </row>
    <row r="4" spans="1:17" ht="27.75" hidden="1" customHeight="1" thickBot="1" x14ac:dyDescent="0.25">
      <c r="A4" s="125" t="s">
        <v>39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7"/>
    </row>
    <row r="5" spans="1:17" ht="33" hidden="1" customHeight="1" x14ac:dyDescent="0.2">
      <c r="A5" s="145" t="s">
        <v>0</v>
      </c>
      <c r="B5" s="146" t="s">
        <v>1</v>
      </c>
      <c r="C5" s="146"/>
      <c r="D5" s="146" t="s">
        <v>2</v>
      </c>
      <c r="E5" s="108" t="s">
        <v>20</v>
      </c>
      <c r="F5" s="147" t="s">
        <v>21</v>
      </c>
      <c r="G5" s="147"/>
      <c r="H5" s="147"/>
      <c r="I5" s="147" t="s">
        <v>22</v>
      </c>
      <c r="J5" s="147" t="s">
        <v>23</v>
      </c>
      <c r="K5" s="147"/>
      <c r="L5" s="147"/>
      <c r="M5" s="148" t="s">
        <v>24</v>
      </c>
      <c r="N5" s="148" t="s">
        <v>25</v>
      </c>
      <c r="O5" s="148"/>
      <c r="P5" s="149"/>
    </row>
    <row r="6" spans="1:17" ht="32.25" hidden="1" customHeight="1" thickBot="1" x14ac:dyDescent="0.25">
      <c r="A6" s="137"/>
      <c r="B6" s="139"/>
      <c r="C6" s="139"/>
      <c r="D6" s="139"/>
      <c r="E6" s="109"/>
      <c r="F6" s="58" t="s">
        <v>26</v>
      </c>
      <c r="G6" s="58" t="s">
        <v>27</v>
      </c>
      <c r="H6" s="58" t="s">
        <v>28</v>
      </c>
      <c r="I6" s="115"/>
      <c r="J6" s="58" t="s">
        <v>26</v>
      </c>
      <c r="K6" s="58" t="s">
        <v>27</v>
      </c>
      <c r="L6" s="58" t="s">
        <v>28</v>
      </c>
      <c r="M6" s="132"/>
      <c r="N6" s="58" t="s">
        <v>26</v>
      </c>
      <c r="O6" s="58" t="s">
        <v>27</v>
      </c>
      <c r="P6" s="14" t="s">
        <v>28</v>
      </c>
    </row>
    <row r="7" spans="1:17" s="16" customFormat="1" ht="12" hidden="1" customHeight="1" x14ac:dyDescent="0.2">
      <c r="A7" s="60">
        <v>1</v>
      </c>
      <c r="B7" s="134">
        <v>2</v>
      </c>
      <c r="C7" s="135"/>
      <c r="D7" s="15">
        <v>3</v>
      </c>
      <c r="E7" s="15">
        <v>4</v>
      </c>
      <c r="F7" s="15">
        <v>5</v>
      </c>
      <c r="G7" s="15">
        <v>6</v>
      </c>
      <c r="H7" s="15">
        <v>7</v>
      </c>
      <c r="I7" s="15">
        <v>8</v>
      </c>
      <c r="J7" s="15">
        <v>9</v>
      </c>
      <c r="K7" s="15">
        <v>10</v>
      </c>
      <c r="L7" s="15">
        <v>11</v>
      </c>
      <c r="M7" s="15">
        <v>12</v>
      </c>
      <c r="N7" s="15">
        <v>13</v>
      </c>
      <c r="O7" s="15">
        <v>14</v>
      </c>
      <c r="P7" s="61">
        <v>15</v>
      </c>
    </row>
    <row r="8" spans="1:17" s="9" customFormat="1" ht="24" hidden="1" customHeight="1" x14ac:dyDescent="0.2">
      <c r="A8" s="17">
        <v>1</v>
      </c>
      <c r="B8" s="184" t="s">
        <v>3</v>
      </c>
      <c r="C8" s="7" t="s">
        <v>4</v>
      </c>
      <c r="D8" s="18" t="s">
        <v>5</v>
      </c>
      <c r="E8" s="18"/>
      <c r="F8" s="35">
        <v>5</v>
      </c>
      <c r="G8" s="35">
        <f t="shared" ref="G8:G18" si="0">H8-F8</f>
        <v>1</v>
      </c>
      <c r="H8" s="35">
        <f>H15*6</f>
        <v>6</v>
      </c>
      <c r="I8" s="8" t="e">
        <f>#REF!</f>
        <v>#REF!</v>
      </c>
      <c r="J8" s="8" t="e">
        <f>F8*$I8</f>
        <v>#REF!</v>
      </c>
      <c r="K8" s="8" t="e">
        <f>G8*$I8</f>
        <v>#REF!</v>
      </c>
      <c r="L8" s="8" t="e">
        <f>H8*$I8</f>
        <v>#REF!</v>
      </c>
      <c r="M8" s="19">
        <v>0.08</v>
      </c>
      <c r="N8" s="20" t="e">
        <f>ROUND((1+$M8)*J8,2)</f>
        <v>#REF!</v>
      </c>
      <c r="O8" s="20" t="e">
        <f t="shared" ref="O8:P18" si="1">ROUND((1+$M8)*K8,2)</f>
        <v>#REF!</v>
      </c>
      <c r="P8" s="62" t="e">
        <f t="shared" si="1"/>
        <v>#REF!</v>
      </c>
    </row>
    <row r="9" spans="1:17" s="9" customFormat="1" ht="24" hidden="1" customHeight="1" x14ac:dyDescent="0.2">
      <c r="A9" s="17">
        <v>2</v>
      </c>
      <c r="B9" s="185"/>
      <c r="C9" s="7" t="s">
        <v>6</v>
      </c>
      <c r="D9" s="18" t="s">
        <v>5</v>
      </c>
      <c r="E9" s="18"/>
      <c r="F9" s="35">
        <v>18</v>
      </c>
      <c r="G9" s="35">
        <f t="shared" si="0"/>
        <v>6</v>
      </c>
      <c r="H9" s="35">
        <f>H16*6</f>
        <v>24</v>
      </c>
      <c r="I9" s="8" t="e">
        <f>#REF!</f>
        <v>#REF!</v>
      </c>
      <c r="J9" s="8" t="e">
        <f t="shared" ref="J9:L14" si="2">F9*$I9</f>
        <v>#REF!</v>
      </c>
      <c r="K9" s="8" t="e">
        <f t="shared" si="2"/>
        <v>#REF!</v>
      </c>
      <c r="L9" s="8" t="e">
        <f t="shared" si="2"/>
        <v>#REF!</v>
      </c>
      <c r="M9" s="8">
        <v>0.08</v>
      </c>
      <c r="N9" s="8" t="e">
        <f t="shared" ref="N9:N18" si="3">ROUND((1+$M9)*J9,2)</f>
        <v>#REF!</v>
      </c>
      <c r="O9" s="8" t="e">
        <f t="shared" si="1"/>
        <v>#REF!</v>
      </c>
      <c r="P9" s="73" t="e">
        <f t="shared" si="1"/>
        <v>#REF!</v>
      </c>
    </row>
    <row r="10" spans="1:17" s="9" customFormat="1" ht="24" hidden="1" customHeight="1" x14ac:dyDescent="0.2">
      <c r="A10" s="17">
        <v>3</v>
      </c>
      <c r="B10" s="185"/>
      <c r="C10" s="7" t="s">
        <v>7</v>
      </c>
      <c r="D10" s="18" t="s">
        <v>5</v>
      </c>
      <c r="E10" s="18"/>
      <c r="F10" s="35">
        <v>18</v>
      </c>
      <c r="G10" s="35">
        <f t="shared" si="0"/>
        <v>6</v>
      </c>
      <c r="H10" s="35">
        <f>H16*6</f>
        <v>24</v>
      </c>
      <c r="I10" s="8" t="e">
        <f>#REF!</f>
        <v>#REF!</v>
      </c>
      <c r="J10" s="8" t="e">
        <f t="shared" si="2"/>
        <v>#REF!</v>
      </c>
      <c r="K10" s="8" t="e">
        <f t="shared" si="2"/>
        <v>#REF!</v>
      </c>
      <c r="L10" s="8" t="e">
        <f t="shared" si="2"/>
        <v>#REF!</v>
      </c>
      <c r="M10" s="8">
        <v>0.08</v>
      </c>
      <c r="N10" s="8" t="e">
        <f t="shared" si="3"/>
        <v>#REF!</v>
      </c>
      <c r="O10" s="8" t="e">
        <f t="shared" si="1"/>
        <v>#REF!</v>
      </c>
      <c r="P10" s="73" t="e">
        <f t="shared" si="1"/>
        <v>#REF!</v>
      </c>
    </row>
    <row r="11" spans="1:17" s="9" customFormat="1" ht="24" hidden="1" customHeight="1" x14ac:dyDescent="0.2">
      <c r="A11" s="17">
        <v>4</v>
      </c>
      <c r="B11" s="185"/>
      <c r="C11" s="7" t="s">
        <v>8</v>
      </c>
      <c r="D11" s="18" t="s">
        <v>5</v>
      </c>
      <c r="E11" s="18"/>
      <c r="F11" s="35">
        <v>18</v>
      </c>
      <c r="G11" s="35">
        <f t="shared" si="0"/>
        <v>6</v>
      </c>
      <c r="H11" s="35">
        <f>H16*6</f>
        <v>24</v>
      </c>
      <c r="I11" s="8" t="e">
        <f>#REF!</f>
        <v>#REF!</v>
      </c>
      <c r="J11" s="8" t="e">
        <f t="shared" si="2"/>
        <v>#REF!</v>
      </c>
      <c r="K11" s="8" t="e">
        <f t="shared" si="2"/>
        <v>#REF!</v>
      </c>
      <c r="L11" s="8" t="e">
        <f t="shared" si="2"/>
        <v>#REF!</v>
      </c>
      <c r="M11" s="8">
        <v>0.08</v>
      </c>
      <c r="N11" s="8" t="e">
        <f t="shared" si="3"/>
        <v>#REF!</v>
      </c>
      <c r="O11" s="8" t="e">
        <f t="shared" si="1"/>
        <v>#REF!</v>
      </c>
      <c r="P11" s="73" t="e">
        <f t="shared" si="1"/>
        <v>#REF!</v>
      </c>
    </row>
    <row r="12" spans="1:17" s="9" customFormat="1" ht="27" hidden="1" customHeight="1" x14ac:dyDescent="0.2">
      <c r="A12" s="25">
        <v>5</v>
      </c>
      <c r="B12" s="185"/>
      <c r="C12" s="10" t="s">
        <v>9</v>
      </c>
      <c r="D12" s="57" t="s">
        <v>5</v>
      </c>
      <c r="E12" s="57"/>
      <c r="F12" s="36">
        <v>90</v>
      </c>
      <c r="G12" s="36">
        <f t="shared" si="0"/>
        <v>30</v>
      </c>
      <c r="H12" s="36">
        <f>5*12*2</f>
        <v>120</v>
      </c>
      <c r="I12" s="11" t="e">
        <f>#REF!</f>
        <v>#REF!</v>
      </c>
      <c r="J12" s="11" t="e">
        <f t="shared" si="2"/>
        <v>#REF!</v>
      </c>
      <c r="K12" s="11" t="e">
        <f t="shared" si="2"/>
        <v>#REF!</v>
      </c>
      <c r="L12" s="11" t="e">
        <f t="shared" si="2"/>
        <v>#REF!</v>
      </c>
      <c r="M12" s="11">
        <v>0.08</v>
      </c>
      <c r="N12" s="11" t="e">
        <f t="shared" si="3"/>
        <v>#REF!</v>
      </c>
      <c r="O12" s="11" t="e">
        <f t="shared" si="1"/>
        <v>#REF!</v>
      </c>
      <c r="P12" s="74" t="e">
        <f t="shared" si="1"/>
        <v>#REF!</v>
      </c>
    </row>
    <row r="13" spans="1:17" s="9" customFormat="1" ht="24" hidden="1" customHeight="1" thickBot="1" x14ac:dyDescent="0.25">
      <c r="A13" s="21">
        <v>6</v>
      </c>
      <c r="B13" s="186"/>
      <c r="C13" s="12" t="s">
        <v>10</v>
      </c>
      <c r="D13" s="22" t="s">
        <v>5</v>
      </c>
      <c r="E13" s="22"/>
      <c r="F13" s="37">
        <v>3</v>
      </c>
      <c r="G13" s="37">
        <f t="shared" si="0"/>
        <v>0</v>
      </c>
      <c r="H13" s="37">
        <v>3</v>
      </c>
      <c r="I13" s="13" t="e">
        <f>#REF!</f>
        <v>#REF!</v>
      </c>
      <c r="J13" s="13" t="e">
        <f t="shared" si="2"/>
        <v>#REF!</v>
      </c>
      <c r="K13" s="13" t="e">
        <f t="shared" si="2"/>
        <v>#REF!</v>
      </c>
      <c r="L13" s="13" t="e">
        <f t="shared" si="2"/>
        <v>#REF!</v>
      </c>
      <c r="M13" s="13">
        <v>0.08</v>
      </c>
      <c r="N13" s="13" t="e">
        <f t="shared" si="3"/>
        <v>#REF!</v>
      </c>
      <c r="O13" s="13" t="e">
        <f t="shared" si="1"/>
        <v>#REF!</v>
      </c>
      <c r="P13" s="75" t="e">
        <f t="shared" si="1"/>
        <v>#REF!</v>
      </c>
    </row>
    <row r="14" spans="1:17" s="9" customFormat="1" ht="42.75" hidden="1" customHeight="1" thickTop="1" thickBot="1" x14ac:dyDescent="0.25">
      <c r="A14" s="21">
        <v>7</v>
      </c>
      <c r="B14" s="39"/>
      <c r="C14" s="12" t="s">
        <v>13</v>
      </c>
      <c r="D14" s="22" t="s">
        <v>5</v>
      </c>
      <c r="E14" s="22"/>
      <c r="F14" s="37">
        <v>1</v>
      </c>
      <c r="G14" s="37">
        <f t="shared" si="0"/>
        <v>1</v>
      </c>
      <c r="H14" s="37">
        <v>2</v>
      </c>
      <c r="I14" s="13" t="e">
        <f>#REF!</f>
        <v>#REF!</v>
      </c>
      <c r="J14" s="13" t="e">
        <f t="shared" si="2"/>
        <v>#REF!</v>
      </c>
      <c r="K14" s="13" t="e">
        <f t="shared" si="2"/>
        <v>#REF!</v>
      </c>
      <c r="L14" s="13" t="e">
        <f t="shared" si="2"/>
        <v>#REF!</v>
      </c>
      <c r="M14" s="13">
        <v>0.08</v>
      </c>
      <c r="N14" s="13" t="e">
        <f t="shared" si="3"/>
        <v>#REF!</v>
      </c>
      <c r="O14" s="13" t="e">
        <f t="shared" si="1"/>
        <v>#REF!</v>
      </c>
      <c r="P14" s="75" t="e">
        <f t="shared" si="1"/>
        <v>#REF!</v>
      </c>
    </row>
    <row r="15" spans="1:17" s="9" customFormat="1" ht="18" hidden="1" customHeight="1" thickTop="1" x14ac:dyDescent="0.2">
      <c r="A15" s="25">
        <v>8</v>
      </c>
      <c r="B15" s="185" t="s">
        <v>14</v>
      </c>
      <c r="C15" s="10" t="s">
        <v>15</v>
      </c>
      <c r="D15" s="57" t="s">
        <v>5</v>
      </c>
      <c r="E15" s="57">
        <v>12</v>
      </c>
      <c r="F15" s="36">
        <v>1</v>
      </c>
      <c r="G15" s="36">
        <f t="shared" si="0"/>
        <v>0</v>
      </c>
      <c r="H15" s="36">
        <v>1</v>
      </c>
      <c r="I15" s="11" t="e">
        <f>#REF!</f>
        <v>#REF!</v>
      </c>
      <c r="J15" s="11" t="e">
        <f t="shared" ref="J15:L18" si="4">F15*$I15*$E15</f>
        <v>#REF!</v>
      </c>
      <c r="K15" s="11" t="e">
        <f t="shared" si="4"/>
        <v>#REF!</v>
      </c>
      <c r="L15" s="11" t="e">
        <f t="shared" si="4"/>
        <v>#REF!</v>
      </c>
      <c r="M15" s="11">
        <v>0.08</v>
      </c>
      <c r="N15" s="11" t="e">
        <f t="shared" si="3"/>
        <v>#REF!</v>
      </c>
      <c r="O15" s="11" t="e">
        <f t="shared" si="1"/>
        <v>#REF!</v>
      </c>
      <c r="P15" s="74" t="e">
        <f t="shared" si="1"/>
        <v>#REF!</v>
      </c>
    </row>
    <row r="16" spans="1:17" s="9" customFormat="1" ht="24" hidden="1" customHeight="1" x14ac:dyDescent="0.2">
      <c r="A16" s="17">
        <v>9</v>
      </c>
      <c r="B16" s="185"/>
      <c r="C16" s="7" t="s">
        <v>16</v>
      </c>
      <c r="D16" s="18" t="s">
        <v>17</v>
      </c>
      <c r="E16" s="18">
        <v>12</v>
      </c>
      <c r="F16" s="35">
        <v>4</v>
      </c>
      <c r="G16" s="35">
        <f t="shared" si="0"/>
        <v>0</v>
      </c>
      <c r="H16" s="35">
        <v>4</v>
      </c>
      <c r="I16" s="8" t="e">
        <f>#REF!</f>
        <v>#REF!</v>
      </c>
      <c r="J16" s="8" t="e">
        <f t="shared" si="4"/>
        <v>#REF!</v>
      </c>
      <c r="K16" s="8" t="e">
        <f t="shared" si="4"/>
        <v>#REF!</v>
      </c>
      <c r="L16" s="8" t="e">
        <f t="shared" si="4"/>
        <v>#REF!</v>
      </c>
      <c r="M16" s="8">
        <v>0.08</v>
      </c>
      <c r="N16" s="8" t="e">
        <f t="shared" si="3"/>
        <v>#REF!</v>
      </c>
      <c r="O16" s="8" t="e">
        <f t="shared" si="1"/>
        <v>#REF!</v>
      </c>
      <c r="P16" s="73" t="e">
        <f t="shared" si="1"/>
        <v>#REF!</v>
      </c>
    </row>
    <row r="17" spans="1:17" s="9" customFormat="1" ht="17.25" hidden="1" customHeight="1" x14ac:dyDescent="0.2">
      <c r="A17" s="17">
        <v>10</v>
      </c>
      <c r="B17" s="185"/>
      <c r="C17" s="7" t="s">
        <v>18</v>
      </c>
      <c r="D17" s="18" t="s">
        <v>5</v>
      </c>
      <c r="E17" s="18">
        <v>12</v>
      </c>
      <c r="F17" s="35">
        <v>1</v>
      </c>
      <c r="G17" s="35">
        <f t="shared" si="0"/>
        <v>0</v>
      </c>
      <c r="H17" s="35">
        <v>1</v>
      </c>
      <c r="I17" s="8" t="e">
        <f>#REF!</f>
        <v>#REF!</v>
      </c>
      <c r="J17" s="8" t="e">
        <f t="shared" si="4"/>
        <v>#REF!</v>
      </c>
      <c r="K17" s="8" t="e">
        <f t="shared" si="4"/>
        <v>#REF!</v>
      </c>
      <c r="L17" s="8" t="e">
        <f t="shared" si="4"/>
        <v>#REF!</v>
      </c>
      <c r="M17" s="8">
        <v>0.08</v>
      </c>
      <c r="N17" s="8" t="e">
        <f t="shared" si="3"/>
        <v>#REF!</v>
      </c>
      <c r="O17" s="8" t="e">
        <f t="shared" si="1"/>
        <v>#REF!</v>
      </c>
      <c r="P17" s="73" t="e">
        <f t="shared" si="1"/>
        <v>#REF!</v>
      </c>
    </row>
    <row r="18" spans="1:17" s="9" customFormat="1" ht="17.25" hidden="1" customHeight="1" x14ac:dyDescent="0.2">
      <c r="A18" s="17">
        <v>11</v>
      </c>
      <c r="B18" s="190"/>
      <c r="C18" s="7" t="s">
        <v>19</v>
      </c>
      <c r="D18" s="18" t="s">
        <v>5</v>
      </c>
      <c r="E18" s="18">
        <v>6</v>
      </c>
      <c r="F18" s="35">
        <v>1</v>
      </c>
      <c r="G18" s="35">
        <f t="shared" si="0"/>
        <v>1</v>
      </c>
      <c r="H18" s="35">
        <v>2</v>
      </c>
      <c r="I18" s="8" t="e">
        <f>#REF!</f>
        <v>#REF!</v>
      </c>
      <c r="J18" s="8" t="e">
        <f t="shared" si="4"/>
        <v>#REF!</v>
      </c>
      <c r="K18" s="8" t="e">
        <f t="shared" si="4"/>
        <v>#REF!</v>
      </c>
      <c r="L18" s="8" t="e">
        <f t="shared" si="4"/>
        <v>#REF!</v>
      </c>
      <c r="M18" s="8">
        <v>0.08</v>
      </c>
      <c r="N18" s="8" t="e">
        <f t="shared" si="3"/>
        <v>#REF!</v>
      </c>
      <c r="O18" s="8" t="e">
        <f t="shared" si="1"/>
        <v>#REF!</v>
      </c>
      <c r="P18" s="73" t="e">
        <f t="shared" si="1"/>
        <v>#REF!</v>
      </c>
    </row>
    <row r="19" spans="1:17" s="31" customFormat="1" ht="18.75" hidden="1" customHeight="1" thickBot="1" x14ac:dyDescent="0.25">
      <c r="A19" s="122" t="s">
        <v>33</v>
      </c>
      <c r="B19" s="123"/>
      <c r="C19" s="123"/>
      <c r="D19" s="123"/>
      <c r="E19" s="123"/>
      <c r="F19" s="123"/>
      <c r="G19" s="123"/>
      <c r="H19" s="123"/>
      <c r="I19" s="124"/>
      <c r="J19" s="29" t="e">
        <f>SUM(J8:J18)</f>
        <v>#REF!</v>
      </c>
      <c r="K19" s="29" t="e">
        <f>SUM(K8:K18)</f>
        <v>#REF!</v>
      </c>
      <c r="L19" s="29" t="e">
        <f>SUM(L8:L18)</f>
        <v>#REF!</v>
      </c>
      <c r="M19" s="30">
        <v>0.08</v>
      </c>
      <c r="N19" s="29" t="e">
        <f>SUM(N8:N18)</f>
        <v>#REF!</v>
      </c>
      <c r="O19" s="29" t="e">
        <f>SUM(O8:O18)</f>
        <v>#REF!</v>
      </c>
      <c r="P19" s="65" t="e">
        <f>SUM(P8:P18)</f>
        <v>#REF!</v>
      </c>
    </row>
    <row r="20" spans="1:17" s="31" customFormat="1" ht="18.75" hidden="1" customHeight="1" x14ac:dyDescent="0.2">
      <c r="A20" s="122" t="s">
        <v>34</v>
      </c>
      <c r="B20" s="123"/>
      <c r="C20" s="123"/>
      <c r="D20" s="123"/>
      <c r="E20" s="123"/>
      <c r="F20" s="123"/>
      <c r="G20" s="123"/>
      <c r="H20" s="123"/>
      <c r="I20" s="124"/>
      <c r="J20" s="29" t="e">
        <f>J19</f>
        <v>#REF!</v>
      </c>
      <c r="K20" s="29" t="e">
        <f>K19</f>
        <v>#REF!</v>
      </c>
      <c r="L20" s="29" t="e">
        <f>L19</f>
        <v>#REF!</v>
      </c>
      <c r="M20" s="30">
        <v>0.08</v>
      </c>
      <c r="N20" s="29" t="e">
        <f>N19</f>
        <v>#REF!</v>
      </c>
      <c r="O20" s="29" t="e">
        <f>O19</f>
        <v>#REF!</v>
      </c>
      <c r="P20" s="65" t="e">
        <f>P19</f>
        <v>#REF!</v>
      </c>
    </row>
    <row r="21" spans="1:17" s="31" customFormat="1" ht="25.5" hidden="1" customHeight="1" x14ac:dyDescent="0.2">
      <c r="A21" s="128" t="s">
        <v>35</v>
      </c>
      <c r="B21" s="129"/>
      <c r="C21" s="129"/>
      <c r="D21" s="129"/>
      <c r="E21" s="129"/>
      <c r="F21" s="129"/>
      <c r="G21" s="129"/>
      <c r="H21" s="129"/>
      <c r="I21" s="130"/>
      <c r="J21" s="32" t="e">
        <f>J20+J19</f>
        <v>#REF!</v>
      </c>
      <c r="K21" s="32" t="e">
        <f>K20+K19</f>
        <v>#REF!</v>
      </c>
      <c r="L21" s="32" t="e">
        <f>L20+L19</f>
        <v>#REF!</v>
      </c>
      <c r="M21" s="33">
        <v>0.08</v>
      </c>
      <c r="N21" s="32" t="e">
        <f>N20+N19</f>
        <v>#REF!</v>
      </c>
      <c r="O21" s="32" t="e">
        <f>O20+O19</f>
        <v>#REF!</v>
      </c>
      <c r="P21" s="66" t="e">
        <f>P20+P19</f>
        <v>#REF!</v>
      </c>
      <c r="Q21" s="31" t="e">
        <f>O21/N21</f>
        <v>#REF!</v>
      </c>
    </row>
    <row r="22" spans="1:17" s="31" customFormat="1" ht="25.5" hidden="1" customHeight="1" thickBot="1" x14ac:dyDescent="0.25">
      <c r="A22" s="128" t="s">
        <v>36</v>
      </c>
      <c r="B22" s="129"/>
      <c r="C22" s="129"/>
      <c r="D22" s="129"/>
      <c r="E22" s="129"/>
      <c r="F22" s="129"/>
      <c r="G22" s="129"/>
      <c r="H22" s="129"/>
      <c r="I22" s="34">
        <v>4.3117000000000001</v>
      </c>
      <c r="J22" s="32" t="e">
        <f>ROUND(J21/I22,2)</f>
        <v>#REF!</v>
      </c>
      <c r="K22" s="32" t="e">
        <f>ROUND(K21/I22,2)</f>
        <v>#REF!</v>
      </c>
      <c r="L22" s="32" t="e">
        <f>ROUND(L21/I22,2)</f>
        <v>#REF!</v>
      </c>
      <c r="M22" s="160"/>
      <c r="N22" s="161"/>
      <c r="O22" s="161"/>
      <c r="P22" s="162"/>
    </row>
    <row r="23" spans="1:17" s="31" customFormat="1" ht="25.5" customHeight="1" x14ac:dyDescent="0.2">
      <c r="A23" s="83"/>
      <c r="B23" s="84"/>
      <c r="C23" s="103" t="s">
        <v>48</v>
      </c>
      <c r="D23" s="84"/>
      <c r="E23" s="84"/>
      <c r="F23" s="84"/>
      <c r="G23" s="84"/>
      <c r="H23" s="84"/>
      <c r="I23" s="101"/>
      <c r="J23" s="102"/>
      <c r="K23" s="102"/>
      <c r="L23" s="102"/>
      <c r="M23" s="85"/>
      <c r="N23" s="85"/>
      <c r="O23" s="85"/>
      <c r="P23" s="86"/>
    </row>
    <row r="24" spans="1:17" s="31" customFormat="1" ht="25.5" customHeight="1" x14ac:dyDescent="0.2">
      <c r="A24" s="187" t="s">
        <v>53</v>
      </c>
      <c r="B24" s="188"/>
      <c r="C24" s="188"/>
      <c r="D24" s="188"/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88"/>
      <c r="P24" s="189"/>
    </row>
    <row r="25" spans="1:17" ht="27.75" customHeight="1" thickBot="1" x14ac:dyDescent="0.25">
      <c r="A25" s="178" t="s">
        <v>40</v>
      </c>
      <c r="B25" s="179"/>
      <c r="C25" s="179"/>
      <c r="D25" s="179"/>
      <c r="E25" s="179"/>
      <c r="F25" s="179"/>
      <c r="G25" s="179"/>
      <c r="H25" s="179"/>
      <c r="I25" s="179"/>
      <c r="J25" s="179"/>
      <c r="K25" s="179"/>
      <c r="L25" s="179"/>
      <c r="M25" s="179"/>
      <c r="N25" s="179"/>
      <c r="O25" s="179"/>
      <c r="P25" s="180"/>
    </row>
    <row r="26" spans="1:17" ht="33" customHeight="1" x14ac:dyDescent="0.2">
      <c r="A26" s="145" t="s">
        <v>0</v>
      </c>
      <c r="B26" s="146" t="s">
        <v>1</v>
      </c>
      <c r="C26" s="146"/>
      <c r="D26" s="146" t="s">
        <v>2</v>
      </c>
      <c r="E26" s="108" t="s">
        <v>20</v>
      </c>
      <c r="F26" s="147" t="s">
        <v>21</v>
      </c>
      <c r="G26" s="147"/>
      <c r="H26" s="147"/>
      <c r="I26" s="147" t="s">
        <v>22</v>
      </c>
      <c r="J26" s="147" t="s">
        <v>23</v>
      </c>
      <c r="K26" s="147"/>
      <c r="L26" s="147"/>
      <c r="M26" s="148" t="s">
        <v>24</v>
      </c>
      <c r="N26" s="148" t="s">
        <v>25</v>
      </c>
      <c r="O26" s="148"/>
      <c r="P26" s="149"/>
    </row>
    <row r="27" spans="1:17" ht="32.25" customHeight="1" thickBot="1" x14ac:dyDescent="0.25">
      <c r="A27" s="137"/>
      <c r="B27" s="139"/>
      <c r="C27" s="139"/>
      <c r="D27" s="139"/>
      <c r="E27" s="109"/>
      <c r="F27" s="58" t="s">
        <v>26</v>
      </c>
      <c r="G27" s="58" t="s">
        <v>27</v>
      </c>
      <c r="H27" s="58" t="s">
        <v>28</v>
      </c>
      <c r="I27" s="115"/>
      <c r="J27" s="58" t="s">
        <v>26</v>
      </c>
      <c r="K27" s="58" t="s">
        <v>27</v>
      </c>
      <c r="L27" s="58" t="s">
        <v>28</v>
      </c>
      <c r="M27" s="132"/>
      <c r="N27" s="58" t="s">
        <v>26</v>
      </c>
      <c r="O27" s="58" t="s">
        <v>27</v>
      </c>
      <c r="P27" s="14" t="s">
        <v>28</v>
      </c>
    </row>
    <row r="28" spans="1:17" s="16" customFormat="1" ht="12" customHeight="1" x14ac:dyDescent="0.2">
      <c r="A28" s="60">
        <v>1</v>
      </c>
      <c r="B28" s="134">
        <v>2</v>
      </c>
      <c r="C28" s="135"/>
      <c r="D28" s="15">
        <v>3</v>
      </c>
      <c r="E28" s="15">
        <v>4</v>
      </c>
      <c r="F28" s="15">
        <v>5</v>
      </c>
      <c r="G28" s="15">
        <v>6</v>
      </c>
      <c r="H28" s="15">
        <v>7</v>
      </c>
      <c r="I28" s="15">
        <v>8</v>
      </c>
      <c r="J28" s="15">
        <v>9</v>
      </c>
      <c r="K28" s="15">
        <v>10</v>
      </c>
      <c r="L28" s="15">
        <v>11</v>
      </c>
      <c r="M28" s="15">
        <v>12</v>
      </c>
      <c r="N28" s="15">
        <v>13</v>
      </c>
      <c r="O28" s="15">
        <v>14</v>
      </c>
      <c r="P28" s="61">
        <v>15</v>
      </c>
    </row>
    <row r="29" spans="1:17" s="9" customFormat="1" ht="24" customHeight="1" x14ac:dyDescent="0.2">
      <c r="A29" s="17">
        <v>1</v>
      </c>
      <c r="B29" s="184" t="s">
        <v>3</v>
      </c>
      <c r="C29" s="7" t="s">
        <v>4</v>
      </c>
      <c r="D29" s="18" t="s">
        <v>5</v>
      </c>
      <c r="E29" s="18"/>
      <c r="F29" s="35">
        <v>3</v>
      </c>
      <c r="G29" s="35">
        <f t="shared" ref="G29:G36" si="5">H29-F29</f>
        <v>0</v>
      </c>
      <c r="H29" s="35">
        <v>3</v>
      </c>
      <c r="I29" s="8">
        <v>0</v>
      </c>
      <c r="J29" s="8">
        <f t="shared" ref="J29:L33" si="6">F29*$I29</f>
        <v>0</v>
      </c>
      <c r="K29" s="8">
        <f t="shared" si="6"/>
        <v>0</v>
      </c>
      <c r="L29" s="8">
        <f t="shared" si="6"/>
        <v>0</v>
      </c>
      <c r="M29" s="19"/>
      <c r="N29" s="20">
        <f>ROUND((1+$M29)*J29,2)</f>
        <v>0</v>
      </c>
      <c r="O29" s="20">
        <f t="shared" ref="O29:P36" si="7">ROUND((1+$M29)*K29,2)</f>
        <v>0</v>
      </c>
      <c r="P29" s="62">
        <f t="shared" si="7"/>
        <v>0</v>
      </c>
    </row>
    <row r="30" spans="1:17" s="9" customFormat="1" ht="24" customHeight="1" x14ac:dyDescent="0.2">
      <c r="A30" s="17">
        <v>2</v>
      </c>
      <c r="B30" s="185"/>
      <c r="C30" s="7" t="s">
        <v>6</v>
      </c>
      <c r="D30" s="18" t="s">
        <v>5</v>
      </c>
      <c r="E30" s="18"/>
      <c r="F30" s="35">
        <v>3</v>
      </c>
      <c r="G30" s="35">
        <f t="shared" si="5"/>
        <v>0</v>
      </c>
      <c r="H30" s="35">
        <v>3</v>
      </c>
      <c r="I30" s="8">
        <v>0</v>
      </c>
      <c r="J30" s="8">
        <f t="shared" si="6"/>
        <v>0</v>
      </c>
      <c r="K30" s="8">
        <f t="shared" si="6"/>
        <v>0</v>
      </c>
      <c r="L30" s="8">
        <f t="shared" si="6"/>
        <v>0</v>
      </c>
      <c r="M30" s="19"/>
      <c r="N30" s="8">
        <f t="shared" ref="N30:N36" si="8">ROUND((1+$M30)*J30,2)</f>
        <v>0</v>
      </c>
      <c r="O30" s="8">
        <f t="shared" si="7"/>
        <v>0</v>
      </c>
      <c r="P30" s="73">
        <f t="shared" si="7"/>
        <v>0</v>
      </c>
    </row>
    <row r="31" spans="1:17" s="9" customFormat="1" ht="24" customHeight="1" x14ac:dyDescent="0.2">
      <c r="A31" s="17">
        <v>3</v>
      </c>
      <c r="B31" s="185"/>
      <c r="C31" s="7" t="s">
        <v>7</v>
      </c>
      <c r="D31" s="18" t="s">
        <v>5</v>
      </c>
      <c r="E31" s="18"/>
      <c r="F31" s="35">
        <v>3</v>
      </c>
      <c r="G31" s="35">
        <f t="shared" si="5"/>
        <v>0</v>
      </c>
      <c r="H31" s="35">
        <v>3</v>
      </c>
      <c r="I31" s="8">
        <v>0</v>
      </c>
      <c r="J31" s="8">
        <f t="shared" si="6"/>
        <v>0</v>
      </c>
      <c r="K31" s="8">
        <f t="shared" si="6"/>
        <v>0</v>
      </c>
      <c r="L31" s="8">
        <f t="shared" si="6"/>
        <v>0</v>
      </c>
      <c r="M31" s="19"/>
      <c r="N31" s="8">
        <f t="shared" si="8"/>
        <v>0</v>
      </c>
      <c r="O31" s="8">
        <f t="shared" si="7"/>
        <v>0</v>
      </c>
      <c r="P31" s="73">
        <f t="shared" si="7"/>
        <v>0</v>
      </c>
    </row>
    <row r="32" spans="1:17" s="9" customFormat="1" ht="24" customHeight="1" x14ac:dyDescent="0.2">
      <c r="A32" s="17">
        <v>4</v>
      </c>
      <c r="B32" s="185"/>
      <c r="C32" s="7" t="s">
        <v>8</v>
      </c>
      <c r="D32" s="18" t="s">
        <v>5</v>
      </c>
      <c r="E32" s="18"/>
      <c r="F32" s="35">
        <v>3</v>
      </c>
      <c r="G32" s="35">
        <v>0</v>
      </c>
      <c r="H32" s="35">
        <v>3</v>
      </c>
      <c r="I32" s="8">
        <v>0</v>
      </c>
      <c r="J32" s="8">
        <f t="shared" si="6"/>
        <v>0</v>
      </c>
      <c r="K32" s="8">
        <f t="shared" si="6"/>
        <v>0</v>
      </c>
      <c r="L32" s="8">
        <f t="shared" si="6"/>
        <v>0</v>
      </c>
      <c r="M32" s="19"/>
      <c r="N32" s="8">
        <f t="shared" si="8"/>
        <v>0</v>
      </c>
      <c r="O32" s="8">
        <f t="shared" si="7"/>
        <v>0</v>
      </c>
      <c r="P32" s="73">
        <f t="shared" si="7"/>
        <v>0</v>
      </c>
    </row>
    <row r="33" spans="1:16" s="9" customFormat="1" ht="24" customHeight="1" thickBot="1" x14ac:dyDescent="0.25">
      <c r="A33" s="21">
        <v>5</v>
      </c>
      <c r="B33" s="186"/>
      <c r="C33" s="12" t="s">
        <v>10</v>
      </c>
      <c r="D33" s="22" t="s">
        <v>5</v>
      </c>
      <c r="E33" s="22"/>
      <c r="F33" s="37">
        <v>1</v>
      </c>
      <c r="G33" s="37">
        <f t="shared" si="5"/>
        <v>0</v>
      </c>
      <c r="H33" s="37">
        <f>H36*1</f>
        <v>1</v>
      </c>
      <c r="I33" s="8">
        <v>0</v>
      </c>
      <c r="J33" s="13">
        <f t="shared" si="6"/>
        <v>0</v>
      </c>
      <c r="K33" s="13">
        <f t="shared" si="6"/>
        <v>0</v>
      </c>
      <c r="L33" s="13">
        <f t="shared" si="6"/>
        <v>0</v>
      </c>
      <c r="M33" s="19"/>
      <c r="N33" s="13">
        <f t="shared" si="8"/>
        <v>0</v>
      </c>
      <c r="O33" s="13">
        <f t="shared" si="7"/>
        <v>0</v>
      </c>
      <c r="P33" s="75">
        <f t="shared" si="7"/>
        <v>0</v>
      </c>
    </row>
    <row r="34" spans="1:16" s="9" customFormat="1" ht="18" customHeight="1" thickTop="1" x14ac:dyDescent="0.2">
      <c r="A34" s="25">
        <v>6</v>
      </c>
      <c r="B34" s="153" t="s">
        <v>14</v>
      </c>
      <c r="C34" s="10" t="s">
        <v>15</v>
      </c>
      <c r="D34" s="57" t="s">
        <v>5</v>
      </c>
      <c r="E34" s="57">
        <v>7</v>
      </c>
      <c r="F34" s="36">
        <v>1</v>
      </c>
      <c r="G34" s="36">
        <f t="shared" si="5"/>
        <v>0</v>
      </c>
      <c r="H34" s="36">
        <v>1</v>
      </c>
      <c r="I34" s="8">
        <v>0</v>
      </c>
      <c r="J34" s="11">
        <f t="shared" ref="J34:L36" si="9">F34*$I34*$E34</f>
        <v>0</v>
      </c>
      <c r="K34" s="11">
        <f t="shared" si="9"/>
        <v>0</v>
      </c>
      <c r="L34" s="11">
        <f t="shared" si="9"/>
        <v>0</v>
      </c>
      <c r="M34" s="19"/>
      <c r="N34" s="11">
        <f t="shared" si="8"/>
        <v>0</v>
      </c>
      <c r="O34" s="11">
        <f t="shared" si="7"/>
        <v>0</v>
      </c>
      <c r="P34" s="74">
        <f t="shared" si="7"/>
        <v>0</v>
      </c>
    </row>
    <row r="35" spans="1:16" s="9" customFormat="1" ht="24" customHeight="1" x14ac:dyDescent="0.2">
      <c r="A35" s="17">
        <v>7</v>
      </c>
      <c r="B35" s="151"/>
      <c r="C35" s="7" t="s">
        <v>16</v>
      </c>
      <c r="D35" s="18" t="s">
        <v>17</v>
      </c>
      <c r="E35" s="18">
        <v>7</v>
      </c>
      <c r="F35" s="35">
        <v>1</v>
      </c>
      <c r="G35" s="35">
        <f t="shared" si="5"/>
        <v>0</v>
      </c>
      <c r="H35" s="35">
        <v>1</v>
      </c>
      <c r="I35" s="8">
        <v>0</v>
      </c>
      <c r="J35" s="8">
        <f t="shared" si="9"/>
        <v>0</v>
      </c>
      <c r="K35" s="8">
        <f t="shared" si="9"/>
        <v>0</v>
      </c>
      <c r="L35" s="8">
        <f t="shared" si="9"/>
        <v>0</v>
      </c>
      <c r="M35" s="19"/>
      <c r="N35" s="8">
        <f t="shared" si="8"/>
        <v>0</v>
      </c>
      <c r="O35" s="8">
        <f t="shared" si="7"/>
        <v>0</v>
      </c>
      <c r="P35" s="73">
        <f t="shared" si="7"/>
        <v>0</v>
      </c>
    </row>
    <row r="36" spans="1:16" s="9" customFormat="1" ht="17.25" customHeight="1" x14ac:dyDescent="0.2">
      <c r="A36" s="17">
        <v>8</v>
      </c>
      <c r="B36" s="151"/>
      <c r="C36" s="7" t="s">
        <v>18</v>
      </c>
      <c r="D36" s="18" t="s">
        <v>5</v>
      </c>
      <c r="E36" s="18">
        <v>7</v>
      </c>
      <c r="F36" s="35">
        <v>1</v>
      </c>
      <c r="G36" s="35">
        <f t="shared" si="5"/>
        <v>0</v>
      </c>
      <c r="H36" s="35">
        <v>1</v>
      </c>
      <c r="I36" s="8">
        <v>0</v>
      </c>
      <c r="J36" s="8">
        <f t="shared" si="9"/>
        <v>0</v>
      </c>
      <c r="K36" s="8">
        <f t="shared" si="9"/>
        <v>0</v>
      </c>
      <c r="L36" s="8">
        <f t="shared" si="9"/>
        <v>0</v>
      </c>
      <c r="M36" s="19"/>
      <c r="N36" s="8">
        <f t="shared" si="8"/>
        <v>0</v>
      </c>
      <c r="O36" s="8">
        <f t="shared" si="7"/>
        <v>0</v>
      </c>
      <c r="P36" s="73">
        <f t="shared" si="7"/>
        <v>0</v>
      </c>
    </row>
    <row r="37" spans="1:16" s="31" customFormat="1" ht="18.75" customHeight="1" x14ac:dyDescent="0.2">
      <c r="A37" s="122" t="s">
        <v>33</v>
      </c>
      <c r="B37" s="123"/>
      <c r="C37" s="123"/>
      <c r="D37" s="123"/>
      <c r="E37" s="123"/>
      <c r="F37" s="123"/>
      <c r="G37" s="123"/>
      <c r="H37" s="123"/>
      <c r="I37" s="124"/>
      <c r="J37" s="29">
        <f>SUM(J29:J36)</f>
        <v>0</v>
      </c>
      <c r="K37" s="29">
        <f>SUM(K29:K36)</f>
        <v>0</v>
      </c>
      <c r="L37" s="29">
        <f>SUM(L29:L36)</f>
        <v>0</v>
      </c>
      <c r="M37" s="30"/>
      <c r="N37" s="29">
        <f>SUM(N29:N36)</f>
        <v>0</v>
      </c>
      <c r="O37" s="29">
        <f>SUM(O29:O36)</f>
        <v>0</v>
      </c>
      <c r="P37" s="65">
        <f>SUM(P29:P36)</f>
        <v>0</v>
      </c>
    </row>
    <row r="38" spans="1:16" s="31" customFormat="1" ht="27.75" customHeight="1" x14ac:dyDescent="0.2">
      <c r="A38" s="17">
        <v>1</v>
      </c>
      <c r="B38" s="184" t="s">
        <v>3</v>
      </c>
      <c r="C38" s="7" t="s">
        <v>4</v>
      </c>
      <c r="D38" s="18" t="s">
        <v>5</v>
      </c>
      <c r="E38" s="18"/>
      <c r="F38" s="35">
        <v>4</v>
      </c>
      <c r="G38" s="35">
        <f t="shared" ref="G38:G45" si="10">H38-F38</f>
        <v>0</v>
      </c>
      <c r="H38" s="35">
        <v>4</v>
      </c>
      <c r="I38" s="8">
        <v>0</v>
      </c>
      <c r="J38" s="8">
        <f t="shared" ref="J38:J42" si="11">F38*$I38</f>
        <v>0</v>
      </c>
      <c r="K38" s="8">
        <f t="shared" ref="K38:K42" si="12">G38*$I38</f>
        <v>0</v>
      </c>
      <c r="L38" s="8">
        <f t="shared" ref="L38:L42" si="13">H38*$I38</f>
        <v>0</v>
      </c>
      <c r="M38" s="19"/>
      <c r="N38" s="20">
        <f>ROUND((1+$M38)*J38,2)</f>
        <v>0</v>
      </c>
      <c r="O38" s="20">
        <f t="shared" ref="O38:O45" si="14">ROUND((1+$M38)*K38,2)</f>
        <v>0</v>
      </c>
      <c r="P38" s="62">
        <f t="shared" ref="P38:P45" si="15">ROUND((1+$M38)*L38,2)</f>
        <v>0</v>
      </c>
    </row>
    <row r="39" spans="1:16" s="31" customFormat="1" ht="25.5" customHeight="1" x14ac:dyDescent="0.2">
      <c r="A39" s="17">
        <v>2</v>
      </c>
      <c r="B39" s="185"/>
      <c r="C39" s="7" t="s">
        <v>6</v>
      </c>
      <c r="D39" s="18" t="s">
        <v>5</v>
      </c>
      <c r="E39" s="18"/>
      <c r="F39" s="35">
        <v>4</v>
      </c>
      <c r="G39" s="35">
        <f t="shared" si="10"/>
        <v>0</v>
      </c>
      <c r="H39" s="35">
        <v>4</v>
      </c>
      <c r="I39" s="8">
        <v>0</v>
      </c>
      <c r="J39" s="8">
        <f t="shared" si="11"/>
        <v>0</v>
      </c>
      <c r="K39" s="8">
        <f t="shared" si="12"/>
        <v>0</v>
      </c>
      <c r="L39" s="8">
        <f t="shared" si="13"/>
        <v>0</v>
      </c>
      <c r="M39" s="19"/>
      <c r="N39" s="8">
        <f t="shared" ref="N39:N45" si="16">ROUND((1+$M39)*J39,2)</f>
        <v>0</v>
      </c>
      <c r="O39" s="8">
        <f t="shared" si="14"/>
        <v>0</v>
      </c>
      <c r="P39" s="73">
        <f t="shared" si="15"/>
        <v>0</v>
      </c>
    </row>
    <row r="40" spans="1:16" ht="25.5" x14ac:dyDescent="0.2">
      <c r="A40" s="17">
        <v>3</v>
      </c>
      <c r="B40" s="185"/>
      <c r="C40" s="7" t="s">
        <v>7</v>
      </c>
      <c r="D40" s="18" t="s">
        <v>5</v>
      </c>
      <c r="E40" s="18"/>
      <c r="F40" s="35">
        <v>4</v>
      </c>
      <c r="G40" s="35">
        <f t="shared" si="10"/>
        <v>0</v>
      </c>
      <c r="H40" s="35">
        <v>4</v>
      </c>
      <c r="I40" s="8">
        <v>0</v>
      </c>
      <c r="J40" s="8">
        <f t="shared" si="11"/>
        <v>0</v>
      </c>
      <c r="K40" s="8">
        <f t="shared" si="12"/>
        <v>0</v>
      </c>
      <c r="L40" s="8">
        <f t="shared" si="13"/>
        <v>0</v>
      </c>
      <c r="M40" s="19"/>
      <c r="N40" s="8">
        <f t="shared" si="16"/>
        <v>0</v>
      </c>
      <c r="O40" s="8">
        <f t="shared" si="14"/>
        <v>0</v>
      </c>
      <c r="P40" s="73">
        <f t="shared" si="15"/>
        <v>0</v>
      </c>
    </row>
    <row r="41" spans="1:16" ht="38.25" x14ac:dyDescent="0.2">
      <c r="A41" s="17">
        <v>4</v>
      </c>
      <c r="B41" s="185"/>
      <c r="C41" s="7" t="s">
        <v>8</v>
      </c>
      <c r="D41" s="18" t="s">
        <v>5</v>
      </c>
      <c r="E41" s="18"/>
      <c r="F41" s="35">
        <v>4</v>
      </c>
      <c r="G41" s="35">
        <f t="shared" si="10"/>
        <v>0</v>
      </c>
      <c r="H41" s="35">
        <v>4</v>
      </c>
      <c r="I41" s="8">
        <v>0</v>
      </c>
      <c r="J41" s="8">
        <f t="shared" si="11"/>
        <v>0</v>
      </c>
      <c r="K41" s="8">
        <f t="shared" si="12"/>
        <v>0</v>
      </c>
      <c r="L41" s="8">
        <f t="shared" si="13"/>
        <v>0</v>
      </c>
      <c r="M41" s="19"/>
      <c r="N41" s="8">
        <f t="shared" si="16"/>
        <v>0</v>
      </c>
      <c r="O41" s="8">
        <f t="shared" si="14"/>
        <v>0</v>
      </c>
      <c r="P41" s="73">
        <f t="shared" si="15"/>
        <v>0</v>
      </c>
    </row>
    <row r="42" spans="1:16" ht="26.25" thickBot="1" x14ac:dyDescent="0.25">
      <c r="A42" s="21">
        <v>5</v>
      </c>
      <c r="B42" s="186"/>
      <c r="C42" s="12" t="s">
        <v>10</v>
      </c>
      <c r="D42" s="22" t="s">
        <v>5</v>
      </c>
      <c r="E42" s="22"/>
      <c r="F42" s="37">
        <v>1</v>
      </c>
      <c r="G42" s="37">
        <f t="shared" si="10"/>
        <v>0</v>
      </c>
      <c r="H42" s="37">
        <f>H45*1</f>
        <v>1</v>
      </c>
      <c r="I42" s="8">
        <v>0</v>
      </c>
      <c r="J42" s="13">
        <f t="shared" si="11"/>
        <v>0</v>
      </c>
      <c r="K42" s="13">
        <f t="shared" si="12"/>
        <v>0</v>
      </c>
      <c r="L42" s="13">
        <f t="shared" si="13"/>
        <v>0</v>
      </c>
      <c r="M42" s="19"/>
      <c r="N42" s="13">
        <f t="shared" si="16"/>
        <v>0</v>
      </c>
      <c r="O42" s="13">
        <f t="shared" si="14"/>
        <v>0</v>
      </c>
      <c r="P42" s="75">
        <f t="shared" si="15"/>
        <v>0</v>
      </c>
    </row>
    <row r="43" spans="1:16" ht="26.25" thickTop="1" x14ac:dyDescent="0.2">
      <c r="A43" s="25">
        <v>6</v>
      </c>
      <c r="B43" s="153" t="s">
        <v>14</v>
      </c>
      <c r="C43" s="10" t="s">
        <v>15</v>
      </c>
      <c r="D43" s="82" t="s">
        <v>5</v>
      </c>
      <c r="E43" s="82">
        <v>12</v>
      </c>
      <c r="F43" s="36">
        <v>1</v>
      </c>
      <c r="G43" s="36">
        <f t="shared" si="10"/>
        <v>0</v>
      </c>
      <c r="H43" s="36">
        <v>1</v>
      </c>
      <c r="I43" s="8">
        <v>0</v>
      </c>
      <c r="J43" s="11">
        <f t="shared" ref="J43:J45" si="17">F43*$I43*$E43</f>
        <v>0</v>
      </c>
      <c r="K43" s="11">
        <f t="shared" ref="K43:K45" si="18">G43*$I43*$E43</f>
        <v>0</v>
      </c>
      <c r="L43" s="11">
        <f t="shared" ref="L43:L45" si="19">H43*$I43*$E43</f>
        <v>0</v>
      </c>
      <c r="M43" s="19"/>
      <c r="N43" s="11">
        <f t="shared" si="16"/>
        <v>0</v>
      </c>
      <c r="O43" s="11">
        <f t="shared" si="14"/>
        <v>0</v>
      </c>
      <c r="P43" s="74">
        <f t="shared" si="15"/>
        <v>0</v>
      </c>
    </row>
    <row r="44" spans="1:16" ht="25.5" x14ac:dyDescent="0.2">
      <c r="A44" s="17">
        <v>7</v>
      </c>
      <c r="B44" s="151"/>
      <c r="C44" s="7" t="s">
        <v>16</v>
      </c>
      <c r="D44" s="18" t="s">
        <v>17</v>
      </c>
      <c r="E44" s="18">
        <v>12</v>
      </c>
      <c r="F44" s="35">
        <v>1</v>
      </c>
      <c r="G44" s="35">
        <f t="shared" si="10"/>
        <v>0</v>
      </c>
      <c r="H44" s="35">
        <v>1</v>
      </c>
      <c r="I44" s="8">
        <v>0</v>
      </c>
      <c r="J44" s="8">
        <f t="shared" si="17"/>
        <v>0</v>
      </c>
      <c r="K44" s="8">
        <f t="shared" si="18"/>
        <v>0</v>
      </c>
      <c r="L44" s="8">
        <f t="shared" si="19"/>
        <v>0</v>
      </c>
      <c r="M44" s="19"/>
      <c r="N44" s="8">
        <f t="shared" si="16"/>
        <v>0</v>
      </c>
      <c r="O44" s="8">
        <f t="shared" si="14"/>
        <v>0</v>
      </c>
      <c r="P44" s="73">
        <f t="shared" si="15"/>
        <v>0</v>
      </c>
    </row>
    <row r="45" spans="1:16" ht="25.5" x14ac:dyDescent="0.2">
      <c r="A45" s="17">
        <v>8</v>
      </c>
      <c r="B45" s="151"/>
      <c r="C45" s="7" t="s">
        <v>18</v>
      </c>
      <c r="D45" s="18" t="s">
        <v>5</v>
      </c>
      <c r="E45" s="18">
        <v>12</v>
      </c>
      <c r="F45" s="35">
        <v>1</v>
      </c>
      <c r="G45" s="35">
        <f t="shared" si="10"/>
        <v>0</v>
      </c>
      <c r="H45" s="35">
        <v>1</v>
      </c>
      <c r="I45" s="8">
        <v>0</v>
      </c>
      <c r="J45" s="8">
        <f t="shared" si="17"/>
        <v>0</v>
      </c>
      <c r="K45" s="8">
        <f t="shared" si="18"/>
        <v>0</v>
      </c>
      <c r="L45" s="8">
        <f t="shared" si="19"/>
        <v>0</v>
      </c>
      <c r="M45" s="19"/>
      <c r="N45" s="8">
        <f t="shared" si="16"/>
        <v>0</v>
      </c>
      <c r="O45" s="8">
        <f t="shared" si="14"/>
        <v>0</v>
      </c>
      <c r="P45" s="73">
        <f t="shared" si="15"/>
        <v>0</v>
      </c>
    </row>
    <row r="46" spans="1:16" ht="13.5" x14ac:dyDescent="0.2">
      <c r="A46" s="122" t="s">
        <v>34</v>
      </c>
      <c r="B46" s="123"/>
      <c r="C46" s="123"/>
      <c r="D46" s="123"/>
      <c r="E46" s="123"/>
      <c r="F46" s="123"/>
      <c r="G46" s="123"/>
      <c r="H46" s="123"/>
      <c r="I46" s="124"/>
      <c r="J46" s="29">
        <f>J37</f>
        <v>0</v>
      </c>
      <c r="K46" s="29">
        <f>K37</f>
        <v>0</v>
      </c>
      <c r="L46" s="29">
        <f>L37</f>
        <v>0</v>
      </c>
      <c r="M46" s="30"/>
      <c r="N46" s="29">
        <f>N37</f>
        <v>0</v>
      </c>
      <c r="O46" s="29">
        <f>O37</f>
        <v>0</v>
      </c>
      <c r="P46" s="65">
        <f>P37</f>
        <v>0</v>
      </c>
    </row>
    <row r="47" spans="1:16" x14ac:dyDescent="0.2">
      <c r="A47" s="128" t="s">
        <v>35</v>
      </c>
      <c r="B47" s="129"/>
      <c r="C47" s="129"/>
      <c r="D47" s="129"/>
      <c r="E47" s="129"/>
      <c r="F47" s="129"/>
      <c r="G47" s="129"/>
      <c r="H47" s="129"/>
      <c r="I47" s="130"/>
      <c r="J47" s="32">
        <f>J46+J37</f>
        <v>0</v>
      </c>
      <c r="K47" s="32">
        <f>K46+K37</f>
        <v>0</v>
      </c>
      <c r="L47" s="32">
        <f>L46+L37</f>
        <v>0</v>
      </c>
      <c r="M47" s="30"/>
      <c r="N47" s="32">
        <f>N46+N37</f>
        <v>0</v>
      </c>
      <c r="O47" s="32">
        <f>O46+O37</f>
        <v>0</v>
      </c>
      <c r="P47" s="66">
        <f>P46+P37</f>
        <v>0</v>
      </c>
    </row>
    <row r="48" spans="1:16" x14ac:dyDescent="0.2">
      <c r="A48" s="67"/>
      <c r="B48" s="68"/>
      <c r="C48" s="116" t="s">
        <v>45</v>
      </c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9"/>
    </row>
    <row r="49" spans="1:16" x14ac:dyDescent="0.2">
      <c r="A49" s="67"/>
      <c r="B49" s="68"/>
      <c r="C49" s="117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9"/>
    </row>
    <row r="50" spans="1:16" x14ac:dyDescent="0.2">
      <c r="A50" s="67"/>
      <c r="B50" s="68"/>
      <c r="C50" s="117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9"/>
    </row>
    <row r="51" spans="1:16" x14ac:dyDescent="0.2">
      <c r="A51" s="67"/>
      <c r="B51" s="68"/>
      <c r="C51" s="117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9"/>
    </row>
    <row r="52" spans="1:16" ht="13.5" thickBot="1" x14ac:dyDescent="0.25">
      <c r="A52" s="70"/>
      <c r="B52" s="71"/>
      <c r="C52" s="118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2"/>
    </row>
  </sheetData>
  <mergeCells count="42">
    <mergeCell ref="M3:P3"/>
    <mergeCell ref="A4:P4"/>
    <mergeCell ref="A19:I19"/>
    <mergeCell ref="A20:I20"/>
    <mergeCell ref="A21:I21"/>
    <mergeCell ref="J5:L5"/>
    <mergeCell ref="M5:M6"/>
    <mergeCell ref="N5:P5"/>
    <mergeCell ref="A1:I1"/>
    <mergeCell ref="A2:I2"/>
    <mergeCell ref="A3:H3"/>
    <mergeCell ref="B15:B18"/>
    <mergeCell ref="A5:A6"/>
    <mergeCell ref="B5:C6"/>
    <mergeCell ref="D5:D6"/>
    <mergeCell ref="E5:E6"/>
    <mergeCell ref="B7:C7"/>
    <mergeCell ref="B8:B13"/>
    <mergeCell ref="F5:H5"/>
    <mergeCell ref="I5:I6"/>
    <mergeCell ref="A22:H22"/>
    <mergeCell ref="M22:P22"/>
    <mergeCell ref="A24:P24"/>
    <mergeCell ref="A37:I37"/>
    <mergeCell ref="A46:I46"/>
    <mergeCell ref="A25:P25"/>
    <mergeCell ref="C48:C52"/>
    <mergeCell ref="A47:I47"/>
    <mergeCell ref="J26:L26"/>
    <mergeCell ref="M26:M27"/>
    <mergeCell ref="N26:P26"/>
    <mergeCell ref="B28:C28"/>
    <mergeCell ref="B29:B33"/>
    <mergeCell ref="B34:B36"/>
    <mergeCell ref="A26:A27"/>
    <mergeCell ref="B26:C27"/>
    <mergeCell ref="D26:D27"/>
    <mergeCell ref="E26:E27"/>
    <mergeCell ref="F26:H26"/>
    <mergeCell ref="I26:I27"/>
    <mergeCell ref="B38:B42"/>
    <mergeCell ref="B43:B45"/>
  </mergeCells>
  <pageMargins left="0.19685039370078741" right="0.19685039370078741" top="0.59055118110236227" bottom="0.74803149606299213" header="0.59055118110236227" footer="0.31496062992125984"/>
  <pageSetup paperSize="9" scale="90" fitToHeight="0" orientation="landscape" r:id="rId1"/>
  <headerFooter alignWithMargins="0">
    <oddFooter>Strona &amp;P z &amp;N</oddFooter>
  </headerFooter>
  <colBreaks count="1" manualBreakCount="1">
    <brk id="16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Q39"/>
  <sheetViews>
    <sheetView topLeftCell="A40" zoomScaleNormal="100" workbookViewId="0">
      <selection activeCell="A5" sqref="A5:P5"/>
    </sheetView>
  </sheetViews>
  <sheetFormatPr defaultRowHeight="12.75" x14ac:dyDescent="0.2"/>
  <cols>
    <col min="1" max="2" width="3.7109375" style="1" customWidth="1"/>
    <col min="3" max="3" width="38.5703125" style="1" customWidth="1"/>
    <col min="4" max="4" width="4.28515625" style="1" customWidth="1"/>
    <col min="5" max="5" width="5.140625" style="1" customWidth="1"/>
    <col min="6" max="8" width="10.42578125" style="1" customWidth="1"/>
    <col min="9" max="9" width="12.7109375" style="1" customWidth="1"/>
    <col min="10" max="12" width="9.7109375" style="1" customWidth="1"/>
    <col min="13" max="13" width="14" style="1" customWidth="1"/>
    <col min="14" max="14" width="11" style="1" customWidth="1"/>
    <col min="15" max="15" width="10" style="1" customWidth="1"/>
    <col min="16" max="16" width="11.42578125" style="1" bestFit="1" customWidth="1"/>
    <col min="17" max="16384" width="9.140625" style="1"/>
  </cols>
  <sheetData>
    <row r="1" spans="1:17" s="31" customFormat="1" ht="18.75" hidden="1" customHeight="1" x14ac:dyDescent="0.2">
      <c r="A1" s="157" t="s">
        <v>34</v>
      </c>
      <c r="B1" s="158"/>
      <c r="C1" s="158"/>
      <c r="D1" s="158"/>
      <c r="E1" s="158"/>
      <c r="F1" s="158"/>
      <c r="G1" s="158"/>
      <c r="H1" s="158"/>
      <c r="I1" s="159"/>
      <c r="J1" s="76" t="e">
        <f>#REF!</f>
        <v>#REF!</v>
      </c>
      <c r="K1" s="76" t="e">
        <f>#REF!</f>
        <v>#REF!</v>
      </c>
      <c r="L1" s="76" t="e">
        <f>#REF!</f>
        <v>#REF!</v>
      </c>
      <c r="M1" s="77">
        <v>0.08</v>
      </c>
      <c r="N1" s="76" t="e">
        <f>#REF!</f>
        <v>#REF!</v>
      </c>
      <c r="O1" s="76" t="e">
        <f>#REF!</f>
        <v>#REF!</v>
      </c>
      <c r="P1" s="78" t="e">
        <f>#REF!</f>
        <v>#REF!</v>
      </c>
    </row>
    <row r="2" spans="1:17" s="31" customFormat="1" ht="25.5" hidden="1" customHeight="1" x14ac:dyDescent="0.2">
      <c r="A2" s="128" t="s">
        <v>35</v>
      </c>
      <c r="B2" s="129"/>
      <c r="C2" s="129"/>
      <c r="D2" s="129"/>
      <c r="E2" s="129"/>
      <c r="F2" s="129"/>
      <c r="G2" s="129"/>
      <c r="H2" s="129"/>
      <c r="I2" s="130"/>
      <c r="J2" s="32" t="e">
        <f>J1+#REF!</f>
        <v>#REF!</v>
      </c>
      <c r="K2" s="32" t="e">
        <f>K1+#REF!</f>
        <v>#REF!</v>
      </c>
      <c r="L2" s="32" t="e">
        <f>L1+#REF!</f>
        <v>#REF!</v>
      </c>
      <c r="M2" s="33">
        <v>0.08</v>
      </c>
      <c r="N2" s="32" t="e">
        <f>N1+#REF!</f>
        <v>#REF!</v>
      </c>
      <c r="O2" s="32" t="e">
        <f>O1+#REF!</f>
        <v>#REF!</v>
      </c>
      <c r="P2" s="66" t="e">
        <f>P1+#REF!</f>
        <v>#REF!</v>
      </c>
      <c r="Q2" s="31" t="e">
        <f>O2/N2</f>
        <v>#REF!</v>
      </c>
    </row>
    <row r="3" spans="1:17" s="31" customFormat="1" ht="25.5" hidden="1" customHeight="1" thickBot="1" x14ac:dyDescent="0.25">
      <c r="A3" s="128" t="s">
        <v>36</v>
      </c>
      <c r="B3" s="129"/>
      <c r="C3" s="129"/>
      <c r="D3" s="129"/>
      <c r="E3" s="129"/>
      <c r="F3" s="129"/>
      <c r="G3" s="129"/>
      <c r="H3" s="129"/>
      <c r="I3" s="34">
        <v>4.3117000000000001</v>
      </c>
      <c r="J3" s="32" t="e">
        <f>ROUND(J2/I3,2)</f>
        <v>#REF!</v>
      </c>
      <c r="K3" s="32" t="e">
        <f>ROUND(K2/I3,2)</f>
        <v>#REF!</v>
      </c>
      <c r="L3" s="32" t="e">
        <f>ROUND(L2/I3,2)</f>
        <v>#REF!</v>
      </c>
      <c r="M3" s="160"/>
      <c r="N3" s="161"/>
      <c r="O3" s="161"/>
      <c r="P3" s="162"/>
    </row>
    <row r="4" spans="1:17" s="31" customFormat="1" ht="25.5" customHeight="1" x14ac:dyDescent="0.2">
      <c r="A4" s="87"/>
      <c r="B4" s="88"/>
      <c r="C4" s="95" t="s">
        <v>48</v>
      </c>
      <c r="D4" s="88"/>
      <c r="E4" s="88"/>
      <c r="F4" s="88"/>
      <c r="G4" s="88"/>
      <c r="H4" s="88"/>
      <c r="I4" s="92"/>
      <c r="J4" s="93"/>
      <c r="K4" s="93"/>
      <c r="L4" s="93"/>
      <c r="M4" s="89"/>
      <c r="N4" s="89"/>
      <c r="O4" s="89"/>
      <c r="P4" s="94"/>
    </row>
    <row r="5" spans="1:17" s="31" customFormat="1" ht="25.5" customHeight="1" thickBot="1" x14ac:dyDescent="0.25">
      <c r="A5" s="154" t="s">
        <v>54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6"/>
    </row>
    <row r="6" spans="1:17" ht="27.75" customHeight="1" thickBot="1" x14ac:dyDescent="0.25">
      <c r="A6" s="125" t="s">
        <v>41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7"/>
    </row>
    <row r="7" spans="1:17" ht="33" customHeight="1" x14ac:dyDescent="0.2">
      <c r="A7" s="145" t="s">
        <v>0</v>
      </c>
      <c r="B7" s="146" t="s">
        <v>1</v>
      </c>
      <c r="C7" s="146"/>
      <c r="D7" s="146" t="s">
        <v>2</v>
      </c>
      <c r="E7" s="108" t="s">
        <v>20</v>
      </c>
      <c r="F7" s="147" t="s">
        <v>21</v>
      </c>
      <c r="G7" s="147"/>
      <c r="H7" s="147"/>
      <c r="I7" s="147" t="s">
        <v>22</v>
      </c>
      <c r="J7" s="147" t="s">
        <v>23</v>
      </c>
      <c r="K7" s="147"/>
      <c r="L7" s="147"/>
      <c r="M7" s="148" t="s">
        <v>24</v>
      </c>
      <c r="N7" s="148" t="s">
        <v>25</v>
      </c>
      <c r="O7" s="148"/>
      <c r="P7" s="149"/>
    </row>
    <row r="8" spans="1:17" ht="32.25" customHeight="1" thickBot="1" x14ac:dyDescent="0.25">
      <c r="A8" s="137"/>
      <c r="B8" s="139"/>
      <c r="C8" s="139"/>
      <c r="D8" s="139"/>
      <c r="E8" s="109"/>
      <c r="F8" s="58" t="s">
        <v>26</v>
      </c>
      <c r="G8" s="58" t="s">
        <v>27</v>
      </c>
      <c r="H8" s="58" t="s">
        <v>28</v>
      </c>
      <c r="I8" s="115"/>
      <c r="J8" s="58" t="s">
        <v>26</v>
      </c>
      <c r="K8" s="58" t="s">
        <v>27</v>
      </c>
      <c r="L8" s="58" t="s">
        <v>28</v>
      </c>
      <c r="M8" s="132"/>
      <c r="N8" s="58" t="s">
        <v>26</v>
      </c>
      <c r="O8" s="58" t="s">
        <v>27</v>
      </c>
      <c r="P8" s="14" t="s">
        <v>28</v>
      </c>
    </row>
    <row r="9" spans="1:17" s="16" customFormat="1" ht="12" customHeight="1" x14ac:dyDescent="0.2">
      <c r="A9" s="60">
        <v>1</v>
      </c>
      <c r="B9" s="134">
        <v>2</v>
      </c>
      <c r="C9" s="135"/>
      <c r="D9" s="15">
        <v>3</v>
      </c>
      <c r="E9" s="15">
        <v>4</v>
      </c>
      <c r="F9" s="15">
        <v>5</v>
      </c>
      <c r="G9" s="15">
        <v>6</v>
      </c>
      <c r="H9" s="15">
        <v>7</v>
      </c>
      <c r="I9" s="15">
        <v>8</v>
      </c>
      <c r="J9" s="15">
        <v>9</v>
      </c>
      <c r="K9" s="15">
        <v>10</v>
      </c>
      <c r="L9" s="15">
        <v>11</v>
      </c>
      <c r="M9" s="15">
        <v>12</v>
      </c>
      <c r="N9" s="15">
        <v>13</v>
      </c>
      <c r="O9" s="15">
        <v>14</v>
      </c>
      <c r="P9" s="61">
        <v>15</v>
      </c>
    </row>
    <row r="10" spans="1:17" s="9" customFormat="1" ht="24" customHeight="1" x14ac:dyDescent="0.2">
      <c r="A10" s="17">
        <v>1</v>
      </c>
      <c r="B10" s="184" t="s">
        <v>3</v>
      </c>
      <c r="C10" s="7" t="s">
        <v>4</v>
      </c>
      <c r="D10" s="18" t="s">
        <v>5</v>
      </c>
      <c r="E10" s="18"/>
      <c r="F10" s="35">
        <v>16</v>
      </c>
      <c r="G10" s="35">
        <f t="shared" ref="G10:G20" si="0">H10-F10</f>
        <v>0</v>
      </c>
      <c r="H10" s="35">
        <v>16</v>
      </c>
      <c r="I10" s="8">
        <v>0</v>
      </c>
      <c r="J10" s="8">
        <f>F10*$I10</f>
        <v>0</v>
      </c>
      <c r="K10" s="8">
        <f>G10*$I10</f>
        <v>0</v>
      </c>
      <c r="L10" s="8">
        <f>H10*$I10</f>
        <v>0</v>
      </c>
      <c r="M10" s="19"/>
      <c r="N10" s="20">
        <f>ROUND((1+$M10)*J10,2)</f>
        <v>0</v>
      </c>
      <c r="O10" s="20">
        <f t="shared" ref="O10:P20" si="1">ROUND((1+$M10)*K10,2)</f>
        <v>0</v>
      </c>
      <c r="P10" s="62">
        <f t="shared" si="1"/>
        <v>0</v>
      </c>
    </row>
    <row r="11" spans="1:17" s="9" customFormat="1" ht="24" customHeight="1" x14ac:dyDescent="0.2">
      <c r="A11" s="17">
        <v>2</v>
      </c>
      <c r="B11" s="185"/>
      <c r="C11" s="7" t="s">
        <v>6</v>
      </c>
      <c r="D11" s="18" t="s">
        <v>5</v>
      </c>
      <c r="E11" s="18"/>
      <c r="F11" s="35">
        <v>8</v>
      </c>
      <c r="G11" s="35">
        <f t="shared" si="0"/>
        <v>0</v>
      </c>
      <c r="H11" s="35">
        <v>8</v>
      </c>
      <c r="I11" s="8">
        <v>0</v>
      </c>
      <c r="J11" s="8">
        <f t="shared" ref="J11:L16" si="2">F11*$I11</f>
        <v>0</v>
      </c>
      <c r="K11" s="8">
        <f t="shared" si="2"/>
        <v>0</v>
      </c>
      <c r="L11" s="8">
        <f t="shared" si="2"/>
        <v>0</v>
      </c>
      <c r="M11" s="19"/>
      <c r="N11" s="8">
        <f t="shared" ref="N11:N20" si="3">ROUND((1+$M11)*J11,2)</f>
        <v>0</v>
      </c>
      <c r="O11" s="8">
        <f t="shared" si="1"/>
        <v>0</v>
      </c>
      <c r="P11" s="73">
        <f t="shared" si="1"/>
        <v>0</v>
      </c>
    </row>
    <row r="12" spans="1:17" s="9" customFormat="1" ht="24" customHeight="1" x14ac:dyDescent="0.2">
      <c r="A12" s="17">
        <v>3</v>
      </c>
      <c r="B12" s="185"/>
      <c r="C12" s="7" t="s">
        <v>7</v>
      </c>
      <c r="D12" s="18" t="s">
        <v>5</v>
      </c>
      <c r="E12" s="18"/>
      <c r="F12" s="35">
        <v>8</v>
      </c>
      <c r="G12" s="35">
        <f t="shared" si="0"/>
        <v>0</v>
      </c>
      <c r="H12" s="35">
        <v>8</v>
      </c>
      <c r="I12" s="8">
        <v>0</v>
      </c>
      <c r="J12" s="8">
        <f t="shared" si="2"/>
        <v>0</v>
      </c>
      <c r="K12" s="8">
        <f t="shared" si="2"/>
        <v>0</v>
      </c>
      <c r="L12" s="8">
        <f t="shared" si="2"/>
        <v>0</v>
      </c>
      <c r="M12" s="19"/>
      <c r="N12" s="8">
        <f t="shared" si="3"/>
        <v>0</v>
      </c>
      <c r="O12" s="8">
        <f t="shared" si="1"/>
        <v>0</v>
      </c>
      <c r="P12" s="73">
        <f t="shared" si="1"/>
        <v>0</v>
      </c>
    </row>
    <row r="13" spans="1:17" s="9" customFormat="1" ht="24" customHeight="1" x14ac:dyDescent="0.2">
      <c r="A13" s="17">
        <v>4</v>
      </c>
      <c r="B13" s="185"/>
      <c r="C13" s="7" t="s">
        <v>8</v>
      </c>
      <c r="D13" s="18" t="s">
        <v>5</v>
      </c>
      <c r="E13" s="18"/>
      <c r="F13" s="35">
        <v>8</v>
      </c>
      <c r="G13" s="35">
        <f t="shared" si="0"/>
        <v>0</v>
      </c>
      <c r="H13" s="35">
        <v>8</v>
      </c>
      <c r="I13" s="8">
        <v>0</v>
      </c>
      <c r="J13" s="8">
        <f t="shared" si="2"/>
        <v>0</v>
      </c>
      <c r="K13" s="8">
        <f t="shared" si="2"/>
        <v>0</v>
      </c>
      <c r="L13" s="8">
        <f t="shared" si="2"/>
        <v>0</v>
      </c>
      <c r="M13" s="19"/>
      <c r="N13" s="8">
        <f t="shared" si="3"/>
        <v>0</v>
      </c>
      <c r="O13" s="8">
        <f t="shared" si="1"/>
        <v>0</v>
      </c>
      <c r="P13" s="73">
        <f t="shared" si="1"/>
        <v>0</v>
      </c>
    </row>
    <row r="14" spans="1:17" s="9" customFormat="1" ht="27" customHeight="1" x14ac:dyDescent="0.2">
      <c r="A14" s="25">
        <v>5</v>
      </c>
      <c r="B14" s="185"/>
      <c r="C14" s="10" t="s">
        <v>9</v>
      </c>
      <c r="D14" s="57" t="s">
        <v>5</v>
      </c>
      <c r="E14" s="57"/>
      <c r="F14" s="36">
        <v>8</v>
      </c>
      <c r="G14" s="36">
        <f t="shared" si="0"/>
        <v>0</v>
      </c>
      <c r="H14" s="36">
        <v>8</v>
      </c>
      <c r="I14" s="8">
        <v>0</v>
      </c>
      <c r="J14" s="11">
        <f t="shared" si="2"/>
        <v>0</v>
      </c>
      <c r="K14" s="11">
        <f t="shared" si="2"/>
        <v>0</v>
      </c>
      <c r="L14" s="11">
        <f t="shared" si="2"/>
        <v>0</v>
      </c>
      <c r="M14" s="19"/>
      <c r="N14" s="11">
        <f t="shared" si="3"/>
        <v>0</v>
      </c>
      <c r="O14" s="11">
        <f t="shared" si="1"/>
        <v>0</v>
      </c>
      <c r="P14" s="74">
        <f t="shared" si="1"/>
        <v>0</v>
      </c>
    </row>
    <row r="15" spans="1:17" s="9" customFormat="1" ht="24" customHeight="1" thickBot="1" x14ac:dyDescent="0.25">
      <c r="A15" s="21">
        <v>6</v>
      </c>
      <c r="B15" s="186"/>
      <c r="C15" s="12" t="s">
        <v>10</v>
      </c>
      <c r="D15" s="22" t="s">
        <v>5</v>
      </c>
      <c r="E15" s="22"/>
      <c r="F15" s="37">
        <v>1</v>
      </c>
      <c r="G15" s="37">
        <f t="shared" si="0"/>
        <v>0</v>
      </c>
      <c r="H15" s="37">
        <v>1</v>
      </c>
      <c r="I15" s="8">
        <v>0</v>
      </c>
      <c r="J15" s="13">
        <f t="shared" si="2"/>
        <v>0</v>
      </c>
      <c r="K15" s="13">
        <f t="shared" si="2"/>
        <v>0</v>
      </c>
      <c r="L15" s="13">
        <f t="shared" si="2"/>
        <v>0</v>
      </c>
      <c r="M15" s="19"/>
      <c r="N15" s="13">
        <f t="shared" si="3"/>
        <v>0</v>
      </c>
      <c r="O15" s="13">
        <f t="shared" si="1"/>
        <v>0</v>
      </c>
      <c r="P15" s="75">
        <f t="shared" si="1"/>
        <v>0</v>
      </c>
    </row>
    <row r="16" spans="1:17" s="9" customFormat="1" ht="51.75" customHeight="1" thickTop="1" thickBot="1" x14ac:dyDescent="0.25">
      <c r="A16" s="40">
        <v>7</v>
      </c>
      <c r="B16" s="41" t="s">
        <v>11</v>
      </c>
      <c r="C16" s="42" t="s">
        <v>12</v>
      </c>
      <c r="D16" s="43" t="s">
        <v>5</v>
      </c>
      <c r="E16" s="43"/>
      <c r="F16" s="54">
        <v>1</v>
      </c>
      <c r="G16" s="54">
        <f t="shared" si="0"/>
        <v>0</v>
      </c>
      <c r="H16" s="54">
        <v>1</v>
      </c>
      <c r="I16" s="8">
        <v>0</v>
      </c>
      <c r="J16" s="44">
        <f t="shared" si="2"/>
        <v>0</v>
      </c>
      <c r="K16" s="44">
        <f t="shared" si="2"/>
        <v>0</v>
      </c>
      <c r="L16" s="44">
        <f t="shared" si="2"/>
        <v>0</v>
      </c>
      <c r="M16" s="19"/>
      <c r="N16" s="44">
        <f t="shared" si="3"/>
        <v>0</v>
      </c>
      <c r="O16" s="44">
        <f t="shared" si="1"/>
        <v>0</v>
      </c>
      <c r="P16" s="81">
        <f t="shared" si="1"/>
        <v>0</v>
      </c>
    </row>
    <row r="17" spans="1:16" s="9" customFormat="1" ht="18" customHeight="1" thickTop="1" x14ac:dyDescent="0.2">
      <c r="A17" s="25">
        <v>8</v>
      </c>
      <c r="B17" s="185" t="s">
        <v>14</v>
      </c>
      <c r="C17" s="10" t="s">
        <v>15</v>
      </c>
      <c r="D17" s="57" t="s">
        <v>5</v>
      </c>
      <c r="E17" s="57">
        <v>7</v>
      </c>
      <c r="F17" s="36">
        <v>1</v>
      </c>
      <c r="G17" s="36">
        <f t="shared" si="0"/>
        <v>0</v>
      </c>
      <c r="H17" s="36">
        <v>1</v>
      </c>
      <c r="I17" s="8">
        <v>0</v>
      </c>
      <c r="J17" s="11">
        <f t="shared" ref="J17:L20" si="4">F17*$I17*$E17</f>
        <v>0</v>
      </c>
      <c r="K17" s="11">
        <f t="shared" si="4"/>
        <v>0</v>
      </c>
      <c r="L17" s="11">
        <f t="shared" si="4"/>
        <v>0</v>
      </c>
      <c r="M17" s="19"/>
      <c r="N17" s="11">
        <f t="shared" si="3"/>
        <v>0</v>
      </c>
      <c r="O17" s="11">
        <f t="shared" si="1"/>
        <v>0</v>
      </c>
      <c r="P17" s="74">
        <f t="shared" si="1"/>
        <v>0</v>
      </c>
    </row>
    <row r="18" spans="1:16" s="9" customFormat="1" ht="24" customHeight="1" x14ac:dyDescent="0.2">
      <c r="A18" s="17">
        <v>9</v>
      </c>
      <c r="B18" s="185"/>
      <c r="C18" s="7" t="s">
        <v>16</v>
      </c>
      <c r="D18" s="18" t="s">
        <v>17</v>
      </c>
      <c r="E18" s="18">
        <v>7</v>
      </c>
      <c r="F18" s="35">
        <v>3</v>
      </c>
      <c r="G18" s="35">
        <f t="shared" si="0"/>
        <v>0</v>
      </c>
      <c r="H18" s="35">
        <v>3</v>
      </c>
      <c r="I18" s="8">
        <v>0</v>
      </c>
      <c r="J18" s="8">
        <f t="shared" si="4"/>
        <v>0</v>
      </c>
      <c r="K18" s="8">
        <f t="shared" si="4"/>
        <v>0</v>
      </c>
      <c r="L18" s="8">
        <f t="shared" si="4"/>
        <v>0</v>
      </c>
      <c r="M18" s="19"/>
      <c r="N18" s="8">
        <f t="shared" si="3"/>
        <v>0</v>
      </c>
      <c r="O18" s="8">
        <f t="shared" si="1"/>
        <v>0</v>
      </c>
      <c r="P18" s="73">
        <f t="shared" si="1"/>
        <v>0</v>
      </c>
    </row>
    <row r="19" spans="1:16" s="9" customFormat="1" ht="17.25" customHeight="1" x14ac:dyDescent="0.2">
      <c r="A19" s="17">
        <v>10</v>
      </c>
      <c r="B19" s="185"/>
      <c r="C19" s="7" t="s">
        <v>18</v>
      </c>
      <c r="D19" s="18" t="s">
        <v>5</v>
      </c>
      <c r="E19" s="18">
        <v>7</v>
      </c>
      <c r="F19" s="35">
        <v>1</v>
      </c>
      <c r="G19" s="35">
        <f t="shared" si="0"/>
        <v>0</v>
      </c>
      <c r="H19" s="35">
        <v>1</v>
      </c>
      <c r="I19" s="8">
        <v>0</v>
      </c>
      <c r="J19" s="8">
        <f t="shared" si="4"/>
        <v>0</v>
      </c>
      <c r="K19" s="8">
        <f t="shared" si="4"/>
        <v>0</v>
      </c>
      <c r="L19" s="8">
        <f t="shared" si="4"/>
        <v>0</v>
      </c>
      <c r="M19" s="19"/>
      <c r="N19" s="8">
        <f t="shared" si="3"/>
        <v>0</v>
      </c>
      <c r="O19" s="8">
        <f t="shared" si="1"/>
        <v>0</v>
      </c>
      <c r="P19" s="73">
        <f t="shared" si="1"/>
        <v>0</v>
      </c>
    </row>
    <row r="20" spans="1:16" s="9" customFormat="1" ht="17.25" customHeight="1" x14ac:dyDescent="0.2">
      <c r="A20" s="17">
        <v>11</v>
      </c>
      <c r="B20" s="190"/>
      <c r="C20" s="7" t="s">
        <v>19</v>
      </c>
      <c r="D20" s="18" t="s">
        <v>5</v>
      </c>
      <c r="E20" s="18">
        <v>7</v>
      </c>
      <c r="F20" s="35">
        <v>1</v>
      </c>
      <c r="G20" s="35">
        <f t="shared" si="0"/>
        <v>0</v>
      </c>
      <c r="H20" s="35">
        <v>1</v>
      </c>
      <c r="I20" s="8">
        <v>0</v>
      </c>
      <c r="J20" s="8">
        <f t="shared" si="4"/>
        <v>0</v>
      </c>
      <c r="K20" s="8">
        <f t="shared" si="4"/>
        <v>0</v>
      </c>
      <c r="L20" s="8">
        <f t="shared" si="4"/>
        <v>0</v>
      </c>
      <c r="M20" s="19"/>
      <c r="N20" s="8">
        <f t="shared" si="3"/>
        <v>0</v>
      </c>
      <c r="O20" s="8">
        <f t="shared" si="1"/>
        <v>0</v>
      </c>
      <c r="P20" s="73">
        <f t="shared" si="1"/>
        <v>0</v>
      </c>
    </row>
    <row r="21" spans="1:16" s="31" customFormat="1" ht="18.75" customHeight="1" x14ac:dyDescent="0.2">
      <c r="A21" s="122" t="s">
        <v>33</v>
      </c>
      <c r="B21" s="123"/>
      <c r="C21" s="123"/>
      <c r="D21" s="123"/>
      <c r="E21" s="123"/>
      <c r="F21" s="123"/>
      <c r="G21" s="123"/>
      <c r="H21" s="123"/>
      <c r="I21" s="124"/>
      <c r="J21" s="29">
        <f>SUM(J10:J20)</f>
        <v>0</v>
      </c>
      <c r="K21" s="29">
        <f>SUM(K10:K20)</f>
        <v>0</v>
      </c>
      <c r="L21" s="29">
        <f>SUM(L10:L20)</f>
        <v>0</v>
      </c>
      <c r="M21" s="30"/>
      <c r="N21" s="29">
        <f>SUM(N10:N20)</f>
        <v>0</v>
      </c>
      <c r="O21" s="29">
        <f>SUM(O10:O20)</f>
        <v>0</v>
      </c>
      <c r="P21" s="65">
        <f>SUM(P10:P20)</f>
        <v>0</v>
      </c>
    </row>
    <row r="22" spans="1:16" s="31" customFormat="1" ht="26.25" customHeight="1" x14ac:dyDescent="0.2">
      <c r="A22" s="17">
        <v>1</v>
      </c>
      <c r="B22" s="184" t="s">
        <v>3</v>
      </c>
      <c r="C22" s="7" t="s">
        <v>4</v>
      </c>
      <c r="D22" s="18" t="s">
        <v>5</v>
      </c>
      <c r="E22" s="18"/>
      <c r="F22" s="35">
        <v>24</v>
      </c>
      <c r="G22" s="35">
        <f t="shared" ref="G22:G32" si="5">H22-F22</f>
        <v>0</v>
      </c>
      <c r="H22" s="35">
        <v>24</v>
      </c>
      <c r="I22" s="8">
        <v>0</v>
      </c>
      <c r="J22" s="8">
        <f>F22*$I22</f>
        <v>0</v>
      </c>
      <c r="K22" s="8">
        <f>G22*$I22</f>
        <v>0</v>
      </c>
      <c r="L22" s="8">
        <f>H22*$I22</f>
        <v>0</v>
      </c>
      <c r="M22" s="19"/>
      <c r="N22" s="20">
        <f>ROUND((1+$M22)*J22,2)</f>
        <v>0</v>
      </c>
      <c r="O22" s="20">
        <f t="shared" ref="O22:O32" si="6">ROUND((1+$M22)*K22,2)</f>
        <v>0</v>
      </c>
      <c r="P22" s="62">
        <f t="shared" ref="P22:P32" si="7">ROUND((1+$M22)*L22,2)</f>
        <v>0</v>
      </c>
    </row>
    <row r="23" spans="1:16" s="31" customFormat="1" ht="25.5" customHeight="1" x14ac:dyDescent="0.2">
      <c r="A23" s="17">
        <v>2</v>
      </c>
      <c r="B23" s="185"/>
      <c r="C23" s="7" t="s">
        <v>6</v>
      </c>
      <c r="D23" s="18" t="s">
        <v>5</v>
      </c>
      <c r="E23" s="18"/>
      <c r="F23" s="35">
        <f>H23</f>
        <v>12</v>
      </c>
      <c r="G23" s="35">
        <f t="shared" si="5"/>
        <v>0</v>
      </c>
      <c r="H23" s="35">
        <v>12</v>
      </c>
      <c r="I23" s="8">
        <v>0</v>
      </c>
      <c r="J23" s="8">
        <f t="shared" ref="J23:J28" si="8">F23*$I23</f>
        <v>0</v>
      </c>
      <c r="K23" s="8">
        <f t="shared" ref="K23:K28" si="9">G23*$I23</f>
        <v>0</v>
      </c>
      <c r="L23" s="8">
        <f t="shared" ref="L23:L28" si="10">H23*$I23</f>
        <v>0</v>
      </c>
      <c r="M23" s="19"/>
      <c r="N23" s="8">
        <f t="shared" ref="N23:N32" si="11">ROUND((1+$M23)*J23,2)</f>
        <v>0</v>
      </c>
      <c r="O23" s="8">
        <f t="shared" si="6"/>
        <v>0</v>
      </c>
      <c r="P23" s="73">
        <f t="shared" si="7"/>
        <v>0</v>
      </c>
    </row>
    <row r="24" spans="1:16" ht="25.5" x14ac:dyDescent="0.2">
      <c r="A24" s="17">
        <v>3</v>
      </c>
      <c r="B24" s="185"/>
      <c r="C24" s="7" t="s">
        <v>7</v>
      </c>
      <c r="D24" s="18" t="s">
        <v>5</v>
      </c>
      <c r="E24" s="18"/>
      <c r="F24" s="35">
        <f>H24</f>
        <v>12</v>
      </c>
      <c r="G24" s="35">
        <f t="shared" si="5"/>
        <v>0</v>
      </c>
      <c r="H24" s="35">
        <v>12</v>
      </c>
      <c r="I24" s="8">
        <v>0</v>
      </c>
      <c r="J24" s="8">
        <f t="shared" si="8"/>
        <v>0</v>
      </c>
      <c r="K24" s="8">
        <f t="shared" si="9"/>
        <v>0</v>
      </c>
      <c r="L24" s="8">
        <f t="shared" si="10"/>
        <v>0</v>
      </c>
      <c r="M24" s="19"/>
      <c r="N24" s="8">
        <f t="shared" si="11"/>
        <v>0</v>
      </c>
      <c r="O24" s="8">
        <f t="shared" si="6"/>
        <v>0</v>
      </c>
      <c r="P24" s="73">
        <f t="shared" si="7"/>
        <v>0</v>
      </c>
    </row>
    <row r="25" spans="1:16" ht="38.25" x14ac:dyDescent="0.2">
      <c r="A25" s="17">
        <v>4</v>
      </c>
      <c r="B25" s="185"/>
      <c r="C25" s="7" t="s">
        <v>8</v>
      </c>
      <c r="D25" s="18" t="s">
        <v>5</v>
      </c>
      <c r="E25" s="18"/>
      <c r="F25" s="35">
        <f>H25</f>
        <v>12</v>
      </c>
      <c r="G25" s="35">
        <f t="shared" si="5"/>
        <v>0</v>
      </c>
      <c r="H25" s="35">
        <v>12</v>
      </c>
      <c r="I25" s="8">
        <v>0</v>
      </c>
      <c r="J25" s="8">
        <f t="shared" si="8"/>
        <v>0</v>
      </c>
      <c r="K25" s="8">
        <f t="shared" si="9"/>
        <v>0</v>
      </c>
      <c r="L25" s="8">
        <f t="shared" si="10"/>
        <v>0</v>
      </c>
      <c r="M25" s="19"/>
      <c r="N25" s="8">
        <f t="shared" si="11"/>
        <v>0</v>
      </c>
      <c r="O25" s="8">
        <f t="shared" si="6"/>
        <v>0</v>
      </c>
      <c r="P25" s="73">
        <f t="shared" si="7"/>
        <v>0</v>
      </c>
    </row>
    <row r="26" spans="1:16" ht="25.5" x14ac:dyDescent="0.2">
      <c r="A26" s="25">
        <v>5</v>
      </c>
      <c r="B26" s="185"/>
      <c r="C26" s="10" t="s">
        <v>9</v>
      </c>
      <c r="D26" s="82" t="s">
        <v>5</v>
      </c>
      <c r="E26" s="82"/>
      <c r="F26" s="36">
        <f>H26</f>
        <v>12</v>
      </c>
      <c r="G26" s="36">
        <f t="shared" si="5"/>
        <v>0</v>
      </c>
      <c r="H26" s="36">
        <v>12</v>
      </c>
      <c r="I26" s="8">
        <v>0</v>
      </c>
      <c r="J26" s="11">
        <f t="shared" si="8"/>
        <v>0</v>
      </c>
      <c r="K26" s="11">
        <f t="shared" si="9"/>
        <v>0</v>
      </c>
      <c r="L26" s="11">
        <f t="shared" si="10"/>
        <v>0</v>
      </c>
      <c r="M26" s="19"/>
      <c r="N26" s="11">
        <f t="shared" si="11"/>
        <v>0</v>
      </c>
      <c r="O26" s="11">
        <f t="shared" si="6"/>
        <v>0</v>
      </c>
      <c r="P26" s="74">
        <f t="shared" si="7"/>
        <v>0</v>
      </c>
    </row>
    <row r="27" spans="1:16" ht="26.25" thickBot="1" x14ac:dyDescent="0.25">
      <c r="A27" s="21">
        <v>6</v>
      </c>
      <c r="B27" s="186"/>
      <c r="C27" s="12" t="s">
        <v>10</v>
      </c>
      <c r="D27" s="22" t="s">
        <v>5</v>
      </c>
      <c r="E27" s="22"/>
      <c r="F27" s="37">
        <v>1</v>
      </c>
      <c r="G27" s="37">
        <f t="shared" si="5"/>
        <v>0</v>
      </c>
      <c r="H27" s="37">
        <v>1</v>
      </c>
      <c r="I27" s="8">
        <v>0</v>
      </c>
      <c r="J27" s="13">
        <f t="shared" si="8"/>
        <v>0</v>
      </c>
      <c r="K27" s="13">
        <f t="shared" si="9"/>
        <v>0</v>
      </c>
      <c r="L27" s="13">
        <f t="shared" si="10"/>
        <v>0</v>
      </c>
      <c r="M27" s="19"/>
      <c r="N27" s="13">
        <f t="shared" si="11"/>
        <v>0</v>
      </c>
      <c r="O27" s="13">
        <f t="shared" si="6"/>
        <v>0</v>
      </c>
      <c r="P27" s="75">
        <f t="shared" si="7"/>
        <v>0</v>
      </c>
    </row>
    <row r="28" spans="1:16" ht="61.5" customHeight="1" thickTop="1" thickBot="1" x14ac:dyDescent="0.25">
      <c r="A28" s="40">
        <v>7</v>
      </c>
      <c r="B28" s="41" t="s">
        <v>11</v>
      </c>
      <c r="C28" s="42" t="s">
        <v>12</v>
      </c>
      <c r="D28" s="43" t="s">
        <v>5</v>
      </c>
      <c r="E28" s="43"/>
      <c r="F28" s="54">
        <v>1</v>
      </c>
      <c r="G28" s="54">
        <f t="shared" si="5"/>
        <v>0</v>
      </c>
      <c r="H28" s="54">
        <v>1</v>
      </c>
      <c r="I28" s="8">
        <v>0</v>
      </c>
      <c r="J28" s="44">
        <f t="shared" si="8"/>
        <v>0</v>
      </c>
      <c r="K28" s="44">
        <f t="shared" si="9"/>
        <v>0</v>
      </c>
      <c r="L28" s="44">
        <f t="shared" si="10"/>
        <v>0</v>
      </c>
      <c r="M28" s="19"/>
      <c r="N28" s="44">
        <f t="shared" si="11"/>
        <v>0</v>
      </c>
      <c r="O28" s="44">
        <f t="shared" si="6"/>
        <v>0</v>
      </c>
      <c r="P28" s="81">
        <f t="shared" si="7"/>
        <v>0</v>
      </c>
    </row>
    <row r="29" spans="1:16" ht="26.25" thickTop="1" x14ac:dyDescent="0.2">
      <c r="A29" s="25">
        <v>8</v>
      </c>
      <c r="B29" s="185" t="s">
        <v>14</v>
      </c>
      <c r="C29" s="10" t="s">
        <v>15</v>
      </c>
      <c r="D29" s="82" t="s">
        <v>5</v>
      </c>
      <c r="E29" s="82">
        <v>12</v>
      </c>
      <c r="F29" s="36">
        <v>2</v>
      </c>
      <c r="G29" s="36">
        <f t="shared" si="5"/>
        <v>0</v>
      </c>
      <c r="H29" s="36">
        <v>2</v>
      </c>
      <c r="I29" s="8">
        <v>0</v>
      </c>
      <c r="J29" s="11">
        <f t="shared" ref="J29:J32" si="12">F29*$I29*$E29</f>
        <v>0</v>
      </c>
      <c r="K29" s="11">
        <f t="shared" ref="K29:K32" si="13">G29*$I29*$E29</f>
        <v>0</v>
      </c>
      <c r="L29" s="11">
        <f t="shared" ref="L29:L32" si="14">H29*$I29*$E29</f>
        <v>0</v>
      </c>
      <c r="M29" s="19"/>
      <c r="N29" s="11">
        <f t="shared" si="11"/>
        <v>0</v>
      </c>
      <c r="O29" s="11">
        <f t="shared" si="6"/>
        <v>0</v>
      </c>
      <c r="P29" s="74">
        <f t="shared" si="7"/>
        <v>0</v>
      </c>
    </row>
    <row r="30" spans="1:16" ht="25.5" x14ac:dyDescent="0.2">
      <c r="A30" s="17">
        <v>9</v>
      </c>
      <c r="B30" s="185"/>
      <c r="C30" s="7" t="s">
        <v>16</v>
      </c>
      <c r="D30" s="18" t="s">
        <v>17</v>
      </c>
      <c r="E30" s="18">
        <v>12</v>
      </c>
      <c r="F30" s="35">
        <v>4</v>
      </c>
      <c r="G30" s="35">
        <f t="shared" si="5"/>
        <v>0</v>
      </c>
      <c r="H30" s="35">
        <v>4</v>
      </c>
      <c r="I30" s="8">
        <v>0</v>
      </c>
      <c r="J30" s="8">
        <f t="shared" si="12"/>
        <v>0</v>
      </c>
      <c r="K30" s="8">
        <f t="shared" si="13"/>
        <v>0</v>
      </c>
      <c r="L30" s="8">
        <f t="shared" si="14"/>
        <v>0</v>
      </c>
      <c r="M30" s="19"/>
      <c r="N30" s="8">
        <f t="shared" si="11"/>
        <v>0</v>
      </c>
      <c r="O30" s="8">
        <f t="shared" si="6"/>
        <v>0</v>
      </c>
      <c r="P30" s="73">
        <f t="shared" si="7"/>
        <v>0</v>
      </c>
    </row>
    <row r="31" spans="1:16" ht="25.5" x14ac:dyDescent="0.2">
      <c r="A31" s="17">
        <v>10</v>
      </c>
      <c r="B31" s="185"/>
      <c r="C31" s="7" t="s">
        <v>18</v>
      </c>
      <c r="D31" s="18" t="s">
        <v>5</v>
      </c>
      <c r="E31" s="18">
        <v>12</v>
      </c>
      <c r="F31" s="35">
        <v>1</v>
      </c>
      <c r="G31" s="35">
        <f t="shared" si="5"/>
        <v>0</v>
      </c>
      <c r="H31" s="35">
        <v>1</v>
      </c>
      <c r="I31" s="8">
        <v>0</v>
      </c>
      <c r="J31" s="8">
        <f t="shared" si="12"/>
        <v>0</v>
      </c>
      <c r="K31" s="8">
        <f t="shared" si="13"/>
        <v>0</v>
      </c>
      <c r="L31" s="8">
        <f t="shared" si="14"/>
        <v>0</v>
      </c>
      <c r="M31" s="19"/>
      <c r="N31" s="8">
        <f t="shared" si="11"/>
        <v>0</v>
      </c>
      <c r="O31" s="8">
        <f t="shared" si="6"/>
        <v>0</v>
      </c>
      <c r="P31" s="73">
        <f t="shared" si="7"/>
        <v>0</v>
      </c>
    </row>
    <row r="32" spans="1:16" ht="25.5" x14ac:dyDescent="0.2">
      <c r="A32" s="17">
        <v>11</v>
      </c>
      <c r="B32" s="190"/>
      <c r="C32" s="7" t="s">
        <v>19</v>
      </c>
      <c r="D32" s="18" t="s">
        <v>5</v>
      </c>
      <c r="E32" s="18">
        <v>12</v>
      </c>
      <c r="F32" s="35">
        <v>1</v>
      </c>
      <c r="G32" s="35">
        <f t="shared" si="5"/>
        <v>0</v>
      </c>
      <c r="H32" s="35">
        <v>1</v>
      </c>
      <c r="I32" s="8">
        <v>0</v>
      </c>
      <c r="J32" s="8">
        <f t="shared" si="12"/>
        <v>0</v>
      </c>
      <c r="K32" s="8">
        <f t="shared" si="13"/>
        <v>0</v>
      </c>
      <c r="L32" s="8">
        <f t="shared" si="14"/>
        <v>0</v>
      </c>
      <c r="M32" s="19"/>
      <c r="N32" s="8">
        <f t="shared" si="11"/>
        <v>0</v>
      </c>
      <c r="O32" s="8">
        <f t="shared" si="6"/>
        <v>0</v>
      </c>
      <c r="P32" s="73">
        <f t="shared" si="7"/>
        <v>0</v>
      </c>
    </row>
    <row r="33" spans="1:16" ht="13.5" x14ac:dyDescent="0.2">
      <c r="A33" s="122" t="s">
        <v>34</v>
      </c>
      <c r="B33" s="123"/>
      <c r="C33" s="123"/>
      <c r="D33" s="123"/>
      <c r="E33" s="123"/>
      <c r="F33" s="123"/>
      <c r="G33" s="123"/>
      <c r="H33" s="123"/>
      <c r="I33" s="124"/>
      <c r="J33" s="29">
        <f>J21</f>
        <v>0</v>
      </c>
      <c r="K33" s="29">
        <f>K21</f>
        <v>0</v>
      </c>
      <c r="L33" s="29">
        <f>L21</f>
        <v>0</v>
      </c>
      <c r="M33" s="30"/>
      <c r="N33" s="29">
        <f>N21</f>
        <v>0</v>
      </c>
      <c r="O33" s="29">
        <f>O21</f>
        <v>0</v>
      </c>
      <c r="P33" s="65">
        <f>P21</f>
        <v>0</v>
      </c>
    </row>
    <row r="34" spans="1:16" x14ac:dyDescent="0.2">
      <c r="A34" s="128" t="s">
        <v>35</v>
      </c>
      <c r="B34" s="129"/>
      <c r="C34" s="129"/>
      <c r="D34" s="129"/>
      <c r="E34" s="129"/>
      <c r="F34" s="129"/>
      <c r="G34" s="129"/>
      <c r="H34" s="129"/>
      <c r="I34" s="130"/>
      <c r="J34" s="32">
        <f>J33+J21</f>
        <v>0</v>
      </c>
      <c r="K34" s="32">
        <f>K33+K21</f>
        <v>0</v>
      </c>
      <c r="L34" s="32">
        <f>L33+L21</f>
        <v>0</v>
      </c>
      <c r="M34" s="30"/>
      <c r="N34" s="32">
        <f>N33+N21</f>
        <v>0</v>
      </c>
      <c r="O34" s="32">
        <f>O33+O21</f>
        <v>0</v>
      </c>
      <c r="P34" s="66">
        <f>P33+P21</f>
        <v>0</v>
      </c>
    </row>
    <row r="35" spans="1:16" x14ac:dyDescent="0.2">
      <c r="A35" s="67"/>
      <c r="B35" s="68"/>
      <c r="C35" s="116" t="s">
        <v>45</v>
      </c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9"/>
    </row>
    <row r="36" spans="1:16" x14ac:dyDescent="0.2">
      <c r="A36" s="67"/>
      <c r="B36" s="68"/>
      <c r="C36" s="117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9"/>
    </row>
    <row r="37" spans="1:16" x14ac:dyDescent="0.2">
      <c r="A37" s="67"/>
      <c r="B37" s="68"/>
      <c r="C37" s="117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9"/>
    </row>
    <row r="38" spans="1:16" x14ac:dyDescent="0.2">
      <c r="A38" s="67"/>
      <c r="B38" s="68"/>
      <c r="C38" s="117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9"/>
    </row>
    <row r="39" spans="1:16" ht="13.5" thickBot="1" x14ac:dyDescent="0.25">
      <c r="A39" s="70"/>
      <c r="B39" s="71"/>
      <c r="C39" s="118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2"/>
    </row>
  </sheetData>
  <mergeCells count="24">
    <mergeCell ref="M3:P3"/>
    <mergeCell ref="A6:P6"/>
    <mergeCell ref="A5:P5"/>
    <mergeCell ref="E7:E8"/>
    <mergeCell ref="F7:H7"/>
    <mergeCell ref="A1:I1"/>
    <mergeCell ref="A2:I2"/>
    <mergeCell ref="A3:H3"/>
    <mergeCell ref="B22:B27"/>
    <mergeCell ref="B29:B32"/>
    <mergeCell ref="C35:C39"/>
    <mergeCell ref="N7:P7"/>
    <mergeCell ref="B9:C9"/>
    <mergeCell ref="B10:B15"/>
    <mergeCell ref="B17:B20"/>
    <mergeCell ref="I7:I8"/>
    <mergeCell ref="A21:I21"/>
    <mergeCell ref="A33:I33"/>
    <mergeCell ref="A34:I34"/>
    <mergeCell ref="J7:L7"/>
    <mergeCell ref="M7:M8"/>
    <mergeCell ref="A7:A8"/>
    <mergeCell ref="B7:C8"/>
    <mergeCell ref="D7:D8"/>
  </mergeCells>
  <pageMargins left="0.19685039370078741" right="0.19685039370078741" top="0.59055118110236227" bottom="0.74803149606299213" header="0.59055118110236227" footer="0.31496062992125984"/>
  <pageSetup paperSize="9" scale="90" fitToHeight="0" orientation="landscape" r:id="rId1"/>
  <headerFooter alignWithMargins="0">
    <oddFooter>Strona &amp;P z &amp;N</oddFooter>
  </headerFooter>
  <colBreaks count="1" manualBreakCount="1">
    <brk id="16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Q19"/>
  <sheetViews>
    <sheetView topLeftCell="A4" zoomScaleNormal="100" workbookViewId="0">
      <selection activeCell="I23" sqref="I23"/>
    </sheetView>
  </sheetViews>
  <sheetFormatPr defaultRowHeight="12.75" x14ac:dyDescent="0.2"/>
  <cols>
    <col min="1" max="2" width="3.7109375" style="1" customWidth="1"/>
    <col min="3" max="3" width="38.5703125" style="1" customWidth="1"/>
    <col min="4" max="4" width="4.28515625" style="1" customWidth="1"/>
    <col min="5" max="5" width="5.140625" style="1" customWidth="1"/>
    <col min="6" max="8" width="10.42578125" style="1" customWidth="1"/>
    <col min="9" max="9" width="12.7109375" style="1" customWidth="1"/>
    <col min="10" max="12" width="9.7109375" style="1" customWidth="1"/>
    <col min="13" max="13" width="14" style="1" customWidth="1"/>
    <col min="14" max="14" width="11" style="1" customWidth="1"/>
    <col min="15" max="15" width="10" style="1" customWidth="1"/>
    <col min="16" max="16" width="11.42578125" style="1" bestFit="1" customWidth="1"/>
    <col min="17" max="16384" width="9.140625" style="1"/>
  </cols>
  <sheetData>
    <row r="1" spans="1:17" s="31" customFormat="1" ht="18.75" hidden="1" customHeight="1" x14ac:dyDescent="0.2">
      <c r="A1" s="122" t="s">
        <v>34</v>
      </c>
      <c r="B1" s="123"/>
      <c r="C1" s="123"/>
      <c r="D1" s="123"/>
      <c r="E1" s="123"/>
      <c r="F1" s="123"/>
      <c r="G1" s="123"/>
      <c r="H1" s="123"/>
      <c r="I1" s="124"/>
      <c r="J1" s="29" t="e">
        <f>#REF!</f>
        <v>#REF!</v>
      </c>
      <c r="K1" s="29" t="e">
        <f>#REF!</f>
        <v>#REF!</v>
      </c>
      <c r="L1" s="29" t="e">
        <f>#REF!</f>
        <v>#REF!</v>
      </c>
      <c r="M1" s="30">
        <v>0.08</v>
      </c>
      <c r="N1" s="29" t="e">
        <f>#REF!</f>
        <v>#REF!</v>
      </c>
      <c r="O1" s="29" t="e">
        <f>#REF!</f>
        <v>#REF!</v>
      </c>
      <c r="P1" s="29" t="e">
        <f>#REF!</f>
        <v>#REF!</v>
      </c>
    </row>
    <row r="2" spans="1:17" s="31" customFormat="1" ht="25.5" hidden="1" customHeight="1" x14ac:dyDescent="0.2">
      <c r="A2" s="128" t="s">
        <v>35</v>
      </c>
      <c r="B2" s="129"/>
      <c r="C2" s="129"/>
      <c r="D2" s="129"/>
      <c r="E2" s="129"/>
      <c r="F2" s="129"/>
      <c r="G2" s="129"/>
      <c r="H2" s="129"/>
      <c r="I2" s="130"/>
      <c r="J2" s="32" t="e">
        <f>J1+#REF!</f>
        <v>#REF!</v>
      </c>
      <c r="K2" s="32" t="e">
        <f>K1+#REF!</f>
        <v>#REF!</v>
      </c>
      <c r="L2" s="32" t="e">
        <f>L1+#REF!</f>
        <v>#REF!</v>
      </c>
      <c r="M2" s="33">
        <v>0.08</v>
      </c>
      <c r="N2" s="32" t="e">
        <f>N1+#REF!</f>
        <v>#REF!</v>
      </c>
      <c r="O2" s="32" t="e">
        <f>O1+#REF!</f>
        <v>#REF!</v>
      </c>
      <c r="P2" s="32" t="e">
        <f>P1+#REF!</f>
        <v>#REF!</v>
      </c>
      <c r="Q2" s="31" t="e">
        <f>O2/N2</f>
        <v>#REF!</v>
      </c>
    </row>
    <row r="3" spans="1:17" s="31" customFormat="1" ht="25.5" hidden="1" customHeight="1" thickBot="1" x14ac:dyDescent="0.25">
      <c r="A3" s="173" t="s">
        <v>36</v>
      </c>
      <c r="B3" s="174"/>
      <c r="C3" s="174"/>
      <c r="D3" s="174"/>
      <c r="E3" s="174"/>
      <c r="F3" s="174"/>
      <c r="G3" s="174"/>
      <c r="H3" s="174"/>
      <c r="I3" s="79">
        <v>4.3117000000000001</v>
      </c>
      <c r="J3" s="80" t="e">
        <f>ROUND(J2/I3,2)</f>
        <v>#REF!</v>
      </c>
      <c r="K3" s="80" t="e">
        <f>ROUND(K2/I3,2)</f>
        <v>#REF!</v>
      </c>
      <c r="L3" s="80" t="e">
        <f>ROUND(L2/I3,2)</f>
        <v>#REF!</v>
      </c>
      <c r="M3" s="175"/>
      <c r="N3" s="176"/>
      <c r="O3" s="176"/>
      <c r="P3" s="177"/>
    </row>
    <row r="4" spans="1:17" s="31" customFormat="1" ht="25.5" customHeight="1" thickBot="1" x14ac:dyDescent="0.25">
      <c r="A4" s="96"/>
      <c r="B4" s="97"/>
      <c r="C4" s="104" t="s">
        <v>55</v>
      </c>
      <c r="D4" s="97"/>
      <c r="E4" s="97"/>
      <c r="F4" s="97"/>
      <c r="G4" s="97"/>
      <c r="H4" s="97"/>
      <c r="I4" s="98"/>
      <c r="J4" s="99"/>
      <c r="K4" s="99"/>
      <c r="L4" s="99"/>
      <c r="M4" s="100"/>
      <c r="N4" s="100"/>
      <c r="O4" s="100"/>
      <c r="P4" s="100"/>
    </row>
    <row r="5" spans="1:17" s="31" customFormat="1" ht="25.5" customHeight="1" thickBot="1" x14ac:dyDescent="0.25">
      <c r="A5" s="191" t="s">
        <v>56</v>
      </c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3"/>
    </row>
    <row r="6" spans="1:17" ht="27.75" customHeight="1" thickBot="1" x14ac:dyDescent="0.25">
      <c r="A6" s="125" t="s">
        <v>42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7"/>
    </row>
    <row r="7" spans="1:17" ht="33" customHeight="1" x14ac:dyDescent="0.2">
      <c r="A7" s="145" t="s">
        <v>0</v>
      </c>
      <c r="B7" s="146" t="s">
        <v>1</v>
      </c>
      <c r="C7" s="146"/>
      <c r="D7" s="169" t="s">
        <v>2</v>
      </c>
      <c r="E7" s="170"/>
      <c r="F7" s="147" t="s">
        <v>21</v>
      </c>
      <c r="G7" s="147"/>
      <c r="H7" s="147"/>
      <c r="I7" s="147" t="s">
        <v>22</v>
      </c>
      <c r="J7" s="147" t="s">
        <v>23</v>
      </c>
      <c r="K7" s="147"/>
      <c r="L7" s="147"/>
      <c r="M7" s="148" t="s">
        <v>24</v>
      </c>
      <c r="N7" s="148" t="s">
        <v>25</v>
      </c>
      <c r="O7" s="148"/>
      <c r="P7" s="149"/>
    </row>
    <row r="8" spans="1:17" ht="32.25" customHeight="1" thickBot="1" x14ac:dyDescent="0.25">
      <c r="A8" s="137"/>
      <c r="B8" s="139"/>
      <c r="C8" s="139"/>
      <c r="D8" s="171"/>
      <c r="E8" s="172"/>
      <c r="F8" s="58" t="s">
        <v>26</v>
      </c>
      <c r="G8" s="58" t="s">
        <v>27</v>
      </c>
      <c r="H8" s="58" t="s">
        <v>28</v>
      </c>
      <c r="I8" s="115"/>
      <c r="J8" s="58" t="s">
        <v>26</v>
      </c>
      <c r="K8" s="58" t="s">
        <v>27</v>
      </c>
      <c r="L8" s="58" t="s">
        <v>28</v>
      </c>
      <c r="M8" s="132"/>
      <c r="N8" s="58" t="s">
        <v>26</v>
      </c>
      <c r="O8" s="58" t="s">
        <v>27</v>
      </c>
      <c r="P8" s="14" t="s">
        <v>28</v>
      </c>
    </row>
    <row r="9" spans="1:17" s="16" customFormat="1" ht="12" customHeight="1" x14ac:dyDescent="0.2">
      <c r="A9" s="60">
        <v>1</v>
      </c>
      <c r="B9" s="134">
        <v>2</v>
      </c>
      <c r="C9" s="135"/>
      <c r="D9" s="167">
        <v>3</v>
      </c>
      <c r="E9" s="168"/>
      <c r="F9" s="15">
        <v>4</v>
      </c>
      <c r="G9" s="15">
        <v>5</v>
      </c>
      <c r="H9" s="15">
        <v>6</v>
      </c>
      <c r="I9" s="15">
        <v>7</v>
      </c>
      <c r="J9" s="15">
        <v>8</v>
      </c>
      <c r="K9" s="15">
        <v>9</v>
      </c>
      <c r="L9" s="15">
        <v>10</v>
      </c>
      <c r="M9" s="15">
        <v>11</v>
      </c>
      <c r="N9" s="15">
        <v>12</v>
      </c>
      <c r="O9" s="15">
        <v>13</v>
      </c>
      <c r="P9" s="61">
        <v>14</v>
      </c>
    </row>
    <row r="10" spans="1:17" s="9" customFormat="1" ht="43.5" customHeight="1" x14ac:dyDescent="0.2">
      <c r="A10" s="17">
        <v>1</v>
      </c>
      <c r="B10" s="163" t="s">
        <v>44</v>
      </c>
      <c r="C10" s="164"/>
      <c r="D10" s="165" t="s">
        <v>5</v>
      </c>
      <c r="E10" s="166"/>
      <c r="F10" s="55">
        <v>5</v>
      </c>
      <c r="G10" s="55">
        <v>0</v>
      </c>
      <c r="H10" s="55">
        <v>5</v>
      </c>
      <c r="I10" s="8">
        <v>0</v>
      </c>
      <c r="J10" s="8">
        <f>F10*$I10</f>
        <v>0</v>
      </c>
      <c r="K10" s="8">
        <f>G10*$I10</f>
        <v>0</v>
      </c>
      <c r="L10" s="8">
        <f>H10*$I10</f>
        <v>0</v>
      </c>
      <c r="M10" s="19"/>
      <c r="N10" s="8">
        <f>ROUND((1+$M10)*J10,2)</f>
        <v>0</v>
      </c>
      <c r="O10" s="8">
        <f>ROUND((1+$M10)*K10,2)</f>
        <v>0</v>
      </c>
      <c r="P10" s="73">
        <f>ROUND((1+$M10)*L10,2)</f>
        <v>0</v>
      </c>
    </row>
    <row r="11" spans="1:17" s="31" customFormat="1" ht="18.75" customHeight="1" x14ac:dyDescent="0.2">
      <c r="A11" s="122" t="s">
        <v>33</v>
      </c>
      <c r="B11" s="123"/>
      <c r="C11" s="123"/>
      <c r="D11" s="123"/>
      <c r="E11" s="123"/>
      <c r="F11" s="123"/>
      <c r="G11" s="123"/>
      <c r="H11" s="123"/>
      <c r="I11" s="124"/>
      <c r="J11" s="29">
        <f>SUM(J10:J10)</f>
        <v>0</v>
      </c>
      <c r="K11" s="29">
        <f>SUM(K10:K10)</f>
        <v>0</v>
      </c>
      <c r="L11" s="29">
        <f>SUM(L10:L10)</f>
        <v>0</v>
      </c>
      <c r="M11" s="30"/>
      <c r="N11" s="29">
        <f>SUM(N10:N10)</f>
        <v>0</v>
      </c>
      <c r="O11" s="29">
        <f>SUM(O10:O10)</f>
        <v>0</v>
      </c>
      <c r="P11" s="65">
        <f>SUM(P10:P10)</f>
        <v>0</v>
      </c>
    </row>
    <row r="12" spans="1:17" s="31" customFormat="1" ht="44.25" customHeight="1" x14ac:dyDescent="0.2">
      <c r="A12" s="17">
        <v>1</v>
      </c>
      <c r="B12" s="163" t="s">
        <v>44</v>
      </c>
      <c r="C12" s="164"/>
      <c r="D12" s="165" t="s">
        <v>5</v>
      </c>
      <c r="E12" s="166"/>
      <c r="F12" s="55">
        <v>7</v>
      </c>
      <c r="G12" s="55">
        <v>0</v>
      </c>
      <c r="H12" s="55">
        <v>7</v>
      </c>
      <c r="I12" s="8">
        <v>0</v>
      </c>
      <c r="J12" s="8">
        <f>F12*$I12</f>
        <v>0</v>
      </c>
      <c r="K12" s="8">
        <f>G12*$I12</f>
        <v>0</v>
      </c>
      <c r="L12" s="8">
        <f>H12*$I12</f>
        <v>0</v>
      </c>
      <c r="M12" s="19"/>
      <c r="N12" s="8">
        <f>ROUND((1+$M12)*J12,2)</f>
        <v>0</v>
      </c>
      <c r="O12" s="8">
        <f>ROUND((1+$M12)*K12,2)</f>
        <v>0</v>
      </c>
      <c r="P12" s="73">
        <f>ROUND((1+$M12)*L12,2)</f>
        <v>0</v>
      </c>
    </row>
    <row r="13" spans="1:17" s="31" customFormat="1" ht="25.5" customHeight="1" x14ac:dyDescent="0.2">
      <c r="A13" s="122" t="s">
        <v>34</v>
      </c>
      <c r="B13" s="123"/>
      <c r="C13" s="123"/>
      <c r="D13" s="123"/>
      <c r="E13" s="123"/>
      <c r="F13" s="123"/>
      <c r="G13" s="123"/>
      <c r="H13" s="123"/>
      <c r="I13" s="124"/>
      <c r="J13" s="29">
        <f>J11</f>
        <v>0</v>
      </c>
      <c r="K13" s="29">
        <f>K11</f>
        <v>0</v>
      </c>
      <c r="L13" s="29">
        <f>L11</f>
        <v>0</v>
      </c>
      <c r="M13" s="30"/>
      <c r="N13" s="29">
        <f>N11</f>
        <v>0</v>
      </c>
      <c r="O13" s="29">
        <f>O11</f>
        <v>0</v>
      </c>
      <c r="P13" s="65">
        <f>P11</f>
        <v>0</v>
      </c>
    </row>
    <row r="14" spans="1:17" x14ac:dyDescent="0.2">
      <c r="A14" s="128" t="s">
        <v>35</v>
      </c>
      <c r="B14" s="129"/>
      <c r="C14" s="129"/>
      <c r="D14" s="129"/>
      <c r="E14" s="129"/>
      <c r="F14" s="129"/>
      <c r="G14" s="129"/>
      <c r="H14" s="129"/>
      <c r="I14" s="130"/>
      <c r="J14" s="32">
        <f>J13+J11</f>
        <v>0</v>
      </c>
      <c r="K14" s="32">
        <f>K13+K11</f>
        <v>0</v>
      </c>
      <c r="L14" s="32">
        <f>L13+L11</f>
        <v>0</v>
      </c>
      <c r="M14" s="33"/>
      <c r="N14" s="32">
        <f>N13+N11</f>
        <v>0</v>
      </c>
      <c r="O14" s="32">
        <f>O13+O11</f>
        <v>0</v>
      </c>
      <c r="P14" s="66">
        <f>P13+P11</f>
        <v>0</v>
      </c>
    </row>
    <row r="15" spans="1:17" x14ac:dyDescent="0.2">
      <c r="A15" s="67"/>
      <c r="B15" s="68"/>
      <c r="C15" s="116" t="s">
        <v>45</v>
      </c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9"/>
    </row>
    <row r="16" spans="1:17" x14ac:dyDescent="0.2">
      <c r="A16" s="67"/>
      <c r="B16" s="68"/>
      <c r="C16" s="117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9"/>
    </row>
    <row r="17" spans="1:16" x14ac:dyDescent="0.2">
      <c r="A17" s="67"/>
      <c r="B17" s="68"/>
      <c r="C17" s="117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9"/>
    </row>
    <row r="18" spans="1:16" x14ac:dyDescent="0.2">
      <c r="A18" s="67"/>
      <c r="B18" s="68"/>
      <c r="C18" s="117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9"/>
    </row>
    <row r="19" spans="1:16" ht="13.5" thickBot="1" x14ac:dyDescent="0.25">
      <c r="A19" s="70"/>
      <c r="B19" s="71"/>
      <c r="C19" s="118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2"/>
    </row>
  </sheetData>
  <mergeCells count="24">
    <mergeCell ref="A1:I1"/>
    <mergeCell ref="A2:I2"/>
    <mergeCell ref="A3:H3"/>
    <mergeCell ref="M3:P3"/>
    <mergeCell ref="A6:P6"/>
    <mergeCell ref="A5:P5"/>
    <mergeCell ref="N7:P7"/>
    <mergeCell ref="B9:C9"/>
    <mergeCell ref="D9:E9"/>
    <mergeCell ref="B10:C10"/>
    <mergeCell ref="D10:E10"/>
    <mergeCell ref="B7:C8"/>
    <mergeCell ref="D7:E8"/>
    <mergeCell ref="F7:H7"/>
    <mergeCell ref="I7:I8"/>
    <mergeCell ref="J7:L7"/>
    <mergeCell ref="C15:C19"/>
    <mergeCell ref="A11:I11"/>
    <mergeCell ref="A13:I13"/>
    <mergeCell ref="A14:I14"/>
    <mergeCell ref="M7:M8"/>
    <mergeCell ref="A7:A8"/>
    <mergeCell ref="B12:C12"/>
    <mergeCell ref="D12:E12"/>
  </mergeCells>
  <pageMargins left="0.19685039370078741" right="0.19685039370078741" top="0.59055118110236227" bottom="0.74803149606299213" header="0.59055118110236227" footer="0.31496062992125984"/>
  <pageSetup paperSize="9" scale="90" fitToHeight="0" orientation="landscape" r:id="rId1"/>
  <headerFooter alignWithMargins="0">
    <oddFooter>Strona &amp;P z &amp;N</oddFooter>
  </headerFooter>
  <colBreaks count="1" manualBreakCount="1">
    <brk id="16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userSelected">
  <element uid="d7220eed-17a6-431d-810c-83a0ddfed893" value=""/>
</sisl>
</file>

<file path=customXml/itemProps1.xml><?xml version="1.0" encoding="utf-8"?>
<ds:datastoreItem xmlns:ds="http://schemas.openxmlformats.org/officeDocument/2006/customXml" ds:itemID="{1386A2C5-D776-4596-9FE2-B26FED35E518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7</vt:i4>
      </vt:variant>
    </vt:vector>
  </HeadingPairs>
  <TitlesOfParts>
    <vt:vector size="14" baseType="lpstr">
      <vt:lpstr>FOR. CENOWY ŁOMŻA zad. 1</vt:lpstr>
      <vt:lpstr>FOR. CENOWY OSOWIEC zad. 2</vt:lpstr>
      <vt:lpstr>FOR. CENOWY PLEWKI, DM zad.3</vt:lpstr>
      <vt:lpstr>FOR. CENOWY NOWOGRÓD zad. 4</vt:lpstr>
      <vt:lpstr>FOR. CENOWY BIELSK POD. zad. 5</vt:lpstr>
      <vt:lpstr>FOR. CENOWY OC ZIELONA zad. 6</vt:lpstr>
      <vt:lpstr>FOR. CENOWY GRABARKA zad. 7</vt:lpstr>
      <vt:lpstr>'FOR. CENOWY BIELSK POD. zad. 5'!Obszar_wydruku</vt:lpstr>
      <vt:lpstr>'FOR. CENOWY GRABARKA zad. 7'!Obszar_wydruku</vt:lpstr>
      <vt:lpstr>'FOR. CENOWY ŁOMŻA zad. 1'!Obszar_wydruku</vt:lpstr>
      <vt:lpstr>'FOR. CENOWY NOWOGRÓD zad. 4'!Obszar_wydruku</vt:lpstr>
      <vt:lpstr>'FOR. CENOWY OC ZIELONA zad. 6'!Obszar_wydruku</vt:lpstr>
      <vt:lpstr>'FOR. CENOWY OSOWIEC zad. 2'!Obszar_wydruku</vt:lpstr>
      <vt:lpstr>'FOR. CENOWY PLEWKI, DM zad.3'!Obszar_wydruku</vt:lpstr>
    </vt:vector>
  </TitlesOfParts>
  <Company>Resort Obrony Narodowej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Stalewska Edyta</dc:creator>
  <cp:lastModifiedBy>Piekutowska Magdalena</cp:lastModifiedBy>
  <cp:lastPrinted>2022-04-12T09:50:36Z</cp:lastPrinted>
  <dcterms:created xsi:type="dcterms:W3CDTF">2022-01-05T09:52:00Z</dcterms:created>
  <dcterms:modified xsi:type="dcterms:W3CDTF">2022-04-26T09:59:27Z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89af2e2a-c0c5-41da-904d-a3c7e3bfb1e3</vt:lpwstr>
  </property>
  <property fmtid="{D5CDD505-2E9C-101B-9397-08002B2CF9AE}" pid="3" name="bjSaver">
    <vt:lpwstr>iGnQKslUazR/eMcoDGu7iiuPLVpfbyVN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PortionMark">
    <vt:lpwstr>[JAW]</vt:lpwstr>
  </property>
  <property fmtid="{D5CDD505-2E9C-101B-9397-08002B2CF9AE}" pid="8" name="bjClsUserRVM">
    <vt:lpwstr>[]</vt:lpwstr>
  </property>
</Properties>
</file>