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bartekkardas/Dropbox/Zamówienia/Preda/Łańcut/SWZ Energia Muzeum w Łańcucie/"/>
    </mc:Choice>
  </mc:AlternateContent>
  <xr:revisionPtr revIDLastSave="0" documentId="13_ncr:1_{4D19C0A7-8258-7245-B9DA-FB3DF1FCC2C1}" xr6:coauthVersionLast="47" xr6:coauthVersionMax="47" xr10:uidLastSave="{00000000-0000-0000-0000-000000000000}"/>
  <bookViews>
    <workbookView xWindow="9060" yWindow="7180" windowWidth="41100" windowHeight="18740" xr2:uid="{00000000-000D-0000-FFFF-FFFF00000000}"/>
  </bookViews>
  <sheets>
    <sheet name="Wykaz ppe " sheetId="1" r:id="rId1"/>
    <sheet name="kalkulator " sheetId="3" r:id="rId2"/>
    <sheet name="wykaz ppe do umowy zał 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3" l="1"/>
  <c r="F6" i="3" s="1"/>
  <c r="C5" i="3"/>
  <c r="F5" i="3" s="1"/>
  <c r="G5" i="3" s="1"/>
  <c r="H5" i="3" s="1"/>
  <c r="C4" i="3"/>
  <c r="F4" i="3" s="1"/>
  <c r="F7" i="3" l="1"/>
  <c r="G4" i="3"/>
  <c r="G6" i="3"/>
  <c r="H6" i="3" s="1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J11" i="2"/>
  <c r="I11" i="2"/>
  <c r="H11" i="2"/>
  <c r="G11" i="2"/>
  <c r="F11" i="2"/>
  <c r="E11" i="2"/>
  <c r="D11" i="2"/>
  <c r="C11" i="2"/>
  <c r="B11" i="2"/>
  <c r="A11" i="2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J8" i="2"/>
  <c r="I8" i="2"/>
  <c r="H8" i="2"/>
  <c r="G8" i="2"/>
  <c r="F8" i="2"/>
  <c r="E8" i="2"/>
  <c r="D8" i="2"/>
  <c r="C8" i="2"/>
  <c r="B8" i="2"/>
  <c r="A8" i="2"/>
  <c r="J7" i="2"/>
  <c r="I7" i="2"/>
  <c r="H7" i="2"/>
  <c r="G7" i="2"/>
  <c r="F7" i="2"/>
  <c r="E7" i="2"/>
  <c r="D7" i="2"/>
  <c r="C7" i="2"/>
  <c r="B7" i="2"/>
  <c r="A7" i="2"/>
  <c r="J6" i="2"/>
  <c r="I6" i="2"/>
  <c r="H6" i="2"/>
  <c r="G6" i="2"/>
  <c r="F6" i="2"/>
  <c r="E6" i="2"/>
  <c r="D6" i="2"/>
  <c r="C6" i="2"/>
  <c r="B6" i="2"/>
  <c r="A6" i="2"/>
  <c r="J5" i="2"/>
  <c r="I5" i="2"/>
  <c r="H5" i="2"/>
  <c r="G5" i="2"/>
  <c r="F5" i="2"/>
  <c r="E5" i="2"/>
  <c r="D5" i="2"/>
  <c r="C5" i="2"/>
  <c r="B5" i="2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G7" i="3" l="1"/>
  <c r="H4" i="3"/>
  <c r="H7" i="3" s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U27" i="1"/>
  <c r="K26" i="2" s="1"/>
  <c r="AU26" i="1"/>
  <c r="K25" i="2" s="1"/>
  <c r="AU25" i="1"/>
  <c r="K24" i="2" s="1"/>
  <c r="AU24" i="1"/>
  <c r="K23" i="2" s="1"/>
  <c r="AU23" i="1"/>
  <c r="K22" i="2" s="1"/>
  <c r="AU22" i="1"/>
  <c r="K21" i="2" s="1"/>
  <c r="AU21" i="1"/>
  <c r="K20" i="2" s="1"/>
  <c r="AU20" i="1"/>
  <c r="K19" i="2" s="1"/>
  <c r="AU19" i="1"/>
  <c r="K18" i="2" s="1"/>
  <c r="AU18" i="1"/>
  <c r="K17" i="2" s="1"/>
  <c r="AU17" i="1"/>
  <c r="K16" i="2" s="1"/>
  <c r="AU16" i="1"/>
  <c r="K15" i="2" s="1"/>
  <c r="AU15" i="1"/>
  <c r="K14" i="2" s="1"/>
  <c r="AU14" i="1"/>
  <c r="K13" i="2" s="1"/>
  <c r="AU13" i="1"/>
  <c r="K12" i="2" s="1"/>
  <c r="AU12" i="1"/>
  <c r="K11" i="2" s="1"/>
  <c r="AU11" i="1"/>
  <c r="K10" i="2" s="1"/>
  <c r="AU10" i="1"/>
  <c r="K9" i="2" s="1"/>
  <c r="AU9" i="1"/>
  <c r="K8" i="2" s="1"/>
  <c r="AU8" i="1"/>
  <c r="K7" i="2" s="1"/>
  <c r="AU7" i="1"/>
  <c r="K6" i="2" s="1"/>
  <c r="AU6" i="1"/>
  <c r="K5" i="2" s="1"/>
  <c r="AU5" i="1"/>
  <c r="K4" i="2" s="1"/>
  <c r="AU4" i="1"/>
  <c r="AU3" i="1"/>
  <c r="K2" i="2" s="1"/>
  <c r="AU28" i="1" l="1"/>
  <c r="AU29" i="1" s="1"/>
  <c r="K3" i="2"/>
  <c r="AZ28" i="1"/>
  <c r="AZ29" i="1" s="1"/>
  <c r="AO27" i="1"/>
  <c r="AK28" i="1"/>
  <c r="AK29" i="1" s="1"/>
  <c r="BA27" i="1" l="1"/>
  <c r="AO25" i="1"/>
  <c r="AO24" i="1"/>
  <c r="AO23" i="1"/>
  <c r="AO19" i="1"/>
  <c r="AO17" i="1"/>
  <c r="AO15" i="1"/>
  <c r="AO14" i="1"/>
  <c r="AO13" i="1"/>
  <c r="AO11" i="1"/>
  <c r="AO9" i="1"/>
  <c r="AO8" i="1"/>
  <c r="AO7" i="1"/>
  <c r="AO5" i="1"/>
  <c r="AO10" i="1"/>
  <c r="AO3" i="1"/>
  <c r="AO26" i="1"/>
  <c r="AO22" i="1"/>
  <c r="AO18" i="1"/>
  <c r="AO16" i="1"/>
  <c r="AO6" i="1"/>
  <c r="AJ28" i="1"/>
  <c r="I2" i="2"/>
  <c r="G2" i="2"/>
  <c r="H2" i="2"/>
  <c r="D2" i="2"/>
  <c r="C2" i="2"/>
  <c r="B2" i="2"/>
  <c r="A2" i="2"/>
  <c r="E2" i="2"/>
  <c r="F2" i="2"/>
  <c r="J2" i="2"/>
  <c r="BA18" i="1" l="1"/>
  <c r="BA9" i="1"/>
  <c r="BA15" i="1"/>
  <c r="BA5" i="1"/>
  <c r="BA11" i="1"/>
  <c r="BA25" i="1"/>
  <c r="BA6" i="1"/>
  <c r="BA26" i="1"/>
  <c r="BA7" i="1"/>
  <c r="BA13" i="1"/>
  <c r="BA19" i="1"/>
  <c r="BA10" i="1"/>
  <c r="BA24" i="1"/>
  <c r="BA22" i="1"/>
  <c r="BA17" i="1"/>
  <c r="BA16" i="1"/>
  <c r="BA8" i="1"/>
  <c r="BA14" i="1"/>
  <c r="BA23" i="1"/>
  <c r="BA3" i="1"/>
  <c r="AO4" i="1"/>
  <c r="AO28" i="1" s="1"/>
  <c r="AO29" i="1" s="1"/>
  <c r="AO12" i="1"/>
  <c r="AO20" i="1"/>
  <c r="AO21" i="1"/>
  <c r="BA20" i="1" l="1"/>
  <c r="BA12" i="1"/>
  <c r="BA21" i="1"/>
  <c r="BA4" i="1"/>
  <c r="BA28" i="1" l="1"/>
  <c r="BA29" i="1" s="1"/>
</calcChain>
</file>

<file path=xl/sharedStrings.xml><?xml version="1.0" encoding="utf-8"?>
<sst xmlns="http://schemas.openxmlformats.org/spreadsheetml/2006/main" count="1031" uniqueCount="204">
  <si>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</si>
  <si>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</si>
  <si>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</si>
  <si>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</si>
  <si>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</si>
  <si>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</si>
  <si>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</si>
  <si>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</si>
  <si>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</si>
  <si>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</si>
  <si>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</si>
  <si>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</si>
  <si>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</si>
  <si>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</si>
  <si>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</si>
  <si>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</si>
  <si>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</si>
  <si>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</si>
  <si>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</si>
  <si>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</si>
  <si>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</si>
  <si>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</si>
  <si>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</si>
  <si>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</si>
  <si>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</si>
  <si>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</si>
  <si>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</si>
  <si>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</si>
  <si>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</si>
  <si>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</si>
  <si>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</si>
  <si>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</si>
  <si>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</si>
  <si>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</si>
  <si>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</si>
  <si>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</si>
  <si>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</si>
  <si>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</si>
  <si>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</si>
  <si>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</si>
  <si>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</si>
  <si>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</si>
  <si>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</si>
  <si>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</si>
  <si>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</si>
  <si>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</si>
  <si>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</si>
  <si>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</si>
  <si>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</si>
  <si>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</si>
  <si>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</si>
  <si>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</si>
  <si>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</si>
  <si>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</si>
  <si>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</si>
  <si>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</si>
  <si>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</si>
  <si>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Zbiorcza</t>
  </si>
  <si>
    <t>C11</t>
  </si>
  <si>
    <t>G11</t>
  </si>
  <si>
    <t>Nr posesji</t>
  </si>
  <si>
    <t>C21</t>
  </si>
  <si>
    <t>PGE Dystrybucja SA</t>
  </si>
  <si>
    <t>kolejna</t>
  </si>
  <si>
    <t>Muzeum-Zamek w Łańcucie</t>
  </si>
  <si>
    <t>815-00-03-731</t>
  </si>
  <si>
    <t>37-100</t>
  </si>
  <si>
    <t>Łańcut</t>
  </si>
  <si>
    <t>Zamkowa</t>
  </si>
  <si>
    <t>1</t>
  </si>
  <si>
    <t>CENTRUM PROMOCJI REGIONU  MANEŻ</t>
  </si>
  <si>
    <t>3 Maja</t>
  </si>
  <si>
    <t>10</t>
  </si>
  <si>
    <t>ZAMEK</t>
  </si>
  <si>
    <t>STORCZYKARNIA</t>
  </si>
  <si>
    <t>KASYNO URZĘDNICZE</t>
  </si>
  <si>
    <t>Kościuszki</t>
  </si>
  <si>
    <t>2</t>
  </si>
  <si>
    <t>ZPP JULIN</t>
  </si>
  <si>
    <t>37-110</t>
  </si>
  <si>
    <t>Żołynia</t>
  </si>
  <si>
    <t>Wydrze, gm. Rakszawa</t>
  </si>
  <si>
    <t>SPICHLERZ F. GÓRNE</t>
  </si>
  <si>
    <t>Armii Krajowej</t>
  </si>
  <si>
    <t>51</t>
  </si>
  <si>
    <t>ZAMECZEK ROMANTYCZNY</t>
  </si>
  <si>
    <t>6</t>
  </si>
  <si>
    <t>KORDEGARDA  WARTOWNIA PRZY BRAMIE GŁÓWNEJ</t>
  </si>
  <si>
    <t>STAJNIE</t>
  </si>
  <si>
    <t>14</t>
  </si>
  <si>
    <t>POWOZOWNIA  Klatka schodowa pokoje gościnne</t>
  </si>
  <si>
    <t>POWOZOWNIA</t>
  </si>
  <si>
    <t>POWOZOWNIA  MAGAZYN</t>
  </si>
  <si>
    <t>POWOZOWNIA  POKÓJ GOŚCINNY NR 10</t>
  </si>
  <si>
    <t>POWOZOWNIA   POKÓJ GOŚCINNY NR 8</t>
  </si>
  <si>
    <t>POWOZOWNIA   POKÓJ GOŚCINNY NR 4</t>
  </si>
  <si>
    <t>POWOZOWNIA   POKÓJ GOŚCINNY NR 9</t>
  </si>
  <si>
    <t>POWOZOWNIA   POKÓJ GOŚCINNY NR 7</t>
  </si>
  <si>
    <t>PARK  OŚWIETLENIE ALEJEK</t>
  </si>
  <si>
    <t>UJEŻDŻALNIA</t>
  </si>
  <si>
    <t>STARA KORDEGARDA PRZY SZKOLE MUZYCZNEJ</t>
  </si>
  <si>
    <t>19</t>
  </si>
  <si>
    <t>POWOZOWNIA  POKÓJ GOŚCINNY  Nr 1</t>
  </si>
  <si>
    <t>POWOZOWNIA  Pokój gościnny nr 11</t>
  </si>
  <si>
    <t>POWOZOWNIA POKÓJ GOŚCINNY NR 5</t>
  </si>
  <si>
    <t>3-Go MAJA</t>
  </si>
  <si>
    <t>480548210000028349</t>
  </si>
  <si>
    <t>480548107008523356</t>
  </si>
  <si>
    <t>480548210000028753</t>
  </si>
  <si>
    <t>480548210000029965</t>
  </si>
  <si>
    <t>480548110000245856</t>
  </si>
  <si>
    <t>480548110003986117</t>
  </si>
  <si>
    <t>480548110000295770</t>
  </si>
  <si>
    <t>480548110000288494</t>
  </si>
  <si>
    <t>480548110000290316</t>
  </si>
  <si>
    <t>480548110000290417</t>
  </si>
  <si>
    <t>480548110000290518</t>
  </si>
  <si>
    <t>480548110000290619</t>
  </si>
  <si>
    <t>480548110000290720</t>
  </si>
  <si>
    <t>480548110000290821</t>
  </si>
  <si>
    <t>480548110000290922</t>
  </si>
  <si>
    <t>480548110000291023</t>
  </si>
  <si>
    <t>480548110000291124</t>
  </si>
  <si>
    <t>480548110000291932</t>
  </si>
  <si>
    <t>480548210000058257</t>
  </si>
  <si>
    <t>480548110000294457</t>
  </si>
  <si>
    <t>480548110000530893</t>
  </si>
  <si>
    <t>480548110000530792</t>
  </si>
  <si>
    <t>480548110000535846</t>
  </si>
  <si>
    <t>480548110000535745</t>
  </si>
  <si>
    <t>60</t>
  </si>
  <si>
    <t>50435651</t>
  </si>
  <si>
    <t>75</t>
  </si>
  <si>
    <t>84282734</t>
  </si>
  <si>
    <t>70</t>
  </si>
  <si>
    <t>56406323</t>
  </si>
  <si>
    <t>30</t>
  </si>
  <si>
    <t>50070837</t>
  </si>
  <si>
    <t>40</t>
  </si>
  <si>
    <t>10010586</t>
  </si>
  <si>
    <t>17</t>
  </si>
  <si>
    <t>14880570</t>
  </si>
  <si>
    <t>12</t>
  </si>
  <si>
    <t>10309068</t>
  </si>
  <si>
    <t>15</t>
  </si>
  <si>
    <t>22569176</t>
  </si>
  <si>
    <t>4</t>
  </si>
  <si>
    <t>10134938</t>
  </si>
  <si>
    <t>95541327</t>
  </si>
  <si>
    <t>24325648</t>
  </si>
  <si>
    <t>95541273</t>
  </si>
  <si>
    <t>95541272</t>
  </si>
  <si>
    <t>95541328</t>
  </si>
  <si>
    <t>83118573</t>
  </si>
  <si>
    <t>72399036</t>
  </si>
  <si>
    <t>7</t>
  </si>
  <si>
    <t>80</t>
  </si>
  <si>
    <t>6554854</t>
  </si>
  <si>
    <t>95541318</t>
  </si>
  <si>
    <t>22915763</t>
  </si>
  <si>
    <t>95541326</t>
  </si>
  <si>
    <t>5</t>
  </si>
  <si>
    <t>24325457</t>
  </si>
  <si>
    <t xml:space="preserve">Potrzeba dostosowania układu pomiarowego (TAK/NIE)  </t>
  </si>
  <si>
    <t>50068942</t>
  </si>
  <si>
    <t>50068940</t>
  </si>
  <si>
    <t>pierwsza</t>
  </si>
  <si>
    <t>kompleksowa</t>
  </si>
  <si>
    <t>ZESTAW DO PODNOSZENIA CIŚNIENIA W SIECI PPOŻ</t>
  </si>
  <si>
    <t>480548107009248533</t>
  </si>
  <si>
    <t>105</t>
  </si>
  <si>
    <t>50437674</t>
  </si>
  <si>
    <t>25</t>
  </si>
  <si>
    <t>Profil - planowane zużycie roczne w roku 2024</t>
  </si>
  <si>
    <t>Profil - planowane zużycie roczne w roku 2025</t>
  </si>
  <si>
    <t xml:space="preserve">Zużycie ogółem </t>
  </si>
  <si>
    <t>PGE Obrót SA</t>
  </si>
  <si>
    <t>rezerwowa</t>
  </si>
  <si>
    <t>10.03.2023</t>
  </si>
  <si>
    <t xml:space="preserve">Profil - planowane zużycie  w roku 2023 </t>
  </si>
  <si>
    <t>01.04.2023</t>
  </si>
  <si>
    <t>Roczne zużycie energii [MWh]</t>
  </si>
  <si>
    <t>Rok</t>
  </si>
  <si>
    <t xml:space="preserve">Cena jednostkowa netto energii elektrycznej </t>
  </si>
  <si>
    <t>w tym:                   Koszt jednostkowy netto za energię elektryczną (KEE)</t>
  </si>
  <si>
    <t>w tym:                  Koszt jednostkowy netto Gwarancji Pochodzenia (KGP)</t>
  </si>
  <si>
    <t>Łączna cena energii elektrycznej netto (A*B)</t>
  </si>
  <si>
    <t>VAT (E*0,23)</t>
  </si>
  <si>
    <t>MWh</t>
  </si>
  <si>
    <t>zł/MWh</t>
  </si>
  <si>
    <t>A</t>
  </si>
  <si>
    <t>B</t>
  </si>
  <si>
    <t>C</t>
  </si>
  <si>
    <t>D</t>
  </si>
  <si>
    <t>E</t>
  </si>
  <si>
    <t>F</t>
  </si>
  <si>
    <t>G</t>
  </si>
  <si>
    <t>Razem</t>
  </si>
  <si>
    <t>Rok 2023</t>
  </si>
  <si>
    <t>Szacowane zużycie energii w danym roku</t>
  </si>
  <si>
    <t>Łączna cena brutto (E+F)</t>
  </si>
  <si>
    <t>Rok 2024</t>
  </si>
  <si>
    <t>Rok 2025</t>
  </si>
  <si>
    <t>Arkusz zawiera formuły. Proszę wypełnić tylko komórki  zaznaczone kolorem niebieskim i zielonym.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</si>
</sst>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zł&quot;_-;\-* #,##0.00\ &quot;zł&quot;_-;_-* &quot;-&quot;??\ &quot;zł&quot;_-;_-@_-"/>
    <numFmt numFmtId="165" formatCode="[$-415]0.00"/>
    <numFmt numFmtId="166" formatCode="[$-415]General"/>
    <numFmt numFmtId="167" formatCode="#,##0.00&quot; &quot;[$zł-415];[Red]&quot;-&quot;#,##0.00&quot; &quot;[$zł-415]"/>
  </numFmts>
  <fonts count="14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9"/>
      <color indexed="8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b/>
      <sz val="8"/>
      <color indexed="8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9"/>
      <color rgb="FF000000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4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166" fontId="4" fillId="0" borderId="0"/>
    <xf numFmtId="166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6" fontId="6" fillId="0" borderId="0"/>
    <xf numFmtId="0" fontId="7" fillId="0" borderId="0"/>
    <xf numFmtId="167" fontId="7" fillId="0" borderId="0"/>
    <xf numFmtId="164" fontId="12" fillId="0" borderId="0" applyFont="0" applyFill="0" applyBorder="0" applyAlignment="0" applyProtection="0"/>
  </cellStyleXfs>
  <cellXfs count="52">
    <xf numFmtId="0" fontId="0" fillId="0" borderId="0" xfId="0"/>
    <xf numFmtId="166" fontId="8" fillId="2" borderId="1" xfId="1" applyFont="1" applyFill="1" applyBorder="1" applyAlignment="1">
      <alignment horizontal="center" vertical="center"/>
    </xf>
    <xf numFmtId="166" fontId="8" fillId="0" borderId="0" xfId="1" applyFont="1"/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vertical="center" wrapText="1"/>
    </xf>
    <xf numFmtId="166" fontId="8" fillId="3" borderId="1" xfId="1" applyFont="1" applyFill="1" applyBorder="1" applyAlignment="1">
      <alignment horizontal="center" vertical="center" wrapText="1"/>
    </xf>
    <xf numFmtId="166" fontId="8" fillId="2" borderId="1" xfId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6" fontId="8" fillId="4" borderId="1" xfId="1" applyFont="1" applyFill="1" applyBorder="1" applyAlignment="1">
      <alignment horizontal="center" vertical="center" wrapText="1"/>
    </xf>
    <xf numFmtId="166" fontId="8" fillId="0" borderId="0" xfId="1" applyFont="1" applyAlignment="1">
      <alignment horizontal="center"/>
    </xf>
    <xf numFmtId="166" fontId="8" fillId="0" borderId="0" xfId="1" applyFont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166" fontId="9" fillId="0" borderId="1" xfId="1" applyFont="1" applyBorder="1"/>
    <xf numFmtId="166" fontId="9" fillId="0" borderId="1" xfId="1" applyFont="1" applyBorder="1" applyAlignment="1">
      <alignment horizontal="right"/>
    </xf>
    <xf numFmtId="166" fontId="9" fillId="0" borderId="1" xfId="1" applyFont="1" applyBorder="1" applyAlignment="1">
      <alignment horizontal="center"/>
    </xf>
    <xf numFmtId="49" fontId="9" fillId="0" borderId="1" xfId="0" applyNumberFormat="1" applyFont="1" applyBorder="1"/>
    <xf numFmtId="1" fontId="9" fillId="0" borderId="1" xfId="1" applyNumberFormat="1" applyFont="1" applyBorder="1"/>
    <xf numFmtId="166" fontId="9" fillId="0" borderId="0" xfId="1" applyFont="1"/>
    <xf numFmtId="166" fontId="10" fillId="0" borderId="2" xfId="1" applyFont="1" applyBorder="1" applyAlignment="1">
      <alignment vertical="center"/>
    </xf>
    <xf numFmtId="166" fontId="10" fillId="0" borderId="2" xfId="1" applyFont="1" applyBorder="1" applyAlignment="1">
      <alignment horizontal="center" vertical="center"/>
    </xf>
    <xf numFmtId="166" fontId="10" fillId="0" borderId="2" xfId="1" applyFont="1" applyBorder="1" applyAlignment="1">
      <alignment horizontal="center" vertical="center" wrapText="1"/>
    </xf>
    <xf numFmtId="166" fontId="11" fillId="0" borderId="0" xfId="1" applyFont="1"/>
    <xf numFmtId="166" fontId="11" fillId="0" borderId="2" xfId="1" applyFont="1" applyBorder="1"/>
    <xf numFmtId="0" fontId="11" fillId="0" borderId="2" xfId="1" applyNumberFormat="1" applyFont="1" applyBorder="1"/>
    <xf numFmtId="49" fontId="11" fillId="0" borderId="2" xfId="1" applyNumberFormat="1" applyFont="1" applyBorder="1"/>
    <xf numFmtId="49" fontId="9" fillId="6" borderId="1" xfId="0" applyNumberFormat="1" applyFont="1" applyFill="1" applyBorder="1"/>
    <xf numFmtId="164" fontId="8" fillId="0" borderId="0" xfId="10" applyFont="1" applyFill="1"/>
    <xf numFmtId="166" fontId="8" fillId="0" borderId="1" xfId="1" applyFont="1" applyBorder="1"/>
    <xf numFmtId="166" fontId="8" fillId="6" borderId="1" xfId="1" applyFont="1" applyFill="1" applyBorder="1" applyAlignment="1">
      <alignment horizontal="left"/>
    </xf>
    <xf numFmtId="166" fontId="8" fillId="7" borderId="1" xfId="1" applyFont="1" applyFill="1" applyBorder="1" applyAlignment="1">
      <alignment horizontal="center" vertical="center" wrapText="1"/>
    </xf>
    <xf numFmtId="1" fontId="11" fillId="0" borderId="2" xfId="1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64" fontId="13" fillId="0" borderId="1" xfId="10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164" fontId="13" fillId="0" borderId="1" xfId="0" applyNumberFormat="1" applyFont="1" applyBorder="1" applyAlignment="1">
      <alignment vertical="center"/>
    </xf>
    <xf numFmtId="165" fontId="8" fillId="3" borderId="1" xfId="1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6" fontId="8" fillId="2" borderId="1" xfId="1" applyFont="1" applyFill="1" applyBorder="1" applyAlignment="1">
      <alignment horizontal="center" vertical="center"/>
    </xf>
    <xf numFmtId="165" fontId="8" fillId="5" borderId="1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6" fontId="8" fillId="2" borderId="1" xfId="1" applyFont="1" applyFill="1" applyBorder="1" applyAlignment="1">
      <alignment horizontal="center" vertical="center" wrapText="1"/>
    </xf>
    <xf numFmtId="166" fontId="8" fillId="4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  <cellStyle name="Walutowy" xfId="10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14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27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49205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14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49205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9205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49205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26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628840" y="5280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754380</xdr:colOff>
      <xdr:row>26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2628840" y="5280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4914840" y="528066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194454" cy="27190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4914840" y="528066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184731" cy="27400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4914840" y="528066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184731" cy="2740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4914840" y="528066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0"/>
  <sheetViews>
    <sheetView tabSelected="1" topLeftCell="AG1" workbookViewId="0">
      <selection activeCell="AM31" sqref="AM31"/>
    </sheetView>
  </sheetViews>
  <sheetFormatPr baseColWidth="10" defaultColWidth="8.5" defaultRowHeight="12"/>
  <cols>
    <col min="1" max="2" width="8.5" style="2" customWidth="1"/>
    <col min="3" max="3" width="23.1640625" style="2" customWidth="1"/>
    <col min="4" max="4" width="20.33203125" style="2" customWidth="1"/>
    <col min="5" max="8" width="10.1640625" style="2" customWidth="1"/>
    <col min="9" max="9" width="8.5" style="2" customWidth="1"/>
    <col min="10" max="10" width="10.5" style="2" customWidth="1"/>
    <col min="11" max="11" width="8.5" style="2" customWidth="1"/>
    <col min="12" max="12" width="22.83203125" style="2" customWidth="1"/>
    <col min="13" max="13" width="16.1640625" style="2" customWidth="1"/>
    <col min="14" max="14" width="8.5" style="2" customWidth="1"/>
    <col min="15" max="15" width="15.33203125" style="2" customWidth="1"/>
    <col min="16" max="16" width="14" style="2" customWidth="1"/>
    <col min="17" max="17" width="11" style="2" customWidth="1"/>
    <col min="18" max="18" width="11" style="9" customWidth="1"/>
    <col min="19" max="19" width="11" style="2" customWidth="1"/>
    <col min="20" max="20" width="22.83203125" style="2" customWidth="1"/>
    <col min="21" max="21" width="8.6640625" style="2" customWidth="1"/>
    <col min="22" max="22" width="14" style="2" customWidth="1"/>
    <col min="23" max="23" width="18.1640625" style="2" customWidth="1"/>
    <col min="24" max="25" width="8.5" style="2" customWidth="1"/>
    <col min="26" max="26" width="33.5" style="2" customWidth="1"/>
    <col min="27" max="28" width="8.5" style="2" customWidth="1"/>
    <col min="29" max="29" width="13.33203125" style="2" customWidth="1"/>
    <col min="30" max="30" width="18.1640625" style="2" customWidth="1"/>
    <col min="31" max="32" width="8.5" style="2" customWidth="1"/>
    <col min="33" max="33" width="22.6640625" style="10" customWidth="1"/>
    <col min="34" max="34" width="17.1640625" style="10" customWidth="1"/>
    <col min="35" max="36" width="8.5" style="2" customWidth="1"/>
    <col min="37" max="38" width="8.6640625" style="2" customWidth="1"/>
    <col min="39" max="42" width="8.5" style="2" customWidth="1"/>
    <col min="43" max="43" width="10.83203125" style="2" customWidth="1"/>
    <col min="44" max="52" width="8.5" style="2" customWidth="1"/>
    <col min="53" max="53" width="7.6640625" style="2" customWidth="1"/>
    <col min="54" max="56" width="8.5" style="2" customWidth="1"/>
    <col min="57" max="57" width="14.83203125" style="2" customWidth="1"/>
    <col min="58" max="58" width="13.6640625" style="2" customWidth="1"/>
    <col min="59" max="59" width="8.5" style="2" customWidth="1"/>
    <col min="60" max="60" width="14.1640625" style="2" customWidth="1"/>
    <col min="61" max="61" width="8.5" style="2" customWidth="1"/>
    <col min="62" max="62" width="11.6640625" style="2" customWidth="1"/>
    <col min="63" max="63" width="11.83203125" style="2" customWidth="1"/>
    <col min="64" max="64" width="11.6640625" style="2" customWidth="1"/>
    <col min="65" max="16384" width="8.5" style="2"/>
  </cols>
  <sheetData>
    <row r="1" spans="1:64" ht="27" customHeight="1">
      <c r="A1" s="44" t="s">
        <v>0</v>
      </c>
      <c r="B1" s="44" t="s">
        <v>1</v>
      </c>
      <c r="C1" s="43" t="s">
        <v>38</v>
      </c>
      <c r="D1" s="43" t="s">
        <v>2</v>
      </c>
      <c r="E1" s="43" t="s">
        <v>39</v>
      </c>
      <c r="F1" s="43" t="s">
        <v>48</v>
      </c>
      <c r="G1" s="43" t="s">
        <v>49</v>
      </c>
      <c r="H1" s="43" t="s">
        <v>50</v>
      </c>
      <c r="I1" s="44" t="s">
        <v>3</v>
      </c>
      <c r="J1" s="43" t="s">
        <v>163</v>
      </c>
      <c r="K1" s="44" t="s">
        <v>4</v>
      </c>
      <c r="L1" s="44" t="s">
        <v>5</v>
      </c>
      <c r="M1" s="44"/>
      <c r="N1" s="44"/>
      <c r="O1" s="44"/>
      <c r="P1" s="44"/>
      <c r="Q1" s="44"/>
      <c r="R1" s="44"/>
      <c r="S1" s="44"/>
      <c r="T1" s="43" t="s">
        <v>47</v>
      </c>
      <c r="U1" s="43"/>
      <c r="V1" s="43"/>
      <c r="W1" s="43"/>
      <c r="X1" s="43"/>
      <c r="Y1" s="43"/>
      <c r="Z1" s="46" t="s">
        <v>43</v>
      </c>
      <c r="AA1" s="46"/>
      <c r="AB1" s="46"/>
      <c r="AC1" s="46"/>
      <c r="AD1" s="46"/>
      <c r="AE1" s="46"/>
      <c r="AF1" s="46"/>
      <c r="AG1" s="46"/>
      <c r="AH1" s="46"/>
      <c r="AI1" s="43" t="s">
        <v>7</v>
      </c>
      <c r="AJ1" s="47" t="s">
        <v>46</v>
      </c>
      <c r="AK1" s="45" t="s">
        <v>179</v>
      </c>
      <c r="AL1" s="45"/>
      <c r="AM1" s="45"/>
      <c r="AN1" s="45"/>
      <c r="AO1" s="45"/>
      <c r="AP1" s="1"/>
      <c r="AQ1" s="45" t="s">
        <v>173</v>
      </c>
      <c r="AR1" s="45"/>
      <c r="AS1" s="45"/>
      <c r="AT1" s="45"/>
      <c r="AU1" s="45"/>
      <c r="AV1" s="45" t="s">
        <v>174</v>
      </c>
      <c r="AW1" s="45"/>
      <c r="AX1" s="45"/>
      <c r="AY1" s="45"/>
      <c r="AZ1" s="45"/>
      <c r="BA1" s="30" t="s">
        <v>175</v>
      </c>
      <c r="BB1" s="47" t="s">
        <v>8</v>
      </c>
      <c r="BC1" s="47"/>
      <c r="BD1" s="49" t="s">
        <v>9</v>
      </c>
      <c r="BE1" s="49"/>
      <c r="BF1" s="49"/>
      <c r="BG1" s="49"/>
      <c r="BH1" s="49"/>
      <c r="BI1" s="49"/>
      <c r="BJ1" s="48" t="s">
        <v>10</v>
      </c>
      <c r="BK1" s="48" t="s">
        <v>11</v>
      </c>
      <c r="BL1" s="48" t="s">
        <v>12</v>
      </c>
    </row>
    <row r="2" spans="1:64" ht="59" customHeight="1">
      <c r="A2" s="44"/>
      <c r="B2" s="44"/>
      <c r="C2" s="43"/>
      <c r="D2" s="43"/>
      <c r="E2" s="43"/>
      <c r="F2" s="43"/>
      <c r="G2" s="43"/>
      <c r="H2" s="43"/>
      <c r="I2" s="44"/>
      <c r="J2" s="43"/>
      <c r="K2" s="44"/>
      <c r="L2" s="3" t="s">
        <v>13</v>
      </c>
      <c r="M2" s="3" t="s">
        <v>19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22</v>
      </c>
      <c r="T2" s="3" t="s">
        <v>44</v>
      </c>
      <c r="U2" s="3" t="s">
        <v>42</v>
      </c>
      <c r="V2" s="3" t="s">
        <v>16</v>
      </c>
      <c r="W2" s="3" t="s">
        <v>20</v>
      </c>
      <c r="X2" s="3" t="s">
        <v>21</v>
      </c>
      <c r="Y2" s="3" t="s">
        <v>22</v>
      </c>
      <c r="Z2" s="3" t="s">
        <v>44</v>
      </c>
      <c r="AA2" s="3" t="s">
        <v>41</v>
      </c>
      <c r="AB2" s="3" t="s">
        <v>45</v>
      </c>
      <c r="AC2" s="3" t="s">
        <v>16</v>
      </c>
      <c r="AD2" s="3" t="s">
        <v>20</v>
      </c>
      <c r="AE2" s="3" t="s">
        <v>21</v>
      </c>
      <c r="AF2" s="3" t="s">
        <v>22</v>
      </c>
      <c r="AG2" s="4" t="s">
        <v>6</v>
      </c>
      <c r="AH2" s="4" t="s">
        <v>40</v>
      </c>
      <c r="AI2" s="43"/>
      <c r="AJ2" s="47"/>
      <c r="AK2" s="5" t="s">
        <v>52</v>
      </c>
      <c r="AL2" s="5" t="s">
        <v>53</v>
      </c>
      <c r="AM2" s="5" t="s">
        <v>54</v>
      </c>
      <c r="AN2" s="5" t="s">
        <v>55</v>
      </c>
      <c r="AO2" s="6" t="s">
        <v>56</v>
      </c>
      <c r="AP2" s="5" t="s">
        <v>51</v>
      </c>
      <c r="AQ2" s="5" t="s">
        <v>52</v>
      </c>
      <c r="AR2" s="5" t="s">
        <v>53</v>
      </c>
      <c r="AS2" s="5" t="s">
        <v>54</v>
      </c>
      <c r="AT2" s="5" t="s">
        <v>55</v>
      </c>
      <c r="AU2" s="6" t="s">
        <v>56</v>
      </c>
      <c r="AV2" s="5" t="s">
        <v>52</v>
      </c>
      <c r="AW2" s="5" t="s">
        <v>53</v>
      </c>
      <c r="AX2" s="5" t="s">
        <v>54</v>
      </c>
      <c r="AY2" s="5" t="s">
        <v>55</v>
      </c>
      <c r="AZ2" s="6" t="s">
        <v>56</v>
      </c>
      <c r="BA2" s="30" t="s">
        <v>56</v>
      </c>
      <c r="BB2" s="7" t="s">
        <v>23</v>
      </c>
      <c r="BC2" s="7" t="s">
        <v>24</v>
      </c>
      <c r="BD2" s="5" t="s">
        <v>25</v>
      </c>
      <c r="BE2" s="5" t="s">
        <v>26</v>
      </c>
      <c r="BF2" s="5" t="s">
        <v>27</v>
      </c>
      <c r="BG2" s="5" t="s">
        <v>28</v>
      </c>
      <c r="BH2" s="5" t="s">
        <v>29</v>
      </c>
      <c r="BI2" s="8" t="s">
        <v>30</v>
      </c>
      <c r="BJ2" s="48"/>
      <c r="BK2" s="48"/>
      <c r="BL2" s="48"/>
    </row>
    <row r="3" spans="1:64" s="18" customFormat="1" ht="13.5" customHeight="1">
      <c r="A3" s="11">
        <v>1</v>
      </c>
      <c r="B3" s="13"/>
      <c r="C3" s="11" t="s">
        <v>62</v>
      </c>
      <c r="D3" s="11" t="s">
        <v>176</v>
      </c>
      <c r="E3" s="11" t="s">
        <v>63</v>
      </c>
      <c r="F3" s="11" t="s">
        <v>177</v>
      </c>
      <c r="G3" s="11" t="s">
        <v>57</v>
      </c>
      <c r="H3" s="13"/>
      <c r="I3" s="13"/>
      <c r="J3" s="15" t="s">
        <v>31</v>
      </c>
      <c r="K3" s="11"/>
      <c r="L3" s="11" t="s">
        <v>64</v>
      </c>
      <c r="M3" s="11" t="s">
        <v>65</v>
      </c>
      <c r="N3" s="16" t="s">
        <v>66</v>
      </c>
      <c r="O3" s="11" t="s">
        <v>67</v>
      </c>
      <c r="P3" s="11" t="s">
        <v>67</v>
      </c>
      <c r="Q3" s="11" t="s">
        <v>68</v>
      </c>
      <c r="R3" s="16" t="s">
        <v>69</v>
      </c>
      <c r="S3" s="11"/>
      <c r="T3" s="11" t="s">
        <v>64</v>
      </c>
      <c r="U3" s="16" t="s">
        <v>66</v>
      </c>
      <c r="V3" s="11" t="s">
        <v>67</v>
      </c>
      <c r="W3" s="11" t="s">
        <v>68</v>
      </c>
      <c r="X3" s="16" t="s">
        <v>69</v>
      </c>
      <c r="Y3" s="11"/>
      <c r="Z3" s="11" t="s">
        <v>70</v>
      </c>
      <c r="AA3" s="16" t="s">
        <v>66</v>
      </c>
      <c r="AB3" s="11" t="s">
        <v>67</v>
      </c>
      <c r="AC3" s="11" t="s">
        <v>67</v>
      </c>
      <c r="AD3" s="11" t="s">
        <v>71</v>
      </c>
      <c r="AE3" s="16" t="s">
        <v>72</v>
      </c>
      <c r="AF3" s="11"/>
      <c r="AG3" s="16" t="s">
        <v>106</v>
      </c>
      <c r="AH3" s="26" t="s">
        <v>164</v>
      </c>
      <c r="AI3" s="11" t="s">
        <v>61</v>
      </c>
      <c r="AJ3" s="16" t="s">
        <v>130</v>
      </c>
      <c r="AK3" s="11">
        <v>65600</v>
      </c>
      <c r="AL3" s="12">
        <v>0</v>
      </c>
      <c r="AM3" s="12">
        <v>0</v>
      </c>
      <c r="AN3" s="12">
        <v>0</v>
      </c>
      <c r="AO3" s="17">
        <f>SUM(AK3:AN3)</f>
        <v>65600</v>
      </c>
      <c r="AP3" s="13" t="s">
        <v>31</v>
      </c>
      <c r="AQ3" s="11">
        <v>98400</v>
      </c>
      <c r="AR3" s="12">
        <v>0</v>
      </c>
      <c r="AS3" s="12">
        <v>0</v>
      </c>
      <c r="AT3" s="12">
        <v>0</v>
      </c>
      <c r="AU3" s="17">
        <f>SUM(AQ3:AT3)</f>
        <v>98400</v>
      </c>
      <c r="AV3" s="11">
        <v>98400</v>
      </c>
      <c r="AW3" s="12">
        <v>0</v>
      </c>
      <c r="AX3" s="12">
        <v>0</v>
      </c>
      <c r="AY3" s="12">
        <v>0</v>
      </c>
      <c r="AZ3" s="17">
        <f>SUM(AV3:AY3)</f>
        <v>98400</v>
      </c>
      <c r="BA3" s="17">
        <f>AZ3+AU3+AO3</f>
        <v>262400</v>
      </c>
      <c r="BB3" s="13"/>
      <c r="BC3" s="13"/>
      <c r="BD3" s="15" t="s">
        <v>32</v>
      </c>
      <c r="BE3" s="15" t="s">
        <v>31</v>
      </c>
      <c r="BF3" s="15" t="s">
        <v>31</v>
      </c>
      <c r="BG3" s="15" t="s">
        <v>31</v>
      </c>
      <c r="BH3" s="15" t="s">
        <v>33</v>
      </c>
      <c r="BI3" s="15" t="s">
        <v>32</v>
      </c>
      <c r="BJ3" s="13"/>
      <c r="BK3" s="14" t="s">
        <v>178</v>
      </c>
      <c r="BL3" s="14" t="s">
        <v>180</v>
      </c>
    </row>
    <row r="4" spans="1:64" s="18" customFormat="1" ht="13.5" customHeight="1">
      <c r="A4" s="11">
        <v>2</v>
      </c>
      <c r="B4" s="13"/>
      <c r="C4" s="11" t="s">
        <v>62</v>
      </c>
      <c r="D4" s="11" t="s">
        <v>176</v>
      </c>
      <c r="E4" s="11" t="s">
        <v>63</v>
      </c>
      <c r="F4" s="11" t="s">
        <v>177</v>
      </c>
      <c r="G4" s="11" t="s">
        <v>57</v>
      </c>
      <c r="H4" s="13"/>
      <c r="I4" s="13"/>
      <c r="J4" s="15" t="s">
        <v>31</v>
      </c>
      <c r="K4" s="11"/>
      <c r="L4" s="11" t="s">
        <v>64</v>
      </c>
      <c r="M4" s="11" t="s">
        <v>65</v>
      </c>
      <c r="N4" s="16" t="s">
        <v>66</v>
      </c>
      <c r="O4" s="11" t="s">
        <v>67</v>
      </c>
      <c r="P4" s="11" t="s">
        <v>67</v>
      </c>
      <c r="Q4" s="11" t="s">
        <v>68</v>
      </c>
      <c r="R4" s="16" t="s">
        <v>69</v>
      </c>
      <c r="S4" s="11"/>
      <c r="T4" s="11" t="s">
        <v>64</v>
      </c>
      <c r="U4" s="16" t="s">
        <v>66</v>
      </c>
      <c r="V4" s="11" t="s">
        <v>67</v>
      </c>
      <c r="W4" s="11" t="s">
        <v>68</v>
      </c>
      <c r="X4" s="16" t="s">
        <v>69</v>
      </c>
      <c r="Y4" s="11"/>
      <c r="Z4" s="11" t="s">
        <v>73</v>
      </c>
      <c r="AA4" s="16" t="s">
        <v>66</v>
      </c>
      <c r="AB4" s="11" t="s">
        <v>67</v>
      </c>
      <c r="AC4" s="11" t="s">
        <v>67</v>
      </c>
      <c r="AD4" s="11" t="s">
        <v>68</v>
      </c>
      <c r="AE4" s="16" t="s">
        <v>69</v>
      </c>
      <c r="AF4" s="11"/>
      <c r="AG4" s="16" t="s">
        <v>107</v>
      </c>
      <c r="AH4" s="26" t="s">
        <v>131</v>
      </c>
      <c r="AI4" s="11" t="s">
        <v>61</v>
      </c>
      <c r="AJ4" s="16" t="s">
        <v>170</v>
      </c>
      <c r="AK4" s="11">
        <v>124800</v>
      </c>
      <c r="AL4" s="12">
        <v>0</v>
      </c>
      <c r="AM4" s="12">
        <v>0</v>
      </c>
      <c r="AN4" s="12">
        <v>0</v>
      </c>
      <c r="AO4" s="17">
        <f t="shared" ref="AO4:AO27" si="0">SUM(AK4:AN4)</f>
        <v>124800</v>
      </c>
      <c r="AP4" s="13" t="s">
        <v>31</v>
      </c>
      <c r="AQ4" s="11">
        <v>187200</v>
      </c>
      <c r="AR4" s="12">
        <v>0</v>
      </c>
      <c r="AS4" s="12">
        <v>0</v>
      </c>
      <c r="AT4" s="12">
        <v>0</v>
      </c>
      <c r="AU4" s="17">
        <f t="shared" ref="AU4:AU27" si="1">SUM(AQ4:AT4)</f>
        <v>187200</v>
      </c>
      <c r="AV4" s="11">
        <v>187200</v>
      </c>
      <c r="AW4" s="12">
        <v>0</v>
      </c>
      <c r="AX4" s="12">
        <v>0</v>
      </c>
      <c r="AY4" s="12">
        <v>0</v>
      </c>
      <c r="AZ4" s="17">
        <f t="shared" ref="AZ4:AZ27" si="2">SUM(AV4:AY4)</f>
        <v>187200</v>
      </c>
      <c r="BA4" s="17">
        <f t="shared" ref="BA4:BA27" si="3">AZ4+AU4+AO4</f>
        <v>499200</v>
      </c>
      <c r="BB4" s="13"/>
      <c r="BC4" s="13"/>
      <c r="BD4" s="15" t="s">
        <v>32</v>
      </c>
      <c r="BE4" s="15" t="s">
        <v>31</v>
      </c>
      <c r="BF4" s="15" t="s">
        <v>31</v>
      </c>
      <c r="BG4" s="15" t="s">
        <v>31</v>
      </c>
      <c r="BH4" s="15" t="s">
        <v>33</v>
      </c>
      <c r="BI4" s="15" t="s">
        <v>32</v>
      </c>
      <c r="BJ4" s="13"/>
      <c r="BK4" s="14" t="s">
        <v>178</v>
      </c>
      <c r="BL4" s="14" t="s">
        <v>180</v>
      </c>
    </row>
    <row r="5" spans="1:64" s="18" customFormat="1" ht="13.5" customHeight="1">
      <c r="A5" s="11">
        <v>3</v>
      </c>
      <c r="B5" s="13"/>
      <c r="C5" s="11" t="s">
        <v>62</v>
      </c>
      <c r="D5" s="11" t="s">
        <v>176</v>
      </c>
      <c r="E5" s="11" t="s">
        <v>63</v>
      </c>
      <c r="F5" s="11" t="s">
        <v>177</v>
      </c>
      <c r="G5" s="11" t="s">
        <v>57</v>
      </c>
      <c r="H5" s="13"/>
      <c r="I5" s="13"/>
      <c r="J5" s="15" t="s">
        <v>31</v>
      </c>
      <c r="K5" s="11"/>
      <c r="L5" s="11" t="s">
        <v>64</v>
      </c>
      <c r="M5" s="11" t="s">
        <v>65</v>
      </c>
      <c r="N5" s="16" t="s">
        <v>66</v>
      </c>
      <c r="O5" s="11" t="s">
        <v>67</v>
      </c>
      <c r="P5" s="11" t="s">
        <v>67</v>
      </c>
      <c r="Q5" s="11" t="s">
        <v>68</v>
      </c>
      <c r="R5" s="16" t="s">
        <v>69</v>
      </c>
      <c r="S5" s="11"/>
      <c r="T5" s="11" t="s">
        <v>64</v>
      </c>
      <c r="U5" s="16" t="s">
        <v>66</v>
      </c>
      <c r="V5" s="11" t="s">
        <v>67</v>
      </c>
      <c r="W5" s="11" t="s">
        <v>68</v>
      </c>
      <c r="X5" s="16" t="s">
        <v>69</v>
      </c>
      <c r="Y5" s="11"/>
      <c r="Z5" s="11" t="s">
        <v>74</v>
      </c>
      <c r="AA5" s="16" t="s">
        <v>66</v>
      </c>
      <c r="AB5" s="11" t="s">
        <v>67</v>
      </c>
      <c r="AC5" s="11" t="s">
        <v>67</v>
      </c>
      <c r="AD5" s="11" t="s">
        <v>68</v>
      </c>
      <c r="AE5" s="16" t="s">
        <v>69</v>
      </c>
      <c r="AF5" s="11"/>
      <c r="AG5" s="16" t="s">
        <v>108</v>
      </c>
      <c r="AH5" s="26" t="s">
        <v>165</v>
      </c>
      <c r="AI5" s="11" t="s">
        <v>61</v>
      </c>
      <c r="AJ5" s="16" t="s">
        <v>132</v>
      </c>
      <c r="AK5" s="11">
        <v>75149</v>
      </c>
      <c r="AL5" s="12">
        <v>0</v>
      </c>
      <c r="AM5" s="12">
        <v>0</v>
      </c>
      <c r="AN5" s="12">
        <v>0</v>
      </c>
      <c r="AO5" s="17">
        <f t="shared" si="0"/>
        <v>75149</v>
      </c>
      <c r="AP5" s="13" t="s">
        <v>31</v>
      </c>
      <c r="AQ5" s="11">
        <v>112723</v>
      </c>
      <c r="AR5" s="12">
        <v>0</v>
      </c>
      <c r="AS5" s="12">
        <v>0</v>
      </c>
      <c r="AT5" s="12">
        <v>0</v>
      </c>
      <c r="AU5" s="17">
        <f t="shared" si="1"/>
        <v>112723</v>
      </c>
      <c r="AV5" s="11">
        <v>112723</v>
      </c>
      <c r="AW5" s="12">
        <v>0</v>
      </c>
      <c r="AX5" s="12">
        <v>0</v>
      </c>
      <c r="AY5" s="12">
        <v>0</v>
      </c>
      <c r="AZ5" s="17">
        <f t="shared" si="2"/>
        <v>112723</v>
      </c>
      <c r="BA5" s="17">
        <f t="shared" si="3"/>
        <v>300595</v>
      </c>
      <c r="BB5" s="13"/>
      <c r="BC5" s="13"/>
      <c r="BD5" s="15" t="s">
        <v>32</v>
      </c>
      <c r="BE5" s="15" t="s">
        <v>31</v>
      </c>
      <c r="BF5" s="15" t="s">
        <v>31</v>
      </c>
      <c r="BG5" s="15" t="s">
        <v>31</v>
      </c>
      <c r="BH5" s="15" t="s">
        <v>33</v>
      </c>
      <c r="BI5" s="15" t="s">
        <v>32</v>
      </c>
      <c r="BJ5" s="13"/>
      <c r="BK5" s="14" t="s">
        <v>178</v>
      </c>
      <c r="BL5" s="14" t="s">
        <v>180</v>
      </c>
    </row>
    <row r="6" spans="1:64" s="18" customFormat="1" ht="13.5" customHeight="1">
      <c r="A6" s="11">
        <v>4</v>
      </c>
      <c r="B6" s="13"/>
      <c r="C6" s="11" t="s">
        <v>62</v>
      </c>
      <c r="D6" s="11" t="s">
        <v>176</v>
      </c>
      <c r="E6" s="11" t="s">
        <v>63</v>
      </c>
      <c r="F6" s="11" t="s">
        <v>177</v>
      </c>
      <c r="G6" s="11" t="s">
        <v>57</v>
      </c>
      <c r="H6" s="13"/>
      <c r="I6" s="13"/>
      <c r="J6" s="15" t="s">
        <v>31</v>
      </c>
      <c r="K6" s="11"/>
      <c r="L6" s="11" t="s">
        <v>64</v>
      </c>
      <c r="M6" s="11" t="s">
        <v>65</v>
      </c>
      <c r="N6" s="16" t="s">
        <v>66</v>
      </c>
      <c r="O6" s="11" t="s">
        <v>67</v>
      </c>
      <c r="P6" s="11" t="s">
        <v>67</v>
      </c>
      <c r="Q6" s="11" t="s">
        <v>68</v>
      </c>
      <c r="R6" s="16" t="s">
        <v>69</v>
      </c>
      <c r="S6" s="11"/>
      <c r="T6" s="11" t="s">
        <v>64</v>
      </c>
      <c r="U6" s="16" t="s">
        <v>66</v>
      </c>
      <c r="V6" s="11" t="s">
        <v>67</v>
      </c>
      <c r="W6" s="11" t="s">
        <v>68</v>
      </c>
      <c r="X6" s="16" t="s">
        <v>69</v>
      </c>
      <c r="Y6" s="11"/>
      <c r="Z6" s="11" t="s">
        <v>75</v>
      </c>
      <c r="AA6" s="16" t="s">
        <v>66</v>
      </c>
      <c r="AB6" s="11" t="s">
        <v>67</v>
      </c>
      <c r="AC6" s="11" t="s">
        <v>67</v>
      </c>
      <c r="AD6" s="11" t="s">
        <v>76</v>
      </c>
      <c r="AE6" s="16" t="s">
        <v>77</v>
      </c>
      <c r="AF6" s="11"/>
      <c r="AG6" s="16" t="s">
        <v>109</v>
      </c>
      <c r="AH6" s="26" t="s">
        <v>133</v>
      </c>
      <c r="AI6" s="11" t="s">
        <v>61</v>
      </c>
      <c r="AJ6" s="16" t="s">
        <v>134</v>
      </c>
      <c r="AK6" s="11">
        <v>18082</v>
      </c>
      <c r="AL6" s="12">
        <v>0</v>
      </c>
      <c r="AM6" s="12">
        <v>0</v>
      </c>
      <c r="AN6" s="12">
        <v>0</v>
      </c>
      <c r="AO6" s="17">
        <f t="shared" si="0"/>
        <v>18082</v>
      </c>
      <c r="AP6" s="13" t="s">
        <v>31</v>
      </c>
      <c r="AQ6" s="11">
        <v>27123</v>
      </c>
      <c r="AR6" s="12">
        <v>0</v>
      </c>
      <c r="AS6" s="12">
        <v>0</v>
      </c>
      <c r="AT6" s="12">
        <v>0</v>
      </c>
      <c r="AU6" s="17">
        <f t="shared" si="1"/>
        <v>27123</v>
      </c>
      <c r="AV6" s="11">
        <v>27123</v>
      </c>
      <c r="AW6" s="12">
        <v>0</v>
      </c>
      <c r="AX6" s="12">
        <v>0</v>
      </c>
      <c r="AY6" s="12">
        <v>0</v>
      </c>
      <c r="AZ6" s="17">
        <f t="shared" si="2"/>
        <v>27123</v>
      </c>
      <c r="BA6" s="17">
        <f t="shared" si="3"/>
        <v>72328</v>
      </c>
      <c r="BB6" s="13"/>
      <c r="BC6" s="13"/>
      <c r="BD6" s="15" t="s">
        <v>32</v>
      </c>
      <c r="BE6" s="15" t="s">
        <v>31</v>
      </c>
      <c r="BF6" s="15" t="s">
        <v>31</v>
      </c>
      <c r="BG6" s="15" t="s">
        <v>31</v>
      </c>
      <c r="BH6" s="15" t="s">
        <v>33</v>
      </c>
      <c r="BI6" s="15" t="s">
        <v>32</v>
      </c>
      <c r="BJ6" s="13"/>
      <c r="BK6" s="14" t="s">
        <v>178</v>
      </c>
      <c r="BL6" s="14" t="s">
        <v>180</v>
      </c>
    </row>
    <row r="7" spans="1:64" s="18" customFormat="1" ht="13.5" customHeight="1">
      <c r="A7" s="11">
        <v>5</v>
      </c>
      <c r="B7" s="13"/>
      <c r="C7" s="11" t="s">
        <v>62</v>
      </c>
      <c r="D7" s="11" t="s">
        <v>176</v>
      </c>
      <c r="E7" s="11" t="s">
        <v>63</v>
      </c>
      <c r="F7" s="11" t="s">
        <v>177</v>
      </c>
      <c r="G7" s="11" t="s">
        <v>57</v>
      </c>
      <c r="H7" s="13"/>
      <c r="I7" s="13"/>
      <c r="J7" s="15" t="s">
        <v>31</v>
      </c>
      <c r="K7" s="11"/>
      <c r="L7" s="11" t="s">
        <v>64</v>
      </c>
      <c r="M7" s="11" t="s">
        <v>65</v>
      </c>
      <c r="N7" s="16" t="s">
        <v>66</v>
      </c>
      <c r="O7" s="11" t="s">
        <v>67</v>
      </c>
      <c r="P7" s="11" t="s">
        <v>67</v>
      </c>
      <c r="Q7" s="11" t="s">
        <v>68</v>
      </c>
      <c r="R7" s="16" t="s">
        <v>69</v>
      </c>
      <c r="S7" s="11"/>
      <c r="T7" s="11" t="s">
        <v>64</v>
      </c>
      <c r="U7" s="16" t="s">
        <v>66</v>
      </c>
      <c r="V7" s="11" t="s">
        <v>67</v>
      </c>
      <c r="W7" s="11" t="s">
        <v>68</v>
      </c>
      <c r="X7" s="16" t="s">
        <v>69</v>
      </c>
      <c r="Y7" s="11"/>
      <c r="Z7" s="11" t="s">
        <v>78</v>
      </c>
      <c r="AA7" s="16" t="s">
        <v>79</v>
      </c>
      <c r="AB7" s="11" t="s">
        <v>80</v>
      </c>
      <c r="AC7" s="11" t="s">
        <v>80</v>
      </c>
      <c r="AD7" s="11" t="s">
        <v>81</v>
      </c>
      <c r="AE7" s="11"/>
      <c r="AF7" s="11"/>
      <c r="AG7" s="16" t="s">
        <v>110</v>
      </c>
      <c r="AH7" s="26" t="s">
        <v>135</v>
      </c>
      <c r="AI7" s="11" t="s">
        <v>58</v>
      </c>
      <c r="AJ7" s="16" t="s">
        <v>136</v>
      </c>
      <c r="AK7" s="11">
        <v>12169</v>
      </c>
      <c r="AL7" s="12">
        <v>0</v>
      </c>
      <c r="AM7" s="12">
        <v>0</v>
      </c>
      <c r="AN7" s="12">
        <v>0</v>
      </c>
      <c r="AO7" s="17">
        <f t="shared" si="0"/>
        <v>12169</v>
      </c>
      <c r="AP7" s="13" t="s">
        <v>31</v>
      </c>
      <c r="AQ7" s="11">
        <v>18254</v>
      </c>
      <c r="AR7" s="12">
        <v>0</v>
      </c>
      <c r="AS7" s="12">
        <v>0</v>
      </c>
      <c r="AT7" s="12">
        <v>0</v>
      </c>
      <c r="AU7" s="17">
        <f t="shared" si="1"/>
        <v>18254</v>
      </c>
      <c r="AV7" s="11">
        <v>18254</v>
      </c>
      <c r="AW7" s="12">
        <v>0</v>
      </c>
      <c r="AX7" s="12">
        <v>0</v>
      </c>
      <c r="AY7" s="12">
        <v>0</v>
      </c>
      <c r="AZ7" s="17">
        <f t="shared" si="2"/>
        <v>18254</v>
      </c>
      <c r="BA7" s="17">
        <f t="shared" si="3"/>
        <v>48677</v>
      </c>
      <c r="BB7" s="13"/>
      <c r="BC7" s="13"/>
      <c r="BD7" s="15" t="s">
        <v>32</v>
      </c>
      <c r="BE7" s="15" t="s">
        <v>31</v>
      </c>
      <c r="BF7" s="15" t="s">
        <v>31</v>
      </c>
      <c r="BG7" s="15" t="s">
        <v>31</v>
      </c>
      <c r="BH7" s="15" t="s">
        <v>33</v>
      </c>
      <c r="BI7" s="15" t="s">
        <v>32</v>
      </c>
      <c r="BJ7" s="13"/>
      <c r="BK7" s="14" t="s">
        <v>178</v>
      </c>
      <c r="BL7" s="14" t="s">
        <v>180</v>
      </c>
    </row>
    <row r="8" spans="1:64" s="18" customFormat="1" ht="13.5" customHeight="1">
      <c r="A8" s="11">
        <v>6</v>
      </c>
      <c r="B8" s="13"/>
      <c r="C8" s="11" t="s">
        <v>62</v>
      </c>
      <c r="D8" s="11" t="s">
        <v>176</v>
      </c>
      <c r="E8" s="11" t="s">
        <v>63</v>
      </c>
      <c r="F8" s="11" t="s">
        <v>177</v>
      </c>
      <c r="G8" s="11" t="s">
        <v>57</v>
      </c>
      <c r="H8" s="13"/>
      <c r="I8" s="13"/>
      <c r="J8" s="15" t="s">
        <v>31</v>
      </c>
      <c r="K8" s="11"/>
      <c r="L8" s="11" t="s">
        <v>64</v>
      </c>
      <c r="M8" s="11" t="s">
        <v>65</v>
      </c>
      <c r="N8" s="16" t="s">
        <v>66</v>
      </c>
      <c r="O8" s="11" t="s">
        <v>67</v>
      </c>
      <c r="P8" s="11" t="s">
        <v>67</v>
      </c>
      <c r="Q8" s="11" t="s">
        <v>68</v>
      </c>
      <c r="R8" s="16" t="s">
        <v>69</v>
      </c>
      <c r="S8" s="11"/>
      <c r="T8" s="11" t="s">
        <v>64</v>
      </c>
      <c r="U8" s="16" t="s">
        <v>66</v>
      </c>
      <c r="V8" s="11" t="s">
        <v>67</v>
      </c>
      <c r="W8" s="11" t="s">
        <v>68</v>
      </c>
      <c r="X8" s="16" t="s">
        <v>69</v>
      </c>
      <c r="Y8" s="11"/>
      <c r="Z8" s="11" t="s">
        <v>82</v>
      </c>
      <c r="AA8" s="16" t="s">
        <v>66</v>
      </c>
      <c r="AB8" s="11" t="s">
        <v>67</v>
      </c>
      <c r="AC8" s="11" t="s">
        <v>67</v>
      </c>
      <c r="AD8" s="11" t="s">
        <v>83</v>
      </c>
      <c r="AE8" s="16" t="s">
        <v>84</v>
      </c>
      <c r="AF8" s="11"/>
      <c r="AG8" s="16" t="s">
        <v>111</v>
      </c>
      <c r="AH8" s="26" t="s">
        <v>137</v>
      </c>
      <c r="AI8" s="11" t="s">
        <v>58</v>
      </c>
      <c r="AJ8" s="16" t="s">
        <v>138</v>
      </c>
      <c r="AK8" s="11">
        <v>67</v>
      </c>
      <c r="AL8" s="12">
        <v>0</v>
      </c>
      <c r="AM8" s="12">
        <v>0</v>
      </c>
      <c r="AN8" s="12">
        <v>0</v>
      </c>
      <c r="AO8" s="17">
        <f t="shared" si="0"/>
        <v>67</v>
      </c>
      <c r="AP8" s="13" t="s">
        <v>31</v>
      </c>
      <c r="AQ8" s="11">
        <v>100</v>
      </c>
      <c r="AR8" s="12">
        <v>0</v>
      </c>
      <c r="AS8" s="12">
        <v>0</v>
      </c>
      <c r="AT8" s="12">
        <v>0</v>
      </c>
      <c r="AU8" s="17">
        <f t="shared" si="1"/>
        <v>100</v>
      </c>
      <c r="AV8" s="11">
        <v>100</v>
      </c>
      <c r="AW8" s="12">
        <v>0</v>
      </c>
      <c r="AX8" s="12">
        <v>0</v>
      </c>
      <c r="AY8" s="12">
        <v>0</v>
      </c>
      <c r="AZ8" s="17">
        <f t="shared" si="2"/>
        <v>100</v>
      </c>
      <c r="BA8" s="17">
        <f t="shared" si="3"/>
        <v>267</v>
      </c>
      <c r="BB8" s="13"/>
      <c r="BC8" s="13"/>
      <c r="BD8" s="15" t="s">
        <v>32</v>
      </c>
      <c r="BE8" s="15" t="s">
        <v>31</v>
      </c>
      <c r="BF8" s="15" t="s">
        <v>31</v>
      </c>
      <c r="BG8" s="15" t="s">
        <v>31</v>
      </c>
      <c r="BH8" s="15" t="s">
        <v>33</v>
      </c>
      <c r="BI8" s="15" t="s">
        <v>32</v>
      </c>
      <c r="BJ8" s="13"/>
      <c r="BK8" s="14" t="s">
        <v>178</v>
      </c>
      <c r="BL8" s="14" t="s">
        <v>180</v>
      </c>
    </row>
    <row r="9" spans="1:64" s="18" customFormat="1" ht="13.5" customHeight="1">
      <c r="A9" s="11">
        <v>7</v>
      </c>
      <c r="B9" s="13"/>
      <c r="C9" s="11" t="s">
        <v>62</v>
      </c>
      <c r="D9" s="11" t="s">
        <v>176</v>
      </c>
      <c r="E9" s="11" t="s">
        <v>63</v>
      </c>
      <c r="F9" s="11" t="s">
        <v>177</v>
      </c>
      <c r="G9" s="11" t="s">
        <v>57</v>
      </c>
      <c r="H9" s="13"/>
      <c r="I9" s="13"/>
      <c r="J9" s="15" t="s">
        <v>31</v>
      </c>
      <c r="K9" s="11"/>
      <c r="L9" s="11" t="s">
        <v>64</v>
      </c>
      <c r="M9" s="11" t="s">
        <v>65</v>
      </c>
      <c r="N9" s="16" t="s">
        <v>66</v>
      </c>
      <c r="O9" s="11" t="s">
        <v>67</v>
      </c>
      <c r="P9" s="11" t="s">
        <v>67</v>
      </c>
      <c r="Q9" s="11" t="s">
        <v>68</v>
      </c>
      <c r="R9" s="16" t="s">
        <v>69</v>
      </c>
      <c r="S9" s="11"/>
      <c r="T9" s="11" t="s">
        <v>64</v>
      </c>
      <c r="U9" s="16" t="s">
        <v>66</v>
      </c>
      <c r="V9" s="11" t="s">
        <v>67</v>
      </c>
      <c r="W9" s="11" t="s">
        <v>68</v>
      </c>
      <c r="X9" s="16" t="s">
        <v>69</v>
      </c>
      <c r="Y9" s="11"/>
      <c r="Z9" s="11" t="s">
        <v>85</v>
      </c>
      <c r="AA9" s="16" t="s">
        <v>66</v>
      </c>
      <c r="AB9" s="11" t="s">
        <v>67</v>
      </c>
      <c r="AC9" s="11" t="s">
        <v>67</v>
      </c>
      <c r="AD9" s="11" t="s">
        <v>76</v>
      </c>
      <c r="AE9" s="16" t="s">
        <v>86</v>
      </c>
      <c r="AF9" s="11"/>
      <c r="AG9" s="16" t="s">
        <v>112</v>
      </c>
      <c r="AH9" s="26" t="s">
        <v>139</v>
      </c>
      <c r="AI9" s="11" t="s">
        <v>58</v>
      </c>
      <c r="AJ9" s="16" t="s">
        <v>140</v>
      </c>
      <c r="AK9" s="11">
        <v>9809</v>
      </c>
      <c r="AL9" s="12">
        <v>0</v>
      </c>
      <c r="AM9" s="12">
        <v>0</v>
      </c>
      <c r="AN9" s="12">
        <v>0</v>
      </c>
      <c r="AO9" s="17">
        <f t="shared" si="0"/>
        <v>9809</v>
      </c>
      <c r="AP9" s="13" t="s">
        <v>31</v>
      </c>
      <c r="AQ9" s="11">
        <v>14713</v>
      </c>
      <c r="AR9" s="12">
        <v>0</v>
      </c>
      <c r="AS9" s="12">
        <v>0</v>
      </c>
      <c r="AT9" s="12">
        <v>0</v>
      </c>
      <c r="AU9" s="17">
        <f t="shared" si="1"/>
        <v>14713</v>
      </c>
      <c r="AV9" s="11">
        <v>14713</v>
      </c>
      <c r="AW9" s="12">
        <v>0</v>
      </c>
      <c r="AX9" s="12">
        <v>0</v>
      </c>
      <c r="AY9" s="12">
        <v>0</v>
      </c>
      <c r="AZ9" s="17">
        <f t="shared" si="2"/>
        <v>14713</v>
      </c>
      <c r="BA9" s="17">
        <f t="shared" si="3"/>
        <v>39235</v>
      </c>
      <c r="BB9" s="13"/>
      <c r="BC9" s="13"/>
      <c r="BD9" s="15" t="s">
        <v>32</v>
      </c>
      <c r="BE9" s="15" t="s">
        <v>31</v>
      </c>
      <c r="BF9" s="15" t="s">
        <v>31</v>
      </c>
      <c r="BG9" s="15" t="s">
        <v>31</v>
      </c>
      <c r="BH9" s="15" t="s">
        <v>33</v>
      </c>
      <c r="BI9" s="15" t="s">
        <v>32</v>
      </c>
      <c r="BJ9" s="13"/>
      <c r="BK9" s="14" t="s">
        <v>178</v>
      </c>
      <c r="BL9" s="14" t="s">
        <v>180</v>
      </c>
    </row>
    <row r="10" spans="1:64" s="18" customFormat="1" ht="13.5" customHeight="1">
      <c r="A10" s="11">
        <v>8</v>
      </c>
      <c r="B10" s="13"/>
      <c r="C10" s="11" t="s">
        <v>62</v>
      </c>
      <c r="D10" s="11" t="s">
        <v>176</v>
      </c>
      <c r="E10" s="11" t="s">
        <v>63</v>
      </c>
      <c r="F10" s="11" t="s">
        <v>177</v>
      </c>
      <c r="G10" s="11" t="s">
        <v>57</v>
      </c>
      <c r="H10" s="13"/>
      <c r="I10" s="13"/>
      <c r="J10" s="15" t="s">
        <v>31</v>
      </c>
      <c r="K10" s="11"/>
      <c r="L10" s="11" t="s">
        <v>64</v>
      </c>
      <c r="M10" s="11" t="s">
        <v>65</v>
      </c>
      <c r="N10" s="16" t="s">
        <v>66</v>
      </c>
      <c r="O10" s="11" t="s">
        <v>67</v>
      </c>
      <c r="P10" s="11" t="s">
        <v>67</v>
      </c>
      <c r="Q10" s="11" t="s">
        <v>68</v>
      </c>
      <c r="R10" s="16" t="s">
        <v>69</v>
      </c>
      <c r="S10" s="11"/>
      <c r="T10" s="11" t="s">
        <v>64</v>
      </c>
      <c r="U10" s="16" t="s">
        <v>66</v>
      </c>
      <c r="V10" s="11" t="s">
        <v>67</v>
      </c>
      <c r="W10" s="11" t="s">
        <v>68</v>
      </c>
      <c r="X10" s="16" t="s">
        <v>69</v>
      </c>
      <c r="Y10" s="11"/>
      <c r="Z10" s="11" t="s">
        <v>87</v>
      </c>
      <c r="AA10" s="16" t="s">
        <v>66</v>
      </c>
      <c r="AB10" s="11" t="s">
        <v>67</v>
      </c>
      <c r="AC10" s="11" t="s">
        <v>67</v>
      </c>
      <c r="AD10" s="11" t="s">
        <v>68</v>
      </c>
      <c r="AE10" s="16" t="s">
        <v>69</v>
      </c>
      <c r="AF10" s="11"/>
      <c r="AG10" s="16" t="s">
        <v>113</v>
      </c>
      <c r="AH10" s="26" t="s">
        <v>141</v>
      </c>
      <c r="AI10" s="11" t="s">
        <v>58</v>
      </c>
      <c r="AJ10" s="16" t="s">
        <v>142</v>
      </c>
      <c r="AK10" s="11">
        <v>3667</v>
      </c>
      <c r="AL10" s="12">
        <v>0</v>
      </c>
      <c r="AM10" s="12">
        <v>0</v>
      </c>
      <c r="AN10" s="12">
        <v>0</v>
      </c>
      <c r="AO10" s="17">
        <f t="shared" si="0"/>
        <v>3667</v>
      </c>
      <c r="AP10" s="13" t="s">
        <v>31</v>
      </c>
      <c r="AQ10" s="11">
        <v>5500</v>
      </c>
      <c r="AR10" s="12">
        <v>0</v>
      </c>
      <c r="AS10" s="12">
        <v>0</v>
      </c>
      <c r="AT10" s="12">
        <v>0</v>
      </c>
      <c r="AU10" s="17">
        <f t="shared" si="1"/>
        <v>5500</v>
      </c>
      <c r="AV10" s="11">
        <v>5500</v>
      </c>
      <c r="AW10" s="12">
        <v>0</v>
      </c>
      <c r="AX10" s="12">
        <v>0</v>
      </c>
      <c r="AY10" s="12">
        <v>0</v>
      </c>
      <c r="AZ10" s="17">
        <f t="shared" si="2"/>
        <v>5500</v>
      </c>
      <c r="BA10" s="17">
        <f t="shared" si="3"/>
        <v>14667</v>
      </c>
      <c r="BB10" s="13"/>
      <c r="BC10" s="13"/>
      <c r="BD10" s="15" t="s">
        <v>32</v>
      </c>
      <c r="BE10" s="15" t="s">
        <v>31</v>
      </c>
      <c r="BF10" s="15" t="s">
        <v>31</v>
      </c>
      <c r="BG10" s="15" t="s">
        <v>31</v>
      </c>
      <c r="BH10" s="15" t="s">
        <v>33</v>
      </c>
      <c r="BI10" s="15" t="s">
        <v>32</v>
      </c>
      <c r="BJ10" s="13"/>
      <c r="BK10" s="14" t="s">
        <v>178</v>
      </c>
      <c r="BL10" s="14" t="s">
        <v>180</v>
      </c>
    </row>
    <row r="11" spans="1:64" s="18" customFormat="1" ht="13.5" customHeight="1">
      <c r="A11" s="11">
        <v>9</v>
      </c>
      <c r="B11" s="13"/>
      <c r="C11" s="11" t="s">
        <v>62</v>
      </c>
      <c r="D11" s="11" t="s">
        <v>176</v>
      </c>
      <c r="E11" s="11" t="s">
        <v>63</v>
      </c>
      <c r="F11" s="11" t="s">
        <v>177</v>
      </c>
      <c r="G11" s="11" t="s">
        <v>57</v>
      </c>
      <c r="H11" s="13"/>
      <c r="I11" s="13"/>
      <c r="J11" s="15" t="s">
        <v>31</v>
      </c>
      <c r="K11" s="11"/>
      <c r="L11" s="11" t="s">
        <v>64</v>
      </c>
      <c r="M11" s="11" t="s">
        <v>65</v>
      </c>
      <c r="N11" s="16" t="s">
        <v>66</v>
      </c>
      <c r="O11" s="11" t="s">
        <v>67</v>
      </c>
      <c r="P11" s="11" t="s">
        <v>67</v>
      </c>
      <c r="Q11" s="11" t="s">
        <v>68</v>
      </c>
      <c r="R11" s="16" t="s">
        <v>69</v>
      </c>
      <c r="S11" s="11"/>
      <c r="T11" s="11" t="s">
        <v>64</v>
      </c>
      <c r="U11" s="16" t="s">
        <v>66</v>
      </c>
      <c r="V11" s="11" t="s">
        <v>67</v>
      </c>
      <c r="W11" s="11" t="s">
        <v>68</v>
      </c>
      <c r="X11" s="16" t="s">
        <v>69</v>
      </c>
      <c r="Y11" s="11"/>
      <c r="Z11" s="11" t="s">
        <v>88</v>
      </c>
      <c r="AA11" s="16" t="s">
        <v>66</v>
      </c>
      <c r="AB11" s="11" t="s">
        <v>67</v>
      </c>
      <c r="AC11" s="11" t="s">
        <v>67</v>
      </c>
      <c r="AD11" s="11" t="s">
        <v>71</v>
      </c>
      <c r="AE11" s="16" t="s">
        <v>89</v>
      </c>
      <c r="AF11" s="11"/>
      <c r="AG11" s="16" t="s">
        <v>114</v>
      </c>
      <c r="AH11" s="26" t="s">
        <v>143</v>
      </c>
      <c r="AI11" s="11" t="s">
        <v>58</v>
      </c>
      <c r="AJ11" s="16" t="s">
        <v>144</v>
      </c>
      <c r="AK11" s="11">
        <v>11133</v>
      </c>
      <c r="AL11" s="12">
        <v>0</v>
      </c>
      <c r="AM11" s="12">
        <v>0</v>
      </c>
      <c r="AN11" s="12">
        <v>0</v>
      </c>
      <c r="AO11" s="17">
        <f t="shared" si="0"/>
        <v>11133</v>
      </c>
      <c r="AP11" s="13" t="s">
        <v>31</v>
      </c>
      <c r="AQ11" s="11">
        <v>16700</v>
      </c>
      <c r="AR11" s="12">
        <v>0</v>
      </c>
      <c r="AS11" s="12">
        <v>0</v>
      </c>
      <c r="AT11" s="12">
        <v>0</v>
      </c>
      <c r="AU11" s="17">
        <f t="shared" si="1"/>
        <v>16700</v>
      </c>
      <c r="AV11" s="11">
        <v>16700</v>
      </c>
      <c r="AW11" s="12">
        <v>0</v>
      </c>
      <c r="AX11" s="12">
        <v>0</v>
      </c>
      <c r="AY11" s="12">
        <v>0</v>
      </c>
      <c r="AZ11" s="17">
        <f t="shared" si="2"/>
        <v>16700</v>
      </c>
      <c r="BA11" s="17">
        <f t="shared" si="3"/>
        <v>44533</v>
      </c>
      <c r="BB11" s="13"/>
      <c r="BC11" s="13"/>
      <c r="BD11" s="15" t="s">
        <v>32</v>
      </c>
      <c r="BE11" s="15" t="s">
        <v>31</v>
      </c>
      <c r="BF11" s="15" t="s">
        <v>31</v>
      </c>
      <c r="BG11" s="15" t="s">
        <v>31</v>
      </c>
      <c r="BH11" s="15" t="s">
        <v>33</v>
      </c>
      <c r="BI11" s="15" t="s">
        <v>32</v>
      </c>
      <c r="BJ11" s="13"/>
      <c r="BK11" s="14" t="s">
        <v>178</v>
      </c>
      <c r="BL11" s="14" t="s">
        <v>180</v>
      </c>
    </row>
    <row r="12" spans="1:64" s="18" customFormat="1" ht="13.5" customHeight="1">
      <c r="A12" s="11">
        <v>10</v>
      </c>
      <c r="B12" s="13"/>
      <c r="C12" s="11" t="s">
        <v>62</v>
      </c>
      <c r="D12" s="11" t="s">
        <v>176</v>
      </c>
      <c r="E12" s="11" t="s">
        <v>63</v>
      </c>
      <c r="F12" s="11" t="s">
        <v>177</v>
      </c>
      <c r="G12" s="11" t="s">
        <v>57</v>
      </c>
      <c r="H12" s="13"/>
      <c r="I12" s="13"/>
      <c r="J12" s="15" t="s">
        <v>31</v>
      </c>
      <c r="K12" s="11"/>
      <c r="L12" s="11" t="s">
        <v>64</v>
      </c>
      <c r="M12" s="11" t="s">
        <v>65</v>
      </c>
      <c r="N12" s="16" t="s">
        <v>66</v>
      </c>
      <c r="O12" s="11" t="s">
        <v>67</v>
      </c>
      <c r="P12" s="11" t="s">
        <v>67</v>
      </c>
      <c r="Q12" s="11" t="s">
        <v>68</v>
      </c>
      <c r="R12" s="16" t="s">
        <v>69</v>
      </c>
      <c r="S12" s="11"/>
      <c r="T12" s="11" t="s">
        <v>64</v>
      </c>
      <c r="U12" s="16" t="s">
        <v>66</v>
      </c>
      <c r="V12" s="11" t="s">
        <v>67</v>
      </c>
      <c r="W12" s="11" t="s">
        <v>68</v>
      </c>
      <c r="X12" s="16" t="s">
        <v>69</v>
      </c>
      <c r="Y12" s="11"/>
      <c r="Z12" s="11" t="s">
        <v>90</v>
      </c>
      <c r="AA12" s="16" t="s">
        <v>66</v>
      </c>
      <c r="AB12" s="11" t="s">
        <v>67</v>
      </c>
      <c r="AC12" s="11" t="s">
        <v>67</v>
      </c>
      <c r="AD12" s="11" t="s">
        <v>71</v>
      </c>
      <c r="AE12" s="16" t="s">
        <v>89</v>
      </c>
      <c r="AF12" s="11"/>
      <c r="AG12" s="16" t="s">
        <v>115</v>
      </c>
      <c r="AH12" s="26" t="s">
        <v>145</v>
      </c>
      <c r="AI12" s="11" t="s">
        <v>58</v>
      </c>
      <c r="AJ12" s="16" t="s">
        <v>146</v>
      </c>
      <c r="AK12" s="11">
        <v>240</v>
      </c>
      <c r="AL12" s="12">
        <v>0</v>
      </c>
      <c r="AM12" s="12">
        <v>0</v>
      </c>
      <c r="AN12" s="12">
        <v>0</v>
      </c>
      <c r="AO12" s="17">
        <f t="shared" si="0"/>
        <v>240</v>
      </c>
      <c r="AP12" s="13" t="s">
        <v>31</v>
      </c>
      <c r="AQ12" s="11">
        <v>360</v>
      </c>
      <c r="AR12" s="12">
        <v>0</v>
      </c>
      <c r="AS12" s="12">
        <v>0</v>
      </c>
      <c r="AT12" s="12">
        <v>0</v>
      </c>
      <c r="AU12" s="17">
        <f t="shared" si="1"/>
        <v>360</v>
      </c>
      <c r="AV12" s="11">
        <v>360</v>
      </c>
      <c r="AW12" s="12">
        <v>0</v>
      </c>
      <c r="AX12" s="12">
        <v>0</v>
      </c>
      <c r="AY12" s="12">
        <v>0</v>
      </c>
      <c r="AZ12" s="17">
        <f t="shared" si="2"/>
        <v>360</v>
      </c>
      <c r="BA12" s="17">
        <f t="shared" si="3"/>
        <v>960</v>
      </c>
      <c r="BB12" s="13"/>
      <c r="BC12" s="13"/>
      <c r="BD12" s="15" t="s">
        <v>32</v>
      </c>
      <c r="BE12" s="15" t="s">
        <v>31</v>
      </c>
      <c r="BF12" s="15" t="s">
        <v>31</v>
      </c>
      <c r="BG12" s="15" t="s">
        <v>31</v>
      </c>
      <c r="BH12" s="15" t="s">
        <v>33</v>
      </c>
      <c r="BI12" s="15" t="s">
        <v>32</v>
      </c>
      <c r="BJ12" s="13"/>
      <c r="BK12" s="14" t="s">
        <v>178</v>
      </c>
      <c r="BL12" s="14" t="s">
        <v>180</v>
      </c>
    </row>
    <row r="13" spans="1:64" s="18" customFormat="1" ht="13.5" customHeight="1">
      <c r="A13" s="11">
        <v>11</v>
      </c>
      <c r="B13" s="13"/>
      <c r="C13" s="11" t="s">
        <v>62</v>
      </c>
      <c r="D13" s="11" t="s">
        <v>176</v>
      </c>
      <c r="E13" s="11" t="s">
        <v>63</v>
      </c>
      <c r="F13" s="11" t="s">
        <v>177</v>
      </c>
      <c r="G13" s="11" t="s">
        <v>57</v>
      </c>
      <c r="H13" s="13"/>
      <c r="I13" s="13"/>
      <c r="J13" s="15" t="s">
        <v>31</v>
      </c>
      <c r="K13" s="11"/>
      <c r="L13" s="11" t="s">
        <v>64</v>
      </c>
      <c r="M13" s="11" t="s">
        <v>65</v>
      </c>
      <c r="N13" s="16" t="s">
        <v>66</v>
      </c>
      <c r="O13" s="11" t="s">
        <v>67</v>
      </c>
      <c r="P13" s="11" t="s">
        <v>67</v>
      </c>
      <c r="Q13" s="11" t="s">
        <v>68</v>
      </c>
      <c r="R13" s="16" t="s">
        <v>69</v>
      </c>
      <c r="S13" s="11"/>
      <c r="T13" s="11" t="s">
        <v>64</v>
      </c>
      <c r="U13" s="16" t="s">
        <v>66</v>
      </c>
      <c r="V13" s="11" t="s">
        <v>67</v>
      </c>
      <c r="W13" s="11" t="s">
        <v>68</v>
      </c>
      <c r="X13" s="16" t="s">
        <v>69</v>
      </c>
      <c r="Y13" s="11"/>
      <c r="Z13" s="11" t="s">
        <v>91</v>
      </c>
      <c r="AA13" s="16" t="s">
        <v>66</v>
      </c>
      <c r="AB13" s="11" t="s">
        <v>67</v>
      </c>
      <c r="AC13" s="11" t="s">
        <v>67</v>
      </c>
      <c r="AD13" s="11" t="s">
        <v>71</v>
      </c>
      <c r="AE13" s="16" t="s">
        <v>89</v>
      </c>
      <c r="AF13" s="11"/>
      <c r="AG13" s="16" t="s">
        <v>116</v>
      </c>
      <c r="AH13" s="26" t="s">
        <v>147</v>
      </c>
      <c r="AI13" s="11" t="s">
        <v>58</v>
      </c>
      <c r="AJ13" s="16" t="s">
        <v>144</v>
      </c>
      <c r="AK13" s="11">
        <v>16924</v>
      </c>
      <c r="AL13" s="12">
        <v>0</v>
      </c>
      <c r="AM13" s="12">
        <v>0</v>
      </c>
      <c r="AN13" s="12">
        <v>0</v>
      </c>
      <c r="AO13" s="17">
        <f t="shared" si="0"/>
        <v>16924</v>
      </c>
      <c r="AP13" s="13" t="s">
        <v>31</v>
      </c>
      <c r="AQ13" s="11">
        <v>25386</v>
      </c>
      <c r="AR13" s="12">
        <v>0</v>
      </c>
      <c r="AS13" s="12">
        <v>0</v>
      </c>
      <c r="AT13" s="12">
        <v>0</v>
      </c>
      <c r="AU13" s="17">
        <f t="shared" si="1"/>
        <v>25386</v>
      </c>
      <c r="AV13" s="11">
        <v>25386</v>
      </c>
      <c r="AW13" s="12">
        <v>0</v>
      </c>
      <c r="AX13" s="12">
        <v>0</v>
      </c>
      <c r="AY13" s="12">
        <v>0</v>
      </c>
      <c r="AZ13" s="17">
        <f t="shared" si="2"/>
        <v>25386</v>
      </c>
      <c r="BA13" s="17">
        <f t="shared" si="3"/>
        <v>67696</v>
      </c>
      <c r="BB13" s="13"/>
      <c r="BC13" s="13"/>
      <c r="BD13" s="15" t="s">
        <v>32</v>
      </c>
      <c r="BE13" s="15" t="s">
        <v>31</v>
      </c>
      <c r="BF13" s="15" t="s">
        <v>31</v>
      </c>
      <c r="BG13" s="15" t="s">
        <v>31</v>
      </c>
      <c r="BH13" s="15" t="s">
        <v>33</v>
      </c>
      <c r="BI13" s="15" t="s">
        <v>32</v>
      </c>
      <c r="BJ13" s="13"/>
      <c r="BK13" s="14" t="s">
        <v>178</v>
      </c>
      <c r="BL13" s="14" t="s">
        <v>180</v>
      </c>
    </row>
    <row r="14" spans="1:64" s="18" customFormat="1" ht="13.5" customHeight="1">
      <c r="A14" s="11">
        <v>12</v>
      </c>
      <c r="B14" s="13"/>
      <c r="C14" s="11" t="s">
        <v>62</v>
      </c>
      <c r="D14" s="11" t="s">
        <v>176</v>
      </c>
      <c r="E14" s="11" t="s">
        <v>63</v>
      </c>
      <c r="F14" s="11" t="s">
        <v>177</v>
      </c>
      <c r="G14" s="11" t="s">
        <v>57</v>
      </c>
      <c r="H14" s="13"/>
      <c r="I14" s="13"/>
      <c r="J14" s="15" t="s">
        <v>31</v>
      </c>
      <c r="K14" s="11"/>
      <c r="L14" s="11" t="s">
        <v>64</v>
      </c>
      <c r="M14" s="11" t="s">
        <v>65</v>
      </c>
      <c r="N14" s="16" t="s">
        <v>66</v>
      </c>
      <c r="O14" s="11" t="s">
        <v>67</v>
      </c>
      <c r="P14" s="11" t="s">
        <v>67</v>
      </c>
      <c r="Q14" s="11" t="s">
        <v>68</v>
      </c>
      <c r="R14" s="16" t="s">
        <v>69</v>
      </c>
      <c r="S14" s="11"/>
      <c r="T14" s="11" t="s">
        <v>64</v>
      </c>
      <c r="U14" s="16" t="s">
        <v>66</v>
      </c>
      <c r="V14" s="11" t="s">
        <v>67</v>
      </c>
      <c r="W14" s="11" t="s">
        <v>68</v>
      </c>
      <c r="X14" s="16" t="s">
        <v>69</v>
      </c>
      <c r="Y14" s="11"/>
      <c r="Z14" s="11" t="s">
        <v>92</v>
      </c>
      <c r="AA14" s="16" t="s">
        <v>66</v>
      </c>
      <c r="AB14" s="11" t="s">
        <v>67</v>
      </c>
      <c r="AC14" s="11" t="s">
        <v>67</v>
      </c>
      <c r="AD14" s="11" t="s">
        <v>71</v>
      </c>
      <c r="AE14" s="16" t="s">
        <v>89</v>
      </c>
      <c r="AF14" s="11"/>
      <c r="AG14" s="16" t="s">
        <v>117</v>
      </c>
      <c r="AH14" s="26" t="s">
        <v>148</v>
      </c>
      <c r="AI14" s="11" t="s">
        <v>58</v>
      </c>
      <c r="AJ14" s="16" t="s">
        <v>146</v>
      </c>
      <c r="AK14" s="11">
        <v>30</v>
      </c>
      <c r="AL14" s="12">
        <v>0</v>
      </c>
      <c r="AM14" s="12">
        <v>0</v>
      </c>
      <c r="AN14" s="12">
        <v>0</v>
      </c>
      <c r="AO14" s="17">
        <f t="shared" si="0"/>
        <v>30</v>
      </c>
      <c r="AP14" s="13" t="s">
        <v>31</v>
      </c>
      <c r="AQ14" s="11">
        <v>45</v>
      </c>
      <c r="AR14" s="12">
        <v>0</v>
      </c>
      <c r="AS14" s="12">
        <v>0</v>
      </c>
      <c r="AT14" s="12">
        <v>0</v>
      </c>
      <c r="AU14" s="17">
        <f t="shared" si="1"/>
        <v>45</v>
      </c>
      <c r="AV14" s="11">
        <v>45</v>
      </c>
      <c r="AW14" s="12">
        <v>0</v>
      </c>
      <c r="AX14" s="12">
        <v>0</v>
      </c>
      <c r="AY14" s="12">
        <v>0</v>
      </c>
      <c r="AZ14" s="17">
        <f t="shared" si="2"/>
        <v>45</v>
      </c>
      <c r="BA14" s="17">
        <f t="shared" si="3"/>
        <v>120</v>
      </c>
      <c r="BB14" s="13"/>
      <c r="BC14" s="13"/>
      <c r="BD14" s="15" t="s">
        <v>32</v>
      </c>
      <c r="BE14" s="15" t="s">
        <v>31</v>
      </c>
      <c r="BF14" s="15" t="s">
        <v>31</v>
      </c>
      <c r="BG14" s="15" t="s">
        <v>31</v>
      </c>
      <c r="BH14" s="15" t="s">
        <v>33</v>
      </c>
      <c r="BI14" s="15" t="s">
        <v>32</v>
      </c>
      <c r="BJ14" s="13"/>
      <c r="BK14" s="14" t="s">
        <v>178</v>
      </c>
      <c r="BL14" s="14" t="s">
        <v>180</v>
      </c>
    </row>
    <row r="15" spans="1:64" s="18" customFormat="1" ht="13.5" customHeight="1">
      <c r="A15" s="11">
        <v>13</v>
      </c>
      <c r="B15" s="13"/>
      <c r="C15" s="11" t="s">
        <v>62</v>
      </c>
      <c r="D15" s="11" t="s">
        <v>176</v>
      </c>
      <c r="E15" s="11" t="s">
        <v>63</v>
      </c>
      <c r="F15" s="11" t="s">
        <v>177</v>
      </c>
      <c r="G15" s="11" t="s">
        <v>57</v>
      </c>
      <c r="H15" s="13"/>
      <c r="I15" s="13"/>
      <c r="J15" s="15" t="s">
        <v>31</v>
      </c>
      <c r="K15" s="11"/>
      <c r="L15" s="11" t="s">
        <v>64</v>
      </c>
      <c r="M15" s="11" t="s">
        <v>65</v>
      </c>
      <c r="N15" s="16" t="s">
        <v>66</v>
      </c>
      <c r="O15" s="11" t="s">
        <v>67</v>
      </c>
      <c r="P15" s="11" t="s">
        <v>67</v>
      </c>
      <c r="Q15" s="11" t="s">
        <v>68</v>
      </c>
      <c r="R15" s="16" t="s">
        <v>69</v>
      </c>
      <c r="S15" s="11"/>
      <c r="T15" s="11" t="s">
        <v>64</v>
      </c>
      <c r="U15" s="16" t="s">
        <v>66</v>
      </c>
      <c r="V15" s="11" t="s">
        <v>67</v>
      </c>
      <c r="W15" s="11" t="s">
        <v>68</v>
      </c>
      <c r="X15" s="16" t="s">
        <v>69</v>
      </c>
      <c r="Y15" s="11"/>
      <c r="Z15" s="11" t="s">
        <v>93</v>
      </c>
      <c r="AA15" s="16" t="s">
        <v>66</v>
      </c>
      <c r="AB15" s="11" t="s">
        <v>67</v>
      </c>
      <c r="AC15" s="11" t="s">
        <v>67</v>
      </c>
      <c r="AD15" s="11" t="s">
        <v>71</v>
      </c>
      <c r="AE15" s="16" t="s">
        <v>89</v>
      </c>
      <c r="AF15" s="11"/>
      <c r="AG15" s="16" t="s">
        <v>118</v>
      </c>
      <c r="AH15" s="26" t="s">
        <v>149</v>
      </c>
      <c r="AI15" s="11" t="s">
        <v>58</v>
      </c>
      <c r="AJ15" s="16" t="s">
        <v>146</v>
      </c>
      <c r="AK15" s="11">
        <v>200</v>
      </c>
      <c r="AL15" s="12">
        <v>0</v>
      </c>
      <c r="AM15" s="12">
        <v>0</v>
      </c>
      <c r="AN15" s="12">
        <v>0</v>
      </c>
      <c r="AO15" s="17">
        <f t="shared" si="0"/>
        <v>200</v>
      </c>
      <c r="AP15" s="13" t="s">
        <v>31</v>
      </c>
      <c r="AQ15" s="11">
        <v>300</v>
      </c>
      <c r="AR15" s="12">
        <v>0</v>
      </c>
      <c r="AS15" s="12">
        <v>0</v>
      </c>
      <c r="AT15" s="12">
        <v>0</v>
      </c>
      <c r="AU15" s="17">
        <f t="shared" si="1"/>
        <v>300</v>
      </c>
      <c r="AV15" s="11">
        <v>300</v>
      </c>
      <c r="AW15" s="12">
        <v>0</v>
      </c>
      <c r="AX15" s="12">
        <v>0</v>
      </c>
      <c r="AY15" s="12">
        <v>0</v>
      </c>
      <c r="AZ15" s="17">
        <f t="shared" si="2"/>
        <v>300</v>
      </c>
      <c r="BA15" s="17">
        <f t="shared" si="3"/>
        <v>800</v>
      </c>
      <c r="BB15" s="13"/>
      <c r="BC15" s="13"/>
      <c r="BD15" s="15" t="s">
        <v>32</v>
      </c>
      <c r="BE15" s="15" t="s">
        <v>31</v>
      </c>
      <c r="BF15" s="15" t="s">
        <v>31</v>
      </c>
      <c r="BG15" s="15" t="s">
        <v>31</v>
      </c>
      <c r="BH15" s="15" t="s">
        <v>33</v>
      </c>
      <c r="BI15" s="15" t="s">
        <v>32</v>
      </c>
      <c r="BJ15" s="13"/>
      <c r="BK15" s="14" t="s">
        <v>178</v>
      </c>
      <c r="BL15" s="14" t="s">
        <v>180</v>
      </c>
    </row>
    <row r="16" spans="1:64" s="18" customFormat="1" ht="13.5" customHeight="1">
      <c r="A16" s="11">
        <v>14</v>
      </c>
      <c r="B16" s="13"/>
      <c r="C16" s="11" t="s">
        <v>62</v>
      </c>
      <c r="D16" s="11" t="s">
        <v>176</v>
      </c>
      <c r="E16" s="11" t="s">
        <v>63</v>
      </c>
      <c r="F16" s="11" t="s">
        <v>177</v>
      </c>
      <c r="G16" s="11" t="s">
        <v>57</v>
      </c>
      <c r="H16" s="13"/>
      <c r="I16" s="13"/>
      <c r="J16" s="15" t="s">
        <v>31</v>
      </c>
      <c r="K16" s="11"/>
      <c r="L16" s="11" t="s">
        <v>64</v>
      </c>
      <c r="M16" s="11" t="s">
        <v>65</v>
      </c>
      <c r="N16" s="16" t="s">
        <v>66</v>
      </c>
      <c r="O16" s="11" t="s">
        <v>67</v>
      </c>
      <c r="P16" s="11" t="s">
        <v>67</v>
      </c>
      <c r="Q16" s="11" t="s">
        <v>68</v>
      </c>
      <c r="R16" s="16" t="s">
        <v>69</v>
      </c>
      <c r="S16" s="11"/>
      <c r="T16" s="11" t="s">
        <v>64</v>
      </c>
      <c r="U16" s="16" t="s">
        <v>66</v>
      </c>
      <c r="V16" s="11" t="s">
        <v>67</v>
      </c>
      <c r="W16" s="11" t="s">
        <v>68</v>
      </c>
      <c r="X16" s="16" t="s">
        <v>69</v>
      </c>
      <c r="Y16" s="11"/>
      <c r="Z16" s="11" t="s">
        <v>94</v>
      </c>
      <c r="AA16" s="16" t="s">
        <v>66</v>
      </c>
      <c r="AB16" s="11" t="s">
        <v>67</v>
      </c>
      <c r="AC16" s="11" t="s">
        <v>67</v>
      </c>
      <c r="AD16" s="11" t="s">
        <v>71</v>
      </c>
      <c r="AE16" s="16" t="s">
        <v>89</v>
      </c>
      <c r="AF16" s="11"/>
      <c r="AG16" s="16" t="s">
        <v>119</v>
      </c>
      <c r="AH16" s="26" t="s">
        <v>150</v>
      </c>
      <c r="AI16" s="11" t="s">
        <v>58</v>
      </c>
      <c r="AJ16" s="16" t="s">
        <v>146</v>
      </c>
      <c r="AK16" s="11">
        <v>487</v>
      </c>
      <c r="AL16" s="12">
        <v>0</v>
      </c>
      <c r="AM16" s="12">
        <v>0</v>
      </c>
      <c r="AN16" s="12">
        <v>0</v>
      </c>
      <c r="AO16" s="17">
        <f t="shared" si="0"/>
        <v>487</v>
      </c>
      <c r="AP16" s="13" t="s">
        <v>31</v>
      </c>
      <c r="AQ16" s="11">
        <v>730</v>
      </c>
      <c r="AR16" s="12">
        <v>0</v>
      </c>
      <c r="AS16" s="12">
        <v>0</v>
      </c>
      <c r="AT16" s="12">
        <v>0</v>
      </c>
      <c r="AU16" s="17">
        <f t="shared" si="1"/>
        <v>730</v>
      </c>
      <c r="AV16" s="11">
        <v>730</v>
      </c>
      <c r="AW16" s="12">
        <v>0</v>
      </c>
      <c r="AX16" s="12">
        <v>0</v>
      </c>
      <c r="AY16" s="12">
        <v>0</v>
      </c>
      <c r="AZ16" s="17">
        <f t="shared" si="2"/>
        <v>730</v>
      </c>
      <c r="BA16" s="17">
        <f t="shared" si="3"/>
        <v>1947</v>
      </c>
      <c r="BB16" s="13"/>
      <c r="BC16" s="13"/>
      <c r="BD16" s="15" t="s">
        <v>32</v>
      </c>
      <c r="BE16" s="15" t="s">
        <v>31</v>
      </c>
      <c r="BF16" s="15" t="s">
        <v>31</v>
      </c>
      <c r="BG16" s="15" t="s">
        <v>31</v>
      </c>
      <c r="BH16" s="15" t="s">
        <v>33</v>
      </c>
      <c r="BI16" s="15" t="s">
        <v>32</v>
      </c>
      <c r="BJ16" s="13"/>
      <c r="BK16" s="14" t="s">
        <v>178</v>
      </c>
      <c r="BL16" s="14" t="s">
        <v>180</v>
      </c>
    </row>
    <row r="17" spans="1:64" s="18" customFormat="1" ht="13.5" customHeight="1">
      <c r="A17" s="11">
        <v>15</v>
      </c>
      <c r="B17" s="13"/>
      <c r="C17" s="11" t="s">
        <v>62</v>
      </c>
      <c r="D17" s="11" t="s">
        <v>176</v>
      </c>
      <c r="E17" s="11" t="s">
        <v>63</v>
      </c>
      <c r="F17" s="11" t="s">
        <v>177</v>
      </c>
      <c r="G17" s="11" t="s">
        <v>57</v>
      </c>
      <c r="H17" s="13"/>
      <c r="I17" s="13"/>
      <c r="J17" s="15" t="s">
        <v>31</v>
      </c>
      <c r="K17" s="11"/>
      <c r="L17" s="11" t="s">
        <v>64</v>
      </c>
      <c r="M17" s="11" t="s">
        <v>65</v>
      </c>
      <c r="N17" s="16" t="s">
        <v>66</v>
      </c>
      <c r="O17" s="11" t="s">
        <v>67</v>
      </c>
      <c r="P17" s="11" t="s">
        <v>67</v>
      </c>
      <c r="Q17" s="11" t="s">
        <v>68</v>
      </c>
      <c r="R17" s="16" t="s">
        <v>69</v>
      </c>
      <c r="S17" s="11"/>
      <c r="T17" s="11" t="s">
        <v>64</v>
      </c>
      <c r="U17" s="16" t="s">
        <v>66</v>
      </c>
      <c r="V17" s="11" t="s">
        <v>67</v>
      </c>
      <c r="W17" s="11" t="s">
        <v>68</v>
      </c>
      <c r="X17" s="16" t="s">
        <v>69</v>
      </c>
      <c r="Y17" s="11"/>
      <c r="Z17" s="11" t="s">
        <v>95</v>
      </c>
      <c r="AA17" s="16" t="s">
        <v>66</v>
      </c>
      <c r="AB17" s="11" t="s">
        <v>67</v>
      </c>
      <c r="AC17" s="11" t="s">
        <v>67</v>
      </c>
      <c r="AD17" s="11" t="s">
        <v>71</v>
      </c>
      <c r="AE17" s="16" t="s">
        <v>89</v>
      </c>
      <c r="AF17" s="11"/>
      <c r="AG17" s="16" t="s">
        <v>120</v>
      </c>
      <c r="AH17" s="26" t="s">
        <v>151</v>
      </c>
      <c r="AI17" s="11" t="s">
        <v>58</v>
      </c>
      <c r="AJ17" s="16" t="s">
        <v>146</v>
      </c>
      <c r="AK17" s="11">
        <v>200</v>
      </c>
      <c r="AL17" s="12">
        <v>0</v>
      </c>
      <c r="AM17" s="12">
        <v>0</v>
      </c>
      <c r="AN17" s="12">
        <v>0</v>
      </c>
      <c r="AO17" s="17">
        <f t="shared" si="0"/>
        <v>200</v>
      </c>
      <c r="AP17" s="13" t="s">
        <v>31</v>
      </c>
      <c r="AQ17" s="11">
        <v>300</v>
      </c>
      <c r="AR17" s="12">
        <v>0</v>
      </c>
      <c r="AS17" s="12">
        <v>0</v>
      </c>
      <c r="AT17" s="12">
        <v>0</v>
      </c>
      <c r="AU17" s="17">
        <f t="shared" si="1"/>
        <v>300</v>
      </c>
      <c r="AV17" s="11">
        <v>300</v>
      </c>
      <c r="AW17" s="12">
        <v>0</v>
      </c>
      <c r="AX17" s="12">
        <v>0</v>
      </c>
      <c r="AY17" s="12">
        <v>0</v>
      </c>
      <c r="AZ17" s="17">
        <f t="shared" si="2"/>
        <v>300</v>
      </c>
      <c r="BA17" s="17">
        <f t="shared" si="3"/>
        <v>800</v>
      </c>
      <c r="BB17" s="13"/>
      <c r="BC17" s="13"/>
      <c r="BD17" s="15" t="s">
        <v>32</v>
      </c>
      <c r="BE17" s="15" t="s">
        <v>31</v>
      </c>
      <c r="BF17" s="15" t="s">
        <v>31</v>
      </c>
      <c r="BG17" s="15" t="s">
        <v>31</v>
      </c>
      <c r="BH17" s="15" t="s">
        <v>33</v>
      </c>
      <c r="BI17" s="15" t="s">
        <v>32</v>
      </c>
      <c r="BJ17" s="13"/>
      <c r="BK17" s="14" t="s">
        <v>178</v>
      </c>
      <c r="BL17" s="14" t="s">
        <v>180</v>
      </c>
    </row>
    <row r="18" spans="1:64" s="18" customFormat="1" ht="13.5" customHeight="1">
      <c r="A18" s="11">
        <v>16</v>
      </c>
      <c r="B18" s="13"/>
      <c r="C18" s="11" t="s">
        <v>62</v>
      </c>
      <c r="D18" s="11" t="s">
        <v>176</v>
      </c>
      <c r="E18" s="11" t="s">
        <v>63</v>
      </c>
      <c r="F18" s="11" t="s">
        <v>177</v>
      </c>
      <c r="G18" s="11" t="s">
        <v>57</v>
      </c>
      <c r="H18" s="13"/>
      <c r="I18" s="13"/>
      <c r="J18" s="15" t="s">
        <v>31</v>
      </c>
      <c r="K18" s="11"/>
      <c r="L18" s="11" t="s">
        <v>64</v>
      </c>
      <c r="M18" s="11" t="s">
        <v>65</v>
      </c>
      <c r="N18" s="16" t="s">
        <v>66</v>
      </c>
      <c r="O18" s="11" t="s">
        <v>67</v>
      </c>
      <c r="P18" s="11" t="s">
        <v>67</v>
      </c>
      <c r="Q18" s="11" t="s">
        <v>68</v>
      </c>
      <c r="R18" s="16" t="s">
        <v>69</v>
      </c>
      <c r="S18" s="11"/>
      <c r="T18" s="11" t="s">
        <v>64</v>
      </c>
      <c r="U18" s="16" t="s">
        <v>66</v>
      </c>
      <c r="V18" s="11" t="s">
        <v>67</v>
      </c>
      <c r="W18" s="11" t="s">
        <v>68</v>
      </c>
      <c r="X18" s="16" t="s">
        <v>69</v>
      </c>
      <c r="Y18" s="11"/>
      <c r="Z18" s="11" t="s">
        <v>96</v>
      </c>
      <c r="AA18" s="16" t="s">
        <v>66</v>
      </c>
      <c r="AB18" s="11" t="s">
        <v>67</v>
      </c>
      <c r="AC18" s="11" t="s">
        <v>67</v>
      </c>
      <c r="AD18" s="11" t="s">
        <v>71</v>
      </c>
      <c r="AE18" s="16" t="s">
        <v>89</v>
      </c>
      <c r="AF18" s="11"/>
      <c r="AG18" s="16" t="s">
        <v>121</v>
      </c>
      <c r="AH18" s="26" t="s">
        <v>152</v>
      </c>
      <c r="AI18" s="11" t="s">
        <v>58</v>
      </c>
      <c r="AJ18" s="16" t="s">
        <v>146</v>
      </c>
      <c r="AK18" s="11">
        <v>293</v>
      </c>
      <c r="AL18" s="12">
        <v>0</v>
      </c>
      <c r="AM18" s="12">
        <v>0</v>
      </c>
      <c r="AN18" s="12">
        <v>0</v>
      </c>
      <c r="AO18" s="17">
        <f t="shared" si="0"/>
        <v>293</v>
      </c>
      <c r="AP18" s="13" t="s">
        <v>31</v>
      </c>
      <c r="AQ18" s="11">
        <v>440</v>
      </c>
      <c r="AR18" s="12">
        <v>0</v>
      </c>
      <c r="AS18" s="12">
        <v>0</v>
      </c>
      <c r="AT18" s="12">
        <v>0</v>
      </c>
      <c r="AU18" s="17">
        <f t="shared" si="1"/>
        <v>440</v>
      </c>
      <c r="AV18" s="11">
        <v>440</v>
      </c>
      <c r="AW18" s="12">
        <v>0</v>
      </c>
      <c r="AX18" s="12">
        <v>0</v>
      </c>
      <c r="AY18" s="12">
        <v>0</v>
      </c>
      <c r="AZ18" s="17">
        <f t="shared" si="2"/>
        <v>440</v>
      </c>
      <c r="BA18" s="17">
        <f t="shared" si="3"/>
        <v>1173</v>
      </c>
      <c r="BB18" s="13"/>
      <c r="BC18" s="13"/>
      <c r="BD18" s="15" t="s">
        <v>32</v>
      </c>
      <c r="BE18" s="15" t="s">
        <v>31</v>
      </c>
      <c r="BF18" s="15" t="s">
        <v>31</v>
      </c>
      <c r="BG18" s="15" t="s">
        <v>31</v>
      </c>
      <c r="BH18" s="15" t="s">
        <v>33</v>
      </c>
      <c r="BI18" s="15" t="s">
        <v>32</v>
      </c>
      <c r="BJ18" s="13"/>
      <c r="BK18" s="14" t="s">
        <v>178</v>
      </c>
      <c r="BL18" s="14" t="s">
        <v>180</v>
      </c>
    </row>
    <row r="19" spans="1:64" s="18" customFormat="1" ht="13.5" customHeight="1">
      <c r="A19" s="11">
        <v>17</v>
      </c>
      <c r="B19" s="13"/>
      <c r="C19" s="11" t="s">
        <v>62</v>
      </c>
      <c r="D19" s="11" t="s">
        <v>176</v>
      </c>
      <c r="E19" s="11" t="s">
        <v>63</v>
      </c>
      <c r="F19" s="11" t="s">
        <v>177</v>
      </c>
      <c r="G19" s="11" t="s">
        <v>57</v>
      </c>
      <c r="H19" s="13"/>
      <c r="I19" s="13"/>
      <c r="J19" s="15" t="s">
        <v>31</v>
      </c>
      <c r="K19" s="11"/>
      <c r="L19" s="11" t="s">
        <v>64</v>
      </c>
      <c r="M19" s="11" t="s">
        <v>65</v>
      </c>
      <c r="N19" s="16" t="s">
        <v>66</v>
      </c>
      <c r="O19" s="11" t="s">
        <v>67</v>
      </c>
      <c r="P19" s="11" t="s">
        <v>67</v>
      </c>
      <c r="Q19" s="11" t="s">
        <v>68</v>
      </c>
      <c r="R19" s="16" t="s">
        <v>69</v>
      </c>
      <c r="S19" s="11"/>
      <c r="T19" s="11" t="s">
        <v>64</v>
      </c>
      <c r="U19" s="16" t="s">
        <v>66</v>
      </c>
      <c r="V19" s="11" t="s">
        <v>67</v>
      </c>
      <c r="W19" s="11" t="s">
        <v>68</v>
      </c>
      <c r="X19" s="16" t="s">
        <v>69</v>
      </c>
      <c r="Y19" s="11"/>
      <c r="Z19" s="11" t="s">
        <v>97</v>
      </c>
      <c r="AA19" s="16" t="s">
        <v>66</v>
      </c>
      <c r="AB19" s="11" t="s">
        <v>67</v>
      </c>
      <c r="AC19" s="11" t="s">
        <v>67</v>
      </c>
      <c r="AD19" s="11" t="s">
        <v>71</v>
      </c>
      <c r="AE19" s="16" t="s">
        <v>89</v>
      </c>
      <c r="AF19" s="11"/>
      <c r="AG19" s="16" t="s">
        <v>122</v>
      </c>
      <c r="AH19" s="26" t="s">
        <v>153</v>
      </c>
      <c r="AI19" s="11" t="s">
        <v>58</v>
      </c>
      <c r="AJ19" s="16" t="s">
        <v>146</v>
      </c>
      <c r="AK19" s="11">
        <v>333</v>
      </c>
      <c r="AL19" s="12">
        <v>0</v>
      </c>
      <c r="AM19" s="12">
        <v>0</v>
      </c>
      <c r="AN19" s="12">
        <v>0</v>
      </c>
      <c r="AO19" s="17">
        <f t="shared" si="0"/>
        <v>333</v>
      </c>
      <c r="AP19" s="13" t="s">
        <v>31</v>
      </c>
      <c r="AQ19" s="11">
        <v>500</v>
      </c>
      <c r="AR19" s="12">
        <v>0</v>
      </c>
      <c r="AS19" s="12">
        <v>0</v>
      </c>
      <c r="AT19" s="12">
        <v>0</v>
      </c>
      <c r="AU19" s="17">
        <f t="shared" si="1"/>
        <v>500</v>
      </c>
      <c r="AV19" s="11">
        <v>500</v>
      </c>
      <c r="AW19" s="12">
        <v>0</v>
      </c>
      <c r="AX19" s="12">
        <v>0</v>
      </c>
      <c r="AY19" s="12">
        <v>0</v>
      </c>
      <c r="AZ19" s="17">
        <f t="shared" si="2"/>
        <v>500</v>
      </c>
      <c r="BA19" s="17">
        <f t="shared" si="3"/>
        <v>1333</v>
      </c>
      <c r="BB19" s="13"/>
      <c r="BC19" s="13"/>
      <c r="BD19" s="15" t="s">
        <v>32</v>
      </c>
      <c r="BE19" s="15" t="s">
        <v>31</v>
      </c>
      <c r="BF19" s="15" t="s">
        <v>31</v>
      </c>
      <c r="BG19" s="15" t="s">
        <v>31</v>
      </c>
      <c r="BH19" s="15" t="s">
        <v>33</v>
      </c>
      <c r="BI19" s="15" t="s">
        <v>32</v>
      </c>
      <c r="BJ19" s="13"/>
      <c r="BK19" s="14" t="s">
        <v>178</v>
      </c>
      <c r="BL19" s="14" t="s">
        <v>180</v>
      </c>
    </row>
    <row r="20" spans="1:64" s="18" customFormat="1" ht="13.5" customHeight="1">
      <c r="A20" s="11">
        <v>18</v>
      </c>
      <c r="B20" s="13"/>
      <c r="C20" s="11" t="s">
        <v>62</v>
      </c>
      <c r="D20" s="11" t="s">
        <v>176</v>
      </c>
      <c r="E20" s="11" t="s">
        <v>63</v>
      </c>
      <c r="F20" s="11" t="s">
        <v>177</v>
      </c>
      <c r="G20" s="11" t="s">
        <v>57</v>
      </c>
      <c r="H20" s="13"/>
      <c r="I20" s="13"/>
      <c r="J20" s="15" t="s">
        <v>31</v>
      </c>
      <c r="K20" s="11"/>
      <c r="L20" s="11" t="s">
        <v>64</v>
      </c>
      <c r="M20" s="11" t="s">
        <v>65</v>
      </c>
      <c r="N20" s="16" t="s">
        <v>66</v>
      </c>
      <c r="O20" s="11" t="s">
        <v>67</v>
      </c>
      <c r="P20" s="11" t="s">
        <v>67</v>
      </c>
      <c r="Q20" s="11" t="s">
        <v>68</v>
      </c>
      <c r="R20" s="16" t="s">
        <v>69</v>
      </c>
      <c r="S20" s="11"/>
      <c r="T20" s="11" t="s">
        <v>64</v>
      </c>
      <c r="U20" s="16" t="s">
        <v>66</v>
      </c>
      <c r="V20" s="11" t="s">
        <v>67</v>
      </c>
      <c r="W20" s="11" t="s">
        <v>68</v>
      </c>
      <c r="X20" s="16" t="s">
        <v>69</v>
      </c>
      <c r="Y20" s="11"/>
      <c r="Z20" s="11" t="s">
        <v>98</v>
      </c>
      <c r="AA20" s="16" t="s">
        <v>66</v>
      </c>
      <c r="AB20" s="11" t="s">
        <v>67</v>
      </c>
      <c r="AC20" s="11" t="s">
        <v>67</v>
      </c>
      <c r="AD20" s="11" t="s">
        <v>68</v>
      </c>
      <c r="AE20" s="16" t="s">
        <v>69</v>
      </c>
      <c r="AF20" s="11"/>
      <c r="AG20" s="16" t="s">
        <v>123</v>
      </c>
      <c r="AH20" s="26" t="s">
        <v>154</v>
      </c>
      <c r="AI20" s="11" t="s">
        <v>58</v>
      </c>
      <c r="AJ20" s="16" t="s">
        <v>155</v>
      </c>
      <c r="AK20" s="11">
        <v>4533</v>
      </c>
      <c r="AL20" s="12">
        <v>0</v>
      </c>
      <c r="AM20" s="12">
        <v>0</v>
      </c>
      <c r="AN20" s="12">
        <v>0</v>
      </c>
      <c r="AO20" s="17">
        <f t="shared" si="0"/>
        <v>4533</v>
      </c>
      <c r="AP20" s="13" t="s">
        <v>31</v>
      </c>
      <c r="AQ20" s="11">
        <v>6800</v>
      </c>
      <c r="AR20" s="12">
        <v>0</v>
      </c>
      <c r="AS20" s="12">
        <v>0</v>
      </c>
      <c r="AT20" s="12">
        <v>0</v>
      </c>
      <c r="AU20" s="17">
        <f t="shared" si="1"/>
        <v>6800</v>
      </c>
      <c r="AV20" s="11">
        <v>6800</v>
      </c>
      <c r="AW20" s="12">
        <v>0</v>
      </c>
      <c r="AX20" s="12">
        <v>0</v>
      </c>
      <c r="AY20" s="12">
        <v>0</v>
      </c>
      <c r="AZ20" s="17">
        <f t="shared" si="2"/>
        <v>6800</v>
      </c>
      <c r="BA20" s="17">
        <f t="shared" si="3"/>
        <v>18133</v>
      </c>
      <c r="BB20" s="13"/>
      <c r="BC20" s="13"/>
      <c r="BD20" s="15" t="s">
        <v>32</v>
      </c>
      <c r="BE20" s="15" t="s">
        <v>31</v>
      </c>
      <c r="BF20" s="15" t="s">
        <v>31</v>
      </c>
      <c r="BG20" s="15" t="s">
        <v>31</v>
      </c>
      <c r="BH20" s="15" t="s">
        <v>33</v>
      </c>
      <c r="BI20" s="15" t="s">
        <v>32</v>
      </c>
      <c r="BJ20" s="13"/>
      <c r="BK20" s="14" t="s">
        <v>178</v>
      </c>
      <c r="BL20" s="14" t="s">
        <v>180</v>
      </c>
    </row>
    <row r="21" spans="1:64" s="18" customFormat="1" ht="13.5" customHeight="1">
      <c r="A21" s="11">
        <v>19</v>
      </c>
      <c r="B21" s="13"/>
      <c r="C21" s="11" t="s">
        <v>62</v>
      </c>
      <c r="D21" s="11" t="s">
        <v>176</v>
      </c>
      <c r="E21" s="11" t="s">
        <v>63</v>
      </c>
      <c r="F21" s="11" t="s">
        <v>177</v>
      </c>
      <c r="G21" s="11" t="s">
        <v>57</v>
      </c>
      <c r="H21" s="13"/>
      <c r="I21" s="13"/>
      <c r="J21" s="15" t="s">
        <v>31</v>
      </c>
      <c r="K21" s="11"/>
      <c r="L21" s="11" t="s">
        <v>64</v>
      </c>
      <c r="M21" s="11" t="s">
        <v>65</v>
      </c>
      <c r="N21" s="16" t="s">
        <v>66</v>
      </c>
      <c r="O21" s="11" t="s">
        <v>67</v>
      </c>
      <c r="P21" s="11" t="s">
        <v>67</v>
      </c>
      <c r="Q21" s="11" t="s">
        <v>68</v>
      </c>
      <c r="R21" s="16" t="s">
        <v>69</v>
      </c>
      <c r="S21" s="11"/>
      <c r="T21" s="11" t="s">
        <v>64</v>
      </c>
      <c r="U21" s="16" t="s">
        <v>66</v>
      </c>
      <c r="V21" s="11" t="s">
        <v>67</v>
      </c>
      <c r="W21" s="11" t="s">
        <v>68</v>
      </c>
      <c r="X21" s="16" t="s">
        <v>69</v>
      </c>
      <c r="Y21" s="11"/>
      <c r="Z21" s="11" t="s">
        <v>99</v>
      </c>
      <c r="AA21" s="16" t="s">
        <v>66</v>
      </c>
      <c r="AB21" s="11" t="s">
        <v>67</v>
      </c>
      <c r="AC21" s="11" t="s">
        <v>67</v>
      </c>
      <c r="AD21" s="11" t="s">
        <v>68</v>
      </c>
      <c r="AE21" s="16" t="s">
        <v>69</v>
      </c>
      <c r="AF21" s="11"/>
      <c r="AG21" s="16" t="s">
        <v>124</v>
      </c>
      <c r="AH21" s="26" t="s">
        <v>171</v>
      </c>
      <c r="AI21" s="11" t="s">
        <v>61</v>
      </c>
      <c r="AJ21" s="16" t="s">
        <v>156</v>
      </c>
      <c r="AK21" s="11">
        <v>20830</v>
      </c>
      <c r="AL21" s="12">
        <v>0</v>
      </c>
      <c r="AM21" s="12">
        <v>0</v>
      </c>
      <c r="AN21" s="12">
        <v>0</v>
      </c>
      <c r="AO21" s="17">
        <f t="shared" si="0"/>
        <v>20830</v>
      </c>
      <c r="AP21" s="13" t="s">
        <v>31</v>
      </c>
      <c r="AQ21" s="11">
        <v>31245</v>
      </c>
      <c r="AR21" s="12">
        <v>0</v>
      </c>
      <c r="AS21" s="12">
        <v>0</v>
      </c>
      <c r="AT21" s="12">
        <v>0</v>
      </c>
      <c r="AU21" s="17">
        <f t="shared" si="1"/>
        <v>31245</v>
      </c>
      <c r="AV21" s="11">
        <v>31245</v>
      </c>
      <c r="AW21" s="12">
        <v>0</v>
      </c>
      <c r="AX21" s="12">
        <v>0</v>
      </c>
      <c r="AY21" s="12">
        <v>0</v>
      </c>
      <c r="AZ21" s="17">
        <f t="shared" si="2"/>
        <v>31245</v>
      </c>
      <c r="BA21" s="17">
        <f t="shared" si="3"/>
        <v>83320</v>
      </c>
      <c r="BB21" s="13"/>
      <c r="BC21" s="13"/>
      <c r="BD21" s="15" t="s">
        <v>32</v>
      </c>
      <c r="BE21" s="15" t="s">
        <v>31</v>
      </c>
      <c r="BF21" s="15" t="s">
        <v>31</v>
      </c>
      <c r="BG21" s="15" t="s">
        <v>31</v>
      </c>
      <c r="BH21" s="15" t="s">
        <v>33</v>
      </c>
      <c r="BI21" s="15" t="s">
        <v>32</v>
      </c>
      <c r="BJ21" s="13"/>
      <c r="BK21" s="14" t="s">
        <v>178</v>
      </c>
      <c r="BL21" s="14" t="s">
        <v>180</v>
      </c>
    </row>
    <row r="22" spans="1:64" s="18" customFormat="1" ht="13.5" customHeight="1">
      <c r="A22" s="11">
        <v>20</v>
      </c>
      <c r="B22" s="13"/>
      <c r="C22" s="11" t="s">
        <v>62</v>
      </c>
      <c r="D22" s="11" t="s">
        <v>176</v>
      </c>
      <c r="E22" s="11" t="s">
        <v>63</v>
      </c>
      <c r="F22" s="11" t="s">
        <v>177</v>
      </c>
      <c r="G22" s="11" t="s">
        <v>57</v>
      </c>
      <c r="H22" s="13"/>
      <c r="I22" s="13"/>
      <c r="J22" s="15" t="s">
        <v>31</v>
      </c>
      <c r="K22" s="11"/>
      <c r="L22" s="11" t="s">
        <v>64</v>
      </c>
      <c r="M22" s="11" t="s">
        <v>65</v>
      </c>
      <c r="N22" s="16" t="s">
        <v>66</v>
      </c>
      <c r="O22" s="11" t="s">
        <v>67</v>
      </c>
      <c r="P22" s="11" t="s">
        <v>67</v>
      </c>
      <c r="Q22" s="11" t="s">
        <v>68</v>
      </c>
      <c r="R22" s="16" t="s">
        <v>69</v>
      </c>
      <c r="S22" s="11"/>
      <c r="T22" s="11" t="s">
        <v>64</v>
      </c>
      <c r="U22" s="16" t="s">
        <v>66</v>
      </c>
      <c r="V22" s="11" t="s">
        <v>67</v>
      </c>
      <c r="W22" s="11" t="s">
        <v>68</v>
      </c>
      <c r="X22" s="16" t="s">
        <v>69</v>
      </c>
      <c r="Y22" s="11"/>
      <c r="Z22" s="11" t="s">
        <v>100</v>
      </c>
      <c r="AA22" s="16" t="s">
        <v>66</v>
      </c>
      <c r="AB22" s="11" t="s">
        <v>67</v>
      </c>
      <c r="AC22" s="11" t="s">
        <v>67</v>
      </c>
      <c r="AD22" s="11" t="s">
        <v>71</v>
      </c>
      <c r="AE22" s="16" t="s">
        <v>101</v>
      </c>
      <c r="AF22" s="11"/>
      <c r="AG22" s="16" t="s">
        <v>125</v>
      </c>
      <c r="AH22" s="26" t="s">
        <v>157</v>
      </c>
      <c r="AI22" s="11" t="s">
        <v>58</v>
      </c>
      <c r="AJ22" s="16" t="s">
        <v>155</v>
      </c>
      <c r="AK22" s="11">
        <v>133</v>
      </c>
      <c r="AL22" s="12">
        <v>0</v>
      </c>
      <c r="AM22" s="12">
        <v>0</v>
      </c>
      <c r="AN22" s="12">
        <v>0</v>
      </c>
      <c r="AO22" s="17">
        <f t="shared" si="0"/>
        <v>133</v>
      </c>
      <c r="AP22" s="13" t="s">
        <v>31</v>
      </c>
      <c r="AQ22" s="11">
        <v>200</v>
      </c>
      <c r="AR22" s="12">
        <v>0</v>
      </c>
      <c r="AS22" s="12">
        <v>0</v>
      </c>
      <c r="AT22" s="12">
        <v>0</v>
      </c>
      <c r="AU22" s="17">
        <f t="shared" si="1"/>
        <v>200</v>
      </c>
      <c r="AV22" s="11">
        <v>200</v>
      </c>
      <c r="AW22" s="12">
        <v>0</v>
      </c>
      <c r="AX22" s="12">
        <v>0</v>
      </c>
      <c r="AY22" s="12">
        <v>0</v>
      </c>
      <c r="AZ22" s="17">
        <f t="shared" si="2"/>
        <v>200</v>
      </c>
      <c r="BA22" s="17">
        <f t="shared" si="3"/>
        <v>533</v>
      </c>
      <c r="BB22" s="13"/>
      <c r="BC22" s="13"/>
      <c r="BD22" s="15" t="s">
        <v>32</v>
      </c>
      <c r="BE22" s="15" t="s">
        <v>31</v>
      </c>
      <c r="BF22" s="15" t="s">
        <v>31</v>
      </c>
      <c r="BG22" s="15" t="s">
        <v>31</v>
      </c>
      <c r="BH22" s="15" t="s">
        <v>33</v>
      </c>
      <c r="BI22" s="15" t="s">
        <v>32</v>
      </c>
      <c r="BJ22" s="13"/>
      <c r="BK22" s="14" t="s">
        <v>178</v>
      </c>
      <c r="BL22" s="14" t="s">
        <v>180</v>
      </c>
    </row>
    <row r="23" spans="1:64" s="18" customFormat="1" ht="13.5" customHeight="1">
      <c r="A23" s="11">
        <v>21</v>
      </c>
      <c r="B23" s="13"/>
      <c r="C23" s="11" t="s">
        <v>62</v>
      </c>
      <c r="D23" s="11" t="s">
        <v>176</v>
      </c>
      <c r="E23" s="11" t="s">
        <v>63</v>
      </c>
      <c r="F23" s="11" t="s">
        <v>177</v>
      </c>
      <c r="G23" s="11" t="s">
        <v>57</v>
      </c>
      <c r="H23" s="13"/>
      <c r="I23" s="13"/>
      <c r="J23" s="15" t="s">
        <v>31</v>
      </c>
      <c r="K23" s="11"/>
      <c r="L23" s="11" t="s">
        <v>64</v>
      </c>
      <c r="M23" s="11" t="s">
        <v>65</v>
      </c>
      <c r="N23" s="16" t="s">
        <v>66</v>
      </c>
      <c r="O23" s="11" t="s">
        <v>67</v>
      </c>
      <c r="P23" s="11" t="s">
        <v>67</v>
      </c>
      <c r="Q23" s="11" t="s">
        <v>68</v>
      </c>
      <c r="R23" s="16" t="s">
        <v>69</v>
      </c>
      <c r="S23" s="11"/>
      <c r="T23" s="11" t="s">
        <v>64</v>
      </c>
      <c r="U23" s="16" t="s">
        <v>66</v>
      </c>
      <c r="V23" s="11" t="s">
        <v>67</v>
      </c>
      <c r="W23" s="11" t="s">
        <v>68</v>
      </c>
      <c r="X23" s="16" t="s">
        <v>69</v>
      </c>
      <c r="Y23" s="11"/>
      <c r="Z23" s="11" t="s">
        <v>102</v>
      </c>
      <c r="AA23" s="16" t="s">
        <v>66</v>
      </c>
      <c r="AB23" s="11" t="s">
        <v>67</v>
      </c>
      <c r="AC23" s="11" t="s">
        <v>67</v>
      </c>
      <c r="AD23" s="11" t="s">
        <v>71</v>
      </c>
      <c r="AE23" s="16" t="s">
        <v>89</v>
      </c>
      <c r="AF23" s="11"/>
      <c r="AG23" s="16" t="s">
        <v>126</v>
      </c>
      <c r="AH23" s="26" t="s">
        <v>158</v>
      </c>
      <c r="AI23" s="11" t="s">
        <v>59</v>
      </c>
      <c r="AJ23" s="16" t="s">
        <v>146</v>
      </c>
      <c r="AK23" s="11">
        <v>67</v>
      </c>
      <c r="AL23" s="12">
        <v>0</v>
      </c>
      <c r="AM23" s="12">
        <v>0</v>
      </c>
      <c r="AN23" s="12">
        <v>0</v>
      </c>
      <c r="AO23" s="17">
        <f t="shared" si="0"/>
        <v>67</v>
      </c>
      <c r="AP23" s="13" t="s">
        <v>31</v>
      </c>
      <c r="AQ23" s="11">
        <v>100</v>
      </c>
      <c r="AR23" s="12">
        <v>0</v>
      </c>
      <c r="AS23" s="12">
        <v>0</v>
      </c>
      <c r="AT23" s="12">
        <v>0</v>
      </c>
      <c r="AU23" s="17">
        <f t="shared" si="1"/>
        <v>100</v>
      </c>
      <c r="AV23" s="11">
        <v>100</v>
      </c>
      <c r="AW23" s="12">
        <v>0</v>
      </c>
      <c r="AX23" s="12">
        <v>0</v>
      </c>
      <c r="AY23" s="12">
        <v>0</v>
      </c>
      <c r="AZ23" s="17">
        <f t="shared" si="2"/>
        <v>100</v>
      </c>
      <c r="BA23" s="17">
        <f t="shared" si="3"/>
        <v>267</v>
      </c>
      <c r="BB23" s="13"/>
      <c r="BC23" s="13"/>
      <c r="BD23" s="15" t="s">
        <v>32</v>
      </c>
      <c r="BE23" s="15" t="s">
        <v>31</v>
      </c>
      <c r="BF23" s="15" t="s">
        <v>31</v>
      </c>
      <c r="BG23" s="15" t="s">
        <v>31</v>
      </c>
      <c r="BH23" s="15" t="s">
        <v>33</v>
      </c>
      <c r="BI23" s="15" t="s">
        <v>32</v>
      </c>
      <c r="BJ23" s="13"/>
      <c r="BK23" s="14" t="s">
        <v>178</v>
      </c>
      <c r="BL23" s="14" t="s">
        <v>180</v>
      </c>
    </row>
    <row r="24" spans="1:64" s="18" customFormat="1" ht="13.5" customHeight="1">
      <c r="A24" s="11">
        <v>22</v>
      </c>
      <c r="B24" s="13"/>
      <c r="C24" s="11" t="s">
        <v>62</v>
      </c>
      <c r="D24" s="11" t="s">
        <v>176</v>
      </c>
      <c r="E24" s="11" t="s">
        <v>63</v>
      </c>
      <c r="F24" s="11" t="s">
        <v>177</v>
      </c>
      <c r="G24" s="11" t="s">
        <v>57</v>
      </c>
      <c r="H24" s="13"/>
      <c r="I24" s="13"/>
      <c r="J24" s="15" t="s">
        <v>31</v>
      </c>
      <c r="K24" s="11"/>
      <c r="L24" s="11" t="s">
        <v>64</v>
      </c>
      <c r="M24" s="11" t="s">
        <v>65</v>
      </c>
      <c r="N24" s="16" t="s">
        <v>66</v>
      </c>
      <c r="O24" s="11" t="s">
        <v>67</v>
      </c>
      <c r="P24" s="11" t="s">
        <v>67</v>
      </c>
      <c r="Q24" s="11" t="s">
        <v>68</v>
      </c>
      <c r="R24" s="16" t="s">
        <v>69</v>
      </c>
      <c r="S24" s="11"/>
      <c r="T24" s="11" t="s">
        <v>64</v>
      </c>
      <c r="U24" s="16" t="s">
        <v>66</v>
      </c>
      <c r="V24" s="11" t="s">
        <v>67</v>
      </c>
      <c r="W24" s="11" t="s">
        <v>68</v>
      </c>
      <c r="X24" s="16" t="s">
        <v>69</v>
      </c>
      <c r="Y24" s="11"/>
      <c r="Z24" s="11" t="s">
        <v>102</v>
      </c>
      <c r="AA24" s="16" t="s">
        <v>66</v>
      </c>
      <c r="AB24" s="11" t="s">
        <v>67</v>
      </c>
      <c r="AC24" s="11" t="s">
        <v>67</v>
      </c>
      <c r="AD24" s="11" t="s">
        <v>71</v>
      </c>
      <c r="AE24" s="16" t="s">
        <v>89</v>
      </c>
      <c r="AF24" s="11"/>
      <c r="AG24" s="16" t="s">
        <v>127</v>
      </c>
      <c r="AH24" s="26" t="s">
        <v>159</v>
      </c>
      <c r="AI24" s="11" t="s">
        <v>59</v>
      </c>
      <c r="AJ24" s="16" t="s">
        <v>146</v>
      </c>
      <c r="AK24" s="11">
        <v>67</v>
      </c>
      <c r="AL24" s="12">
        <v>0</v>
      </c>
      <c r="AM24" s="12">
        <v>0</v>
      </c>
      <c r="AN24" s="12">
        <v>0</v>
      </c>
      <c r="AO24" s="17">
        <f t="shared" si="0"/>
        <v>67</v>
      </c>
      <c r="AP24" s="13" t="s">
        <v>31</v>
      </c>
      <c r="AQ24" s="11">
        <v>100</v>
      </c>
      <c r="AR24" s="12">
        <v>0</v>
      </c>
      <c r="AS24" s="12">
        <v>0</v>
      </c>
      <c r="AT24" s="12">
        <v>0</v>
      </c>
      <c r="AU24" s="17">
        <f t="shared" si="1"/>
        <v>100</v>
      </c>
      <c r="AV24" s="11">
        <v>100</v>
      </c>
      <c r="AW24" s="12">
        <v>0</v>
      </c>
      <c r="AX24" s="12">
        <v>0</v>
      </c>
      <c r="AY24" s="12">
        <v>0</v>
      </c>
      <c r="AZ24" s="17">
        <f t="shared" si="2"/>
        <v>100</v>
      </c>
      <c r="BA24" s="17">
        <f t="shared" si="3"/>
        <v>267</v>
      </c>
      <c r="BB24" s="13"/>
      <c r="BC24" s="13"/>
      <c r="BD24" s="15" t="s">
        <v>32</v>
      </c>
      <c r="BE24" s="15" t="s">
        <v>31</v>
      </c>
      <c r="BF24" s="15" t="s">
        <v>31</v>
      </c>
      <c r="BG24" s="15" t="s">
        <v>31</v>
      </c>
      <c r="BH24" s="15" t="s">
        <v>33</v>
      </c>
      <c r="BI24" s="15" t="s">
        <v>32</v>
      </c>
      <c r="BJ24" s="13"/>
      <c r="BK24" s="14" t="s">
        <v>178</v>
      </c>
      <c r="BL24" s="14" t="s">
        <v>180</v>
      </c>
    </row>
    <row r="25" spans="1:64" s="18" customFormat="1" ht="13.5" customHeight="1">
      <c r="A25" s="11">
        <v>23</v>
      </c>
      <c r="B25" s="13"/>
      <c r="C25" s="11" t="s">
        <v>62</v>
      </c>
      <c r="D25" s="11" t="s">
        <v>176</v>
      </c>
      <c r="E25" s="11" t="s">
        <v>63</v>
      </c>
      <c r="F25" s="11" t="s">
        <v>177</v>
      </c>
      <c r="G25" s="11" t="s">
        <v>57</v>
      </c>
      <c r="H25" s="13"/>
      <c r="I25" s="13"/>
      <c r="J25" s="15" t="s">
        <v>31</v>
      </c>
      <c r="K25" s="11"/>
      <c r="L25" s="11" t="s">
        <v>64</v>
      </c>
      <c r="M25" s="11" t="s">
        <v>65</v>
      </c>
      <c r="N25" s="16" t="s">
        <v>66</v>
      </c>
      <c r="O25" s="11" t="s">
        <v>67</v>
      </c>
      <c r="P25" s="11" t="s">
        <v>67</v>
      </c>
      <c r="Q25" s="11" t="s">
        <v>68</v>
      </c>
      <c r="R25" s="16" t="s">
        <v>69</v>
      </c>
      <c r="S25" s="11"/>
      <c r="T25" s="11" t="s">
        <v>64</v>
      </c>
      <c r="U25" s="16" t="s">
        <v>66</v>
      </c>
      <c r="V25" s="11" t="s">
        <v>67</v>
      </c>
      <c r="W25" s="11" t="s">
        <v>68</v>
      </c>
      <c r="X25" s="16" t="s">
        <v>69</v>
      </c>
      <c r="Y25" s="11"/>
      <c r="Z25" s="11" t="s">
        <v>103</v>
      </c>
      <c r="AA25" s="16" t="s">
        <v>66</v>
      </c>
      <c r="AB25" s="11" t="s">
        <v>67</v>
      </c>
      <c r="AC25" s="11" t="s">
        <v>67</v>
      </c>
      <c r="AD25" s="11" t="s">
        <v>71</v>
      </c>
      <c r="AE25" s="16" t="s">
        <v>89</v>
      </c>
      <c r="AF25" s="11"/>
      <c r="AG25" s="16" t="s">
        <v>128</v>
      </c>
      <c r="AH25" s="26" t="s">
        <v>160</v>
      </c>
      <c r="AI25" s="11" t="s">
        <v>59</v>
      </c>
      <c r="AJ25" s="16" t="s">
        <v>161</v>
      </c>
      <c r="AK25" s="11">
        <v>767</v>
      </c>
      <c r="AL25" s="12">
        <v>0</v>
      </c>
      <c r="AM25" s="12">
        <v>0</v>
      </c>
      <c r="AN25" s="12">
        <v>0</v>
      </c>
      <c r="AO25" s="17">
        <f t="shared" si="0"/>
        <v>767</v>
      </c>
      <c r="AP25" s="13" t="s">
        <v>31</v>
      </c>
      <c r="AQ25" s="11">
        <v>1150</v>
      </c>
      <c r="AR25" s="12">
        <v>0</v>
      </c>
      <c r="AS25" s="12">
        <v>0</v>
      </c>
      <c r="AT25" s="12">
        <v>0</v>
      </c>
      <c r="AU25" s="17">
        <f t="shared" si="1"/>
        <v>1150</v>
      </c>
      <c r="AV25" s="11">
        <v>1150</v>
      </c>
      <c r="AW25" s="12">
        <v>0</v>
      </c>
      <c r="AX25" s="12">
        <v>0</v>
      </c>
      <c r="AY25" s="12">
        <v>0</v>
      </c>
      <c r="AZ25" s="17">
        <f t="shared" si="2"/>
        <v>1150</v>
      </c>
      <c r="BA25" s="17">
        <f t="shared" si="3"/>
        <v>3067</v>
      </c>
      <c r="BB25" s="13"/>
      <c r="BC25" s="13"/>
      <c r="BD25" s="15" t="s">
        <v>32</v>
      </c>
      <c r="BE25" s="15" t="s">
        <v>31</v>
      </c>
      <c r="BF25" s="15" t="s">
        <v>31</v>
      </c>
      <c r="BG25" s="15" t="s">
        <v>31</v>
      </c>
      <c r="BH25" s="15" t="s">
        <v>33</v>
      </c>
      <c r="BI25" s="15" t="s">
        <v>32</v>
      </c>
      <c r="BJ25" s="13"/>
      <c r="BK25" s="14" t="s">
        <v>178</v>
      </c>
      <c r="BL25" s="14" t="s">
        <v>180</v>
      </c>
    </row>
    <row r="26" spans="1:64" s="18" customFormat="1" ht="13.5" customHeight="1">
      <c r="A26" s="11">
        <v>24</v>
      </c>
      <c r="B26" s="13"/>
      <c r="C26" s="11" t="s">
        <v>62</v>
      </c>
      <c r="D26" s="11" t="s">
        <v>176</v>
      </c>
      <c r="E26" s="11" t="s">
        <v>63</v>
      </c>
      <c r="F26" s="11" t="s">
        <v>177</v>
      </c>
      <c r="G26" s="11" t="s">
        <v>57</v>
      </c>
      <c r="H26" s="13"/>
      <c r="I26" s="13"/>
      <c r="J26" s="15" t="s">
        <v>31</v>
      </c>
      <c r="K26" s="11"/>
      <c r="L26" s="11" t="s">
        <v>64</v>
      </c>
      <c r="M26" s="11" t="s">
        <v>65</v>
      </c>
      <c r="N26" s="16" t="s">
        <v>66</v>
      </c>
      <c r="O26" s="11" t="s">
        <v>67</v>
      </c>
      <c r="P26" s="11" t="s">
        <v>67</v>
      </c>
      <c r="Q26" s="11" t="s">
        <v>68</v>
      </c>
      <c r="R26" s="16" t="s">
        <v>69</v>
      </c>
      <c r="S26" s="11"/>
      <c r="T26" s="11" t="s">
        <v>64</v>
      </c>
      <c r="U26" s="16" t="s">
        <v>66</v>
      </c>
      <c r="V26" s="11" t="s">
        <v>67</v>
      </c>
      <c r="W26" s="11" t="s">
        <v>68</v>
      </c>
      <c r="X26" s="16" t="s">
        <v>69</v>
      </c>
      <c r="Y26" s="11"/>
      <c r="Z26" s="11" t="s">
        <v>104</v>
      </c>
      <c r="AA26" s="16" t="s">
        <v>66</v>
      </c>
      <c r="AB26" s="11" t="s">
        <v>67</v>
      </c>
      <c r="AC26" s="11" t="s">
        <v>67</v>
      </c>
      <c r="AD26" s="11" t="s">
        <v>105</v>
      </c>
      <c r="AE26" s="16" t="s">
        <v>89</v>
      </c>
      <c r="AF26" s="11"/>
      <c r="AG26" s="16" t="s">
        <v>129</v>
      </c>
      <c r="AH26" s="26" t="s">
        <v>162</v>
      </c>
      <c r="AI26" s="11" t="s">
        <v>59</v>
      </c>
      <c r="AJ26" s="16" t="s">
        <v>146</v>
      </c>
      <c r="AK26" s="11">
        <v>67</v>
      </c>
      <c r="AL26" s="12">
        <v>0</v>
      </c>
      <c r="AM26" s="12">
        <v>0</v>
      </c>
      <c r="AN26" s="12">
        <v>0</v>
      </c>
      <c r="AO26" s="17">
        <f t="shared" si="0"/>
        <v>67</v>
      </c>
      <c r="AP26" s="13" t="s">
        <v>31</v>
      </c>
      <c r="AQ26" s="11">
        <v>100</v>
      </c>
      <c r="AR26" s="12">
        <v>0</v>
      </c>
      <c r="AS26" s="12">
        <v>0</v>
      </c>
      <c r="AT26" s="12">
        <v>0</v>
      </c>
      <c r="AU26" s="17">
        <f t="shared" si="1"/>
        <v>100</v>
      </c>
      <c r="AV26" s="11">
        <v>100</v>
      </c>
      <c r="AW26" s="12">
        <v>0</v>
      </c>
      <c r="AX26" s="12">
        <v>0</v>
      </c>
      <c r="AY26" s="12">
        <v>0</v>
      </c>
      <c r="AZ26" s="17">
        <f t="shared" si="2"/>
        <v>100</v>
      </c>
      <c r="BA26" s="17">
        <f t="shared" si="3"/>
        <v>267</v>
      </c>
      <c r="BB26" s="13"/>
      <c r="BC26" s="13"/>
      <c r="BD26" s="15" t="s">
        <v>32</v>
      </c>
      <c r="BE26" s="15" t="s">
        <v>31</v>
      </c>
      <c r="BF26" s="15" t="s">
        <v>31</v>
      </c>
      <c r="BG26" s="15" t="s">
        <v>31</v>
      </c>
      <c r="BH26" s="15" t="s">
        <v>33</v>
      </c>
      <c r="BI26" s="15" t="s">
        <v>32</v>
      </c>
      <c r="BJ26" s="13"/>
      <c r="BK26" s="14" t="s">
        <v>178</v>
      </c>
      <c r="BL26" s="14" t="s">
        <v>180</v>
      </c>
    </row>
    <row r="27" spans="1:64" s="18" customFormat="1" ht="13.5" customHeight="1">
      <c r="A27" s="11">
        <v>25</v>
      </c>
      <c r="B27" s="13"/>
      <c r="C27" s="11" t="s">
        <v>62</v>
      </c>
      <c r="D27" s="11" t="s">
        <v>176</v>
      </c>
      <c r="E27" s="28" t="s">
        <v>166</v>
      </c>
      <c r="F27" s="28" t="s">
        <v>167</v>
      </c>
      <c r="G27" s="11" t="s">
        <v>57</v>
      </c>
      <c r="H27" s="13"/>
      <c r="I27" s="13"/>
      <c r="J27" s="15" t="s">
        <v>31</v>
      </c>
      <c r="K27" s="11"/>
      <c r="L27" s="11" t="s">
        <v>64</v>
      </c>
      <c r="M27" s="11" t="s">
        <v>65</v>
      </c>
      <c r="N27" s="16" t="s">
        <v>66</v>
      </c>
      <c r="O27" s="11" t="s">
        <v>67</v>
      </c>
      <c r="P27" s="11" t="s">
        <v>67</v>
      </c>
      <c r="Q27" s="11" t="s">
        <v>68</v>
      </c>
      <c r="R27" s="16" t="s">
        <v>69</v>
      </c>
      <c r="S27" s="11"/>
      <c r="T27" s="11" t="s">
        <v>64</v>
      </c>
      <c r="U27" s="16" t="s">
        <v>66</v>
      </c>
      <c r="V27" s="11" t="s">
        <v>67</v>
      </c>
      <c r="W27" s="11" t="s">
        <v>68</v>
      </c>
      <c r="X27" s="16" t="s">
        <v>69</v>
      </c>
      <c r="Y27" s="11"/>
      <c r="Z27" s="28" t="s">
        <v>168</v>
      </c>
      <c r="AA27" s="16" t="s">
        <v>66</v>
      </c>
      <c r="AB27" s="11" t="s">
        <v>67</v>
      </c>
      <c r="AC27" s="11" t="s">
        <v>67</v>
      </c>
      <c r="AD27" s="11" t="s">
        <v>68</v>
      </c>
      <c r="AE27" s="16" t="s">
        <v>69</v>
      </c>
      <c r="AF27" s="11"/>
      <c r="AG27" s="16" t="s">
        <v>169</v>
      </c>
      <c r="AH27" s="29">
        <v>98990145</v>
      </c>
      <c r="AI27" s="11" t="s">
        <v>58</v>
      </c>
      <c r="AJ27" s="16" t="s">
        <v>172</v>
      </c>
      <c r="AK27" s="11">
        <v>3000</v>
      </c>
      <c r="AL27" s="12">
        <v>0</v>
      </c>
      <c r="AM27" s="12">
        <v>0</v>
      </c>
      <c r="AN27" s="12">
        <v>0</v>
      </c>
      <c r="AO27" s="17">
        <f t="shared" si="0"/>
        <v>3000</v>
      </c>
      <c r="AP27" s="13" t="s">
        <v>31</v>
      </c>
      <c r="AQ27" s="11">
        <v>4500</v>
      </c>
      <c r="AR27" s="12">
        <v>0</v>
      </c>
      <c r="AS27" s="12">
        <v>0</v>
      </c>
      <c r="AT27" s="12">
        <v>0</v>
      </c>
      <c r="AU27" s="17">
        <f t="shared" si="1"/>
        <v>4500</v>
      </c>
      <c r="AV27" s="11">
        <v>4500</v>
      </c>
      <c r="AW27" s="12">
        <v>0</v>
      </c>
      <c r="AX27" s="12">
        <v>0</v>
      </c>
      <c r="AY27" s="12">
        <v>0</v>
      </c>
      <c r="AZ27" s="17">
        <f t="shared" si="2"/>
        <v>4500</v>
      </c>
      <c r="BA27" s="17">
        <f t="shared" si="3"/>
        <v>12000</v>
      </c>
      <c r="BB27" s="13"/>
      <c r="BC27" s="13"/>
      <c r="BD27" s="15" t="s">
        <v>31</v>
      </c>
      <c r="BE27" s="15" t="s">
        <v>32</v>
      </c>
      <c r="BF27" s="15" t="s">
        <v>32</v>
      </c>
      <c r="BG27" s="15" t="s">
        <v>31</v>
      </c>
      <c r="BH27" s="15" t="s">
        <v>33</v>
      </c>
      <c r="BI27" s="15" t="s">
        <v>32</v>
      </c>
      <c r="BJ27" s="13"/>
      <c r="BK27" s="14" t="s">
        <v>178</v>
      </c>
      <c r="BL27" s="14" t="s">
        <v>180</v>
      </c>
    </row>
    <row r="28" spans="1:64">
      <c r="R28" s="2"/>
      <c r="AG28" s="2"/>
      <c r="AH28" s="2"/>
      <c r="AJ28" s="2">
        <f>SUM(AJ3:AJ26)</f>
        <v>0</v>
      </c>
      <c r="AK28" s="2">
        <f>SUM(AK3:AK27)</f>
        <v>368647</v>
      </c>
      <c r="AO28" s="2">
        <f>SUM(AO3:AO27)</f>
        <v>368647</v>
      </c>
      <c r="AU28" s="2">
        <f>SUM(AU3:AU27)</f>
        <v>552969</v>
      </c>
      <c r="AZ28" s="2">
        <f>SUM(AZ3:AZ27)</f>
        <v>552969</v>
      </c>
      <c r="BA28" s="2">
        <f>SUM(BA3:BA27)</f>
        <v>1474585</v>
      </c>
    </row>
    <row r="29" spans="1:64">
      <c r="AK29" s="2">
        <f>AK28/1000</f>
        <v>368.64699999999999</v>
      </c>
      <c r="AO29" s="2">
        <f>AO28/1000</f>
        <v>368.64699999999999</v>
      </c>
      <c r="AU29" s="2">
        <f>AU28/1000</f>
        <v>552.96900000000005</v>
      </c>
      <c r="AZ29" s="2">
        <f>AZ28/1000</f>
        <v>552.96900000000005</v>
      </c>
      <c r="BA29" s="2">
        <f>BA28/1000</f>
        <v>1474.585</v>
      </c>
    </row>
    <row r="30" spans="1:64">
      <c r="BA30" s="27"/>
    </row>
  </sheetData>
  <mergeCells count="24">
    <mergeCell ref="BB1:BC1"/>
    <mergeCell ref="BL1:BL2"/>
    <mergeCell ref="BD1:BI1"/>
    <mergeCell ref="BJ1:BJ2"/>
    <mergeCell ref="BK1:BK2"/>
    <mergeCell ref="AQ1:AU1"/>
    <mergeCell ref="AV1:AZ1"/>
    <mergeCell ref="AK1:AO1"/>
    <mergeCell ref="Z1:AH1"/>
    <mergeCell ref="AI1:AI2"/>
    <mergeCell ref="AJ1:AJ2"/>
    <mergeCell ref="A1:A2"/>
    <mergeCell ref="B1:B2"/>
    <mergeCell ref="C1:C2"/>
    <mergeCell ref="D1:D2"/>
    <mergeCell ref="E1:E2"/>
    <mergeCell ref="T1:Y1"/>
    <mergeCell ref="K1:K2"/>
    <mergeCell ref="F1:F2"/>
    <mergeCell ref="G1:G2"/>
    <mergeCell ref="H1:H2"/>
    <mergeCell ref="I1:I2"/>
    <mergeCell ref="J1:J2"/>
    <mergeCell ref="L1:S1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0"/>
  <sheetViews>
    <sheetView zoomScale="140" zoomScaleNormal="140" workbookViewId="0">
      <selection activeCell="A11" sqref="A11"/>
    </sheetView>
  </sheetViews>
  <sheetFormatPr baseColWidth="10" defaultColWidth="8.83203125" defaultRowHeight="14"/>
  <cols>
    <col min="1" max="12" width="17.1640625" customWidth="1"/>
  </cols>
  <sheetData>
    <row r="1" spans="1:8" ht="52">
      <c r="A1" s="50" t="s">
        <v>182</v>
      </c>
      <c r="B1" s="32" t="s">
        <v>199</v>
      </c>
      <c r="C1" s="32" t="s">
        <v>183</v>
      </c>
      <c r="D1" s="32" t="s">
        <v>184</v>
      </c>
      <c r="E1" s="32" t="s">
        <v>185</v>
      </c>
      <c r="F1" s="50" t="s">
        <v>186</v>
      </c>
      <c r="G1" s="50" t="s">
        <v>187</v>
      </c>
      <c r="H1" s="50" t="s">
        <v>200</v>
      </c>
    </row>
    <row r="2" spans="1:8">
      <c r="A2" s="50"/>
      <c r="B2" s="33" t="s">
        <v>188</v>
      </c>
      <c r="C2" s="33" t="s">
        <v>189</v>
      </c>
      <c r="D2" s="33" t="s">
        <v>189</v>
      </c>
      <c r="E2" s="33" t="s">
        <v>189</v>
      </c>
      <c r="F2" s="50"/>
      <c r="G2" s="50"/>
      <c r="H2" s="50"/>
    </row>
    <row r="3" spans="1:8">
      <c r="A3" s="50"/>
      <c r="B3" s="33" t="s">
        <v>190</v>
      </c>
      <c r="C3" s="33" t="s">
        <v>191</v>
      </c>
      <c r="D3" s="33" t="s">
        <v>192</v>
      </c>
      <c r="E3" s="33" t="s">
        <v>193</v>
      </c>
      <c r="F3" s="33" t="s">
        <v>194</v>
      </c>
      <c r="G3" s="33" t="s">
        <v>195</v>
      </c>
      <c r="H3" s="33" t="s">
        <v>196</v>
      </c>
    </row>
    <row r="4" spans="1:8">
      <c r="A4" s="34" t="s">
        <v>198</v>
      </c>
      <c r="B4" s="33">
        <v>368.64699999999999</v>
      </c>
      <c r="C4" s="33">
        <f>D4+E4</f>
        <v>0</v>
      </c>
      <c r="D4" s="35"/>
      <c r="E4" s="36"/>
      <c r="F4" s="37">
        <f>C4*B4</f>
        <v>0</v>
      </c>
      <c r="G4" s="38">
        <f>F4*0.23</f>
        <v>0</v>
      </c>
      <c r="H4" s="38">
        <f>F4+G4</f>
        <v>0</v>
      </c>
    </row>
    <row r="5" spans="1:8">
      <c r="A5" s="34" t="s">
        <v>201</v>
      </c>
      <c r="B5" s="33">
        <v>552.96900000000005</v>
      </c>
      <c r="C5" s="33">
        <f t="shared" ref="C5:C6" si="0">D5+E5</f>
        <v>0</v>
      </c>
      <c r="D5" s="35"/>
      <c r="E5" s="36"/>
      <c r="F5" s="37">
        <f t="shared" ref="F5:F6" si="1">C5*B5</f>
        <v>0</v>
      </c>
      <c r="G5" s="38">
        <f t="shared" ref="G5:G6" si="2">F5*0.23</f>
        <v>0</v>
      </c>
      <c r="H5" s="38">
        <f t="shared" ref="H5:H6" si="3">F5+G5</f>
        <v>0</v>
      </c>
    </row>
    <row r="6" spans="1:8">
      <c r="A6" s="39" t="s">
        <v>202</v>
      </c>
      <c r="B6" s="33">
        <v>552.96900000000005</v>
      </c>
      <c r="C6" s="33">
        <f t="shared" si="0"/>
        <v>0</v>
      </c>
      <c r="D6" s="40"/>
      <c r="E6" s="41"/>
      <c r="F6" s="37">
        <f t="shared" si="1"/>
        <v>0</v>
      </c>
      <c r="G6" s="38">
        <f t="shared" si="2"/>
        <v>0</v>
      </c>
      <c r="H6" s="38">
        <f t="shared" si="3"/>
        <v>0</v>
      </c>
    </row>
    <row r="7" spans="1:8">
      <c r="A7" s="51" t="s">
        <v>197</v>
      </c>
      <c r="B7" s="51"/>
      <c r="C7" s="51"/>
      <c r="D7" s="51"/>
      <c r="E7" s="51"/>
      <c r="F7" s="42">
        <f>SUM(F4:F6)</f>
        <v>0</v>
      </c>
      <c r="G7" s="42">
        <f t="shared" ref="G7:H7" si="4">SUM(G4:G6)</f>
        <v>0</v>
      </c>
      <c r="H7" s="42">
        <f t="shared" si="4"/>
        <v>0</v>
      </c>
    </row>
    <row r="10" spans="1:8">
      <c r="A10" t="s">
        <v>203</v>
      </c>
    </row>
  </sheetData>
  <mergeCells count="5">
    <mergeCell ref="A1:A3"/>
    <mergeCell ref="F1:F2"/>
    <mergeCell ref="G1:G2"/>
    <mergeCell ref="H1:H2"/>
    <mergeCell ref="A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workbookViewId="0">
      <selection sqref="A1:K26"/>
    </sheetView>
  </sheetViews>
  <sheetFormatPr baseColWidth="10" defaultColWidth="8.5" defaultRowHeight="11"/>
  <cols>
    <col min="1" max="1" width="3.6640625" style="22" customWidth="1"/>
    <col min="2" max="2" width="16.33203125" style="22" customWidth="1"/>
    <col min="3" max="4" width="8.5" style="22" customWidth="1"/>
    <col min="5" max="5" width="7.6640625" style="22" customWidth="1"/>
    <col min="6" max="7" width="8.5" style="22" customWidth="1"/>
    <col min="8" max="8" width="17.33203125" style="22" customWidth="1"/>
    <col min="9" max="16384" width="8.5" style="22"/>
  </cols>
  <sheetData>
    <row r="1" spans="1:11" ht="48">
      <c r="A1" s="19" t="s">
        <v>34</v>
      </c>
      <c r="B1" s="20" t="s">
        <v>35</v>
      </c>
      <c r="C1" s="20" t="s">
        <v>14</v>
      </c>
      <c r="D1" s="20" t="s">
        <v>15</v>
      </c>
      <c r="E1" s="20" t="s">
        <v>16</v>
      </c>
      <c r="F1" s="20" t="s">
        <v>17</v>
      </c>
      <c r="G1" s="20" t="s">
        <v>60</v>
      </c>
      <c r="H1" s="20" t="s">
        <v>6</v>
      </c>
      <c r="I1" s="21" t="s">
        <v>36</v>
      </c>
      <c r="J1" s="21" t="s">
        <v>37</v>
      </c>
      <c r="K1" s="21" t="s">
        <v>181</v>
      </c>
    </row>
    <row r="2" spans="1:11">
      <c r="A2" s="23">
        <f>'Wykaz ppe '!A3</f>
        <v>1</v>
      </c>
      <c r="B2" s="24" t="str">
        <f>'Wykaz ppe '!Z3</f>
        <v>CENTRUM PROMOCJI REGIONU  MANEŻ</v>
      </c>
      <c r="C2" s="25" t="str">
        <f>'Wykaz ppe '!AA3</f>
        <v>37-100</v>
      </c>
      <c r="D2" s="24" t="str">
        <f>'Wykaz ppe '!AB3</f>
        <v>Łańcut</v>
      </c>
      <c r="E2" s="24" t="str">
        <f>'Wykaz ppe '!AC3</f>
        <v>Łańcut</v>
      </c>
      <c r="F2" s="24" t="str">
        <f>'Wykaz ppe '!AD3</f>
        <v>3 Maja</v>
      </c>
      <c r="G2" s="25" t="str">
        <f>'Wykaz ppe '!AE3</f>
        <v>10</v>
      </c>
      <c r="H2" s="25" t="str">
        <f>'Wykaz ppe '!AG3</f>
        <v>480548210000028349</v>
      </c>
      <c r="I2" s="24" t="str">
        <f>'Wykaz ppe '!AI3</f>
        <v>C21</v>
      </c>
      <c r="J2" s="24" t="str">
        <f>'Wykaz ppe '!AJ3</f>
        <v>60</v>
      </c>
      <c r="K2" s="31">
        <f>'Wykaz ppe '!AU3</f>
        <v>98400</v>
      </c>
    </row>
    <row r="3" spans="1:11">
      <c r="A3" s="23">
        <f>'Wykaz ppe '!A4</f>
        <v>2</v>
      </c>
      <c r="B3" s="24" t="str">
        <f>'Wykaz ppe '!Z4</f>
        <v>ZAMEK</v>
      </c>
      <c r="C3" s="25" t="str">
        <f>'Wykaz ppe '!AA4</f>
        <v>37-100</v>
      </c>
      <c r="D3" s="24" t="str">
        <f>'Wykaz ppe '!AB4</f>
        <v>Łańcut</v>
      </c>
      <c r="E3" s="24" t="str">
        <f>'Wykaz ppe '!AC4</f>
        <v>Łańcut</v>
      </c>
      <c r="F3" s="24" t="str">
        <f>'Wykaz ppe '!AD4</f>
        <v>Zamkowa</v>
      </c>
      <c r="G3" s="25" t="str">
        <f>'Wykaz ppe '!AE4</f>
        <v>1</v>
      </c>
      <c r="H3" s="25" t="str">
        <f>'Wykaz ppe '!AG4</f>
        <v>480548107008523356</v>
      </c>
      <c r="I3" s="24" t="str">
        <f>'Wykaz ppe '!AI4</f>
        <v>C21</v>
      </c>
      <c r="J3" s="24" t="str">
        <f>'Wykaz ppe '!AJ4</f>
        <v>105</v>
      </c>
      <c r="K3" s="31">
        <f>'Wykaz ppe '!AU4</f>
        <v>187200</v>
      </c>
    </row>
    <row r="4" spans="1:11">
      <c r="A4" s="23">
        <f>'Wykaz ppe '!A5</f>
        <v>3</v>
      </c>
      <c r="B4" s="24" t="str">
        <f>'Wykaz ppe '!Z5</f>
        <v>STORCZYKARNIA</v>
      </c>
      <c r="C4" s="25" t="str">
        <f>'Wykaz ppe '!AA5</f>
        <v>37-100</v>
      </c>
      <c r="D4" s="24" t="str">
        <f>'Wykaz ppe '!AB5</f>
        <v>Łańcut</v>
      </c>
      <c r="E4" s="24" t="str">
        <f>'Wykaz ppe '!AC5</f>
        <v>Łańcut</v>
      </c>
      <c r="F4" s="24" t="str">
        <f>'Wykaz ppe '!AD5</f>
        <v>Zamkowa</v>
      </c>
      <c r="G4" s="25" t="str">
        <f>'Wykaz ppe '!AE5</f>
        <v>1</v>
      </c>
      <c r="H4" s="25" t="str">
        <f>'Wykaz ppe '!AG5</f>
        <v>480548210000028753</v>
      </c>
      <c r="I4" s="24" t="str">
        <f>'Wykaz ppe '!AI5</f>
        <v>C21</v>
      </c>
      <c r="J4" s="24" t="str">
        <f>'Wykaz ppe '!AJ5</f>
        <v>75</v>
      </c>
      <c r="K4" s="31">
        <f>'Wykaz ppe '!AU5</f>
        <v>112723</v>
      </c>
    </row>
    <row r="5" spans="1:11">
      <c r="A5" s="23">
        <f>'Wykaz ppe '!A6</f>
        <v>4</v>
      </c>
      <c r="B5" s="24" t="str">
        <f>'Wykaz ppe '!Z6</f>
        <v>KASYNO URZĘDNICZE</v>
      </c>
      <c r="C5" s="25" t="str">
        <f>'Wykaz ppe '!AA6</f>
        <v>37-100</v>
      </c>
      <c r="D5" s="24" t="str">
        <f>'Wykaz ppe '!AB6</f>
        <v>Łańcut</v>
      </c>
      <c r="E5" s="24" t="str">
        <f>'Wykaz ppe '!AC6</f>
        <v>Łańcut</v>
      </c>
      <c r="F5" s="24" t="str">
        <f>'Wykaz ppe '!AD6</f>
        <v>Kościuszki</v>
      </c>
      <c r="G5" s="25" t="str">
        <f>'Wykaz ppe '!AE6</f>
        <v>2</v>
      </c>
      <c r="H5" s="25" t="str">
        <f>'Wykaz ppe '!AG6</f>
        <v>480548210000029965</v>
      </c>
      <c r="I5" s="24" t="str">
        <f>'Wykaz ppe '!AI6</f>
        <v>C21</v>
      </c>
      <c r="J5" s="24" t="str">
        <f>'Wykaz ppe '!AJ6</f>
        <v>70</v>
      </c>
      <c r="K5" s="31">
        <f>'Wykaz ppe '!AU6</f>
        <v>27123</v>
      </c>
    </row>
    <row r="6" spans="1:11">
      <c r="A6" s="23">
        <f>'Wykaz ppe '!A7</f>
        <v>5</v>
      </c>
      <c r="B6" s="24" t="str">
        <f>'Wykaz ppe '!Z7</f>
        <v>ZPP JULIN</v>
      </c>
      <c r="C6" s="25" t="str">
        <f>'Wykaz ppe '!AA7</f>
        <v>37-110</v>
      </c>
      <c r="D6" s="24" t="str">
        <f>'Wykaz ppe '!AB7</f>
        <v>Żołynia</v>
      </c>
      <c r="E6" s="24" t="str">
        <f>'Wykaz ppe '!AC7</f>
        <v>Żołynia</v>
      </c>
      <c r="F6" s="24" t="str">
        <f>'Wykaz ppe '!AD7</f>
        <v>Wydrze, gm. Rakszawa</v>
      </c>
      <c r="G6" s="25">
        <f>'Wykaz ppe '!AE7</f>
        <v>0</v>
      </c>
      <c r="H6" s="25" t="str">
        <f>'Wykaz ppe '!AG7</f>
        <v>480548110000245856</v>
      </c>
      <c r="I6" s="24" t="str">
        <f>'Wykaz ppe '!AI7</f>
        <v>C11</v>
      </c>
      <c r="J6" s="24" t="str">
        <f>'Wykaz ppe '!AJ7</f>
        <v>30</v>
      </c>
      <c r="K6" s="31">
        <f>'Wykaz ppe '!AU7</f>
        <v>18254</v>
      </c>
    </row>
    <row r="7" spans="1:11">
      <c r="A7" s="23">
        <f>'Wykaz ppe '!A8</f>
        <v>6</v>
      </c>
      <c r="B7" s="24" t="str">
        <f>'Wykaz ppe '!Z8</f>
        <v>SPICHLERZ F. GÓRNE</v>
      </c>
      <c r="C7" s="25" t="str">
        <f>'Wykaz ppe '!AA8</f>
        <v>37-100</v>
      </c>
      <c r="D7" s="24" t="str">
        <f>'Wykaz ppe '!AB8</f>
        <v>Łańcut</v>
      </c>
      <c r="E7" s="24" t="str">
        <f>'Wykaz ppe '!AC8</f>
        <v>Łańcut</v>
      </c>
      <c r="F7" s="24" t="str">
        <f>'Wykaz ppe '!AD8</f>
        <v>Armii Krajowej</v>
      </c>
      <c r="G7" s="25" t="str">
        <f>'Wykaz ppe '!AE8</f>
        <v>51</v>
      </c>
      <c r="H7" s="25" t="str">
        <f>'Wykaz ppe '!AG8</f>
        <v>480548110003986117</v>
      </c>
      <c r="I7" s="24" t="str">
        <f>'Wykaz ppe '!AI8</f>
        <v>C11</v>
      </c>
      <c r="J7" s="24" t="str">
        <f>'Wykaz ppe '!AJ8</f>
        <v>40</v>
      </c>
      <c r="K7" s="31">
        <f>'Wykaz ppe '!AU8</f>
        <v>100</v>
      </c>
    </row>
    <row r="8" spans="1:11">
      <c r="A8" s="23">
        <f>'Wykaz ppe '!A9</f>
        <v>7</v>
      </c>
      <c r="B8" s="24" t="str">
        <f>'Wykaz ppe '!Z9</f>
        <v>ZAMECZEK ROMANTYCZNY</v>
      </c>
      <c r="C8" s="25" t="str">
        <f>'Wykaz ppe '!AA9</f>
        <v>37-100</v>
      </c>
      <c r="D8" s="24" t="str">
        <f>'Wykaz ppe '!AB9</f>
        <v>Łańcut</v>
      </c>
      <c r="E8" s="24" t="str">
        <f>'Wykaz ppe '!AC9</f>
        <v>Łańcut</v>
      </c>
      <c r="F8" s="24" t="str">
        <f>'Wykaz ppe '!AD9</f>
        <v>Kościuszki</v>
      </c>
      <c r="G8" s="25" t="str">
        <f>'Wykaz ppe '!AE9</f>
        <v>6</v>
      </c>
      <c r="H8" s="25" t="str">
        <f>'Wykaz ppe '!AG9</f>
        <v>480548110000295770</v>
      </c>
      <c r="I8" s="24" t="str">
        <f>'Wykaz ppe '!AI9</f>
        <v>C11</v>
      </c>
      <c r="J8" s="24" t="str">
        <f>'Wykaz ppe '!AJ9</f>
        <v>17</v>
      </c>
      <c r="K8" s="31">
        <f>'Wykaz ppe '!AU9</f>
        <v>14713</v>
      </c>
    </row>
    <row r="9" spans="1:11">
      <c r="A9" s="23">
        <f>'Wykaz ppe '!A10</f>
        <v>8</v>
      </c>
      <c r="B9" s="24" t="str">
        <f>'Wykaz ppe '!Z10</f>
        <v>KORDEGARDA  WARTOWNIA PRZY BRAMIE GŁÓWNEJ</v>
      </c>
      <c r="C9" s="25" t="str">
        <f>'Wykaz ppe '!AA10</f>
        <v>37-100</v>
      </c>
      <c r="D9" s="24" t="str">
        <f>'Wykaz ppe '!AB10</f>
        <v>Łańcut</v>
      </c>
      <c r="E9" s="24" t="str">
        <f>'Wykaz ppe '!AC10</f>
        <v>Łańcut</v>
      </c>
      <c r="F9" s="24" t="str">
        <f>'Wykaz ppe '!AD10</f>
        <v>Zamkowa</v>
      </c>
      <c r="G9" s="25" t="str">
        <f>'Wykaz ppe '!AE10</f>
        <v>1</v>
      </c>
      <c r="H9" s="25" t="str">
        <f>'Wykaz ppe '!AG10</f>
        <v>480548110000288494</v>
      </c>
      <c r="I9" s="24" t="str">
        <f>'Wykaz ppe '!AI10</f>
        <v>C11</v>
      </c>
      <c r="J9" s="24" t="str">
        <f>'Wykaz ppe '!AJ10</f>
        <v>12</v>
      </c>
      <c r="K9" s="31">
        <f>'Wykaz ppe '!AU10</f>
        <v>5500</v>
      </c>
    </row>
    <row r="10" spans="1:11">
      <c r="A10" s="23">
        <f>'Wykaz ppe '!A11</f>
        <v>9</v>
      </c>
      <c r="B10" s="24" t="str">
        <f>'Wykaz ppe '!Z11</f>
        <v>STAJNIE</v>
      </c>
      <c r="C10" s="25" t="str">
        <f>'Wykaz ppe '!AA11</f>
        <v>37-100</v>
      </c>
      <c r="D10" s="24" t="str">
        <f>'Wykaz ppe '!AB11</f>
        <v>Łańcut</v>
      </c>
      <c r="E10" s="24" t="str">
        <f>'Wykaz ppe '!AC11</f>
        <v>Łańcut</v>
      </c>
      <c r="F10" s="24" t="str">
        <f>'Wykaz ppe '!AD11</f>
        <v>3 Maja</v>
      </c>
      <c r="G10" s="25" t="str">
        <f>'Wykaz ppe '!AE11</f>
        <v>14</v>
      </c>
      <c r="H10" s="25" t="str">
        <f>'Wykaz ppe '!AG11</f>
        <v>480548110000290316</v>
      </c>
      <c r="I10" s="24" t="str">
        <f>'Wykaz ppe '!AI11</f>
        <v>C11</v>
      </c>
      <c r="J10" s="24" t="str">
        <f>'Wykaz ppe '!AJ11</f>
        <v>15</v>
      </c>
      <c r="K10" s="31">
        <f>'Wykaz ppe '!AU11</f>
        <v>16700</v>
      </c>
    </row>
    <row r="11" spans="1:11">
      <c r="A11" s="23">
        <f>'Wykaz ppe '!A12</f>
        <v>10</v>
      </c>
      <c r="B11" s="24" t="str">
        <f>'Wykaz ppe '!Z12</f>
        <v>POWOZOWNIA  Klatka schodowa pokoje gościnne</v>
      </c>
      <c r="C11" s="25" t="str">
        <f>'Wykaz ppe '!AA12</f>
        <v>37-100</v>
      </c>
      <c r="D11" s="24" t="str">
        <f>'Wykaz ppe '!AB12</f>
        <v>Łańcut</v>
      </c>
      <c r="E11" s="24" t="str">
        <f>'Wykaz ppe '!AC12</f>
        <v>Łańcut</v>
      </c>
      <c r="F11" s="24" t="str">
        <f>'Wykaz ppe '!AD12</f>
        <v>3 Maja</v>
      </c>
      <c r="G11" s="25" t="str">
        <f>'Wykaz ppe '!AE12</f>
        <v>14</v>
      </c>
      <c r="H11" s="25" t="str">
        <f>'Wykaz ppe '!AG12</f>
        <v>480548110000290417</v>
      </c>
      <c r="I11" s="24" t="str">
        <f>'Wykaz ppe '!AI12</f>
        <v>C11</v>
      </c>
      <c r="J11" s="24" t="str">
        <f>'Wykaz ppe '!AJ12</f>
        <v>4</v>
      </c>
      <c r="K11" s="31">
        <f>'Wykaz ppe '!AU12</f>
        <v>360</v>
      </c>
    </row>
    <row r="12" spans="1:11">
      <c r="A12" s="23">
        <f>'Wykaz ppe '!A13</f>
        <v>11</v>
      </c>
      <c r="B12" s="24" t="str">
        <f>'Wykaz ppe '!Z13</f>
        <v>POWOZOWNIA</v>
      </c>
      <c r="C12" s="25" t="str">
        <f>'Wykaz ppe '!AA13</f>
        <v>37-100</v>
      </c>
      <c r="D12" s="24" t="str">
        <f>'Wykaz ppe '!AB13</f>
        <v>Łańcut</v>
      </c>
      <c r="E12" s="24" t="str">
        <f>'Wykaz ppe '!AC13</f>
        <v>Łańcut</v>
      </c>
      <c r="F12" s="24" t="str">
        <f>'Wykaz ppe '!AD13</f>
        <v>3 Maja</v>
      </c>
      <c r="G12" s="25" t="str">
        <f>'Wykaz ppe '!AE13</f>
        <v>14</v>
      </c>
      <c r="H12" s="25" t="str">
        <f>'Wykaz ppe '!AG13</f>
        <v>480548110000290518</v>
      </c>
      <c r="I12" s="24" t="str">
        <f>'Wykaz ppe '!AI13</f>
        <v>C11</v>
      </c>
      <c r="J12" s="24" t="str">
        <f>'Wykaz ppe '!AJ13</f>
        <v>15</v>
      </c>
      <c r="K12" s="31">
        <f>'Wykaz ppe '!AU13</f>
        <v>25386</v>
      </c>
    </row>
    <row r="13" spans="1:11">
      <c r="A13" s="23">
        <f>'Wykaz ppe '!A14</f>
        <v>12</v>
      </c>
      <c r="B13" s="24" t="str">
        <f>'Wykaz ppe '!Z14</f>
        <v>POWOZOWNIA  MAGAZYN</v>
      </c>
      <c r="C13" s="25" t="str">
        <f>'Wykaz ppe '!AA14</f>
        <v>37-100</v>
      </c>
      <c r="D13" s="24" t="str">
        <f>'Wykaz ppe '!AB14</f>
        <v>Łańcut</v>
      </c>
      <c r="E13" s="24" t="str">
        <f>'Wykaz ppe '!AC14</f>
        <v>Łańcut</v>
      </c>
      <c r="F13" s="24" t="str">
        <f>'Wykaz ppe '!AD14</f>
        <v>3 Maja</v>
      </c>
      <c r="G13" s="25" t="str">
        <f>'Wykaz ppe '!AE14</f>
        <v>14</v>
      </c>
      <c r="H13" s="25" t="str">
        <f>'Wykaz ppe '!AG14</f>
        <v>480548110000290619</v>
      </c>
      <c r="I13" s="24" t="str">
        <f>'Wykaz ppe '!AI14</f>
        <v>C11</v>
      </c>
      <c r="J13" s="24" t="str">
        <f>'Wykaz ppe '!AJ14</f>
        <v>4</v>
      </c>
      <c r="K13" s="31">
        <f>'Wykaz ppe '!AU14</f>
        <v>45</v>
      </c>
    </row>
    <row r="14" spans="1:11">
      <c r="A14" s="23">
        <f>'Wykaz ppe '!A15</f>
        <v>13</v>
      </c>
      <c r="B14" s="24" t="str">
        <f>'Wykaz ppe '!Z15</f>
        <v>POWOZOWNIA  POKÓJ GOŚCINNY NR 10</v>
      </c>
      <c r="C14" s="25" t="str">
        <f>'Wykaz ppe '!AA15</f>
        <v>37-100</v>
      </c>
      <c r="D14" s="24" t="str">
        <f>'Wykaz ppe '!AB15</f>
        <v>Łańcut</v>
      </c>
      <c r="E14" s="24" t="str">
        <f>'Wykaz ppe '!AC15</f>
        <v>Łańcut</v>
      </c>
      <c r="F14" s="24" t="str">
        <f>'Wykaz ppe '!AD15</f>
        <v>3 Maja</v>
      </c>
      <c r="G14" s="25" t="str">
        <f>'Wykaz ppe '!AE15</f>
        <v>14</v>
      </c>
      <c r="H14" s="25" t="str">
        <f>'Wykaz ppe '!AG15</f>
        <v>480548110000290720</v>
      </c>
      <c r="I14" s="24" t="str">
        <f>'Wykaz ppe '!AI15</f>
        <v>C11</v>
      </c>
      <c r="J14" s="24" t="str">
        <f>'Wykaz ppe '!AJ15</f>
        <v>4</v>
      </c>
      <c r="K14" s="31">
        <f>'Wykaz ppe '!AU15</f>
        <v>300</v>
      </c>
    </row>
    <row r="15" spans="1:11">
      <c r="A15" s="23">
        <f>'Wykaz ppe '!A16</f>
        <v>14</v>
      </c>
      <c r="B15" s="24" t="str">
        <f>'Wykaz ppe '!Z16</f>
        <v>POWOZOWNIA   POKÓJ GOŚCINNY NR 8</v>
      </c>
      <c r="C15" s="25" t="str">
        <f>'Wykaz ppe '!AA16</f>
        <v>37-100</v>
      </c>
      <c r="D15" s="24" t="str">
        <f>'Wykaz ppe '!AB16</f>
        <v>Łańcut</v>
      </c>
      <c r="E15" s="24" t="str">
        <f>'Wykaz ppe '!AC16</f>
        <v>Łańcut</v>
      </c>
      <c r="F15" s="24" t="str">
        <f>'Wykaz ppe '!AD16</f>
        <v>3 Maja</v>
      </c>
      <c r="G15" s="25" t="str">
        <f>'Wykaz ppe '!AE16</f>
        <v>14</v>
      </c>
      <c r="H15" s="25" t="str">
        <f>'Wykaz ppe '!AG16</f>
        <v>480548110000290821</v>
      </c>
      <c r="I15" s="24" t="str">
        <f>'Wykaz ppe '!AI16</f>
        <v>C11</v>
      </c>
      <c r="J15" s="24" t="str">
        <f>'Wykaz ppe '!AJ16</f>
        <v>4</v>
      </c>
      <c r="K15" s="31">
        <f>'Wykaz ppe '!AU16</f>
        <v>730</v>
      </c>
    </row>
    <row r="16" spans="1:11">
      <c r="A16" s="23">
        <f>'Wykaz ppe '!A17</f>
        <v>15</v>
      </c>
      <c r="B16" s="24" t="str">
        <f>'Wykaz ppe '!Z17</f>
        <v>POWOZOWNIA   POKÓJ GOŚCINNY NR 4</v>
      </c>
      <c r="C16" s="25" t="str">
        <f>'Wykaz ppe '!AA17</f>
        <v>37-100</v>
      </c>
      <c r="D16" s="24" t="str">
        <f>'Wykaz ppe '!AB17</f>
        <v>Łańcut</v>
      </c>
      <c r="E16" s="24" t="str">
        <f>'Wykaz ppe '!AC17</f>
        <v>Łańcut</v>
      </c>
      <c r="F16" s="24" t="str">
        <f>'Wykaz ppe '!AD17</f>
        <v>3 Maja</v>
      </c>
      <c r="G16" s="25" t="str">
        <f>'Wykaz ppe '!AE17</f>
        <v>14</v>
      </c>
      <c r="H16" s="25" t="str">
        <f>'Wykaz ppe '!AG17</f>
        <v>480548110000290922</v>
      </c>
      <c r="I16" s="24" t="str">
        <f>'Wykaz ppe '!AI17</f>
        <v>C11</v>
      </c>
      <c r="J16" s="24" t="str">
        <f>'Wykaz ppe '!AJ17</f>
        <v>4</v>
      </c>
      <c r="K16" s="31">
        <f>'Wykaz ppe '!AU17</f>
        <v>300</v>
      </c>
    </row>
    <row r="17" spans="1:11">
      <c r="A17" s="23">
        <f>'Wykaz ppe '!A18</f>
        <v>16</v>
      </c>
      <c r="B17" s="24" t="str">
        <f>'Wykaz ppe '!Z18</f>
        <v>POWOZOWNIA   POKÓJ GOŚCINNY NR 9</v>
      </c>
      <c r="C17" s="25" t="str">
        <f>'Wykaz ppe '!AA18</f>
        <v>37-100</v>
      </c>
      <c r="D17" s="24" t="str">
        <f>'Wykaz ppe '!AB18</f>
        <v>Łańcut</v>
      </c>
      <c r="E17" s="24" t="str">
        <f>'Wykaz ppe '!AC18</f>
        <v>Łańcut</v>
      </c>
      <c r="F17" s="24" t="str">
        <f>'Wykaz ppe '!AD18</f>
        <v>3 Maja</v>
      </c>
      <c r="G17" s="25" t="str">
        <f>'Wykaz ppe '!AE18</f>
        <v>14</v>
      </c>
      <c r="H17" s="25" t="str">
        <f>'Wykaz ppe '!AG18</f>
        <v>480548110000291023</v>
      </c>
      <c r="I17" s="24" t="str">
        <f>'Wykaz ppe '!AI18</f>
        <v>C11</v>
      </c>
      <c r="J17" s="24" t="str">
        <f>'Wykaz ppe '!AJ18</f>
        <v>4</v>
      </c>
      <c r="K17" s="31">
        <f>'Wykaz ppe '!AU18</f>
        <v>440</v>
      </c>
    </row>
    <row r="18" spans="1:11">
      <c r="A18" s="23">
        <f>'Wykaz ppe '!A19</f>
        <v>17</v>
      </c>
      <c r="B18" s="24" t="str">
        <f>'Wykaz ppe '!Z19</f>
        <v>POWOZOWNIA   POKÓJ GOŚCINNY NR 7</v>
      </c>
      <c r="C18" s="25" t="str">
        <f>'Wykaz ppe '!AA19</f>
        <v>37-100</v>
      </c>
      <c r="D18" s="24" t="str">
        <f>'Wykaz ppe '!AB19</f>
        <v>Łańcut</v>
      </c>
      <c r="E18" s="24" t="str">
        <f>'Wykaz ppe '!AC19</f>
        <v>Łańcut</v>
      </c>
      <c r="F18" s="24" t="str">
        <f>'Wykaz ppe '!AD19</f>
        <v>3 Maja</v>
      </c>
      <c r="G18" s="25" t="str">
        <f>'Wykaz ppe '!AE19</f>
        <v>14</v>
      </c>
      <c r="H18" s="25" t="str">
        <f>'Wykaz ppe '!AG19</f>
        <v>480548110000291124</v>
      </c>
      <c r="I18" s="24" t="str">
        <f>'Wykaz ppe '!AI19</f>
        <v>C11</v>
      </c>
      <c r="J18" s="24" t="str">
        <f>'Wykaz ppe '!AJ19</f>
        <v>4</v>
      </c>
      <c r="K18" s="31">
        <f>'Wykaz ppe '!AU19</f>
        <v>500</v>
      </c>
    </row>
    <row r="19" spans="1:11">
      <c r="A19" s="23">
        <f>'Wykaz ppe '!A20</f>
        <v>18</v>
      </c>
      <c r="B19" s="24" t="str">
        <f>'Wykaz ppe '!Z20</f>
        <v>PARK  OŚWIETLENIE ALEJEK</v>
      </c>
      <c r="C19" s="25" t="str">
        <f>'Wykaz ppe '!AA20</f>
        <v>37-100</v>
      </c>
      <c r="D19" s="24" t="str">
        <f>'Wykaz ppe '!AB20</f>
        <v>Łańcut</v>
      </c>
      <c r="E19" s="24" t="str">
        <f>'Wykaz ppe '!AC20</f>
        <v>Łańcut</v>
      </c>
      <c r="F19" s="24" t="str">
        <f>'Wykaz ppe '!AD20</f>
        <v>Zamkowa</v>
      </c>
      <c r="G19" s="25" t="str">
        <f>'Wykaz ppe '!AE20</f>
        <v>1</v>
      </c>
      <c r="H19" s="25" t="str">
        <f>'Wykaz ppe '!AG20</f>
        <v>480548110000291932</v>
      </c>
      <c r="I19" s="24" t="str">
        <f>'Wykaz ppe '!AI20</f>
        <v>C11</v>
      </c>
      <c r="J19" s="24" t="str">
        <f>'Wykaz ppe '!AJ20</f>
        <v>7</v>
      </c>
      <c r="K19" s="31">
        <f>'Wykaz ppe '!AU20</f>
        <v>6800</v>
      </c>
    </row>
    <row r="20" spans="1:11">
      <c r="A20" s="23">
        <f>'Wykaz ppe '!A21</f>
        <v>19</v>
      </c>
      <c r="B20" s="24" t="str">
        <f>'Wykaz ppe '!Z21</f>
        <v>UJEŻDŻALNIA</v>
      </c>
      <c r="C20" s="25" t="str">
        <f>'Wykaz ppe '!AA21</f>
        <v>37-100</v>
      </c>
      <c r="D20" s="24" t="str">
        <f>'Wykaz ppe '!AB21</f>
        <v>Łańcut</v>
      </c>
      <c r="E20" s="24" t="str">
        <f>'Wykaz ppe '!AC21</f>
        <v>Łańcut</v>
      </c>
      <c r="F20" s="24" t="str">
        <f>'Wykaz ppe '!AD21</f>
        <v>Zamkowa</v>
      </c>
      <c r="G20" s="25" t="str">
        <f>'Wykaz ppe '!AE21</f>
        <v>1</v>
      </c>
      <c r="H20" s="25" t="str">
        <f>'Wykaz ppe '!AG21</f>
        <v>480548210000058257</v>
      </c>
      <c r="I20" s="24" t="str">
        <f>'Wykaz ppe '!AI21</f>
        <v>C21</v>
      </c>
      <c r="J20" s="24" t="str">
        <f>'Wykaz ppe '!AJ21</f>
        <v>80</v>
      </c>
      <c r="K20" s="31">
        <f>'Wykaz ppe '!AU21</f>
        <v>31245</v>
      </c>
    </row>
    <row r="21" spans="1:11">
      <c r="A21" s="23">
        <f>'Wykaz ppe '!A22</f>
        <v>20</v>
      </c>
      <c r="B21" s="24" t="str">
        <f>'Wykaz ppe '!Z22</f>
        <v>STARA KORDEGARDA PRZY SZKOLE MUZYCZNEJ</v>
      </c>
      <c r="C21" s="25" t="str">
        <f>'Wykaz ppe '!AA22</f>
        <v>37-100</v>
      </c>
      <c r="D21" s="24" t="str">
        <f>'Wykaz ppe '!AB22</f>
        <v>Łańcut</v>
      </c>
      <c r="E21" s="24" t="str">
        <f>'Wykaz ppe '!AC22</f>
        <v>Łańcut</v>
      </c>
      <c r="F21" s="24" t="str">
        <f>'Wykaz ppe '!AD22</f>
        <v>3 Maja</v>
      </c>
      <c r="G21" s="25" t="str">
        <f>'Wykaz ppe '!AE22</f>
        <v>19</v>
      </c>
      <c r="H21" s="25" t="str">
        <f>'Wykaz ppe '!AG22</f>
        <v>480548110000294457</v>
      </c>
      <c r="I21" s="24" t="str">
        <f>'Wykaz ppe '!AI22</f>
        <v>C11</v>
      </c>
      <c r="J21" s="24" t="str">
        <f>'Wykaz ppe '!AJ22</f>
        <v>7</v>
      </c>
      <c r="K21" s="31">
        <f>'Wykaz ppe '!AU22</f>
        <v>200</v>
      </c>
    </row>
    <row r="22" spans="1:11">
      <c r="A22" s="23">
        <f>'Wykaz ppe '!A23</f>
        <v>21</v>
      </c>
      <c r="B22" s="24" t="str">
        <f>'Wykaz ppe '!Z23</f>
        <v>POWOZOWNIA  POKÓJ GOŚCINNY  Nr 1</v>
      </c>
      <c r="C22" s="25" t="str">
        <f>'Wykaz ppe '!AA23</f>
        <v>37-100</v>
      </c>
      <c r="D22" s="24" t="str">
        <f>'Wykaz ppe '!AB23</f>
        <v>Łańcut</v>
      </c>
      <c r="E22" s="24" t="str">
        <f>'Wykaz ppe '!AC23</f>
        <v>Łańcut</v>
      </c>
      <c r="F22" s="24" t="str">
        <f>'Wykaz ppe '!AD23</f>
        <v>3 Maja</v>
      </c>
      <c r="G22" s="25" t="str">
        <f>'Wykaz ppe '!AE23</f>
        <v>14</v>
      </c>
      <c r="H22" s="25" t="str">
        <f>'Wykaz ppe '!AG23</f>
        <v>480548110000530893</v>
      </c>
      <c r="I22" s="24" t="str">
        <f>'Wykaz ppe '!AI23</f>
        <v>G11</v>
      </c>
      <c r="J22" s="24" t="str">
        <f>'Wykaz ppe '!AJ23</f>
        <v>4</v>
      </c>
      <c r="K22" s="31">
        <f>'Wykaz ppe '!AU23</f>
        <v>100</v>
      </c>
    </row>
    <row r="23" spans="1:11">
      <c r="A23" s="23">
        <f>'Wykaz ppe '!A24</f>
        <v>22</v>
      </c>
      <c r="B23" s="24" t="str">
        <f>'Wykaz ppe '!Z24</f>
        <v>POWOZOWNIA  POKÓJ GOŚCINNY  Nr 1</v>
      </c>
      <c r="C23" s="25" t="str">
        <f>'Wykaz ppe '!AA24</f>
        <v>37-100</v>
      </c>
      <c r="D23" s="24" t="str">
        <f>'Wykaz ppe '!AB24</f>
        <v>Łańcut</v>
      </c>
      <c r="E23" s="24" t="str">
        <f>'Wykaz ppe '!AC24</f>
        <v>Łańcut</v>
      </c>
      <c r="F23" s="24" t="str">
        <f>'Wykaz ppe '!AD24</f>
        <v>3 Maja</v>
      </c>
      <c r="G23" s="25" t="str">
        <f>'Wykaz ppe '!AE24</f>
        <v>14</v>
      </c>
      <c r="H23" s="25" t="str">
        <f>'Wykaz ppe '!AG24</f>
        <v>480548110000530792</v>
      </c>
      <c r="I23" s="24" t="str">
        <f>'Wykaz ppe '!AI24</f>
        <v>G11</v>
      </c>
      <c r="J23" s="24" t="str">
        <f>'Wykaz ppe '!AJ24</f>
        <v>4</v>
      </c>
      <c r="K23" s="31">
        <f>'Wykaz ppe '!AU24</f>
        <v>100</v>
      </c>
    </row>
    <row r="24" spans="1:11">
      <c r="A24" s="23">
        <f>'Wykaz ppe '!A25</f>
        <v>23</v>
      </c>
      <c r="B24" s="24" t="str">
        <f>'Wykaz ppe '!Z25</f>
        <v>POWOZOWNIA  Pokój gościnny nr 11</v>
      </c>
      <c r="C24" s="25" t="str">
        <f>'Wykaz ppe '!AA25</f>
        <v>37-100</v>
      </c>
      <c r="D24" s="24" t="str">
        <f>'Wykaz ppe '!AB25</f>
        <v>Łańcut</v>
      </c>
      <c r="E24" s="24" t="str">
        <f>'Wykaz ppe '!AC25</f>
        <v>Łańcut</v>
      </c>
      <c r="F24" s="24" t="str">
        <f>'Wykaz ppe '!AD25</f>
        <v>3 Maja</v>
      </c>
      <c r="G24" s="25" t="str">
        <f>'Wykaz ppe '!AE25</f>
        <v>14</v>
      </c>
      <c r="H24" s="25" t="str">
        <f>'Wykaz ppe '!AG25</f>
        <v>480548110000535846</v>
      </c>
      <c r="I24" s="24" t="str">
        <f>'Wykaz ppe '!AI25</f>
        <v>G11</v>
      </c>
      <c r="J24" s="24" t="str">
        <f>'Wykaz ppe '!AJ25</f>
        <v>5</v>
      </c>
      <c r="K24" s="31">
        <f>'Wykaz ppe '!AU25</f>
        <v>1150</v>
      </c>
    </row>
    <row r="25" spans="1:11">
      <c r="A25" s="23">
        <f>'Wykaz ppe '!A26</f>
        <v>24</v>
      </c>
      <c r="B25" s="24" t="str">
        <f>'Wykaz ppe '!Z26</f>
        <v>POWOZOWNIA POKÓJ GOŚCINNY NR 5</v>
      </c>
      <c r="C25" s="25" t="str">
        <f>'Wykaz ppe '!AA26</f>
        <v>37-100</v>
      </c>
      <c r="D25" s="24" t="str">
        <f>'Wykaz ppe '!AB26</f>
        <v>Łańcut</v>
      </c>
      <c r="E25" s="24" t="str">
        <f>'Wykaz ppe '!AC26</f>
        <v>Łańcut</v>
      </c>
      <c r="F25" s="24" t="str">
        <f>'Wykaz ppe '!AD26</f>
        <v>3-Go MAJA</v>
      </c>
      <c r="G25" s="25" t="str">
        <f>'Wykaz ppe '!AE26</f>
        <v>14</v>
      </c>
      <c r="H25" s="25" t="str">
        <f>'Wykaz ppe '!AG26</f>
        <v>480548110000535745</v>
      </c>
      <c r="I25" s="24" t="str">
        <f>'Wykaz ppe '!AI26</f>
        <v>G11</v>
      </c>
      <c r="J25" s="24" t="str">
        <f>'Wykaz ppe '!AJ26</f>
        <v>4</v>
      </c>
      <c r="K25" s="31">
        <f>'Wykaz ppe '!AU26</f>
        <v>100</v>
      </c>
    </row>
    <row r="26" spans="1:11">
      <c r="A26" s="23">
        <f>'Wykaz ppe '!A27</f>
        <v>25</v>
      </c>
      <c r="B26" s="24" t="str">
        <f>'Wykaz ppe '!Z27</f>
        <v>ZESTAW DO PODNOSZENIA CIŚNIENIA W SIECI PPOŻ</v>
      </c>
      <c r="C26" s="25" t="str">
        <f>'Wykaz ppe '!AA27</f>
        <v>37-100</v>
      </c>
      <c r="D26" s="24" t="str">
        <f>'Wykaz ppe '!AB27</f>
        <v>Łańcut</v>
      </c>
      <c r="E26" s="24" t="str">
        <f>'Wykaz ppe '!AC27</f>
        <v>Łańcut</v>
      </c>
      <c r="F26" s="24" t="str">
        <f>'Wykaz ppe '!AD27</f>
        <v>Zamkowa</v>
      </c>
      <c r="G26" s="25" t="str">
        <f>'Wykaz ppe '!AE27</f>
        <v>1</v>
      </c>
      <c r="H26" s="25" t="str">
        <f>'Wykaz ppe '!AG27</f>
        <v>480548107009248533</v>
      </c>
      <c r="I26" s="24" t="str">
        <f>'Wykaz ppe '!AI27</f>
        <v>C11</v>
      </c>
      <c r="J26" s="24" t="str">
        <f>'Wykaz ppe '!AJ27</f>
        <v>25</v>
      </c>
      <c r="K26" s="31">
        <f>'Wykaz ppe '!AU27</f>
        <v>4500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kalkulator 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Bartłomiej Kardas</cp:lastModifiedBy>
  <dcterms:created xsi:type="dcterms:W3CDTF">2020-05-15T06:35:52Z</dcterms:created>
  <dcterms:modified xsi:type="dcterms:W3CDTF">2023-01-16T16:15:28Z</dcterms:modified>
</cp:coreProperties>
</file>