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firstSheet="6" activeTab="12"/>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 name="część_(18)" sheetId="20" r:id="rId20"/>
    <sheet name="część_(19)" sheetId="21" r:id="rId21"/>
    <sheet name="część_(20)" sheetId="22" r:id="rId22"/>
    <sheet name="część_(21)" sheetId="23" r:id="rId23"/>
    <sheet name="część_(22)" sheetId="24" r:id="rId24"/>
    <sheet name="część_(23)" sheetId="25" r:id="rId25"/>
    <sheet name="część_(24)" sheetId="26" r:id="rId26"/>
    <sheet name="część_(25)" sheetId="27" r:id="rId27"/>
    <sheet name="część_(26)" sheetId="28" r:id="rId28"/>
    <sheet name="część_(27)" sheetId="29" r:id="rId29"/>
    <sheet name="część_(28)" sheetId="30" r:id="rId30"/>
    <sheet name="część_(29)" sheetId="31" r:id="rId31"/>
  </sheets>
  <definedNames>
    <definedName name="_xlnm.Print_Area" localSheetId="2">'część_(1)'!$A$1:$H$9</definedName>
    <definedName name="_xlnm.Print_Area" localSheetId="11">'część_(10)'!$A$1:$H$10</definedName>
    <definedName name="_xlnm.Print_Area" localSheetId="12">'część_(11)'!$A$1:$H$16</definedName>
    <definedName name="_xlnm.Print_Area" localSheetId="13">'część_(12)'!$A$1:$H$10</definedName>
    <definedName name="_xlnm.Print_Area" localSheetId="14">'część_(13)'!$A$1:$H$10</definedName>
    <definedName name="_xlnm.Print_Area" localSheetId="18">'część_(17)'!$A$1:$H$9</definedName>
    <definedName name="_xlnm.Print_Area" localSheetId="19">'część_(18)'!$A$1:$H$11</definedName>
    <definedName name="_xlnm.Print_Area" localSheetId="3">'część_(2)'!$A$1:$H$11</definedName>
    <definedName name="_xlnm.Print_Area" localSheetId="21">'część_(20)'!$A$1:$H$13</definedName>
    <definedName name="_xlnm.Print_Area" localSheetId="22">'część_(21)'!$A$1:$H$12</definedName>
    <definedName name="_xlnm.Print_Area" localSheetId="23">'część_(22)'!$A$1:$J$34</definedName>
    <definedName name="_xlnm.Print_Area" localSheetId="24">'część_(23)'!$A$1:$H$18</definedName>
    <definedName name="_xlnm.Print_Area" localSheetId="25">'część_(24)'!$A$1:$H$16</definedName>
    <definedName name="_xlnm.Print_Area" localSheetId="26">'część_(25)'!$A$1:$H$9</definedName>
    <definedName name="_xlnm.Print_Area" localSheetId="27">'część_(26)'!$A$1:$H$10</definedName>
    <definedName name="_xlnm.Print_Area" localSheetId="28">'część_(27)'!$A$1:$H$9</definedName>
    <definedName name="_xlnm.Print_Area" localSheetId="29">'część_(28)'!$A$1:$H$9</definedName>
    <definedName name="_xlnm.Print_Area" localSheetId="30">'część_(29)'!$A$1:$H$16</definedName>
    <definedName name="_xlnm.Print_Area" localSheetId="5">'część_(4)'!$A$1:$H$9</definedName>
    <definedName name="_xlnm.Print_Area" localSheetId="1">'formularz_oferty'!$A$1:$D$80</definedName>
  </definedNames>
  <calcPr fullCalcOnLoad="1"/>
</workbook>
</file>

<file path=xl/sharedStrings.xml><?xml version="1.0" encoding="utf-8"?>
<sst xmlns="http://schemas.openxmlformats.org/spreadsheetml/2006/main" count="658" uniqueCount="172">
  <si>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</si>
  <si>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</si>
  <si>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</si>
  <si>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</si>
  <si>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</si>
  <si>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</si>
  <si>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</si>
  <si>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</si>
  <si>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</si>
  <si>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</si>
  <si>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</si>
  <si>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</si>
  <si>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</si>
  <si>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</si>
  <si>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</si>
  <si>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</si>
  <si>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</si>
  <si>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</si>
  <si>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</si>
  <si>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</si>
  <si>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</si>
  <si>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</si>
  <si>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</si>
  <si>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</si>
  <si>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</si>
  <si>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</si>
  <si>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</si>
  <si>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</si>
  <si>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</si>
  <si>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</si>
  <si>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</si>
  <si>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</si>
  <si>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</si>
  <si>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</si>
  <si>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</si>
  <si>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</si>
  <si>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</si>
  <si>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</si>
  <si>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</si>
  <si>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</si>
  <si>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</si>
  <si>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</si>
  <si>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</si>
  <si>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</si>
  <si>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</si>
  <si>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</si>
  <si>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</si>
  <si>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</si>
  <si>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</si>
  <si>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</si>
  <si>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</si>
  <si>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</si>
  <si>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</si>
  <si>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</si>
  <si>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</si>
  <si>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</si>
  <si>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</si>
  <si>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</si>
  <si>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</si>
  <si>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</si>
  <si>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</si>
  <si>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</si>
  <si>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</si>
  <si>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</si>
  <si>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</si>
  <si>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</si>
  <si>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Lp.</t>
  </si>
  <si>
    <t>Nazwa urządzenia</t>
  </si>
  <si>
    <t>Typ</t>
  </si>
  <si>
    <t>Przyjęty koszt 1 kWh [zł]</t>
  </si>
  <si>
    <t>Koszt zużycia energii elektrycznej</t>
  </si>
  <si>
    <t xml:space="preserve"> (dostawa i czynsz dzierżawny) (bez kosztów zużycia energii elektrycznej)</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</si>
  <si>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</si>
  <si>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Producent</t>
  </si>
  <si>
    <t>Moc oferowanego urządzenia w watach [W]</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</si>
  <si>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</si>
  <si>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</si>
  <si>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</si>
  <si>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</si>
  <si>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DFP.271.109.2023.ADB</t>
  </si>
  <si>
    <t>Dostawa materiałów kardiologicznych do zabiegów sercowych oraz dzierżawa urządzenia.</t>
  </si>
  <si>
    <t>Okres</t>
  </si>
  <si>
    <t>Informacje dotyczące dzierżawionego urządzenia</t>
  </si>
  <si>
    <t>Czynsz dzierżawny brutto* za 1 miesiąc</t>
  </si>
  <si>
    <t>Czynsz dzierżawny brutto* za 24 miesiące</t>
  </si>
  <si>
    <t xml:space="preserve">Aparat do obrazowania przepływu krwi w mikro naczyniach o częstotliwości 20 MHz
Zasilanie bateryjne.
Informacja dźwiękowa przekazywana w czasie rzeczywistym.
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Naprawa sprzętu w lokalizacji użytkownika lub zapewnienie aparatu zastępczego na czas naprawy poza terenem szpitala lub zapewnienie nowego aparatu o parametrach nie gorszych od modelu ujętego w umowie oraz wolnym od wad – do 3 dni (dotyczy dni roboczych).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</si>
  <si>
    <t>Kraj i rok produkcji</t>
  </si>
  <si>
    <t>Koszt zużycia energii elektrycznej:</t>
  </si>
  <si>
    <t>Założony czas pracy urządzenia godzinach [h]</t>
  </si>
  <si>
    <t>Sterylna jednorazowa osłona nakładana podczas zabiegu przezskórnej ablacji na kamizelkę do posiadanego przez Zamawiającego systemu Zero-Gravity.</t>
  </si>
  <si>
    <t>sztuk</t>
  </si>
  <si>
    <t>Rozrusznik RESYNCHRONIOZUJĄCY do stymulacji lewokomorowej dwupunktowej, przystosowany do badania rezonansem, z kompletem elektrod i cewników.
Parametry wymagane:
1. Dostępne, do wyboru, co najmniej 2 typy elektrod lewokomorowych OTW w tym elektrody dwubiegunowe o średnicy umożliwiającej wprowadzenie do żył bocznych przez subselektory (pkt 5) oraz elektrody czterobiegunowe.
2. Obsługa elektrod lewokomorowych czterobiegunowych.
3. Możliwość stymulacji jednocześnie w co najmniej dwóch punktach lewej komory z elektrody lewokomorowej.
4. Koszulka wprowadzająca do zatoki wieńcowej (co najmniej 5 krzywizn).
5. Cewnik do subselekcji żył serca (co najmniej 3 krzywizny).
6. Nożyk do rozcinania cewników z pozycji 5.
7. Balon do okluzji i kontrastowania wstecznego zatoki wieńcowej.
8. Prowadnica 'angioplastyczna' - 0.014"  - kompatybilna z elektrodą OTW.
9. Możliwość wykonania badania MRI w polu 1.5 T bez stref wykluczenia.
10. Elektroda przedsionkowa i komorowa przechodząca przez koszulki 6F, z aktywną fiksacją, do wyboru co najmniej 2 różne długości elektrody.</t>
  </si>
  <si>
    <t xml:space="preserve">Kardiowerter defibrylator jednojamowy (VVI) wraz z elektrodą.
</t>
  </si>
  <si>
    <t>X</t>
  </si>
  <si>
    <t xml:space="preserve">Typ A.Parametry wymagane:
1. Minimalna energia defibrylacji 36 J.
2. Żywotność przy nastawach nominalnych i 2 wyładowaniach na rok minimum 9 lat.
3. Elektroda defibrylująca bipolarna przechodzące przez koszulki 7F lub cieńsze; z aktywną fiksacją, do wyboru na etapie zamówienia jedno lub spiralowa i co najmniej 2 różne długości elektrody.
4. Możliwość wykonywania badania MRI.
5. Dostępne urządzenia ze złączem DF-1 i DF-4 do wyboru przez zamawiającego.                                            </t>
  </si>
  <si>
    <t xml:space="preserve">Typ B. Parametry wymagane:                                                                               
1. Minimalna energia defibrylacji 40 J(energii dostarczonej)
2. Żywotność przy nastawach nominalnych i 2 wyładowaniach na rok minimum 10 lat.
3. Komunikacja Bluetooth i możliwość zdalnego monitoringu za pomocą aplikacji wgranej na smartfon pacjenta.
4. Algorytm zabezpieczający dostarczenie impulsu defibrylacji w przypadku spadku amplitudy sygnału komorowego podczas trwania arytmii.
5. Dostępne urządzenia ze złączem DF-4 . </t>
  </si>
  <si>
    <t xml:space="preserve">Kardiowerter defibrylator DDD z kompletem elektrod.
</t>
  </si>
  <si>
    <t xml:space="preserve">Typ A.Parametry wymagane:
1. Minimalna energia defibrylacji (dostarczona) 36 J.
2. Komunikacja bezprzewodowa podczas implantacji.
3. Możliwość wykonywania badania MRI.
4. Elektroda defibrylująca przechodząca przez koszulkę 7F (lub cieńszą) z aktywną fiksacją, do wyboru na etapie zamówienia: jedno lub 2-spiralowa  i co najmniej 2 różne długości elektrody.
5. Elektroda przedsionkowa przechodząca przez koszulki 6F, z aktywną fiksacją, do wyboru co najmniej 2 różne długości elektrody.
6. Żywotność minimum 8 lat zakładając 2 wyładowania na rok.
7. Objętość urządzenia &lt; 32 cm3.                                                                                                    
8. Dostępne urządzenia ze złączem DF-1 i DF-4 do wyboru przez zamawiającego.                                  
</t>
  </si>
  <si>
    <t xml:space="preserve">Typ B. Parametry wymagane:                                                                                     
1. Minimalna energia defibrylacji (dostarczona) 40 J.
2. Komunikacja Bluetooth i możliwość zdalnego monitorowania za pomocą aplikacji wgranej na smartfon pacjenta.
3. Możliwość wykonywania badania MRI.
4. Algorytm zabezpieczający dostarczenie impulsu defibrylacji w przypadku spadku amplitudy sygnału komorowego podczas trwania arytmii.
5. Elektroda przedsionkowa przechodząca przez koszulki 6F, z aktywną fiksacją, do wyboru co najmniej 2 różne długości elektrody.
6. Żywotność minimum 8 lat zakładając 2 wyładowania na rok.
7. Objętość urządzenia &lt; 32 cm3.                                                                                                    
8. Dostępne urządzenia ze złączem DF-4. </t>
  </si>
  <si>
    <t xml:space="preserve">Rozrusznik dwujamowy (DDDR) z kompletem elektrod.
Parametry wymagane:
1. Żywotność stymulatora minimum 8 lat zakładając 50% stymulacji DDD 60/min, prądem ≥  2.0V/0.5ms.
2. Waga maksymalnie 31,3 g.
3. Pamięć IEGM z programowanymi triggerami zapisu IEGM.
4. 50% urządeń z czułością w kanale komorowym od conajmniej 0.5mV.
5. 5% urządzeń umożliwiających wykonanie badania MRI bez stref wykluczenia.
6. koplet elektrod 6F lub 7F do stałej stymulacji o aktywnym systemie fiksacji ze złączem IS-1 do wyboru na etapie zamówienia co najmniej 4 długości z zakresu 52 - 70 cm, w zestawie mandryny typu J do fiksacji w uszku przedsionka. 
7. Dostepna do wszystkich urządzeń elektroda bezmandrynowa do stałej stymulacji ze złączem IS-1 , średnica &lt; 5F.
8. W zestawie z elektrodą bezmandrynową koszulka dedykowana do selektywnej implantacji tej elektrody w różne miejsca w prawej komorze oraz do stymulacji pęczka Hisa. Dostępne co najmniej 3 krzywizny koszulki w tym sterowalna  - do wyboru na etapie zamówienia, dostępna koszulka sterowalna z zagięciem przegrodowym do stymulacji pęczka Hisa.
</t>
  </si>
  <si>
    <t>Rozrusznik jednojamowy (VVIR) z kompletem elektrod.
Parametry wymagane:
1. Żywotność stymulatora min 9 lat  przy stymulacji 60/min, 50%, prądem ≥ 2,5 V / 0.4 ms.
2. Waga maksymalnie 30 g.
3. Histereza stymulacji.
4. Pamięć z zapisem ekg wewnątrzsercowego (IEGM) z trigerami zapisu.
5. 5% urządzeń umożliwiających wykonanie badania MRI bez stref wykluczenia.
6. koplet elektrod 6F lub 7F do stałej stymulacji o aktywnym systemie fiksacji ze złączem IS-1 do wyboru na etapie zamówienia co najmniej 4 długości z zakresu 52 - 70 cm, w zestawie mandryny typu J do fiksacji w uszku przedsionka.
7. Dostepna do wszystkich urządzeń elektroda bezmandrynowa do stałej stymulacji ze złączem IS-1, średnica &lt; 5F.
8. W zestawie z elektrodą bezmandrynową koszulka dedykowana do selektywnej implantacji tej elektrody w różne miejsca w prawej komorze oraz do stymulacji pęczka Hisa. Dostępne co najmniej 3 krzywizny koszulki w tym sterowalna - do wyboru na etapie zamówienia, dostępna koszulka sterowalna z zagięciem przegrodowym do stymulacji pęczka Hisa.</t>
  </si>
  <si>
    <t xml:space="preserve">Rozrusznik dwujamowy (DDDR) o zwiększonej pojemności baterii z kompletem elektrod.
Parametry wymagane:
1. Dostępne elektrody przedsionkowe i komorowe, sterydowe, o kilku długościach i o mechanizmach fiksacji aktywnym i pasywnym - do wyboru na etapie zamówienia.
2. Dostępne koszulki (kilka typów) dedykowane do selektywnej implantacji elektrod w różne miejsca w prawej komorze oraz do stymulacji pęczka Hisa (do wszystkich), dostępna koszulka sterowalna z zagięciem przegrodowym do stymulacji pęczka Hisa.
3. Pojemność baterii minimum 1.6 Ah.
4. Żywotność stymulatora minimum 10 lat zakładając 50%  stymulacji DDD 60/min, prądem ≥  2.0V/0.5ms.
5. Waga maksymalnie 31,3 g.
6. Pamięć IEGM z programowanymi triggerami zapisu IEGM.
</t>
  </si>
  <si>
    <t xml:space="preserve">Implantowalny rozrusznik do bezelektrodowej stymulacji serca VVI.
Parametry wymagane:
- żywotność spodziewana 12 lat,
- kompatybilny zestaw do dostarczenia rozrusznika (koszulka naczyniowa rozrywalna, koszulka prowadząca, introducer, rozszerzacz).  Dostępny model (50%sztuk) umożliwiający stymulację komór synchronizowana aktywnością przedsionka; </t>
  </si>
  <si>
    <t>Wkłucia do żyły podobojczykowej  - koszulki rozrywane dedykowane do implantacji elektrod rozrusznikowych:
1. Dostępne średnice 5F – 16F.
2. Długość 14 cm (+/- 2 cm).
3. W zestawie igła 18GA i prowadnica 0.038’’ do nakłucia/wprowadzenia koszulki.
4. Funkcja dająca możliwość utrzymania rozszerzacza w koszulce podczas wprowadzania.</t>
  </si>
  <si>
    <t>Kapturki / zaślepki na elektrodę</t>
  </si>
  <si>
    <t>Zaślepki do portów IS-1 / DF-1</t>
  </si>
  <si>
    <t>Klej silikonowy medyczny</t>
  </si>
  <si>
    <t>Śrubokręt do elektrod</t>
  </si>
  <si>
    <t>Nożyk do rozcinania koszulki</t>
  </si>
  <si>
    <t>Zestaw mandrynów 0.014 proste i 'J' długość 45 - 110 do wyboru przez zamawiającego na etapie zamówienia.</t>
  </si>
  <si>
    <t>zestaw</t>
  </si>
  <si>
    <t>Elektroda do posiadanego przez Zamawiającego  defibrylatora Philips Hearstar M3713A:
1. Służąca do defibrylacji, kardiowersji, czasowej stymulacji serca i monitorungu EKG,
2. Jednorazowego użytku, 
3. Wyposażona we wtyczkę antyporażeniową, 
4. Dobrze przylegająca do skóry pacjenta, 
5. Spełniająca wymogi Europejskiej Dyrektywy i Międzynarodowe Standardy (ANSI/AAMI DF-80, IEC/CEI/EN 60601-2-4, 60601-1, ISO 10993-1 lub równoważne).</t>
  </si>
  <si>
    <t>para</t>
  </si>
  <si>
    <t>Prowadniki zabiegowe, angioplastyczne typ Balance HeavyWeight zaprojektowane dla dodatkowego podparcia tzw. „Delivery lub Extra Support Guide Wires”, o średnicy 0.014", materiał: typu Elastinite Nitinol.
Prowadnik z powłoką hydrofilną, długość 190 i 300 cm, końcówka typu: „shaping ribbon”, prosta i „J”, radiocieniująca na długości 4,5 cm, „Tip load” 0,8 g.</t>
  </si>
  <si>
    <t>Prowadniki zabiegowe, angioplastyczne typu WHISPER MS o średnicy  0.014", prowadnik z powłoką hydrofilną,  długość 190 cm, końcówka typu: „shaping ribbon”, prosta i „J”.</t>
  </si>
  <si>
    <t xml:space="preserve">Wkłucie do naczyniowe tętnicze i żylne
• średnice wewnętrzne: 4F długość 7 cm , 
• średnia wewnętrzna: 5F, 6F, 7F, 8F, 9F, 10F, 11F długość 11cm
• zastawka hemostatyczna dająca optymalną hemostazę i niskie opory;
• ramię boczne z kranikiem;
• wysoka odporność na zagięcia i załamania;
• zachowuje niezmienne światło na całej swojej długości;
• teleskopowy układ rozszerzający;
• gładkie, atraumatyczne przejście pomiędzy prowadnikiem, a rozszerzaczem, oraz pomiędzy rozszerzaczem, a koszulką;
• atraumatyczna końcówka;
• możliwość ułożenia pacjenta w pozycji półsiedzącej 60°;
• w zestawie znajduje się: koszulka, rozszerzacz, krótki prowadnik (w introducerach krótkich również igła na specjalne zamówienie w cenie kompletu),
</t>
  </si>
  <si>
    <t xml:space="preserve">Cewniki ablacyjne klasyczne: 
Średnica cewnika: dostępne 7F i 5F; Zagięcie końcówki jednokierunkowe oraz dwukierunkowe (ale wyłącznie jednej płaszczyźnie i z różnymi zakresami, np. M / L prawo/lewo) - do wyboru przez Zamawiającego; 
Sterowalne wyłącznie metodą push-pull; 
Końcówka 4 mm (do wyboru 8 mm F i większej);  
Co najmniej 6 krzywizn do wyboru;  
Termopara; 
Kompatybilność z posiadanym generatorem RF Stockert.  </t>
  </si>
  <si>
    <t>Cewniki 10 polowe sterowalne, do zatoki wieńcowej: 
- Sterowalne wyłącznie metodą push-pull; 
- Średnica 6F lub 5F (do wyboru przez Zamawiającego); 
- Do wyboru co najmniej pięć zakresów krzywizn w tym jedna specjalnie dedykowana do zatoki wieńcowej; 
- Dostępna elektroda dwukierunkowa.</t>
  </si>
  <si>
    <t>Cewniki 20 - 24 polowe sterowalne:
- Sterowalne wyłącznie metodą push-pull lub wyłącznie obrotową (do wyboru przez Zamawiającego); 
- Średnica 7F lub 6F (do wyboru przez Zamawiającego);
- Rozstawy elektrod, co najmniej pięć do wyboru np. 2-6-2, 2-2, 2-8-2, 2-7-1, 2-8-2-60-2-8-2 (tolerancja +/- 2 mm); 
- Do wyboru co najmniej cztery zakresy krzywizn w tym jedna dedykowano jako ‘halo’ do prawego przedsionka.</t>
  </si>
  <si>
    <t>4-polowe cewniki diagnostyczne o typowych krzywiznach DAO, CRD, Josephson:
- średnica 4, 5 lub 6 F (do wyboru na etapie zamówienia przez Zamawiającego); 
- 4 różne rozstawy elektrod do wyboru przez Zamawiającego .</t>
  </si>
  <si>
    <t>Cewniki 10 - polowe o krzywiźnie dedykowanej do zatoki wieńcowej (np. typ P czy CS, CSL z dostępu od żyły podobojczykowej), niesterowalne:
- Średnica 5 F lub 6 F do wyboru przez Zamawiającego; 
- Co najmniej dwa rodzaje rozstawu elektrod do wyboru (2-5-2, 2-8-2); 
- Co najmniej dwie długości do wyboru przez Zamawiającego.</t>
  </si>
  <si>
    <t>Cewniki lasso do mapowania żył płucnych:
- co najmniej 2 cewniki ze sterowalną średnicą lub zagięciem oraz tak ze sterowalną średnicą jak i zagięciem końcówki do wybory przez Zamawiającego; 
- Dostępne 10 - 20 biegunów; 
- Średnica pętli 25-15 mm; 
- Średnica trzonu 7F; 
- Dostępne z pętlą 4F; 
- Co najmniej 2 dostępne rozstawy elektrod do wyboru przez Zamawiającego; 
- Dostępna elektroda dwukierunkowa.</t>
  </si>
  <si>
    <t>Kable połączeniowe do cewników z poz. 1-5 do posiadanego przez Zamawiającego systemu BARD</t>
  </si>
  <si>
    <t>Koszulki sterowalne 8.5 F:
- co najmniej 3 długości do wyboru; 
- kompatybilność z igłami transseptalnymi z poz.4; 
- co najmniej trzy krzywizny do wyboru; 
- zagięcie dwukierunkowe; 
- zbrojony trzon.                                                                                                                                                                                                                            - kompatybilne z poz.3</t>
  </si>
  <si>
    <t xml:space="preserve">Koszulki z zastawkami hemostatycznymi do żyły / tętnicy udowej:
- długość 40-90 cm; 
- średnica do wyboru co najmniej kilka różnych od 8 do 9 F. </t>
  </si>
  <si>
    <t>Igły do nakłuć transseptalnych:
- kompatybilne z koszulkami z poz.1; 
- co najmniej trzy długości (71 cm, 89, i 98 cm) do wyboru przez Zamawiającego; 
- co najmniej trzy krzywizny do wyboru przez Zamawiającego</t>
  </si>
  <si>
    <t>Cewnik 7F chłodzony/irygowany solą fizjologiczną (do wyboru na etapie realizacji zamówienia przez Zamawiającego):
Irygowany solą w układzie zamkniętym
Końcówka 3.5 mm, rozstaw elektrod 2-5-2; 
Dostępne co najmniej 4 różne krzywizny w tym o dużym zasięgu jak do ablacji trzepotania przedsionków (krzywizna F i J);</t>
  </si>
  <si>
    <t>Cewniki lasso do mapowania żył płucnych:
Sterowalna tak średnica jak i zagięcie końcówki; 20 biegunów, rozstaw 2-6-2 (tolerancja +/- 2 mm); 
Średnica pętli zmienna 25-15 mm.</t>
  </si>
  <si>
    <t>Cewniki typu Halo – 20 biegunowe do mapowania prawego przedsionka:
Średnica 7 F; Kształt profilowany anatomiczne do pierścienia trójdzielnego; 
Co najmniej 3 rodzaje rozstawu elektrod do wyboru; 
Zagięcie końcówki jednokierunkowe i w jednej płaszczyźnie; 
Sterowalne metodą push-pull, bez elementów rotowanych na rączce; 
Końcówka 4 mm; 
Termopara; 
Kompatybilny z posiadanym systemem EP BARD; 
Dostępne modele ze końcówka wzmocnioną oplotem (braided tip).</t>
  </si>
  <si>
    <t>Kable połączeniowe do cewników diagnostycznych wielobiegunowych z poz. 3-4 kompatybilne do posiadanego systemu elektrofizjologicznego BARD</t>
  </si>
  <si>
    <t>Cewniki balonowe do krioablacji ujść żył płucnych:
Parametry wymagane: dostępne co najmniej dwie średnice balonu w tym 28 mm kompatybilny z posiadaną przez Zamawiającego konsolą do krioablacji Medtronic.</t>
  </si>
  <si>
    <t>Elektroda lasso kompatybilna z balonem (z poz. 1): dostępne co najmniej dwie średnice elektrody.</t>
  </si>
  <si>
    <t>Przewód połączeniowy do cewnika "lasso".</t>
  </si>
  <si>
    <t>Przewody połączeniowe gazowe.</t>
  </si>
  <si>
    <t>Przewody połączeniowe elektryczne.</t>
  </si>
  <si>
    <t>Koszulka sterowalna kompatybilna z cewnikiem balonowym (z poz. 1).</t>
  </si>
  <si>
    <t>Butla z gazem N2O, Butla do konsoli krioablacyjnej CryoCath GEN V, Butla: SOL, Zawartość butli: Nitrous Oxide, LIQUID PHASE PURITY: 99,5% N2O(min.), Waga: 7,66 kg, Pojemność: 4,95l., Butla: L3187Z/mm; 25E; 10,2mm. 
Wykonawca zobowiązany jest do odbioru pustej butli i dostarczenia napełnionej. (szt.= 4,95 L)</t>
  </si>
  <si>
    <t>Cewnik do krioablacji punktowej; 3 modele do wyboru kompatybilne z posiadaną kriokonsolą Medtronic</t>
  </si>
  <si>
    <t>Do każdych 10 kriobalonów dostarczona będzie jedna koszulka mapująca arytmię w sposób bezinwazyjny</t>
  </si>
  <si>
    <t>miesiące</t>
  </si>
  <si>
    <t>Urządzenie do obsługi  koszulki mapującej arytmię w sposób bezinwazyjny (1 szt.)</t>
  </si>
  <si>
    <t xml:space="preserve">Elektrody skórne do mapowania metodą 3D - kompatybilne do posiadanego przez Zamawiającego systemu ENSITE NAVX VELOCITY. </t>
  </si>
  <si>
    <t xml:space="preserve">Cewniki do mapowania 3D kompatybilne z posiadanym przez Zamawiającego  systemem Ensite Precision:
Cewniki ablacyjne irygowane solą fizjologiczną wyposażone w czujnik pola magnetycznego. Dostępne co najmniej 3 krzywizny elektrody, jedno i dwukierunkowe - do wyboru na etapie zamówienia. </t>
  </si>
  <si>
    <t>Cewniki lasso wyposażone w czujnik pola magnetycznego.</t>
  </si>
  <si>
    <t>Kable wodne kompatybilne z posiadaną przez zamawiającego pompą Cool Point i elektrodami z pkt. 2</t>
  </si>
  <si>
    <t>Cewniki do mapowania 3D kompatybilne z posiadanym przez Zamawiającego systemem Ensite Precision. Cewniki ablacyjne irygowane solą fizjologiczną wyposażone w czujniki pola magnetycznego oraz czujnik siły nacisku.</t>
  </si>
  <si>
    <t>Kabel połączeniowy umożliwiający połączenie elektrody wielopolowej z poz. 7 z systemem elektrofizjologicznym.</t>
  </si>
  <si>
    <t>Cewnik wieloelektrodowy nieirygowany w kształcie 'lasso' umożliwiający okrężną ablację wokół żył płucnych.
Parametry wymagane: sterowalne zagięcie końcówki</t>
  </si>
  <si>
    <t>Kabel połączeniowy do cewnika z poz. 1.</t>
  </si>
  <si>
    <t>Prowadnik kompatybilny z cewnikiem ablacyjnym.</t>
  </si>
  <si>
    <t>Opis przedmiotu zamówienia</t>
  </si>
  <si>
    <t xml:space="preserve">Wykonawca każdorazowo na czas zabiegu zobowiązany jest udostępnić generator kompatybilny z zaoferowanym cewnikiem z poz. 1. 
Opis wielokanałowego generatora do ablacji energią RF, będącego przedmiotem udostępnienia:
1. Urządzenie kompatybilne z cewnikiem wieloelektrodowym nieirygowanym w kształcie 'lasso' umożliwiającym okrężną ablację wokół żył płucnych.
2. Automatyczne rozpoznawania podłączonego cewnika do ablacji serca.
3. Możliwość automatycznego oraz ręcznego programowania domyślnej temperatury, czasu trwania ablacji oraz parametrów trybu dostarczania energii.
4. Monitor z podglądem parametrów systemu i ablacji w czasie rzeczywistym.
5. Waga maksymalna generatora: 20 kg.
6. Wysokość maksymalna generatora: 25 cm.
7. Szerokość maksymalna generatora: 50 cm.
8. Głębokość maksymalna generatora: 50 cm.
9. Zintegrowany uchwyt do przenoszenia.
10. Panel sterujący.
11. Moduł zdalnego sterowania wraz z przewodem.
12. Moduł sprzęgający EKG wraz z przewodem. 
13. Przewód sprzęgający cewnik.
14. Kabel zasilający.
15. Urządzenie w pełni sprawne techniczne oraz posiadające aktualny przegląd okresowy.
</t>
  </si>
  <si>
    <t>Przewody wodne kompatybilne z posiadaną przez Zamawiającego pompą Biotronik Qiona.</t>
  </si>
  <si>
    <t>Rozdzielacze sygnału 'typ Y', tak IS-1 bipolar do 2 x IS -1 unipolar jaki bipolar IS1 do 2 x bipolar IS-1, do wyboru na etapie zamówienia.</t>
  </si>
  <si>
    <t>Zestaw do wykonywania zabiegów leczenia migotania przedsionków metodą PFA. W skład zestawu wchodzi:                                                                                                                                                                                                     -Cewnik typu over-the-wire o zmiennej morfologii końca dystalnego (kształt typu koszyk i kwiat) dostępny w dwóch rozmiarach 31 oraz 35 mm,                                                                                                                                                                                                      -Koszulka prowadząca elektordę sterowalna o średnicy wewnętrznnej min. 13F z rozszerzaczem o długości całkowitej min. 97cm,                                                                                                                                                                                                                                               -Łącznik elektryczny do połączenia elektrody z generatorem.</t>
  </si>
  <si>
    <t>Wykonawca każdorazowo na czas zabiegu zobowiązany jest udostępnić konsolę kompatybilną z zaoferowanym zestawem z poz. 1. Opis konsoli, będącej przedmiotem udostępnienia:
1. Konsola z generatorem wyposażona w możliwość regulacji zakresu napięcia dostarczanego prądu w zakresie 1.8 do 2.0 kV. 
2. Konsola wyposażona w obrotowy dotykowy ekran oraz moduł filtrujący i zabezpieczający dla systemów elektrofizjologicznych.
3. Urządzenie w pełni sprawne techniczne oraz posiadające aktualny przegląd okresowy.</t>
  </si>
  <si>
    <t>Dzierżawa urządzenia do obsługi  koszulki mapującej arytmię w sposób bezinwazyjny (1 szt.)
Parametry techniczne:
1. Urządzenie mobilne,
2. Waga do 110 kg,
3. Wymiary do 150 cm (wys.) x 90 cm (głębokość) x 80 cm (szerokość),
4. Wyposażenie we wzmacniacz, komputer, ekran oraz wózek,
5. Kompatybilność z koszulką mapującą z wielopolowym zapisem EKG z pozycji 6.
6. Tworzenie mapy serca na podstawie połączenia sygnałów EKG zebranych z kosuzlki mapującej oraz danych skanowania uzyskanych w tomografii komputerowej.
Wykonawca zobowiązuje się do wydzierżawienia urządzenia na cały okres obowiązywania Umowy wraz z wszelkim koniecznym do prawidłowego działania tego sprzętu osprzętem. Wykonawca dostarczy oraz uruchomi sprzęt do 2 tygodni od daty zawarcia umowy. Dostarczenie sprzętu nastąpi w miejscu uruchomienia, wskazanym przez Szpital Uniwersytecki.</t>
  </si>
  <si>
    <t xml:space="preserve">Warunki serwisowe: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
</t>
  </si>
  <si>
    <t>Kable połączeniowe do cewników z poz. 1 do posiadanego przez Zamawiającego systemu BostonScientific / BARD i generatora RF Stockert. Kable kompatybilne z cewnikiem poz.1.</t>
  </si>
  <si>
    <t>Patche referencyjne do posiadanego przez Zamawiającego generatora RF Ampere.</t>
  </si>
  <si>
    <t>Elektroda wielopolowa HD Grid do mapowania arytmii złożonych kompatybilna z posiadanym przez Zamawiającego systemem EnSite Precision wyposażona w czujnik pola magnetycznego, umożliwiająca analizowanie dwukierunkowego prostopadłego wektora kierunku propagacji arytmii.
Średnica shaftu: 8F 
Spacing 3-3-3 mm
Długość: 105 cm
Ilość elektrod: 18</t>
  </si>
  <si>
    <t xml:space="preserve">Wkłucie naczyniowe tętnicze i żylne
• średnice wewnętrzne: 12F długość 12 cm, 
• zastawka hemostatyczna dająca optymalną hemostazę i niskie opory;
• ramię boczne z kranikiem;
• wysoka odporność na zagięcia i załamania;
• zachowuje niezmienne światło na całej swojej długości;
• teleskopowy układ rozszerzający;
• gładkie, atraumatyczne przejście pomiędzy prowadnikiem, a rozszerzaczem, oraz pomiędzy rozszerzaczem, a koszulką;
• atraumatyczna końcówka;
• możliwość ułożenia pacjenta w pozycji półsiedzącej 60°;
• w zestawie znajduje się: koszulka,  rozszerzacz oraz  prowadnik
</t>
  </si>
  <si>
    <r>
      <t xml:space="preserve">Kardiowerter defibrylator resynchronizujący z kompletem elektrod i cewników.
1. Możliwe wykonanie badania MRI w polu 1,5T i w polu 3T bez stref wyłączenia (czyli MRI całego ciała).
2. Żywotność baterii 6,8 lat dla stymulacji (15%) A/V i 100% LV amplituda impulsu 2,5V impedancja 500Ohm.
3. Energia defibrylacji co najmniej 36 J.
4. Obsługa elektrod lewokomorowych czterobiegunowych.
5. Możliwość dostarczenia urządzenia ze złączem IS-1 (bez obsługi elektrod czterobiegunowych) zamiast IS-41 (do wyboru przez zamawiającego).
6. Dostępne urządzenia ze złączem DF4 lub z DF-1 (do wyboru przez zamawiającego).
7. Cewnik wprowadzający do zatoki wieńcowej (co najmniej 5 krzywizn).
8. Cewnik do subselekcji żył serca (co najmniej 4 krzywizny).
9. Nożyk do rozcinania cewników z pozycji 7 i 8.
10. Balon do okluzji i kontrastowania wstecznego zatoki wieńcowej.
11. Prowadnica 'angioplastyczna' - 0.014"  - kompatybilna z elektrodą OTW.
12. Komunikacja bezprzewodowa (bez przykładania głowicy programatora) podczas implantacji.
13. Możliwość programowalnego wyłączenia obudowy urządzenia z obwodu wysokonapięciowego.
14. Cewnik do subselekcji żył dostarczany z kompatybilnym rozszerzaczem o hydrofilnej końcówce.
15. Funkcja dyskryminacji załamka T bez zmian w programowaniu czułości urządzenia.
16. Możliwość dostarczenia terapii ATP w czasie ładowania kondensatorów w strefie VF.
17. Dostępne, co najmniej 3 typy elektrod lewokomorowych OTW czterobiegunowych oraz co najmniej 2 typy elektrody dwubiegunowych o średnicy umożliwiającej wprowadzenie ich do żył bocznych przez subselektory (z pozycji 8).
18. Elektrody do CS sterydowe (wszystkie bieguny).
19. Elektroda defibrylująca przechodząca przez koszulki 9F lub cieńsze z aktywną fiksacją, do wyboru na etapie zamówienia jedno lub spiralowa i co najmniej 2 różne długości elektrody 
20. Elektroda przedsionkowa przechodząca przez koszulki 7F lub cieńsze, z aktywną fiksacją, do wyboru co najmniej 2 różne długości elektrody.                                                             
21. Dostępne elektrody bezmandrynowe o aktywnej fiksacji i średnicy &lt; 5 F                                                                                               
22. Dostępne koszulki (kilka typów) dedykowane do selektywnej implantacji elektrod w różne miejsca w prawej komorze oraz do stymulacji pęczka Hisa, w tym sterowalna do wszystkich zamawianych urządzeń, dostępna koszulka sterowalna z zagięciem przegrodowym do stymulacji pęczka Hisa.                   
</t>
    </r>
    <r>
      <rPr>
        <sz val="11"/>
        <color indexed="8"/>
        <rFont val="Garamond"/>
        <family val="1"/>
      </rPr>
      <t xml:space="preserve">                                                                   </t>
    </r>
  </si>
  <si>
    <r>
      <rPr>
        <sz val="11"/>
        <color indexed="30"/>
        <rFont val="Garamond"/>
        <family val="1"/>
      </rPr>
      <t xml:space="preserve">Zamawiający dopuszcza kardiowerter defibrylator resynchronizujący o konektorze IS1/DF1/IS4 bez możliwości warunkowego skanowania w środowisku MRI 1,5 oraz 3T - reszra parametrów zgodna z SWZ.    </t>
    </r>
    <r>
      <rPr>
        <sz val="11"/>
        <color indexed="10"/>
        <rFont val="Garamond"/>
        <family val="1"/>
      </rPr>
      <t xml:space="preserve">                                                                                                                                    Zamawiający dopuszcza zaoferowanie przedmiotu zamówienia bez „balonu do okluzji i kontrastowania wstecznego zatoki wieńcowej”.</t>
    </r>
    <r>
      <rPr>
        <sz val="11"/>
        <color indexed="30"/>
        <rFont val="Garamond"/>
        <family val="1"/>
      </rPr>
      <t xml:space="preserve">  </t>
    </r>
  </si>
  <si>
    <r>
      <t xml:space="preserve">Rozrusznik podstawowy resynchronizujący ze złączem lewokomorowym IS-1
Parametry wymagane:
1. Dostępne, co najmniej 2 typy elektrod lewokomorowych OTW w tym elektrody dwubiegunowe o średnicy umożliwiającej wprowadzenie do żył bocznych przez subselektory (pkt 3).
2. Cewnik wprowadzający do zatoki wieńcowej (co najmniej 5 krzywizn).
3. Cewnik do subselekcji  żył serca (co najmniej 4 krzywizny).
4. Cewnik do lokalizacji ujścia i kaniulacji zatoki wieńcowej o średnicy &lt; 7,2F.
5. Nożyk do rozcinania cewników z pozycji 2 i 3.
6. Balon do okluzji i kontrastowania wstecznego zatoki wieńcowej.
7. Wymagane: Cewnik do subselekcji żył dostarczany z rozszerzaczem o hydrofilnej końcówce.
8.  Wymagane: Dostępne elektrody bezmandrynowe o aktywnej fiksacji i średnicy &lt; 5 F.                          
9. Wymaganie: Dostępne koszulki (kilka typów) dedykowane do selektywnej implantacji elektrod w różne miejsca w prawej komorze oraz do stymulacji pęczka Hisa, w tym sterowalna, dostępna koszulka sterowalna z zagięciem przegrodowym do stymulacji pęczka Hisa.
</t>
    </r>
    <r>
      <rPr>
        <sz val="11"/>
        <color indexed="30"/>
        <rFont val="Garamond"/>
        <family val="1"/>
      </rPr>
      <t xml:space="preserve">Zamawiający dopuszcza cewnik do lokalizacji ujścia i kaniulacji zatoki wieńcowej o średnicy wewnętrznej równej 7,2F - reszta parametrów zgodna z SWZ.     </t>
    </r>
    <r>
      <rPr>
        <sz val="11"/>
        <color indexed="10"/>
        <rFont val="Garamond"/>
        <family val="1"/>
      </rPr>
      <t xml:space="preserve">                                Zamawiający dopuszcza zaoferowanie przedmiotu zamówienia bez „balonu do okluzji i kontrastowania wstecznego zatoki wieńcowej”.                                            </t>
    </r>
  </si>
  <si>
    <r>
      <t xml:space="preserve">Prowadnik diagnostyczny pokryty heparyną:
- prowadnik stalowy w osłonie teflonowej;
- końcówka prowadnika J;
- średnica 0,035";
- co najmniej 2 długość z zakresu 145 - 220 cm, do wyboru na etapie zamówienia.   </t>
    </r>
    <r>
      <rPr>
        <sz val="11"/>
        <color indexed="30"/>
        <rFont val="Garamond"/>
        <family val="1"/>
      </rPr>
      <t>Zamawiajacy dopuszcza zaoferowanie prowadników diagnostycznych o wymaganych w swz parametrach, ale bez pokrycia heparyną.</t>
    </r>
  </si>
  <si>
    <r>
      <t xml:space="preserve">Zestaw do obłożenia pola zabiegowego, osłony i fartuchy do zabiegu implantacji rozruszników.
Wymagane elementy zestawu: 
• serweta o wymiarach min 220x360 cm z przezroczystymi foliowymi wstawkami po obu stronach do zabezpieczenia pulpitu sterowniczego - 1 sztuka;
• Serweta posiada dwa samoprzylepne otwory eliptyczne w okolicach podobojczykowych o wymiarach 15x12 cm wypełnione folią chirurgiczną. Długość serwety od otworów eliptycznych w stronę głowy nie mniej niż 130 cm. Otwory otoczone warstwą chłonną o wymiarach 150x230 cm 
• fartuch chirurgiczny wykonany z włókniny typu SMS rozmiar XL - 2 sztuki; 
• ręczniki chłonne 30x35-40 cm - 4 sztuki; 
• osłona na głowicę RTG ø 90 cm - 1 sztuka; 
• serweta nieprzemakalna na stolik - 150x200 cm (owinięcie zestawu) - 1 sztuka.
• strzykawki - luer przeźroczyste 20 ml – 3 sztuki
• kompresy gazowe 10 cm x10 cm – 20 sztuk
• igły iniekcyjne 0,8 x 40 mm – 3 sztuki
• igły iniekcyjne 1,2 x 40 mm – 3 sztuki
• skalpel nr 22 – 1 sztuka
• kieszeń jednokomorowa, samoprzylepna 40cmx40cm
</t>
    </r>
    <r>
      <rPr>
        <sz val="11"/>
        <color indexed="30"/>
        <rFont val="Garamond"/>
        <family val="1"/>
      </rPr>
      <t>Zamawiający dopuszcza zaoferowanie serwety o wym. 235x330cm z dwoma prostokątnymi otworami o wym. 12x16cm wypełnionymi w całości folią chirurgiczną. Otwory oddalone od siebie o 12-13cm, umieszczone 75cm od górnego brzegu chusty. Wzmocnienie w strefie krytycznej o wym. 75x120cm. Przezroczysty panel z 2 stron od dołu chusty o wym. 90x145cm.; powłoki ochronnej 140x140 cm typu czepek – 1 szt.; kieszeni jednokomorowej, samoprzylepnej o wym. 40 x 35 cm. Pozostałe parametry zgodne z SWZ.</t>
    </r>
  </si>
  <si>
    <r>
      <t xml:space="preserve">Zestaw do Angiografii ( duży)                                                                                                                                                                                                                                                                                                                 Elementy zestawu:
• Serweta do angiografii  bądź 330x210cm z panelem foliowym, warstwą chłonną i dwoma otworami o śr. 8 lub 9 cm do dostępu udowego - 1szt.
• Serweta na stół instrumentalny w którą owinięty jest zestaw. 200cm x150 - 1szt.
• Serwetki do rąk z włókniny kompresowej 40x20cm bądź 30x35cm - 2szt.
• Osłona foliowa z gumką 100x80cm - 1szt.
• Osłona foliowa z gumką 90x90cm - 1szt.
•Kompresy z gazy 13 bądź 17-nitkowej, 8-warstwowe 10x10cm - 20szt.
•Miska plastikowa 250 ml - 1szt.
• Miska plastikowa 500 ml - 1szt.
• Miska plastikowa 2500 ml - 1szt.
• Korcang plastikowy - 1szt.
• Skalpel nr 11 - 1szt.
• Strzykawka 3 - Luer Lock 20ml – 3 szt.
•igły 0,8 x 40 – 2 szt.
• igły 1,2 x 40 -2 szt.
• Fartuch chirurgiczny Standard XL - 2szt.
</t>
    </r>
    <r>
      <rPr>
        <sz val="11"/>
        <color indexed="30"/>
        <rFont val="Garamond"/>
        <family val="1"/>
      </rPr>
      <t>Zamawiający dopuszcza zaoferowanie serwety do angiografii o wym. 208x330cm wykonanej z tkaniny typu SMS  z dwoma okrągłymi otworami o śr. 12 cm podklejone delikatną folia przylepną wchodząca 2,5cm w światło otworu (sam otwór 7cm). Otwory umieszczone ok.75cm  od górnego brzegu chusty. Wzmocnienie w strefie krytycznej o wym. 81x122cm. Przezroczysty panel z prawej stron o wym. 69 x 330 cm – 1 szt.; ręcznika do rąk z celulozy bielonej 30 X 40 CM – 2 szt.. Pozostałe parametry zgodne z SWZ.</t>
    </r>
  </si>
  <si>
    <r>
      <t xml:space="preserve">ZESTAW DO ANGIOGRAFII (mały)
Elementy zestawu:
• Serweta do angiografii  bądź 330x210cm z panelem foliowym, warstwą chłonną i dwoma otworami o śr. 8 lub 9 cm do dostępu udowego - 1szt.
• Serweta na stół instrumentalny w którą owinięty jest zestaw. 200cm
x150 - 1szt.
• Serwetki do rąk z włókniny kompresowej 40x20cm bądź 30x35cm - 2szt.
• Osłona foliowa z gumką 100x80cm - 1szt.
•Kompresy z gazy 13 bądź 17-nitkowej, 8-warstwowe 10x10cm - 10szt.
• Miska plastikowa 500 ml - 1szt.
• Korcang plastikowy - 1szt.
• Skalpel nr 11 - 1szt.
• Strzykawka 3 - Luer Lock 20ml – 3 szt.
• igły 0,8 x 40 – 2 szt.
• igły 1,2 x 40 -2 szt.
• Fartuch chirurgiczny Standard XL – 1 szt.
</t>
    </r>
    <r>
      <rPr>
        <sz val="11"/>
        <color indexed="30"/>
        <rFont val="Garamond"/>
        <family val="1"/>
      </rPr>
      <t>Zamawiający dopuszcza zaoferowanie serwety do angiografii o wym. 208x330cm wykonanej z tkaniny typu SMS z dwoma okrągłymi otworami o śr. 12 cm podklejone delikatną folia przylepną wchodząca 2,5cm w światło otworu (sam otwór 7cm). Otwory umieszczone ok.75cm  od górnego brzegu chusty. Wzmocnienie w strefie krytycznej o wym. 81x122cm. Przezroczysty panel z prawej stron o wym. 69 x 330 cm – 1 szt.; ręcznika do rąk z celulozy bielonej 30 X 40 CM – 2 szt.. Pozostałe parametry zgodne z SWZ.</t>
    </r>
    <r>
      <rPr>
        <sz val="11"/>
        <rFont val="Garamond"/>
        <family val="1"/>
      </rPr>
      <t xml:space="preserve">
</t>
    </r>
  </si>
  <si>
    <t xml:space="preserve">Dotyczy części 1-28: Oświadczamy, że zamówienie będziemy wykonywać do czasu wyczerpania kwoty wynagrodzenia umownego jednak nie dłużej niż przez 24 miesiące od dnia zawarcia umowy.
</t>
  </si>
  <si>
    <r>
      <rPr>
        <sz val="11"/>
        <color indexed="8"/>
        <rFont val="Garamond"/>
        <family val="1"/>
      </rPr>
      <t>Oświadczamy, że oferujemy realizację przedmiotu zamówienia zgodnie z zasadami określonymi w SWZ wraz z załącznikami</t>
    </r>
    <r>
      <rPr>
        <sz val="11"/>
        <color indexed="30"/>
        <rFont val="Garamond"/>
        <family val="1"/>
      </rPr>
      <t>.</t>
    </r>
  </si>
  <si>
    <t>Dotyczy części 29: Oświadczamy, że zamówienie będziemy wykonywać do czasu wyczerpania kwoty wynagrodzenia umownego jednak nie dłużej niż przez 12 miesięcy od dnia zawarcia umowy.</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</si>
</sst>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415]d\ mmmm\ yyyy"/>
  </numFmts>
  <fonts count="99">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sz val="11"/>
      <name val="Garamond"/>
      <family val="1"/>
    </font>
    <font>
      <sz val="11"/>
      <color indexed="8"/>
      <name val="Czcionka tekstu podstawowego"/>
      <family val="2"/>
    </font>
    <font>
      <b/>
      <sz val="10"/>
      <name val="Garamond"/>
      <family val="1"/>
    </font>
    <font>
      <b/>
      <sz val="14"/>
      <name val="Times New Roman"/>
      <family val="1"/>
    </font>
    <font>
      <sz val="14"/>
      <name val="Times New Roman"/>
      <family val="1"/>
    </font>
    <font>
      <b/>
      <sz val="11"/>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sz val="10"/>
      <color indexed="8"/>
      <name val="Garamond"/>
      <family val="1"/>
    </font>
    <font>
      <b/>
      <sz val="10"/>
      <color indexed="10"/>
      <name val="Garamond"/>
      <family val="1"/>
    </font>
    <font>
      <b/>
      <sz val="9"/>
      <color indexed="8"/>
      <name val="Calibri"/>
      <family val="2"/>
    </font>
    <font>
      <sz val="9"/>
      <color indexed="8"/>
      <name val="Garamond"/>
      <family val="1"/>
    </font>
    <font>
      <i/>
      <sz val="8"/>
      <color indexed="8"/>
      <name val="Garamond"/>
      <family val="1"/>
    </font>
    <font>
      <sz val="10"/>
      <color indexed="10"/>
      <name val="Garamond"/>
      <family val="1"/>
    </font>
    <font>
      <i/>
      <sz val="9"/>
      <color indexed="30"/>
      <name val="Garamond"/>
      <family val="1"/>
    </font>
    <font>
      <i/>
      <sz val="10"/>
      <color indexed="8"/>
      <name val="Garamond"/>
      <family val="1"/>
    </font>
    <font>
      <sz val="11"/>
      <color indexed="60"/>
      <name val="Garamond"/>
      <family val="1"/>
    </font>
    <font>
      <strike/>
      <sz val="10"/>
      <color indexed="36"/>
      <name val="Garamond"/>
      <family val="1"/>
    </font>
    <font>
      <strike/>
      <sz val="11"/>
      <color indexed="36"/>
      <name val="Garamond"/>
      <family val="1"/>
    </font>
    <font>
      <b/>
      <strike/>
      <sz val="10"/>
      <color indexed="36"/>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i/>
      <sz val="8"/>
      <color rgb="FF000000"/>
      <name val="Garamond"/>
      <family val="1"/>
    </font>
    <font>
      <sz val="11"/>
      <color theme="1"/>
      <name val="Garamond"/>
      <family val="1"/>
    </font>
    <font>
      <b/>
      <sz val="10"/>
      <color theme="1"/>
      <name val="Garamond"/>
      <family val="1"/>
    </font>
    <font>
      <sz val="10"/>
      <color theme="1"/>
      <name val="Garamond"/>
      <family val="1"/>
    </font>
    <font>
      <sz val="10"/>
      <color rgb="FFFF0000"/>
      <name val="Garamond"/>
      <family val="1"/>
    </font>
    <font>
      <sz val="11"/>
      <color rgb="FFFF0000"/>
      <name val="Garamond"/>
      <family val="1"/>
    </font>
    <font>
      <i/>
      <sz val="9"/>
      <color rgb="FF0070C0"/>
      <name val="Garamond"/>
      <family val="1"/>
    </font>
    <font>
      <i/>
      <sz val="9"/>
      <color rgb="FF000000"/>
      <name val="Garamond"/>
      <family val="1"/>
    </font>
    <font>
      <sz val="11"/>
      <color rgb="FFC00000"/>
      <name val="Garamond"/>
      <family val="1"/>
    </font>
    <font>
      <sz val="11"/>
      <color rgb="FF0070C0"/>
      <name val="Garamond"/>
      <family val="1"/>
    </font>
    <font>
      <i/>
      <sz val="10"/>
      <color theme="1"/>
      <name val="Garamond"/>
      <family val="1"/>
    </font>
    <font>
      <strike/>
      <sz val="10"/>
      <color rgb="FF7030A0"/>
      <name val="Garamond"/>
      <family val="1"/>
    </font>
    <font>
      <strike/>
      <sz val="11"/>
      <color rgb="FF7030A0"/>
      <name val="Garamond"/>
      <family val="1"/>
    </font>
    <font>
      <b/>
      <strike/>
      <sz val="10"/>
      <color rgb="FF7030A0"/>
      <name val="Garamond"/>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00B05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top>
        <color indexed="63"/>
      </top>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color rgb="FF000000"/>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color rgb="FF000000"/>
      </right>
      <top style="thin"/>
      <bottom style="thin"/>
    </border>
    <border>
      <left style="thin"/>
      <right style="thin"/>
      <top/>
      <bottom/>
    </border>
    <border>
      <left style="thin"/>
      <right/>
      <top style="thin"/>
      <bottom/>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96">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171" fontId="0" fillId="0" borderId="0" applyFont="0" applyFill="0" applyBorder="0" applyAlignment="0" applyProtection="0"/>
    <xf numFmtId="164" fontId="53"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58" fillId="0" borderId="0" applyNumberFormat="0" applyBorder="0" applyProtection="0">
      <alignment/>
    </xf>
    <xf numFmtId="0" fontId="59" fillId="0" borderId="0" applyNumberFormat="0" applyBorder="0" applyProtection="0">
      <alignment horizontal="center"/>
    </xf>
    <xf numFmtId="0" fontId="59" fillId="0" borderId="0" applyNumberFormat="0" applyBorder="0" applyProtection="0">
      <alignment horizontal="center" textRotation="90"/>
    </xf>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6" fillId="0" borderId="0" applyNumberFormat="0" applyBorder="0" applyProtection="0">
      <alignment/>
    </xf>
    <xf numFmtId="0" fontId="6" fillId="0" borderId="0">
      <alignment/>
      <protection/>
    </xf>
    <xf numFmtId="0" fontId="53" fillId="0" borderId="0">
      <alignment/>
      <protection/>
    </xf>
    <xf numFmtId="0" fontId="53" fillId="0" borderId="0">
      <alignment/>
      <protection/>
    </xf>
    <xf numFmtId="0" fontId="6" fillId="0" borderId="0">
      <alignment/>
      <protection/>
    </xf>
    <xf numFmtId="0" fontId="66" fillId="0" borderId="0" applyNumberFormat="0" applyBorder="0" applyProtection="0">
      <alignment/>
    </xf>
    <xf numFmtId="0" fontId="6" fillId="0" borderId="0">
      <alignment/>
      <protection/>
    </xf>
    <xf numFmtId="0" fontId="6" fillId="0" borderId="0">
      <alignment/>
      <protection/>
    </xf>
    <xf numFmtId="0" fontId="67" fillId="0" borderId="0" applyNumberFormat="0" applyBorder="0" applyProtection="0">
      <alignment/>
    </xf>
    <xf numFmtId="0" fontId="58"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58" fillId="0" borderId="0" applyNumberFormat="0" applyBorder="0" applyProtection="0">
      <alignment/>
    </xf>
    <xf numFmtId="0" fontId="66" fillId="0" borderId="0" applyNumberFormat="0" applyBorder="0" applyProtection="0">
      <alignment/>
    </xf>
    <xf numFmtId="0" fontId="68" fillId="0" borderId="0" applyNumberFormat="0" applyBorder="0" applyProtection="0">
      <alignment/>
    </xf>
    <xf numFmtId="0" fontId="11" fillId="0" borderId="0">
      <alignment/>
      <protection/>
    </xf>
    <xf numFmtId="0" fontId="69" fillId="27" borderId="1" applyNumberFormat="0" applyAlignment="0" applyProtection="0"/>
    <xf numFmtId="9" fontId="53" fillId="0" borderId="0" applyFont="0" applyFill="0" applyBorder="0" applyAlignment="0" applyProtection="0"/>
    <xf numFmtId="0" fontId="70" fillId="0" borderId="0" applyNumberFormat="0" applyBorder="0" applyProtection="0">
      <alignment/>
    </xf>
    <xf numFmtId="173" fontId="70" fillId="0" borderId="0" applyBorder="0" applyProtection="0">
      <alignment/>
    </xf>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53" fillId="31" borderId="9" applyNumberFormat="0" applyFont="0" applyAlignment="0" applyProtection="0"/>
    <xf numFmtId="44" fontId="53" fillId="0" borderId="0" applyFont="0" applyFill="0" applyBorder="0" applyAlignment="0" applyProtection="0"/>
    <xf numFmtId="42" fontId="53" fillId="0" borderId="0" applyFont="0" applyFill="0" applyBorder="0" applyAlignment="0" applyProtection="0"/>
    <xf numFmtId="167" fontId="0" fillId="0" borderId="0" applyFont="0" applyFill="0" applyBorder="0" applyAlignment="0" applyProtection="0"/>
    <xf numFmtId="44" fontId="6" fillId="0" borderId="0" applyFont="0" applyFill="0" applyBorder="0" applyAlignment="0" applyProtection="0"/>
    <xf numFmtId="0" fontId="75" fillId="32" borderId="0" applyNumberFormat="0" applyBorder="0" applyAlignment="0" applyProtection="0"/>
  </cellStyleXfs>
  <cellXfs count="264">
    <xf numFmtId="0" fontId="0" fillId="0" borderId="0" xfId="0" applyAlignment="1">
      <alignment/>
    </xf>
    <xf numFmtId="0" fontId="76" fillId="0" borderId="0" xfId="73" applyFont="1" applyFill="1" applyAlignment="1" applyProtection="1">
      <alignment horizontal="left" vertical="top" wrapText="1"/>
      <protection locked="0"/>
    </xf>
    <xf numFmtId="3" fontId="76" fillId="0" borderId="0" xfId="73" applyNumberFormat="1" applyFont="1" applyFill="1" applyAlignment="1" applyProtection="1">
      <alignment horizontal="right" vertical="top" wrapText="1"/>
      <protection locked="0"/>
    </xf>
    <xf numFmtId="0" fontId="77" fillId="0" borderId="0" xfId="73" applyFont="1" applyFill="1" applyAlignment="1" applyProtection="1">
      <alignment horizontal="left" vertical="top" wrapText="1"/>
      <protection locked="0"/>
    </xf>
    <xf numFmtId="0" fontId="78" fillId="0" borderId="0" xfId="73" applyFont="1" applyFill="1" applyAlignment="1" applyProtection="1">
      <alignment horizontal="center" vertical="top"/>
      <protection locked="0"/>
    </xf>
    <xf numFmtId="3" fontId="76" fillId="0" borderId="0" xfId="73" applyNumberFormat="1" applyFont="1" applyFill="1" applyAlignment="1" applyProtection="1">
      <alignment horizontal="left" vertical="top" wrapText="1"/>
      <protection locked="0"/>
    </xf>
    <xf numFmtId="0" fontId="76" fillId="0" borderId="10" xfId="73" applyFont="1" applyFill="1" applyBorder="1" applyAlignment="1" applyProtection="1">
      <alignment horizontal="left" vertical="top" wrapText="1"/>
      <protection locked="0"/>
    </xf>
    <xf numFmtId="0" fontId="78" fillId="0" borderId="0" xfId="73" applyFont="1" applyFill="1" applyAlignment="1" applyProtection="1">
      <alignment horizontal="left" vertical="top" wrapText="1"/>
      <protection locked="0"/>
    </xf>
    <xf numFmtId="3" fontId="78" fillId="0" borderId="0" xfId="73" applyNumberFormat="1" applyFont="1" applyFill="1" applyAlignment="1" applyProtection="1">
      <alignment horizontal="left" vertical="top" wrapText="1"/>
      <protection locked="0"/>
    </xf>
    <xf numFmtId="167" fontId="76" fillId="0" borderId="10" xfId="93" applyFont="1" applyFill="1" applyBorder="1" applyAlignment="1" applyProtection="1">
      <alignment horizontal="right" vertical="top" wrapText="1"/>
      <protection locked="0"/>
    </xf>
    <xf numFmtId="167" fontId="76" fillId="0" borderId="0" xfId="73" applyNumberFormat="1" applyFont="1" applyFill="1" applyAlignment="1" applyProtection="1">
      <alignment horizontal="right" vertical="top" wrapText="1"/>
      <protection locked="0"/>
    </xf>
    <xf numFmtId="0" fontId="76" fillId="33" borderId="0" xfId="73" applyFont="1" applyFill="1" applyAlignment="1" applyProtection="1">
      <alignment horizontal="left" vertical="top" wrapText="1"/>
      <protection locked="0"/>
    </xf>
    <xf numFmtId="0" fontId="77" fillId="0" borderId="0" xfId="73" applyFont="1" applyFill="1" applyAlignment="1" applyProtection="1">
      <alignment horizontal="left" vertical="top"/>
      <protection locked="0"/>
    </xf>
    <xf numFmtId="49" fontId="76" fillId="0" borderId="0" xfId="73" applyNumberFormat="1" applyFont="1" applyFill="1" applyAlignment="1" applyProtection="1">
      <alignment horizontal="left" vertical="top" wrapText="1"/>
      <protection locked="0"/>
    </xf>
    <xf numFmtId="49" fontId="76" fillId="0" borderId="11" xfId="73" applyNumberFormat="1" applyFont="1" applyFill="1" applyBorder="1" applyAlignment="1" applyProtection="1">
      <alignment horizontal="left" vertical="top" wrapText="1"/>
      <protection locked="0"/>
    </xf>
    <xf numFmtId="49" fontId="78" fillId="0" borderId="10" xfId="73" applyNumberFormat="1" applyFont="1" applyFill="1" applyBorder="1" applyAlignment="1" applyProtection="1">
      <alignment horizontal="left" vertical="top" wrapText="1"/>
      <protection locked="0"/>
    </xf>
    <xf numFmtId="3" fontId="78" fillId="0" borderId="10" xfId="73" applyNumberFormat="1" applyFont="1" applyFill="1" applyBorder="1" applyAlignment="1" applyProtection="1">
      <alignment horizontal="right" vertical="top" wrapText="1"/>
      <protection locked="0"/>
    </xf>
    <xf numFmtId="0" fontId="77" fillId="0" borderId="0" xfId="73" applyFont="1" applyFill="1" applyAlignment="1" applyProtection="1">
      <alignment horizontal="justify" vertical="top" wrapText="1"/>
      <protection locked="0"/>
    </xf>
    <xf numFmtId="3" fontId="77" fillId="0" borderId="0" xfId="73" applyNumberFormat="1" applyFont="1" applyFill="1" applyAlignment="1" applyProtection="1">
      <alignment horizontal="left" vertical="top" wrapText="1"/>
      <protection locked="0"/>
    </xf>
    <xf numFmtId="0" fontId="79" fillId="33" borderId="0" xfId="0" applyFont="1" applyFill="1" applyAlignment="1" applyProtection="1">
      <alignment horizontal="left" vertical="center" wrapText="1"/>
      <protection locked="0"/>
    </xf>
    <xf numFmtId="0" fontId="80" fillId="34" borderId="10" xfId="0" applyFont="1" applyFill="1" applyBorder="1" applyAlignment="1" applyProtection="1">
      <alignment horizontal="center" vertical="center" wrapText="1"/>
      <protection locked="0"/>
    </xf>
    <xf numFmtId="169" fontId="80" fillId="34" borderId="11" xfId="42" applyNumberFormat="1" applyFont="1" applyFill="1" applyBorder="1" applyAlignment="1" applyProtection="1">
      <alignment horizontal="center" vertical="center" wrapText="1"/>
      <protection locked="0"/>
    </xf>
    <xf numFmtId="0" fontId="80" fillId="34" borderId="10" xfId="0" applyFont="1" applyFill="1" applyBorder="1" applyAlignment="1">
      <alignment horizontal="center" vertical="center" wrapText="1"/>
    </xf>
    <xf numFmtId="0" fontId="81" fillId="33" borderId="0" xfId="0" applyFont="1" applyFill="1" applyAlignment="1" applyProtection="1">
      <alignment horizontal="center" vertical="center" wrapText="1"/>
      <protection locked="0"/>
    </xf>
    <xf numFmtId="0" fontId="80" fillId="33" borderId="0" xfId="0" applyFont="1" applyFill="1" applyAlignment="1" applyProtection="1">
      <alignment horizontal="left" vertical="center" wrapText="1"/>
      <protection locked="0"/>
    </xf>
    <xf numFmtId="166" fontId="81" fillId="33" borderId="0" xfId="0" applyNumberFormat="1" applyFont="1" applyFill="1" applyAlignment="1" applyProtection="1">
      <alignment horizontal="left" vertical="center" wrapText="1"/>
      <protection locked="0"/>
    </xf>
    <xf numFmtId="0" fontId="79" fillId="33" borderId="0" xfId="0" applyFont="1" applyFill="1" applyAlignment="1" applyProtection="1">
      <alignment horizontal="center" vertical="center" wrapText="1"/>
      <protection locked="0"/>
    </xf>
    <xf numFmtId="166" fontId="79" fillId="33" borderId="0" xfId="0" applyNumberFormat="1" applyFont="1" applyFill="1" applyAlignment="1" applyProtection="1">
      <alignment horizontal="left" vertical="center" wrapText="1"/>
      <protection locked="0"/>
    </xf>
    <xf numFmtId="166" fontId="81" fillId="0" borderId="0" xfId="0" applyNumberFormat="1" applyFont="1" applyFill="1" applyAlignment="1" applyProtection="1">
      <alignment horizontal="left" vertical="top" wrapText="1"/>
      <protection locked="0"/>
    </xf>
    <xf numFmtId="0" fontId="81" fillId="0" borderId="0" xfId="0" applyFont="1" applyFill="1" applyAlignment="1" applyProtection="1">
      <alignment horizontal="center" vertical="top" wrapText="1"/>
      <protection locked="0"/>
    </xf>
    <xf numFmtId="0" fontId="79" fillId="0" borderId="0" xfId="0" applyFont="1" applyFill="1" applyAlignment="1" applyProtection="1">
      <alignment horizontal="left" vertical="top" wrapText="1"/>
      <protection locked="0"/>
    </xf>
    <xf numFmtId="0" fontId="81" fillId="0" borderId="0" xfId="0" applyFont="1" applyFill="1" applyAlignment="1" applyProtection="1">
      <alignment horizontal="center" vertical="center" wrapText="1"/>
      <protection locked="0"/>
    </xf>
    <xf numFmtId="0" fontId="80" fillId="0" borderId="0" xfId="0" applyFont="1" applyFill="1" applyAlignment="1" applyProtection="1">
      <alignment horizontal="left" vertical="top" wrapText="1"/>
      <protection locked="0"/>
    </xf>
    <xf numFmtId="166" fontId="80" fillId="0" borderId="10" xfId="0" applyNumberFormat="1" applyFont="1" applyFill="1" applyBorder="1" applyAlignment="1" applyProtection="1">
      <alignment horizontal="right" vertical="top" wrapText="1"/>
      <protection locked="0"/>
    </xf>
    <xf numFmtId="0" fontId="80" fillId="0" borderId="0" xfId="0" applyFont="1" applyFill="1" applyAlignment="1" applyProtection="1">
      <alignment horizontal="left" vertical="top"/>
      <protection locked="0"/>
    </xf>
    <xf numFmtId="0" fontId="80" fillId="0" borderId="0" xfId="0" applyFont="1" applyFill="1" applyAlignment="1" applyProtection="1">
      <alignment horizontal="center" vertical="center" wrapText="1"/>
      <protection locked="0"/>
    </xf>
    <xf numFmtId="0" fontId="82"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top" wrapText="1"/>
      <protection locked="0"/>
    </xf>
    <xf numFmtId="0" fontId="80" fillId="33" borderId="0" xfId="0" applyFont="1" applyFill="1" applyAlignment="1" applyProtection="1">
      <alignment horizontal="center" vertical="center" wrapText="1"/>
      <protection locked="0"/>
    </xf>
    <xf numFmtId="0" fontId="80" fillId="33" borderId="0" xfId="0" applyFont="1" applyFill="1" applyAlignment="1" applyProtection="1">
      <alignment horizontal="left" vertical="top" wrapText="1"/>
      <protection locked="0"/>
    </xf>
    <xf numFmtId="166" fontId="81" fillId="33" borderId="0" xfId="0" applyNumberFormat="1" applyFont="1" applyFill="1" applyAlignment="1" applyProtection="1">
      <alignment horizontal="left" vertical="top" wrapText="1"/>
      <protection locked="0"/>
    </xf>
    <xf numFmtId="0" fontId="81" fillId="33" borderId="0" xfId="0" applyFont="1" applyFill="1" applyAlignment="1" applyProtection="1">
      <alignment horizontal="center" vertical="top" wrapText="1"/>
      <protection locked="0"/>
    </xf>
    <xf numFmtId="0" fontId="80" fillId="34" borderId="10" xfId="0" applyFont="1" applyFill="1" applyBorder="1" applyAlignment="1" applyProtection="1">
      <alignment horizontal="left" vertical="top" wrapText="1"/>
      <protection locked="0"/>
    </xf>
    <xf numFmtId="167" fontId="80" fillId="33" borderId="12" xfId="0" applyNumberFormat="1" applyFont="1" applyFill="1" applyBorder="1" applyAlignment="1" applyProtection="1">
      <alignment horizontal="right" vertical="top" wrapText="1"/>
      <protection locked="0"/>
    </xf>
    <xf numFmtId="0" fontId="81" fillId="33" borderId="0" xfId="0" applyFont="1" applyFill="1" applyAlignment="1" applyProtection="1">
      <alignment horizontal="left" vertical="top" wrapText="1"/>
      <protection locked="0"/>
    </xf>
    <xf numFmtId="0" fontId="79" fillId="0" borderId="0" xfId="0" applyFont="1" applyFill="1" applyAlignment="1" applyProtection="1">
      <alignment horizontal="center" vertical="center" wrapText="1"/>
      <protection locked="0"/>
    </xf>
    <xf numFmtId="166" fontId="79" fillId="0" borderId="0" xfId="0" applyNumberFormat="1" applyFont="1" applyFill="1" applyAlignment="1" applyProtection="1">
      <alignment horizontal="left" vertical="top" wrapText="1"/>
      <protection locked="0"/>
    </xf>
    <xf numFmtId="0" fontId="79" fillId="0" borderId="0" xfId="0" applyFont="1" applyFill="1" applyAlignment="1" applyProtection="1">
      <alignment horizontal="center" vertical="top" wrapText="1"/>
      <protection locked="0"/>
    </xf>
    <xf numFmtId="166" fontId="81" fillId="0" borderId="0" xfId="0" applyNumberFormat="1" applyFont="1" applyFill="1" applyAlignment="1" applyProtection="1">
      <alignment horizontal="left" vertical="center" wrapText="1"/>
      <protection locked="0"/>
    </xf>
    <xf numFmtId="0" fontId="79" fillId="0" borderId="0" xfId="0" applyFont="1" applyFill="1" applyAlignment="1" applyProtection="1">
      <alignment horizontal="left" vertical="center" wrapText="1"/>
      <protection locked="0"/>
    </xf>
    <xf numFmtId="0" fontId="79" fillId="0" borderId="0" xfId="0" applyFont="1" applyFill="1" applyAlignment="1" applyProtection="1">
      <alignment vertical="center" wrapText="1"/>
      <protection locked="0"/>
    </xf>
    <xf numFmtId="0" fontId="80" fillId="0" borderId="0" xfId="0" applyFont="1" applyFill="1" applyAlignment="1" applyProtection="1">
      <alignment horizontal="left" vertical="center" wrapText="1"/>
      <protection locked="0"/>
    </xf>
    <xf numFmtId="166" fontId="80" fillId="0" borderId="10" xfId="0" applyNumberFormat="1" applyFont="1" applyFill="1" applyBorder="1" applyAlignment="1" applyProtection="1">
      <alignment horizontal="right" vertical="center" wrapText="1"/>
      <protection locked="0"/>
    </xf>
    <xf numFmtId="0" fontId="80" fillId="34" borderId="10" xfId="0" applyFont="1" applyFill="1" applyBorder="1" applyAlignment="1" applyProtection="1">
      <alignment horizontal="left" vertical="center" wrapText="1"/>
      <protection locked="0"/>
    </xf>
    <xf numFmtId="167" fontId="80" fillId="33" borderId="12" xfId="0" applyNumberFormat="1" applyFont="1" applyFill="1" applyBorder="1" applyAlignment="1" applyProtection="1">
      <alignment horizontal="right" vertical="center" wrapText="1"/>
      <protection locked="0"/>
    </xf>
    <xf numFmtId="166" fontId="80" fillId="34" borderId="10" xfId="80" applyNumberFormat="1" applyFont="1" applyFill="1" applyBorder="1" applyAlignment="1">
      <alignment horizontal="center" vertical="center" wrapText="1"/>
    </xf>
    <xf numFmtId="168" fontId="80" fillId="34" borderId="10" xfId="80" applyNumberFormat="1" applyFont="1" applyFill="1" applyBorder="1" applyAlignment="1">
      <alignment horizontal="center" vertical="center" wrapText="1"/>
    </xf>
    <xf numFmtId="0" fontId="83" fillId="0" borderId="0" xfId="0" applyFont="1" applyFill="1" applyAlignment="1" applyProtection="1">
      <alignment horizontal="center" vertical="center" wrapText="1"/>
      <protection locked="0"/>
    </xf>
    <xf numFmtId="166" fontId="79" fillId="0" borderId="0" xfId="0" applyNumberFormat="1" applyFont="1" applyFill="1" applyAlignment="1" applyProtection="1">
      <alignment horizontal="left" vertical="center" wrapText="1"/>
      <protection locked="0"/>
    </xf>
    <xf numFmtId="0" fontId="81" fillId="33" borderId="0" xfId="0" applyFont="1" applyFill="1" applyAlignment="1" applyProtection="1">
      <alignment horizontal="left" vertical="center" wrapText="1"/>
      <protection locked="0"/>
    </xf>
    <xf numFmtId="166" fontId="80" fillId="33" borderId="10" xfId="0" applyNumberFormat="1" applyFont="1" applyFill="1" applyBorder="1" applyAlignment="1" applyProtection="1">
      <alignment horizontal="right" vertical="center" wrapText="1"/>
      <protection locked="0"/>
    </xf>
    <xf numFmtId="0" fontId="84" fillId="33" borderId="0" xfId="0" applyFont="1" applyFill="1" applyAlignment="1" applyProtection="1">
      <alignment horizontal="left" vertical="center" wrapText="1"/>
      <protection locked="0"/>
    </xf>
    <xf numFmtId="170" fontId="81" fillId="33" borderId="0" xfId="0" applyNumberFormat="1" applyFont="1" applyFill="1" applyAlignment="1" applyProtection="1">
      <alignment horizontal="right" vertical="center" wrapText="1"/>
      <protection locked="0"/>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0" fontId="84" fillId="0" borderId="0" xfId="0" applyFont="1" applyFill="1" applyAlignment="1" applyProtection="1">
      <alignment horizontal="left" vertical="top" wrapText="1"/>
      <protection locked="0"/>
    </xf>
    <xf numFmtId="0" fontId="76" fillId="35" borderId="10" xfId="73" applyFont="1" applyFill="1" applyBorder="1" applyAlignment="1" applyProtection="1">
      <alignment horizontal="left" vertical="top" wrapText="1"/>
      <protection locked="0"/>
    </xf>
    <xf numFmtId="0" fontId="80" fillId="34" borderId="13" xfId="0" applyFont="1" applyFill="1" applyBorder="1" applyAlignment="1" applyProtection="1">
      <alignment horizontal="center" vertical="center" wrapText="1"/>
      <protection locked="0"/>
    </xf>
    <xf numFmtId="169" fontId="80" fillId="34" borderId="13" xfId="42" applyNumberFormat="1" applyFont="1" applyFill="1" applyBorder="1" applyAlignment="1" applyProtection="1">
      <alignment horizontal="center" vertical="center" wrapText="1"/>
      <protection locked="0"/>
    </xf>
    <xf numFmtId="0" fontId="80" fillId="34"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1" fillId="0" borderId="14" xfId="0" applyFont="1" applyFill="1" applyBorder="1" applyAlignment="1" applyProtection="1">
      <alignment horizontal="center" vertical="center" wrapText="1"/>
      <protection locked="0"/>
    </xf>
    <xf numFmtId="0" fontId="81" fillId="0" borderId="14" xfId="0" applyFont="1" applyFill="1" applyBorder="1" applyAlignment="1">
      <alignment horizontal="center" vertical="center" wrapText="1"/>
    </xf>
    <xf numFmtId="168" fontId="80" fillId="0" borderId="10" xfId="80" applyNumberFormat="1" applyFont="1" applyFill="1" applyBorder="1" applyAlignment="1">
      <alignment horizontal="center" vertical="center" wrapText="1"/>
    </xf>
    <xf numFmtId="167" fontId="81" fillId="0" borderId="10" xfId="80" applyNumberFormat="1" applyFont="1" applyFill="1" applyBorder="1" applyAlignment="1">
      <alignment horizontal="right" vertical="center" wrapText="1"/>
    </xf>
    <xf numFmtId="167" fontId="81" fillId="0" borderId="10" xfId="0" applyNumberFormat="1" applyFont="1" applyFill="1" applyBorder="1" applyAlignment="1" applyProtection="1">
      <alignment horizontal="right" vertical="center" wrapText="1"/>
      <protection locked="0"/>
    </xf>
    <xf numFmtId="167" fontId="81" fillId="33" borderId="14" xfId="0" applyNumberFormat="1" applyFont="1" applyFill="1" applyBorder="1" applyAlignment="1" applyProtection="1">
      <alignment horizontal="right" vertical="center" wrapText="1"/>
      <protection locked="0"/>
    </xf>
    <xf numFmtId="0" fontId="80" fillId="0" borderId="13" xfId="0" applyFont="1" applyFill="1" applyBorder="1" applyAlignment="1">
      <alignment horizontal="left" vertical="center" wrapText="1"/>
    </xf>
    <xf numFmtId="167" fontId="81" fillId="0" borderId="13" xfId="80" applyNumberFormat="1" applyFont="1" applyFill="1" applyBorder="1" applyAlignment="1">
      <alignment horizontal="right" vertical="center" wrapText="1"/>
    </xf>
    <xf numFmtId="0" fontId="80" fillId="0" borderId="14" xfId="0" applyFont="1" applyFill="1" applyBorder="1" applyAlignment="1">
      <alignment horizontal="left" vertical="center" wrapText="1"/>
    </xf>
    <xf numFmtId="167" fontId="81" fillId="0" borderId="14" xfId="80" applyNumberFormat="1" applyFont="1" applyFill="1" applyBorder="1" applyAlignment="1">
      <alignment horizontal="right" vertical="center" wrapText="1"/>
    </xf>
    <xf numFmtId="3" fontId="78" fillId="34" borderId="10" xfId="73" applyNumberFormat="1" applyFont="1" applyFill="1" applyBorder="1" applyAlignment="1" applyProtection="1">
      <alignment horizontal="center" vertical="top" wrapText="1"/>
      <protection locked="0"/>
    </xf>
    <xf numFmtId="49" fontId="76" fillId="35" borderId="10" xfId="73" applyNumberFormat="1" applyFont="1" applyFill="1" applyBorder="1" applyAlignment="1" applyProtection="1">
      <alignment horizontal="left" vertical="top" wrapText="1"/>
      <protection locked="0"/>
    </xf>
    <xf numFmtId="49" fontId="76" fillId="35" borderId="11" xfId="73" applyNumberFormat="1" applyFont="1" applyFill="1" applyBorder="1" applyAlignment="1" applyProtection="1">
      <alignment horizontal="left" vertical="top" wrapText="1"/>
      <protection locked="0"/>
    </xf>
    <xf numFmtId="3" fontId="76" fillId="35" borderId="10" xfId="73" applyNumberFormat="1" applyFont="1" applyFill="1" applyBorder="1" applyAlignment="1" applyProtection="1">
      <alignment horizontal="right" vertical="top" wrapText="1"/>
      <protection locked="0"/>
    </xf>
    <xf numFmtId="0" fontId="80" fillId="0" borderId="15" xfId="0" applyFont="1" applyFill="1" applyBorder="1" applyAlignment="1">
      <alignment horizontal="left" vertical="center" wrapText="1"/>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0" fontId="81" fillId="33" borderId="0" xfId="0" applyFont="1" applyFill="1" applyAlignment="1" applyProtection="1">
      <alignment horizontal="left" vertical="center" wrapText="1"/>
      <protection locked="0"/>
    </xf>
    <xf numFmtId="0" fontId="81" fillId="0" borderId="0" xfId="0" applyFont="1" applyFill="1" applyAlignment="1" applyProtection="1">
      <alignment horizontal="left" vertical="center" wrapText="1"/>
      <protection locked="0"/>
    </xf>
    <xf numFmtId="166" fontId="80" fillId="34" borderId="13" xfId="80" applyNumberFormat="1" applyFont="1" applyFill="1" applyBorder="1" applyAlignment="1">
      <alignment horizontal="center" vertical="center" wrapText="1"/>
    </xf>
    <xf numFmtId="168" fontId="80" fillId="34" borderId="13" xfId="80" applyNumberFormat="1" applyFont="1" applyFill="1" applyBorder="1" applyAlignment="1">
      <alignment horizontal="center" vertical="center" wrapText="1"/>
    </xf>
    <xf numFmtId="168" fontId="80" fillId="36" borderId="14" xfId="80" applyNumberFormat="1" applyFont="1" applyFill="1" applyBorder="1" applyAlignment="1">
      <alignment horizontal="center" vertical="center" wrapText="1"/>
    </xf>
    <xf numFmtId="0" fontId="81" fillId="36" borderId="14" xfId="0" applyFont="1" applyFill="1" applyBorder="1" applyAlignment="1" applyProtection="1">
      <alignment horizontal="center" vertical="center" wrapText="1"/>
      <protection locked="0"/>
    </xf>
    <xf numFmtId="167" fontId="81" fillId="0" borderId="14" xfId="0" applyNumberFormat="1" applyFont="1" applyFill="1" applyBorder="1" applyAlignment="1" applyProtection="1">
      <alignment horizontal="right" vertical="center" wrapText="1"/>
      <protection locked="0"/>
    </xf>
    <xf numFmtId="0" fontId="83" fillId="37" borderId="0" xfId="0" applyFont="1" applyFill="1" applyBorder="1" applyAlignment="1" applyProtection="1">
      <alignment horizontal="center" vertical="center" wrapText="1"/>
      <protection locked="0"/>
    </xf>
    <xf numFmtId="0" fontId="76" fillId="0" borderId="0" xfId="73" applyFont="1" applyFill="1" applyAlignment="1" applyProtection="1">
      <alignment horizontal="left" vertical="top" wrapText="1"/>
      <protection locked="0"/>
    </xf>
    <xf numFmtId="0" fontId="78" fillId="38" borderId="10" xfId="73" applyFont="1" applyFill="1" applyBorder="1" applyAlignment="1" applyProtection="1">
      <alignment horizontal="center" vertical="top" wrapText="1"/>
      <protection locked="0"/>
    </xf>
    <xf numFmtId="0" fontId="76" fillId="35" borderId="10" xfId="73" applyFont="1" applyFill="1" applyBorder="1" applyAlignment="1" applyProtection="1">
      <alignment horizontal="center" vertical="top" wrapText="1"/>
      <protection locked="0"/>
    </xf>
    <xf numFmtId="168" fontId="80" fillId="0" borderId="14" xfId="80" applyNumberFormat="1" applyFont="1" applyFill="1" applyBorder="1" applyAlignment="1">
      <alignment horizontal="center" vertical="center" wrapText="1"/>
    </xf>
    <xf numFmtId="167" fontId="85" fillId="0" borderId="0" xfId="73" applyNumberFormat="1" applyFont="1" applyFill="1" applyAlignment="1" applyProtection="1">
      <alignment horizontal="left" vertical="top" wrapText="1"/>
      <protection locked="0"/>
    </xf>
    <xf numFmtId="0" fontId="76" fillId="0" borderId="14" xfId="0" applyFont="1" applyFill="1" applyBorder="1" applyAlignment="1" applyProtection="1">
      <alignment horizontal="center" vertical="center" wrapText="1"/>
      <protection locked="0"/>
    </xf>
    <xf numFmtId="1" fontId="10" fillId="37" borderId="14" xfId="0" applyNumberFormat="1"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86" fillId="37" borderId="14" xfId="0" applyFont="1" applyFill="1" applyBorder="1" applyAlignment="1">
      <alignment horizontal="left" vertical="center" wrapText="1"/>
    </xf>
    <xf numFmtId="0" fontId="76" fillId="0" borderId="14" xfId="0" applyFont="1" applyFill="1" applyBorder="1" applyAlignment="1" applyProtection="1">
      <alignment horizontal="left" vertical="center" wrapText="1"/>
      <protection locked="0"/>
    </xf>
    <xf numFmtId="169" fontId="76" fillId="0" borderId="14" xfId="42" applyNumberFormat="1" applyFont="1" applyFill="1" applyBorder="1" applyAlignment="1" applyProtection="1">
      <alignment horizontal="center" vertical="center" wrapText="1"/>
      <protection locked="0"/>
    </xf>
    <xf numFmtId="0" fontId="76" fillId="0" borderId="14" xfId="0" applyFont="1" applyFill="1" applyBorder="1" applyAlignment="1">
      <alignment horizontal="center" vertical="center" wrapText="1"/>
    </xf>
    <xf numFmtId="0" fontId="81" fillId="0" borderId="11" xfId="8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3" fontId="10" fillId="37" borderId="14" xfId="81" applyNumberFormat="1" applyFont="1" applyFill="1" applyBorder="1" applyAlignment="1">
      <alignment horizontal="center" vertical="center" wrapText="1"/>
      <protection/>
    </xf>
    <xf numFmtId="0" fontId="81" fillId="0" borderId="13" xfId="80" applyFont="1" applyFill="1" applyBorder="1" applyAlignment="1">
      <alignment horizontal="center" vertical="center" wrapText="1"/>
    </xf>
    <xf numFmtId="168" fontId="80" fillId="0" borderId="13" xfId="80" applyNumberFormat="1" applyFont="1" applyFill="1" applyBorder="1" applyAlignment="1">
      <alignment horizontal="center" vertical="center" wrapText="1"/>
    </xf>
    <xf numFmtId="167" fontId="81" fillId="0" borderId="13" xfId="0" applyNumberFormat="1" applyFont="1" applyFill="1" applyBorder="1" applyAlignment="1" applyProtection="1">
      <alignment horizontal="right" vertical="center" wrapText="1"/>
      <protection locked="0"/>
    </xf>
    <xf numFmtId="0" fontId="81" fillId="0" borderId="14" xfId="80" applyFont="1" applyFill="1" applyBorder="1" applyAlignment="1">
      <alignment horizontal="center" vertical="center" wrapText="1"/>
    </xf>
    <xf numFmtId="167" fontId="81" fillId="0" borderId="16" xfId="80" applyNumberFormat="1" applyFont="1" applyFill="1" applyBorder="1" applyAlignment="1">
      <alignment horizontal="right" vertical="center" wrapText="1"/>
    </xf>
    <xf numFmtId="167" fontId="81" fillId="0" borderId="17" xfId="0" applyNumberFormat="1" applyFont="1" applyFill="1" applyBorder="1" applyAlignment="1" applyProtection="1">
      <alignment horizontal="right" vertical="center" wrapText="1"/>
      <protection locked="0"/>
    </xf>
    <xf numFmtId="0" fontId="81" fillId="0" borderId="18" xfId="0" applyFont="1" applyFill="1" applyBorder="1" applyAlignment="1" applyProtection="1">
      <alignment horizontal="center" vertical="center" wrapText="1"/>
      <protection locked="0"/>
    </xf>
    <xf numFmtId="0" fontId="80" fillId="0" borderId="18" xfId="0" applyFont="1" applyFill="1" applyBorder="1" applyAlignment="1">
      <alignment horizontal="center" vertical="center" wrapText="1"/>
    </xf>
    <xf numFmtId="167" fontId="81" fillId="33" borderId="18" xfId="0" applyNumberFormat="1" applyFont="1" applyFill="1" applyBorder="1" applyAlignment="1" applyProtection="1">
      <alignment horizontal="right" vertical="center" wrapText="1"/>
      <protection locked="0"/>
    </xf>
    <xf numFmtId="0" fontId="0" fillId="0" borderId="19" xfId="0" applyBorder="1" applyAlignment="1">
      <alignment/>
    </xf>
    <xf numFmtId="0" fontId="80" fillId="0" borderId="20" xfId="0" applyFont="1" applyFill="1" applyBorder="1" applyAlignment="1">
      <alignment horizontal="left" vertical="center" wrapText="1"/>
    </xf>
    <xf numFmtId="167" fontId="81" fillId="0" borderId="20" xfId="80" applyNumberFormat="1" applyFont="1" applyFill="1" applyBorder="1" applyAlignment="1">
      <alignment horizontal="right" vertical="center" wrapText="1"/>
    </xf>
    <xf numFmtId="0" fontId="80" fillId="0" borderId="16" xfId="0" applyFont="1" applyFill="1" applyBorder="1" applyAlignment="1">
      <alignment horizontal="left" vertical="center" wrapText="1"/>
    </xf>
    <xf numFmtId="0" fontId="80" fillId="0" borderId="17" xfId="0" applyFont="1" applyFill="1" applyBorder="1" applyAlignment="1">
      <alignment horizontal="left" vertical="center" wrapText="1"/>
    </xf>
    <xf numFmtId="167" fontId="81" fillId="0" borderId="17" xfId="80" applyNumberFormat="1" applyFont="1" applyFill="1" applyBorder="1" applyAlignment="1">
      <alignment horizontal="right" vertical="center" wrapText="1"/>
    </xf>
    <xf numFmtId="0" fontId="13" fillId="0" borderId="0" xfId="0" applyFont="1" applyAlignment="1">
      <alignment/>
    </xf>
    <xf numFmtId="0" fontId="13" fillId="40" borderId="21" xfId="0" applyFont="1" applyFill="1" applyBorder="1" applyAlignment="1">
      <alignment horizontal="justify" vertical="top" wrapText="1"/>
    </xf>
    <xf numFmtId="0" fontId="14" fillId="0" borderId="22" xfId="0" applyFont="1" applyBorder="1" applyAlignment="1">
      <alignment horizontal="justify" vertical="top" wrapText="1"/>
    </xf>
    <xf numFmtId="0" fontId="14" fillId="0" borderId="23" xfId="0" applyFont="1" applyBorder="1" applyAlignment="1">
      <alignment horizontal="justify" vertical="top" wrapText="1"/>
    </xf>
    <xf numFmtId="168" fontId="80" fillId="0" borderId="18" xfId="80" applyNumberFormat="1" applyFont="1" applyFill="1" applyBorder="1" applyAlignment="1">
      <alignment horizontal="center" vertical="center" wrapText="1"/>
    </xf>
    <xf numFmtId="167" fontId="81" fillId="0" borderId="24" xfId="0" applyNumberFormat="1" applyFont="1" applyFill="1" applyBorder="1" applyAlignment="1" applyProtection="1">
      <alignment horizontal="right" vertical="center" wrapText="1"/>
      <protection locked="0"/>
    </xf>
    <xf numFmtId="0" fontId="81" fillId="0" borderId="10" xfId="80" applyFont="1" applyFill="1" applyBorder="1" applyAlignment="1">
      <alignment horizontal="center" vertical="center" wrapText="1"/>
    </xf>
    <xf numFmtId="0" fontId="80" fillId="0" borderId="25" xfId="0" applyFont="1" applyFill="1" applyBorder="1" applyAlignment="1">
      <alignment horizontal="left" vertical="center" wrapText="1"/>
    </xf>
    <xf numFmtId="0" fontId="87" fillId="35" borderId="14" xfId="0" applyFont="1" applyFill="1" applyBorder="1" applyAlignment="1">
      <alignment horizontal="center" vertical="center"/>
    </xf>
    <xf numFmtId="0" fontId="87" fillId="35" borderId="18" xfId="0" applyFont="1" applyFill="1" applyBorder="1" applyAlignment="1">
      <alignment horizontal="center" vertical="center" wrapText="1"/>
    </xf>
    <xf numFmtId="0" fontId="87" fillId="35" borderId="14" xfId="0" applyFont="1" applyFill="1" applyBorder="1" applyAlignment="1">
      <alignment horizontal="center" vertical="center" wrapText="1"/>
    </xf>
    <xf numFmtId="0" fontId="81" fillId="0" borderId="0" xfId="0" applyFont="1" applyFill="1" applyBorder="1" applyAlignment="1" applyProtection="1">
      <alignment horizontal="center" vertical="top" wrapText="1"/>
      <protection locked="0"/>
    </xf>
    <xf numFmtId="0" fontId="81" fillId="0" borderId="0" xfId="0" applyFont="1" applyFill="1" applyBorder="1" applyAlignment="1" applyProtection="1">
      <alignment horizontal="left" vertical="top" wrapText="1"/>
      <protection locked="0"/>
    </xf>
    <xf numFmtId="0" fontId="12" fillId="41" borderId="14" xfId="0" applyFont="1" applyFill="1" applyBorder="1" applyAlignment="1" applyProtection="1">
      <alignment horizontal="center" vertical="center" wrapText="1"/>
      <protection locked="0"/>
    </xf>
    <xf numFmtId="1" fontId="87" fillId="41" borderId="14" xfId="0" applyNumberFormat="1" applyFont="1" applyFill="1" applyBorder="1" applyAlignment="1" applyProtection="1">
      <alignment horizontal="center" vertical="center" wrapText="1"/>
      <protection locked="0"/>
    </xf>
    <xf numFmtId="0" fontId="87" fillId="41" borderId="14" xfId="0" applyFont="1" applyFill="1" applyBorder="1" applyAlignment="1" applyProtection="1">
      <alignment horizontal="center" vertical="center" wrapText="1"/>
      <protection locked="0"/>
    </xf>
    <xf numFmtId="0" fontId="81" fillId="0" borderId="14" xfId="0" applyFont="1" applyFill="1" applyBorder="1" applyAlignment="1" applyProtection="1">
      <alignment horizontal="center" vertical="top" wrapText="1"/>
      <protection locked="0"/>
    </xf>
    <xf numFmtId="3" fontId="88" fillId="0" borderId="14" xfId="0" applyNumberFormat="1" applyFont="1" applyFill="1" applyBorder="1" applyAlignment="1" applyProtection="1">
      <alignment horizontal="center" vertical="center" wrapText="1"/>
      <protection locked="0"/>
    </xf>
    <xf numFmtId="0" fontId="81" fillId="41" borderId="14" xfId="0" applyFont="1" applyFill="1" applyBorder="1" applyAlignment="1" applyProtection="1">
      <alignment horizontal="center" vertical="center" wrapText="1"/>
      <protection locked="0"/>
    </xf>
    <xf numFmtId="44" fontId="81" fillId="41" borderId="14"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left" vertical="center" wrapText="1"/>
      <protection locked="0"/>
    </xf>
    <xf numFmtId="3" fontId="86" fillId="37" borderId="10" xfId="0" applyNumberFormat="1" applyFont="1" applyFill="1" applyBorder="1" applyAlignment="1">
      <alignment horizontal="center" vertical="center" wrapText="1"/>
    </xf>
    <xf numFmtId="3" fontId="10" fillId="37" borderId="10" xfId="0" applyNumberFormat="1" applyFont="1" applyFill="1" applyBorder="1" applyAlignment="1" applyProtection="1">
      <alignment horizontal="center" vertical="center" wrapText="1"/>
      <protection/>
    </xf>
    <xf numFmtId="168" fontId="78" fillId="0" borderId="10" xfId="80" applyNumberFormat="1" applyFont="1" applyFill="1" applyBorder="1" applyAlignment="1">
      <alignment horizontal="center" vertical="center" wrapText="1"/>
    </xf>
    <xf numFmtId="167" fontId="76" fillId="0" borderId="10" xfId="80" applyNumberFormat="1" applyFont="1" applyFill="1" applyBorder="1" applyAlignment="1">
      <alignment horizontal="right" vertical="center" wrapText="1"/>
    </xf>
    <xf numFmtId="167" fontId="76" fillId="0" borderId="10" xfId="0" applyNumberFormat="1" applyFont="1" applyFill="1" applyBorder="1" applyAlignment="1" applyProtection="1">
      <alignment horizontal="right" vertical="center" wrapText="1"/>
      <protection locked="0"/>
    </xf>
    <xf numFmtId="0" fontId="78" fillId="0" borderId="16" xfId="0" applyFont="1" applyFill="1" applyBorder="1" applyAlignment="1">
      <alignment horizontal="left" vertical="center" wrapText="1"/>
    </xf>
    <xf numFmtId="0" fontId="78" fillId="0" borderId="17" xfId="0" applyFont="1" applyFill="1" applyBorder="1" applyAlignment="1">
      <alignment horizontal="left" vertical="center" wrapText="1"/>
    </xf>
    <xf numFmtId="167" fontId="76" fillId="0" borderId="17" xfId="80" applyNumberFormat="1" applyFont="1" applyFill="1" applyBorder="1" applyAlignment="1">
      <alignment horizontal="right" vertical="center" wrapText="1"/>
    </xf>
    <xf numFmtId="0" fontId="10" fillId="0" borderId="26" xfId="0" applyFont="1" applyFill="1" applyBorder="1" applyAlignment="1">
      <alignment horizontal="left" vertical="center" wrapText="1"/>
    </xf>
    <xf numFmtId="3" fontId="86" fillId="37" borderId="18" xfId="0" applyNumberFormat="1" applyFont="1" applyFill="1" applyBorder="1" applyAlignment="1">
      <alignment horizontal="center" vertical="center" wrapText="1"/>
    </xf>
    <xf numFmtId="3" fontId="10" fillId="37" borderId="18" xfId="0" applyNumberFormat="1" applyFont="1" applyFill="1" applyBorder="1" applyAlignment="1" applyProtection="1">
      <alignment horizontal="center" vertical="center" wrapText="1"/>
      <protection/>
    </xf>
    <xf numFmtId="167" fontId="76" fillId="0" borderId="13" xfId="80" applyNumberFormat="1" applyFont="1" applyFill="1" applyBorder="1" applyAlignment="1">
      <alignment horizontal="right" vertical="center" wrapText="1"/>
    </xf>
    <xf numFmtId="167" fontId="76" fillId="0" borderId="13" xfId="0" applyNumberFormat="1" applyFont="1" applyFill="1" applyBorder="1" applyAlignment="1" applyProtection="1">
      <alignment horizontal="right" vertical="center" wrapText="1"/>
      <protection locked="0"/>
    </xf>
    <xf numFmtId="3" fontId="86" fillId="37" borderId="14" xfId="0" applyNumberFormat="1" applyFont="1" applyFill="1" applyBorder="1" applyAlignment="1">
      <alignment horizontal="center" vertical="center" wrapText="1"/>
    </xf>
    <xf numFmtId="3" fontId="10" fillId="37" borderId="14" xfId="0" applyNumberFormat="1" applyFont="1" applyFill="1" applyBorder="1" applyAlignment="1" applyProtection="1">
      <alignment horizontal="center" vertical="center" wrapText="1"/>
      <protection/>
    </xf>
    <xf numFmtId="168" fontId="78" fillId="0" borderId="14" xfId="80" applyNumberFormat="1" applyFont="1" applyFill="1" applyBorder="1" applyAlignment="1">
      <alignment horizontal="center" vertical="center" wrapText="1"/>
    </xf>
    <xf numFmtId="167" fontId="76" fillId="0" borderId="16" xfId="80" applyNumberFormat="1" applyFont="1" applyFill="1" applyBorder="1" applyAlignment="1">
      <alignment horizontal="right" vertical="center" wrapText="1"/>
    </xf>
    <xf numFmtId="167" fontId="76" fillId="0" borderId="17" xfId="0" applyNumberFormat="1" applyFont="1" applyFill="1" applyBorder="1" applyAlignment="1" applyProtection="1">
      <alignment horizontal="right" vertical="center" wrapText="1"/>
      <protection locked="0"/>
    </xf>
    <xf numFmtId="44" fontId="81" fillId="0" borderId="14" xfId="94" applyFont="1" applyFill="1" applyBorder="1" applyAlignment="1" applyProtection="1">
      <alignment horizontal="center" vertical="center" wrapText="1"/>
      <protection locked="0"/>
    </xf>
    <xf numFmtId="0" fontId="15" fillId="0" borderId="26" xfId="0" applyFont="1" applyFill="1" applyBorder="1" applyAlignment="1">
      <alignment horizontal="left" vertical="center" wrapText="1"/>
    </xf>
    <xf numFmtId="0" fontId="76" fillId="0" borderId="13" xfId="80" applyFont="1" applyFill="1" applyBorder="1" applyAlignment="1">
      <alignment horizontal="center" vertical="center" wrapText="1"/>
    </xf>
    <xf numFmtId="0" fontId="76" fillId="0" borderId="14" xfId="80" applyFont="1" applyFill="1" applyBorder="1" applyAlignment="1">
      <alignment horizontal="center" vertical="center" wrapText="1"/>
    </xf>
    <xf numFmtId="0" fontId="10" fillId="0" borderId="10" xfId="0" applyFont="1" applyFill="1" applyBorder="1" applyAlignment="1">
      <alignment horizontal="left" vertical="center" wrapText="1"/>
    </xf>
    <xf numFmtId="0" fontId="76" fillId="0" borderId="14" xfId="0" applyFont="1" applyFill="1" applyBorder="1" applyAlignment="1" applyProtection="1">
      <alignment horizontal="left" vertical="top" wrapText="1"/>
      <protection locked="0"/>
    </xf>
    <xf numFmtId="0" fontId="76" fillId="0" borderId="18" xfId="0" applyFont="1" applyFill="1" applyBorder="1" applyAlignment="1" applyProtection="1">
      <alignment horizontal="left" vertical="center" wrapText="1"/>
      <protection locked="0"/>
    </xf>
    <xf numFmtId="169" fontId="76" fillId="0" borderId="18" xfId="42" applyNumberFormat="1" applyFont="1" applyFill="1" applyBorder="1" applyAlignment="1" applyProtection="1">
      <alignment horizontal="center" vertical="center" wrapText="1"/>
      <protection locked="0"/>
    </xf>
    <xf numFmtId="0" fontId="76" fillId="0" borderId="18" xfId="0" applyFont="1" applyFill="1" applyBorder="1" applyAlignment="1">
      <alignment horizontal="center" vertical="center" wrapText="1"/>
    </xf>
    <xf numFmtId="0" fontId="86" fillId="37" borderId="14" xfId="0" applyFont="1" applyFill="1" applyBorder="1" applyAlignment="1">
      <alignment horizontal="left" vertical="top" wrapText="1"/>
    </xf>
    <xf numFmtId="0" fontId="10" fillId="37" borderId="14" xfId="0" applyFont="1" applyFill="1" applyBorder="1" applyAlignment="1" applyProtection="1">
      <alignment horizontal="center" vertical="center" wrapText="1"/>
      <protection locked="0"/>
    </xf>
    <xf numFmtId="0" fontId="10" fillId="0" borderId="27" xfId="0" applyFont="1" applyFill="1" applyBorder="1" applyAlignment="1">
      <alignment horizontal="left" vertical="center" wrapText="1"/>
    </xf>
    <xf numFmtId="3" fontId="10" fillId="37" borderId="20" xfId="0" applyNumberFormat="1" applyFont="1" applyFill="1" applyBorder="1" applyAlignment="1">
      <alignment horizontal="center" vertical="center" wrapText="1"/>
    </xf>
    <xf numFmtId="3" fontId="10" fillId="37" borderId="20" xfId="0" applyNumberFormat="1" applyFont="1" applyFill="1" applyBorder="1" applyAlignment="1" applyProtection="1">
      <alignment horizontal="center" vertical="center" wrapText="1"/>
      <protection/>
    </xf>
    <xf numFmtId="0" fontId="78" fillId="0" borderId="14" xfId="0" applyFont="1" applyFill="1" applyBorder="1" applyAlignment="1">
      <alignment horizontal="center" vertical="center" wrapText="1"/>
    </xf>
    <xf numFmtId="167" fontId="76" fillId="33" borderId="14" xfId="0" applyNumberFormat="1" applyFont="1" applyFill="1" applyBorder="1" applyAlignment="1" applyProtection="1">
      <alignment horizontal="right" vertical="center" wrapText="1"/>
      <protection locked="0"/>
    </xf>
    <xf numFmtId="0" fontId="10" fillId="0" borderId="20" xfId="0" applyFont="1" applyFill="1" applyBorder="1" applyAlignment="1">
      <alignment horizontal="left" vertical="center" wrapText="1"/>
    </xf>
    <xf numFmtId="3" fontId="10" fillId="37" borderId="14" xfId="0" applyNumberFormat="1" applyFont="1" applyFill="1" applyBorder="1" applyAlignment="1">
      <alignment horizontal="center" vertical="center" wrapText="1"/>
    </xf>
    <xf numFmtId="3" fontId="10" fillId="37" borderId="18" xfId="0" applyNumberFormat="1" applyFont="1" applyFill="1" applyBorder="1" applyAlignment="1">
      <alignment horizontal="center" vertical="center" wrapText="1"/>
    </xf>
    <xf numFmtId="3" fontId="10" fillId="37" borderId="25" xfId="0" applyNumberFormat="1" applyFont="1" applyFill="1" applyBorder="1" applyAlignment="1">
      <alignment horizontal="center" vertical="center" wrapText="1"/>
    </xf>
    <xf numFmtId="3" fontId="10" fillId="37" borderId="25" xfId="0" applyNumberFormat="1" applyFont="1" applyFill="1" applyBorder="1" applyAlignment="1" applyProtection="1">
      <alignment horizontal="center" vertical="center" wrapText="1"/>
      <protection/>
    </xf>
    <xf numFmtId="0" fontId="10" fillId="0" borderId="14" xfId="0" applyFont="1" applyBorder="1" applyAlignment="1">
      <alignment horizontal="left" vertical="top" wrapText="1"/>
    </xf>
    <xf numFmtId="1" fontId="81" fillId="0" borderId="14" xfId="0" applyNumberFormat="1" applyFont="1" applyFill="1" applyBorder="1" applyAlignment="1" applyProtection="1">
      <alignment horizontal="center" vertical="center" wrapText="1"/>
      <protection locked="0"/>
    </xf>
    <xf numFmtId="0" fontId="78" fillId="0" borderId="0" xfId="0" applyFont="1" applyFill="1" applyAlignment="1" applyProtection="1">
      <alignment horizontal="left" vertical="top" wrapText="1"/>
      <protection locked="0"/>
    </xf>
    <xf numFmtId="175" fontId="80" fillId="33" borderId="12" xfId="0" applyNumberFormat="1" applyFont="1" applyFill="1" applyBorder="1" applyAlignment="1" applyProtection="1">
      <alignment horizontal="right" vertical="center" wrapText="1"/>
      <protection locked="0"/>
    </xf>
    <xf numFmtId="3" fontId="10" fillId="37" borderId="15" xfId="0" applyNumberFormat="1" applyFont="1" applyFill="1" applyBorder="1" applyAlignment="1">
      <alignment horizontal="center" vertical="center" wrapText="1"/>
    </xf>
    <xf numFmtId="3" fontId="10" fillId="37" borderId="15" xfId="0" applyNumberFormat="1" applyFont="1" applyFill="1" applyBorder="1" applyAlignment="1" applyProtection="1">
      <alignment horizontal="center" vertical="center" wrapText="1"/>
      <protection/>
    </xf>
    <xf numFmtId="0" fontId="76" fillId="35" borderId="18" xfId="0" applyFont="1" applyFill="1" applyBorder="1" applyAlignment="1">
      <alignment horizontal="center" vertical="center" wrapText="1"/>
    </xf>
    <xf numFmtId="0" fontId="76" fillId="35" borderId="14" xfId="0" applyFont="1" applyFill="1" applyBorder="1" applyAlignment="1">
      <alignment horizontal="center" vertical="center" wrapText="1"/>
    </xf>
    <xf numFmtId="0" fontId="76" fillId="0" borderId="27" xfId="0" applyFont="1" applyFill="1" applyBorder="1" applyAlignment="1">
      <alignment horizontal="center" vertical="top" wrapText="1"/>
    </xf>
    <xf numFmtId="0" fontId="76" fillId="0" borderId="28" xfId="0" applyFont="1" applyFill="1" applyBorder="1" applyAlignment="1">
      <alignment horizontal="center" vertical="center" wrapText="1"/>
    </xf>
    <xf numFmtId="0" fontId="10" fillId="0" borderId="27" xfId="0" applyFont="1" applyFill="1" applyBorder="1" applyAlignment="1">
      <alignment horizontal="left" vertical="top" wrapText="1"/>
    </xf>
    <xf numFmtId="0" fontId="76" fillId="0" borderId="27" xfId="0" applyFont="1" applyFill="1" applyBorder="1" applyAlignment="1">
      <alignment horizontal="center" vertical="center" wrapText="1"/>
    </xf>
    <xf numFmtId="0" fontId="86" fillId="35" borderId="14" xfId="0" applyFont="1" applyFill="1" applyBorder="1" applyAlignment="1">
      <alignment horizontal="left" vertical="top" wrapText="1"/>
    </xf>
    <xf numFmtId="0" fontId="88" fillId="35" borderId="14" xfId="0" applyFont="1" applyFill="1" applyBorder="1" applyAlignment="1">
      <alignment horizontal="left" vertical="top" wrapText="1"/>
    </xf>
    <xf numFmtId="0" fontId="86" fillId="0" borderId="0" xfId="73" applyFont="1" applyFill="1" applyAlignment="1" applyProtection="1">
      <alignment horizontal="left" vertical="top" wrapText="1"/>
      <protection locked="0"/>
    </xf>
    <xf numFmtId="0" fontId="89" fillId="0" borderId="15" xfId="0" applyFont="1" applyFill="1" applyBorder="1" applyAlignment="1" applyProtection="1">
      <alignment vertical="top" wrapText="1"/>
      <protection locked="0"/>
    </xf>
    <xf numFmtId="0" fontId="90" fillId="0" borderId="15" xfId="0" applyFont="1" applyFill="1" applyBorder="1" applyAlignment="1" applyProtection="1">
      <alignment vertical="top" wrapText="1"/>
      <protection locked="0"/>
    </xf>
    <xf numFmtId="0" fontId="76" fillId="0" borderId="0" xfId="73" applyFont="1" applyFill="1" applyAlignment="1" applyProtection="1">
      <alignment horizontal="left" vertical="top" wrapText="1"/>
      <protection locked="0"/>
    </xf>
    <xf numFmtId="0" fontId="91" fillId="0" borderId="0" xfId="73" applyFont="1" applyFill="1" applyAlignment="1" applyProtection="1">
      <alignment horizontal="left" vertical="top" wrapText="1"/>
      <protection locked="0"/>
    </xf>
    <xf numFmtId="49" fontId="76" fillId="35" borderId="10" xfId="73" applyNumberFormat="1" applyFont="1" applyFill="1" applyBorder="1" applyAlignment="1" applyProtection="1">
      <alignment horizontal="left" vertical="top" wrapText="1"/>
      <protection locked="0"/>
    </xf>
    <xf numFmtId="0" fontId="0" fillId="0" borderId="10" xfId="0" applyFill="1" applyBorder="1" applyAlignment="1">
      <alignment/>
    </xf>
    <xf numFmtId="0" fontId="76" fillId="0" borderId="0" xfId="73" applyFont="1" applyFill="1" applyAlignment="1" applyProtection="1">
      <alignment horizontal="left" vertical="top" wrapText="1"/>
      <protection locked="0"/>
    </xf>
    <xf numFmtId="0" fontId="76" fillId="0" borderId="0" xfId="73" applyFont="1" applyFill="1" applyAlignment="1" applyProtection="1">
      <alignment horizontal="justify" vertical="top" wrapText="1"/>
      <protection locked="0"/>
    </xf>
    <xf numFmtId="0" fontId="92" fillId="0" borderId="0" xfId="73" applyFont="1" applyFill="1" applyAlignment="1" applyProtection="1">
      <alignment horizontal="justify" vertical="top" wrapText="1"/>
      <protection locked="0"/>
    </xf>
    <xf numFmtId="0" fontId="93" fillId="0" borderId="0" xfId="73" applyFont="1" applyFill="1" applyAlignment="1" applyProtection="1">
      <alignment horizontal="left" vertical="top" wrapText="1"/>
      <protection locked="0"/>
    </xf>
    <xf numFmtId="0" fontId="94" fillId="0" borderId="0" xfId="73" applyFont="1" applyFill="1" applyAlignment="1" applyProtection="1">
      <alignment horizontal="justify" vertical="top" wrapText="1"/>
      <protection locked="0"/>
    </xf>
    <xf numFmtId="0" fontId="76" fillId="33" borderId="0" xfId="73" applyFont="1" applyFill="1" applyAlignment="1" applyProtection="1">
      <alignment horizontal="justify" vertical="top" wrapText="1"/>
      <protection locked="0"/>
    </xf>
    <xf numFmtId="0" fontId="0" fillId="0" borderId="0" xfId="0" applyFill="1" applyAlignment="1">
      <alignment/>
    </xf>
    <xf numFmtId="0" fontId="81" fillId="33" borderId="0" xfId="0" applyFont="1" applyFill="1" applyAlignment="1" applyProtection="1">
      <alignment horizontal="left" vertical="center" wrapText="1"/>
      <protection locked="0"/>
    </xf>
    <xf numFmtId="0" fontId="81" fillId="33" borderId="0" xfId="0" applyFont="1" applyFill="1" applyAlignment="1" applyProtection="1">
      <alignment horizontal="right" vertical="top" wrapText="1"/>
      <protection locked="0"/>
    </xf>
    <xf numFmtId="0" fontId="95" fillId="0" borderId="0" xfId="73" applyFont="1" applyFill="1" applyAlignment="1" applyProtection="1">
      <alignment horizontal="left" vertical="top" wrapText="1"/>
      <protection locked="0"/>
    </xf>
    <xf numFmtId="0" fontId="81" fillId="0" borderId="0" xfId="0" applyFont="1" applyFill="1" applyAlignment="1" applyProtection="1">
      <alignment horizontal="left" vertical="center" wrapText="1"/>
      <protection locked="0"/>
    </xf>
    <xf numFmtId="0" fontId="81" fillId="0" borderId="0" xfId="0" applyFont="1" applyFill="1" applyAlignment="1" applyProtection="1">
      <alignment horizontal="right" vertical="top" wrapText="1"/>
      <protection locked="0"/>
    </xf>
    <xf numFmtId="0" fontId="76" fillId="0" borderId="0" xfId="0" applyFont="1" applyFill="1" applyAlignment="1">
      <alignment/>
    </xf>
    <xf numFmtId="0" fontId="81" fillId="0" borderId="0" xfId="0" applyFont="1" applyFill="1" applyAlignment="1" applyProtection="1">
      <alignment horizontal="right" vertical="center" wrapText="1"/>
      <protection locked="0"/>
    </xf>
    <xf numFmtId="0" fontId="90" fillId="0" borderId="0" xfId="0" applyFont="1" applyFill="1" applyBorder="1" applyAlignment="1" applyProtection="1">
      <alignment horizontal="left" vertical="top" wrapText="1"/>
      <protection locked="0"/>
    </xf>
    <xf numFmtId="0" fontId="88" fillId="37" borderId="18" xfId="0" applyFont="1" applyFill="1" applyBorder="1" applyAlignment="1">
      <alignment horizontal="center" vertical="top" wrapText="1"/>
    </xf>
    <xf numFmtId="0" fontId="88" fillId="37" borderId="25" xfId="0" applyFont="1" applyFill="1" applyBorder="1" applyAlignment="1">
      <alignment horizontal="center" vertical="top" wrapText="1"/>
    </xf>
    <xf numFmtId="0" fontId="88" fillId="35" borderId="18" xfId="0" applyFont="1" applyFill="1" applyBorder="1" applyAlignment="1">
      <alignment horizontal="center" vertical="center" wrapText="1"/>
    </xf>
    <xf numFmtId="0" fontId="88" fillId="35" borderId="25" xfId="0" applyFont="1" applyFill="1" applyBorder="1" applyAlignment="1">
      <alignment horizontal="center" vertical="center" wrapText="1"/>
    </xf>
    <xf numFmtId="0" fontId="88" fillId="37" borderId="14" xfId="0" applyFont="1" applyFill="1" applyBorder="1" applyAlignment="1">
      <alignment horizontal="left" vertical="top" wrapText="1"/>
    </xf>
    <xf numFmtId="0" fontId="88" fillId="0" borderId="14" xfId="0" applyFont="1" applyBorder="1" applyAlignment="1">
      <alignment horizontal="left" vertical="top" wrapText="1"/>
    </xf>
    <xf numFmtId="174" fontId="88" fillId="37" borderId="14" xfId="0" applyNumberFormat="1" applyFont="1" applyFill="1" applyBorder="1" applyAlignment="1">
      <alignment horizontal="right" vertical="center" wrapText="1"/>
    </xf>
    <xf numFmtId="174" fontId="88" fillId="37" borderId="18" xfId="0" applyNumberFormat="1" applyFont="1" applyFill="1" applyBorder="1" applyAlignment="1">
      <alignment horizontal="right" vertical="center" wrapText="1"/>
    </xf>
    <xf numFmtId="0" fontId="89" fillId="0" borderId="29" xfId="0" applyFont="1" applyFill="1" applyBorder="1" applyAlignment="1" applyProtection="1">
      <alignment horizontal="left" vertical="top" wrapText="1"/>
      <protection locked="0"/>
    </xf>
    <xf numFmtId="0" fontId="87" fillId="35" borderId="27" xfId="0" applyFont="1" applyFill="1" applyBorder="1" applyAlignment="1">
      <alignment horizontal="center" vertical="center" wrapText="1"/>
    </xf>
    <xf numFmtId="0" fontId="87" fillId="35" borderId="28" xfId="0" applyFont="1" applyFill="1" applyBorder="1" applyAlignment="1">
      <alignment horizontal="center" vertical="center" wrapText="1"/>
    </xf>
    <xf numFmtId="0" fontId="87" fillId="35" borderId="30" xfId="0" applyFont="1" applyFill="1" applyBorder="1" applyAlignment="1">
      <alignment horizontal="center" vertical="center" wrapText="1"/>
    </xf>
    <xf numFmtId="0" fontId="88" fillId="35" borderId="30" xfId="0" applyFont="1" applyFill="1" applyBorder="1" applyAlignment="1">
      <alignment horizontal="center" vertical="center" wrapText="1"/>
    </xf>
    <xf numFmtId="0" fontId="88" fillId="35"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8" fillId="35" borderId="18" xfId="0" applyFont="1" applyFill="1" applyBorder="1" applyAlignment="1">
      <alignment horizontal="center" vertical="top" wrapText="1"/>
    </xf>
    <xf numFmtId="0" fontId="88" fillId="35" borderId="25" xfId="0" applyFont="1" applyFill="1" applyBorder="1" applyAlignment="1">
      <alignment horizontal="center" vertical="top" wrapText="1"/>
    </xf>
    <xf numFmtId="44" fontId="88" fillId="0" borderId="14" xfId="0" applyNumberFormat="1" applyFont="1" applyFill="1" applyBorder="1" applyAlignment="1">
      <alignment horizontal="right" vertical="center" wrapText="1"/>
    </xf>
    <xf numFmtId="44" fontId="88" fillId="0" borderId="18" xfId="0" applyNumberFormat="1" applyFont="1" applyFill="1" applyBorder="1" applyAlignment="1">
      <alignment horizontal="right" vertical="center" wrapText="1"/>
    </xf>
    <xf numFmtId="0" fontId="95" fillId="37" borderId="14" xfId="0" applyFont="1" applyFill="1" applyBorder="1" applyAlignment="1">
      <alignment horizontal="left" vertical="top" wrapText="1"/>
    </xf>
    <xf numFmtId="0" fontId="86" fillId="35" borderId="18" xfId="0" applyFont="1" applyFill="1" applyBorder="1" applyAlignment="1">
      <alignment horizontal="left" vertical="top" wrapText="1"/>
    </xf>
    <xf numFmtId="0" fontId="86" fillId="35" borderId="25" xfId="0" applyFont="1" applyFill="1" applyBorder="1" applyAlignment="1">
      <alignment horizontal="left" vertical="top" wrapText="1"/>
    </xf>
    <xf numFmtId="0" fontId="86" fillId="35" borderId="15" xfId="0" applyFont="1" applyFill="1" applyBorder="1" applyAlignment="1">
      <alignment horizontal="left" vertical="top" wrapText="1"/>
    </xf>
    <xf numFmtId="0" fontId="9" fillId="35" borderId="18"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88" fillId="35" borderId="18" xfId="0" applyFont="1" applyFill="1" applyBorder="1" applyAlignment="1">
      <alignment horizontal="center" vertical="top"/>
    </xf>
    <xf numFmtId="0" fontId="88" fillId="35" borderId="25" xfId="0" applyFont="1" applyFill="1" applyBorder="1" applyAlignment="1">
      <alignment horizontal="center" vertical="top"/>
    </xf>
    <xf numFmtId="0" fontId="88" fillId="35" borderId="15" xfId="0" applyFont="1" applyFill="1" applyBorder="1" applyAlignment="1">
      <alignment horizontal="center" vertical="top"/>
    </xf>
    <xf numFmtId="0" fontId="76" fillId="35" borderId="18" xfId="0" applyFont="1" applyFill="1" applyBorder="1" applyAlignment="1">
      <alignment horizontal="center" vertical="center" wrapText="1"/>
    </xf>
    <xf numFmtId="0" fontId="76" fillId="0" borderId="18" xfId="0" applyFont="1" applyBorder="1" applyAlignment="1">
      <alignment wrapText="1"/>
    </xf>
    <xf numFmtId="0" fontId="10" fillId="0" borderId="27"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76" fillId="0" borderId="14" xfId="0" applyFont="1" applyFill="1" applyBorder="1" applyAlignment="1" applyProtection="1">
      <alignment horizontal="left" vertical="top" wrapText="1"/>
      <protection locked="0"/>
    </xf>
    <xf numFmtId="0" fontId="96" fillId="0" borderId="18" xfId="0" applyFont="1" applyFill="1" applyBorder="1" applyAlignment="1" applyProtection="1">
      <alignment horizontal="center" vertical="center" wrapText="1"/>
      <protection locked="0"/>
    </xf>
    <xf numFmtId="0" fontId="97" fillId="0" borderId="18" xfId="0" applyFont="1" applyFill="1" applyBorder="1" applyAlignment="1" applyProtection="1">
      <alignment horizontal="left" vertical="center" wrapText="1"/>
      <protection locked="0"/>
    </xf>
    <xf numFmtId="169" fontId="97" fillId="0" borderId="18" xfId="42" applyNumberFormat="1" applyFont="1" applyFill="1" applyBorder="1" applyAlignment="1" applyProtection="1">
      <alignment horizontal="center" vertical="center" wrapText="1"/>
      <protection locked="0"/>
    </xf>
    <xf numFmtId="0" fontId="97" fillId="0" borderId="18" xfId="0" applyFont="1" applyFill="1" applyBorder="1" applyAlignment="1">
      <alignment horizontal="center" vertical="center" wrapText="1"/>
    </xf>
    <xf numFmtId="0" fontId="98" fillId="0" borderId="18" xfId="0" applyFont="1" applyFill="1" applyBorder="1" applyAlignment="1">
      <alignment horizontal="center" vertical="center" wrapText="1"/>
    </xf>
    <xf numFmtId="167" fontId="96" fillId="33" borderId="18" xfId="0" applyNumberFormat="1" applyFont="1" applyFill="1" applyBorder="1" applyAlignment="1" applyProtection="1">
      <alignment horizontal="right" vertical="center" wrapText="1"/>
      <protection locked="0"/>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0 2 3 3" xfId="65"/>
    <cellStyle name="Normalny 12 2 2" xfId="66"/>
    <cellStyle name="Normalny 12 3" xfId="67"/>
    <cellStyle name="Normalny 14 2" xfId="68"/>
    <cellStyle name="Normalny 2" xfId="69"/>
    <cellStyle name="Normalny 2 2 2" xfId="70"/>
    <cellStyle name="Normalny 24" xfId="71"/>
    <cellStyle name="Normalny 3" xfId="72"/>
    <cellStyle name="Normalny 4" xfId="73"/>
    <cellStyle name="Normalny 4 2" xfId="74"/>
    <cellStyle name="Normalny 4 3" xfId="75"/>
    <cellStyle name="Normalny 4 4" xfId="76"/>
    <cellStyle name="Normalny 5" xfId="77"/>
    <cellStyle name="Normalny 6" xfId="78"/>
    <cellStyle name="Normalny 7" xfId="79"/>
    <cellStyle name="Normalny 8" xfId="80"/>
    <cellStyle name="Normalny_Staplery i laparoskopia z kodami 2010" xfId="81"/>
    <cellStyle name="Obliczenia" xfId="82"/>
    <cellStyle name="Percent" xfId="83"/>
    <cellStyle name="Result" xfId="84"/>
    <cellStyle name="Result2" xfId="85"/>
    <cellStyle name="Suma" xfId="86"/>
    <cellStyle name="Tekst objaśnienia" xfId="87"/>
    <cellStyle name="Tekst ostrzeżenia" xfId="88"/>
    <cellStyle name="Tytuł" xfId="89"/>
    <cellStyle name="Uwaga" xfId="90"/>
    <cellStyle name="Currency" xfId="91"/>
    <cellStyle name="Currency [0]" xfId="92"/>
    <cellStyle name="Walutowy 2" xfId="93"/>
    <cellStyle name="Walutowy 3" xfId="94"/>
    <cellStyle name="Zły"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3:A6"/>
  <sheetViews>
    <sheetView zoomScalePageLayoutView="0" workbookViewId="0" topLeftCell="A1">
      <selection activeCell="A11" sqref="A11"/>
    </sheetView>
  </sheetViews>
  <sheetFormatPr defaultColWidth="9.00390625" defaultRowHeight="14.25"/>
  <cols>
    <col min="1" max="1" width="92.375" style="0" customWidth="1"/>
  </cols>
  <sheetData>
    <row r="3" ht="19.5" thickBot="1">
      <c r="A3" s="127" t="s">
        <v>75</v>
      </c>
    </row>
    <row r="4" ht="150.75" customHeight="1">
      <c r="A4" s="128" t="s">
        <v>76</v>
      </c>
    </row>
    <row r="5" ht="105" customHeight="1">
      <c r="A5" s="129" t="s">
        <v>77</v>
      </c>
    </row>
    <row r="6" ht="103.5" customHeight="1" thickBot="1">
      <c r="A6" s="130" t="s">
        <v>78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8</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SUM(H8:H8)</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286.5" customHeight="1">
      <c r="A8" s="133" t="s">
        <v>13</v>
      </c>
      <c r="B8" s="170" t="s">
        <v>100</v>
      </c>
      <c r="C8" s="148">
        <v>500</v>
      </c>
      <c r="D8" s="149" t="s">
        <v>90</v>
      </c>
      <c r="E8" s="73"/>
      <c r="F8" s="73"/>
      <c r="G8" s="74">
        <v>0</v>
      </c>
      <c r="H8" s="75">
        <f>ROUND(C8,2)*ROUND(G8,2)</f>
        <v>0</v>
      </c>
    </row>
    <row r="9" spans="1:8" s="50" customFormat="1" ht="14.25" customHeight="1">
      <c r="A9" s="45"/>
      <c r="B9" s="214"/>
      <c r="C9" s="214"/>
      <c r="D9" s="214"/>
      <c r="E9" s="214"/>
      <c r="F9" s="214"/>
      <c r="G9" s="214"/>
      <c r="H9" s="214"/>
    </row>
    <row r="11" spans="2:9" ht="12.75">
      <c r="B11" s="217" t="s">
        <v>56</v>
      </c>
      <c r="C11" s="217"/>
      <c r="D11" s="217"/>
      <c r="E11" s="217"/>
      <c r="F11" s="217"/>
      <c r="G11" s="217"/>
      <c r="H11" s="217"/>
      <c r="I11" s="217"/>
    </row>
  </sheetData>
  <sheetProtection/>
  <mergeCells count="5">
    <mergeCell ref="A1:B1"/>
    <mergeCell ref="E1:F1"/>
    <mergeCell ref="G1:H2"/>
    <mergeCell ref="B9:H9"/>
    <mergeCell ref="B11:I11"/>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1"/>
  <sheetViews>
    <sheetView zoomScalePageLayoutView="0" workbookViewId="0" topLeftCell="A1">
      <selection activeCell="C3" sqref="C3"/>
    </sheetView>
  </sheetViews>
  <sheetFormatPr defaultColWidth="9.625" defaultRowHeight="14.25"/>
  <cols>
    <col min="1" max="1" width="5.75390625" style="45" customWidth="1"/>
    <col min="2" max="2" width="63.753906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9</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SUM(H8:H9)</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211.5" customHeight="1">
      <c r="A8" s="112" t="s">
        <v>13</v>
      </c>
      <c r="B8" s="156" t="s">
        <v>101</v>
      </c>
      <c r="C8" s="157">
        <v>100</v>
      </c>
      <c r="D8" s="158" t="s">
        <v>90</v>
      </c>
      <c r="E8" s="113"/>
      <c r="F8" s="113"/>
      <c r="G8" s="78">
        <v>0</v>
      </c>
      <c r="H8" s="114">
        <f>ROUND(C8,2)*ROUND(G8,2)</f>
        <v>0</v>
      </c>
    </row>
    <row r="9" spans="1:8" s="57" customFormat="1" ht="105" customHeight="1">
      <c r="A9" s="115" t="s">
        <v>16</v>
      </c>
      <c r="B9" s="109" t="s">
        <v>102</v>
      </c>
      <c r="C9" s="161">
        <v>8</v>
      </c>
      <c r="D9" s="162" t="s">
        <v>90</v>
      </c>
      <c r="E9" s="99"/>
      <c r="F9" s="99"/>
      <c r="G9" s="80">
        <v>0</v>
      </c>
      <c r="H9" s="132">
        <f>ROUND(C9,2)*ROUND(G9,2)</f>
        <v>0</v>
      </c>
    </row>
    <row r="10" spans="1:8" s="50" customFormat="1" ht="12.75" customHeight="1">
      <c r="A10" s="217" t="s">
        <v>56</v>
      </c>
      <c r="B10" s="217"/>
      <c r="C10" s="217"/>
      <c r="D10" s="217"/>
      <c r="E10" s="217"/>
      <c r="F10" s="217"/>
      <c r="G10" s="217"/>
      <c r="H10" s="217"/>
    </row>
    <row r="11" spans="1:8" s="50" customFormat="1" ht="14.25" customHeight="1">
      <c r="A11" s="45"/>
      <c r="B11" s="214"/>
      <c r="C11" s="214"/>
      <c r="D11" s="214"/>
      <c r="E11" s="214"/>
      <c r="F11" s="214"/>
      <c r="G11" s="214"/>
      <c r="H11" s="214"/>
    </row>
  </sheetData>
  <sheetProtection/>
  <mergeCells count="5">
    <mergeCell ref="A1:B1"/>
    <mergeCell ref="E1:F1"/>
    <mergeCell ref="G1:H2"/>
    <mergeCell ref="A10:H10"/>
    <mergeCell ref="B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H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10</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110.25" customHeight="1">
      <c r="A8" s="71">
        <v>1</v>
      </c>
      <c r="B8" s="171" t="s">
        <v>103</v>
      </c>
      <c r="C8" s="106">
        <v>3200</v>
      </c>
      <c r="D8" s="107" t="s">
        <v>90</v>
      </c>
      <c r="E8" s="70"/>
      <c r="F8" s="70"/>
      <c r="G8" s="76">
        <v>0</v>
      </c>
      <c r="H8" s="76">
        <f>ROUND(ROUND(C8,2)*ROUND(G8,2),2)</f>
        <v>0</v>
      </c>
    </row>
    <row r="9" spans="1:8" ht="12.75" customHeight="1">
      <c r="A9" s="217" t="s">
        <v>56</v>
      </c>
      <c r="B9" s="217"/>
      <c r="C9" s="217"/>
      <c r="D9" s="217"/>
      <c r="E9" s="217"/>
      <c r="F9" s="217"/>
      <c r="G9" s="217"/>
      <c r="H9" s="217"/>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tabColor rgb="FF7030A0"/>
  </sheetPr>
  <dimension ref="A1:I14"/>
  <sheetViews>
    <sheetView tabSelected="1"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11</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SUM(H8:H13)</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27" customHeight="1">
      <c r="A8" s="71">
        <v>1</v>
      </c>
      <c r="B8" s="171" t="s">
        <v>104</v>
      </c>
      <c r="C8" s="106">
        <v>100</v>
      </c>
      <c r="D8" s="107" t="s">
        <v>90</v>
      </c>
      <c r="E8" s="70"/>
      <c r="F8" s="70"/>
      <c r="G8" s="76">
        <v>0</v>
      </c>
      <c r="H8" s="76">
        <f aca="true" t="shared" si="0" ref="H8:H13">ROUND(ROUND(C8,2)*ROUND(G8,2),2)</f>
        <v>0</v>
      </c>
    </row>
    <row r="9" spans="1:8" ht="24.75" customHeight="1">
      <c r="A9" s="71">
        <v>2</v>
      </c>
      <c r="B9" s="105" t="s">
        <v>105</v>
      </c>
      <c r="C9" s="106">
        <v>40</v>
      </c>
      <c r="D9" s="107" t="s">
        <v>90</v>
      </c>
      <c r="E9" s="70"/>
      <c r="F9" s="70"/>
      <c r="G9" s="76">
        <v>0</v>
      </c>
      <c r="H9" s="76">
        <f t="shared" si="0"/>
        <v>0</v>
      </c>
    </row>
    <row r="10" spans="1:8" ht="39.75" customHeight="1">
      <c r="A10" s="258">
        <v>3</v>
      </c>
      <c r="B10" s="259" t="s">
        <v>106</v>
      </c>
      <c r="C10" s="260">
        <v>10</v>
      </c>
      <c r="D10" s="261" t="s">
        <v>90</v>
      </c>
      <c r="E10" s="262"/>
      <c r="F10" s="262"/>
      <c r="G10" s="263">
        <v>0</v>
      </c>
      <c r="H10" s="263">
        <f t="shared" si="0"/>
        <v>0</v>
      </c>
    </row>
    <row r="11" spans="1:9" ht="36.75" customHeight="1">
      <c r="A11" s="71">
        <v>4</v>
      </c>
      <c r="B11" s="105" t="s">
        <v>107</v>
      </c>
      <c r="C11" s="106">
        <v>100</v>
      </c>
      <c r="D11" s="107" t="s">
        <v>90</v>
      </c>
      <c r="E11" s="70"/>
      <c r="F11" s="70"/>
      <c r="G11" s="120">
        <v>0</v>
      </c>
      <c r="H11" s="120">
        <f t="shared" si="0"/>
        <v>0</v>
      </c>
      <c r="I11" s="121"/>
    </row>
    <row r="12" spans="1:9" ht="28.5" customHeight="1">
      <c r="A12" s="71">
        <v>5</v>
      </c>
      <c r="B12" s="105" t="s">
        <v>108</v>
      </c>
      <c r="C12" s="106">
        <v>200</v>
      </c>
      <c r="D12" s="107" t="s">
        <v>90</v>
      </c>
      <c r="E12" s="70"/>
      <c r="F12" s="70"/>
      <c r="G12" s="120">
        <v>0</v>
      </c>
      <c r="H12" s="120">
        <f t="shared" si="0"/>
        <v>0</v>
      </c>
      <c r="I12" s="121"/>
    </row>
    <row r="13" spans="1:9" ht="43.5" customHeight="1">
      <c r="A13" s="71">
        <v>6</v>
      </c>
      <c r="B13" s="105" t="s">
        <v>109</v>
      </c>
      <c r="C13" s="106">
        <v>40</v>
      </c>
      <c r="D13" s="107" t="s">
        <v>110</v>
      </c>
      <c r="E13" s="70"/>
      <c r="F13" s="70"/>
      <c r="G13" s="76">
        <v>0</v>
      </c>
      <c r="H13" s="76">
        <f t="shared" si="0"/>
        <v>0</v>
      </c>
      <c r="I13" s="121"/>
    </row>
    <row r="14" spans="1:8" ht="12.75" customHeight="1">
      <c r="A14" s="217" t="s">
        <v>56</v>
      </c>
      <c r="B14" s="217"/>
      <c r="C14" s="217"/>
      <c r="D14" s="217"/>
      <c r="E14" s="217"/>
      <c r="F14" s="217"/>
      <c r="G14" s="217"/>
      <c r="H14" s="217"/>
    </row>
  </sheetData>
  <sheetProtection/>
  <mergeCells count="3">
    <mergeCell ref="A1:B1"/>
    <mergeCell ref="G1:H2"/>
    <mergeCell ref="A14:H14"/>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12</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141" customHeight="1">
      <c r="A8" s="71">
        <v>1</v>
      </c>
      <c r="B8" s="171" t="s">
        <v>111</v>
      </c>
      <c r="C8" s="106">
        <v>600</v>
      </c>
      <c r="D8" s="107" t="s">
        <v>112</v>
      </c>
      <c r="E8" s="70"/>
      <c r="F8" s="70"/>
      <c r="G8" s="76">
        <v>0</v>
      </c>
      <c r="H8" s="76">
        <f>ROUND(ROUND(C8,2)*ROUND(G8,2),2)</f>
        <v>0</v>
      </c>
    </row>
    <row r="9" spans="1:8" ht="12.75" customHeight="1">
      <c r="A9" s="217" t="s">
        <v>56</v>
      </c>
      <c r="B9" s="217"/>
      <c r="C9" s="217"/>
      <c r="D9" s="217"/>
      <c r="E9" s="217"/>
      <c r="F9" s="217"/>
      <c r="G9" s="217"/>
      <c r="H9" s="217"/>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tabColor rgb="FFC00000"/>
  </sheetPr>
  <dimension ref="A1:H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13</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408.75" customHeight="1">
      <c r="A8" s="71">
        <v>1</v>
      </c>
      <c r="B8" s="105" t="s">
        <v>166</v>
      </c>
      <c r="C8" s="106">
        <v>1600</v>
      </c>
      <c r="D8" s="107" t="s">
        <v>90</v>
      </c>
      <c r="E8" s="70"/>
      <c r="F8" s="70"/>
      <c r="G8" s="76">
        <v>0</v>
      </c>
      <c r="H8" s="76">
        <f>ROUND(ROUND(C8,2)*ROUND(G8,2),2)</f>
        <v>0</v>
      </c>
    </row>
    <row r="9" spans="1:8" ht="12.75" customHeight="1">
      <c r="A9" s="217" t="s">
        <v>56</v>
      </c>
      <c r="B9" s="217"/>
      <c r="C9" s="217"/>
      <c r="D9" s="217"/>
      <c r="E9" s="217"/>
      <c r="F9" s="217"/>
      <c r="G9" s="217"/>
      <c r="H9" s="217"/>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tabColor rgb="FFC00000"/>
  </sheetPr>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14</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SUM(H8:H8)</f>
        <v>0</v>
      </c>
      <c r="G5" s="86"/>
      <c r="H5" s="86"/>
      <c r="I5" s="49"/>
      <c r="J5" s="49"/>
    </row>
    <row r="6" spans="1:10" s="50" customFormat="1" ht="12.75">
      <c r="A6" s="23"/>
      <c r="B6" s="24"/>
      <c r="C6" s="25"/>
      <c r="D6" s="23"/>
      <c r="E6" s="86"/>
      <c r="F6" s="86"/>
      <c r="G6" s="86"/>
      <c r="H6" s="86"/>
      <c r="I6" s="49"/>
      <c r="J6" s="49"/>
    </row>
    <row r="7" spans="1:8" s="57" customFormat="1" ht="36.75" customHeight="1">
      <c r="A7" s="67" t="s">
        <v>43</v>
      </c>
      <c r="B7" s="67" t="s">
        <v>44</v>
      </c>
      <c r="C7" s="90" t="s">
        <v>52</v>
      </c>
      <c r="D7" s="91" t="s">
        <v>46</v>
      </c>
      <c r="E7" s="91" t="s">
        <v>47</v>
      </c>
      <c r="F7" s="91" t="s">
        <v>48</v>
      </c>
      <c r="G7" s="91" t="s">
        <v>60</v>
      </c>
      <c r="H7" s="91" t="s">
        <v>59</v>
      </c>
    </row>
    <row r="8" spans="1:8" s="95" customFormat="1" ht="114.75" customHeight="1">
      <c r="A8" s="93" t="s">
        <v>13</v>
      </c>
      <c r="B8" s="175" t="s">
        <v>165</v>
      </c>
      <c r="C8" s="161">
        <v>1000</v>
      </c>
      <c r="D8" s="176" t="s">
        <v>90</v>
      </c>
      <c r="E8" s="92"/>
      <c r="F8" s="92"/>
      <c r="G8" s="80">
        <v>0</v>
      </c>
      <c r="H8" s="94">
        <f>ROUND(C8,2)*ROUND(G8,2)</f>
        <v>0</v>
      </c>
    </row>
    <row r="9" spans="1:8" s="50" customFormat="1" ht="12.75" customHeight="1">
      <c r="A9" s="217" t="s">
        <v>56</v>
      </c>
      <c r="B9" s="217"/>
      <c r="C9" s="217"/>
      <c r="D9" s="217"/>
      <c r="E9" s="217"/>
      <c r="F9" s="217"/>
      <c r="G9" s="217"/>
      <c r="H9" s="217"/>
    </row>
    <row r="10" spans="1:8" s="50" customFormat="1" ht="14.25" customHeight="1">
      <c r="A10" s="45"/>
      <c r="B10" s="214"/>
      <c r="C10" s="214"/>
      <c r="D10" s="214"/>
      <c r="E10" s="214"/>
      <c r="F10" s="214"/>
      <c r="G10" s="214"/>
      <c r="H10" s="21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15</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SUM(H8:H8)</f>
        <v>0</v>
      </c>
      <c r="G5" s="86"/>
      <c r="H5" s="86"/>
      <c r="I5" s="49"/>
      <c r="J5" s="49"/>
    </row>
    <row r="6" spans="1:10" s="50" customFormat="1" ht="12.75">
      <c r="A6" s="23"/>
      <c r="B6" s="24"/>
      <c r="C6" s="25"/>
      <c r="D6" s="23"/>
      <c r="E6" s="86"/>
      <c r="F6" s="86"/>
      <c r="G6" s="86"/>
      <c r="H6" s="86"/>
      <c r="I6" s="49"/>
      <c r="J6" s="49"/>
    </row>
    <row r="7" spans="1:8" s="57" customFormat="1" ht="36.75" customHeight="1">
      <c r="A7" s="67" t="s">
        <v>43</v>
      </c>
      <c r="B7" s="67" t="s">
        <v>44</v>
      </c>
      <c r="C7" s="90" t="s">
        <v>52</v>
      </c>
      <c r="D7" s="91" t="s">
        <v>46</v>
      </c>
      <c r="E7" s="91" t="s">
        <v>47</v>
      </c>
      <c r="F7" s="91" t="s">
        <v>48</v>
      </c>
      <c r="G7" s="91" t="s">
        <v>60</v>
      </c>
      <c r="H7" s="91" t="s">
        <v>59</v>
      </c>
    </row>
    <row r="8" spans="1:8" s="95" customFormat="1" ht="80.25" customHeight="1">
      <c r="A8" s="93" t="s">
        <v>13</v>
      </c>
      <c r="B8" s="175" t="s">
        <v>113</v>
      </c>
      <c r="C8" s="161">
        <v>200</v>
      </c>
      <c r="D8" s="176" t="s">
        <v>90</v>
      </c>
      <c r="E8" s="92"/>
      <c r="F8" s="92"/>
      <c r="G8" s="80">
        <v>0</v>
      </c>
      <c r="H8" s="94">
        <f>ROUND(C8,2)*ROUND(G8,2)</f>
        <v>0</v>
      </c>
    </row>
    <row r="9" spans="1:8" s="50" customFormat="1" ht="12.75" customHeight="1">
      <c r="A9" s="217" t="s">
        <v>56</v>
      </c>
      <c r="B9" s="217"/>
      <c r="C9" s="217"/>
      <c r="D9" s="217"/>
      <c r="E9" s="217"/>
      <c r="F9" s="217"/>
      <c r="G9" s="217"/>
      <c r="H9" s="217"/>
    </row>
    <row r="10" spans="1:8" s="50" customFormat="1" ht="14.25" customHeight="1">
      <c r="A10" s="45"/>
      <c r="B10" s="214"/>
      <c r="C10" s="214"/>
      <c r="D10" s="214"/>
      <c r="E10" s="214"/>
      <c r="F10" s="214"/>
      <c r="G10" s="214"/>
      <c r="H10" s="21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16</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SUM(H8:H8)</f>
        <v>0</v>
      </c>
      <c r="G5" s="86"/>
      <c r="H5" s="86"/>
      <c r="I5" s="49"/>
      <c r="J5" s="49"/>
    </row>
    <row r="6" spans="1:10" s="50" customFormat="1" ht="12.75">
      <c r="A6" s="23"/>
      <c r="B6" s="24"/>
      <c r="C6" s="25"/>
      <c r="D6" s="23"/>
      <c r="E6" s="86"/>
      <c r="F6" s="86"/>
      <c r="G6" s="86"/>
      <c r="H6" s="86"/>
      <c r="I6" s="49"/>
      <c r="J6" s="49"/>
    </row>
    <row r="7" spans="1:8" s="57" customFormat="1" ht="36.75" customHeight="1">
      <c r="A7" s="67" t="s">
        <v>43</v>
      </c>
      <c r="B7" s="67" t="s">
        <v>44</v>
      </c>
      <c r="C7" s="90" t="s">
        <v>52</v>
      </c>
      <c r="D7" s="91" t="s">
        <v>46</v>
      </c>
      <c r="E7" s="91" t="s">
        <v>47</v>
      </c>
      <c r="F7" s="91" t="s">
        <v>48</v>
      </c>
      <c r="G7" s="91" t="s">
        <v>60</v>
      </c>
      <c r="H7" s="91" t="s">
        <v>59</v>
      </c>
    </row>
    <row r="8" spans="1:8" s="95" customFormat="1" ht="53.25" customHeight="1">
      <c r="A8" s="93" t="s">
        <v>13</v>
      </c>
      <c r="B8" s="175" t="s">
        <v>114</v>
      </c>
      <c r="C8" s="161">
        <v>200</v>
      </c>
      <c r="D8" s="176" t="s">
        <v>90</v>
      </c>
      <c r="E8" s="92"/>
      <c r="F8" s="92"/>
      <c r="G8" s="80">
        <v>0</v>
      </c>
      <c r="H8" s="94">
        <f>ROUND(C8,2)*ROUND(G8,2)</f>
        <v>0</v>
      </c>
    </row>
    <row r="9" spans="1:8" s="50" customFormat="1" ht="12.75" customHeight="1">
      <c r="A9" s="217" t="s">
        <v>56</v>
      </c>
      <c r="B9" s="217"/>
      <c r="C9" s="217"/>
      <c r="D9" s="217"/>
      <c r="E9" s="217"/>
      <c r="F9" s="217"/>
      <c r="G9" s="217"/>
      <c r="H9" s="217"/>
    </row>
    <row r="10" spans="1:8" s="50" customFormat="1" ht="14.25" customHeight="1">
      <c r="A10" s="45"/>
      <c r="B10" s="214"/>
      <c r="C10" s="214"/>
      <c r="D10" s="214"/>
      <c r="E10" s="214"/>
      <c r="F10" s="214"/>
      <c r="G10" s="214"/>
      <c r="H10" s="21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8.00390625" style="26" customWidth="1"/>
    <col min="5" max="5" width="17.125" style="26" customWidth="1"/>
    <col min="6" max="6" width="15.12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17</v>
      </c>
      <c r="D2" s="23"/>
      <c r="E2" s="38" t="s">
        <v>42</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242.25" customHeight="1">
      <c r="A8" s="71" t="s">
        <v>49</v>
      </c>
      <c r="B8" s="177" t="s">
        <v>115</v>
      </c>
      <c r="C8" s="178">
        <v>3000</v>
      </c>
      <c r="D8" s="179" t="s">
        <v>90</v>
      </c>
      <c r="E8" s="122"/>
      <c r="F8" s="122"/>
      <c r="G8" s="123">
        <v>0</v>
      </c>
      <c r="H8" s="116">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D79"/>
  <sheetViews>
    <sheetView view="pageBreakPreview" zoomScale="140" zoomScaleNormal="150" zoomScaleSheetLayoutView="140" zoomScalePageLayoutView="0" workbookViewId="0" topLeftCell="A31">
      <selection activeCell="C4" sqref="C4"/>
    </sheetView>
  </sheetViews>
  <sheetFormatPr defaultColWidth="9.00390625" defaultRowHeight="14.25"/>
  <cols>
    <col min="1" max="1" width="3.875" style="3" customWidth="1"/>
    <col min="2" max="3" width="26.25390625" style="3" customWidth="1"/>
    <col min="4" max="4" width="37.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01" t="s">
        <v>79</v>
      </c>
      <c r="D4" s="5"/>
    </row>
    <row r="5" spans="1:4" ht="15">
      <c r="A5" s="1"/>
      <c r="B5" s="1"/>
      <c r="C5" s="1"/>
      <c r="D5" s="5"/>
    </row>
    <row r="6" spans="1:4" ht="36" customHeight="1">
      <c r="A6" s="1"/>
      <c r="B6" s="1" t="s">
        <v>3</v>
      </c>
      <c r="C6" s="209" t="s">
        <v>80</v>
      </c>
      <c r="D6" s="209"/>
    </row>
    <row r="7" spans="1:4" ht="15">
      <c r="A7" s="1"/>
      <c r="B7" s="1"/>
      <c r="C7" s="1"/>
      <c r="D7" s="5"/>
    </row>
    <row r="8" spans="1:4" ht="15">
      <c r="A8" s="1"/>
      <c r="B8" s="66" t="s">
        <v>4</v>
      </c>
      <c r="C8" s="207"/>
      <c r="D8" s="207"/>
    </row>
    <row r="9" spans="1:4" ht="15">
      <c r="A9" s="1"/>
      <c r="B9" s="66" t="s">
        <v>5</v>
      </c>
      <c r="C9" s="207"/>
      <c r="D9" s="207"/>
    </row>
    <row r="10" spans="1:4" ht="15">
      <c r="A10" s="1"/>
      <c r="B10" s="66" t="s">
        <v>6</v>
      </c>
      <c r="C10" s="207"/>
      <c r="D10" s="207"/>
    </row>
    <row r="11" spans="1:4" ht="15">
      <c r="A11" s="1"/>
      <c r="B11" s="66" t="s">
        <v>7</v>
      </c>
      <c r="C11" s="207"/>
      <c r="D11" s="207"/>
    </row>
    <row r="12" spans="1:4" ht="15">
      <c r="A12" s="1"/>
      <c r="B12" s="66" t="s">
        <v>8</v>
      </c>
      <c r="C12" s="207"/>
      <c r="D12" s="207"/>
    </row>
    <row r="13" spans="1:4" ht="15">
      <c r="A13" s="1"/>
      <c r="B13" s="66" t="s">
        <v>9</v>
      </c>
      <c r="C13" s="207"/>
      <c r="D13" s="207"/>
    </row>
    <row r="14" spans="1:4" ht="15">
      <c r="A14" s="1"/>
      <c r="B14" s="66" t="s">
        <v>10</v>
      </c>
      <c r="C14" s="207"/>
      <c r="D14" s="207"/>
    </row>
    <row r="15" spans="1:4" ht="15">
      <c r="A15" s="1"/>
      <c r="B15" s="66" t="s">
        <v>11</v>
      </c>
      <c r="C15" s="207"/>
      <c r="D15" s="207"/>
    </row>
    <row r="16" spans="1:4" ht="15">
      <c r="A16" s="1"/>
      <c r="B16" s="66" t="s">
        <v>12</v>
      </c>
      <c r="C16" s="207"/>
      <c r="D16" s="207"/>
    </row>
    <row r="17" spans="1:4" ht="15">
      <c r="A17" s="1"/>
      <c r="B17" s="1"/>
      <c r="C17" s="7"/>
      <c r="D17" s="8"/>
    </row>
    <row r="18" spans="1:4" ht="15">
      <c r="A18" s="1" t="s">
        <v>13</v>
      </c>
      <c r="B18" s="208" t="s">
        <v>14</v>
      </c>
      <c r="C18" s="208"/>
      <c r="D18" s="208"/>
    </row>
    <row r="19" spans="1:4" ht="14.25" customHeight="1">
      <c r="A19" s="1"/>
      <c r="B19" s="214"/>
      <c r="C19" s="214"/>
      <c r="D19" s="1"/>
    </row>
    <row r="20" spans="1:4" ht="14.25" customHeight="1">
      <c r="A20" s="1"/>
      <c r="B20" s="97" t="s">
        <v>15</v>
      </c>
      <c r="C20" s="81" t="s">
        <v>54</v>
      </c>
      <c r="D20" s="7"/>
    </row>
    <row r="21" spans="1:4" ht="15">
      <c r="A21" s="1"/>
      <c r="B21" s="98">
        <v>1</v>
      </c>
      <c r="C21" s="9">
        <f>'część_(1)'!F$5</f>
        <v>0</v>
      </c>
      <c r="D21" s="10"/>
    </row>
    <row r="22" spans="1:4" ht="15">
      <c r="A22" s="1"/>
      <c r="B22" s="98">
        <v>2</v>
      </c>
      <c r="C22" s="9">
        <f>'część_(2)'!F$5</f>
        <v>0</v>
      </c>
      <c r="D22" s="10"/>
    </row>
    <row r="23" spans="1:4" ht="15">
      <c r="A23" s="96"/>
      <c r="B23" s="98">
        <v>3</v>
      </c>
      <c r="C23" s="9">
        <f>'część_(3)'!F$5</f>
        <v>0</v>
      </c>
      <c r="D23" s="10"/>
    </row>
    <row r="24" spans="1:4" ht="15">
      <c r="A24" s="96"/>
      <c r="B24" s="98">
        <v>4</v>
      </c>
      <c r="C24" s="9">
        <f>'część_(4)'!F$5</f>
        <v>0</v>
      </c>
      <c r="D24" s="10"/>
    </row>
    <row r="25" spans="1:4" ht="15">
      <c r="A25" s="96"/>
      <c r="B25" s="98">
        <v>5</v>
      </c>
      <c r="C25" s="9">
        <f>'część_(5)'!F$5</f>
        <v>0</v>
      </c>
      <c r="D25" s="10"/>
    </row>
    <row r="26" spans="1:4" ht="15">
      <c r="A26" s="96"/>
      <c r="B26" s="98">
        <v>6</v>
      </c>
      <c r="C26" s="9">
        <f>'część_(6)'!F$5</f>
        <v>0</v>
      </c>
      <c r="D26" s="10"/>
    </row>
    <row r="27" spans="1:4" ht="15">
      <c r="A27" s="96"/>
      <c r="B27" s="98">
        <v>7</v>
      </c>
      <c r="C27" s="9">
        <f>'część_(7)'!F$5</f>
        <v>0</v>
      </c>
      <c r="D27" s="10"/>
    </row>
    <row r="28" spans="1:4" ht="15">
      <c r="A28" s="96"/>
      <c r="B28" s="98">
        <v>8</v>
      </c>
      <c r="C28" s="9">
        <f>'część_(8)'!F$5</f>
        <v>0</v>
      </c>
      <c r="D28" s="10"/>
    </row>
    <row r="29" spans="1:4" ht="15">
      <c r="A29" s="96"/>
      <c r="B29" s="98">
        <v>9</v>
      </c>
      <c r="C29" s="9">
        <f>'część_(9)'!F$5</f>
        <v>0</v>
      </c>
      <c r="D29" s="10"/>
    </row>
    <row r="30" spans="1:4" ht="15">
      <c r="A30" s="96"/>
      <c r="B30" s="98">
        <v>10</v>
      </c>
      <c r="C30" s="9">
        <f>'część_(10)'!F$5</f>
        <v>0</v>
      </c>
      <c r="D30" s="10"/>
    </row>
    <row r="31" spans="1:4" ht="15">
      <c r="A31" s="96"/>
      <c r="B31" s="98">
        <v>11</v>
      </c>
      <c r="C31" s="9">
        <f>'część_(11)'!F$5</f>
        <v>0</v>
      </c>
      <c r="D31" s="10"/>
    </row>
    <row r="32" spans="1:4" ht="15">
      <c r="A32" s="96"/>
      <c r="B32" s="98">
        <v>12</v>
      </c>
      <c r="C32" s="9">
        <f>'część_(12)'!F$5</f>
        <v>0</v>
      </c>
      <c r="D32" s="10"/>
    </row>
    <row r="33" spans="1:4" ht="15">
      <c r="A33" s="96"/>
      <c r="B33" s="98">
        <v>13</v>
      </c>
      <c r="C33" s="9">
        <f>'część_(13)'!F$5</f>
        <v>0</v>
      </c>
      <c r="D33" s="10"/>
    </row>
    <row r="34" spans="1:4" ht="15">
      <c r="A34" s="96"/>
      <c r="B34" s="98">
        <v>14</v>
      </c>
      <c r="C34" s="9">
        <f>'część_(14)'!F$5</f>
        <v>0</v>
      </c>
      <c r="D34" s="10"/>
    </row>
    <row r="35" spans="1:4" ht="15">
      <c r="A35" s="96"/>
      <c r="B35" s="98">
        <v>15</v>
      </c>
      <c r="C35" s="9">
        <f>'część_(15)'!F$5</f>
        <v>0</v>
      </c>
      <c r="D35" s="10"/>
    </row>
    <row r="36" spans="1:4" ht="15">
      <c r="A36" s="96"/>
      <c r="B36" s="98">
        <v>16</v>
      </c>
      <c r="C36" s="9">
        <f>'część_(16)'!F$5</f>
        <v>0</v>
      </c>
      <c r="D36" s="10"/>
    </row>
    <row r="37" spans="1:4" ht="15">
      <c r="A37" s="96"/>
      <c r="B37" s="98">
        <v>17</v>
      </c>
      <c r="C37" s="9">
        <f>'część_(17)'!F$5</f>
        <v>0</v>
      </c>
      <c r="D37" s="10"/>
    </row>
    <row r="38" spans="1:4" ht="15">
      <c r="A38" s="96"/>
      <c r="B38" s="98">
        <v>18</v>
      </c>
      <c r="C38" s="9">
        <f>'część_(18)'!F$5</f>
        <v>0</v>
      </c>
      <c r="D38" s="10"/>
    </row>
    <row r="39" spans="1:4" ht="15">
      <c r="A39" s="96"/>
      <c r="B39" s="98">
        <v>19</v>
      </c>
      <c r="C39" s="9">
        <f>'część_(19)'!F$5</f>
        <v>0</v>
      </c>
      <c r="D39" s="100"/>
    </row>
    <row r="40" spans="1:4" ht="15">
      <c r="A40" s="96"/>
      <c r="B40" s="98">
        <v>20</v>
      </c>
      <c r="C40" s="9">
        <f>'część_(20)'!F$5</f>
        <v>0</v>
      </c>
      <c r="D40" s="100"/>
    </row>
    <row r="41" spans="1:4" ht="15">
      <c r="A41" s="96"/>
      <c r="B41" s="98">
        <v>21</v>
      </c>
      <c r="C41" s="9">
        <f>'część_(21)'!F$5</f>
        <v>0</v>
      </c>
      <c r="D41" s="10"/>
    </row>
    <row r="42" spans="1:4" ht="15">
      <c r="A42" s="96"/>
      <c r="B42" s="98">
        <v>22</v>
      </c>
      <c r="C42" s="9">
        <f>'część_(22)'!F$5</f>
        <v>0</v>
      </c>
      <c r="D42" s="100" t="s">
        <v>71</v>
      </c>
    </row>
    <row r="43" spans="1:4" ht="15">
      <c r="A43" s="96"/>
      <c r="B43" s="98">
        <v>23</v>
      </c>
      <c r="C43" s="9">
        <f>'część_(23)'!F$5</f>
        <v>0</v>
      </c>
      <c r="D43" s="10"/>
    </row>
    <row r="44" spans="1:4" ht="15">
      <c r="A44" s="96"/>
      <c r="B44" s="98">
        <v>24</v>
      </c>
      <c r="C44" s="9">
        <f>'część_(24)'!F$5</f>
        <v>0</v>
      </c>
      <c r="D44" s="10"/>
    </row>
    <row r="45" spans="1:4" ht="15">
      <c r="A45" s="96"/>
      <c r="B45" s="98">
        <v>25</v>
      </c>
      <c r="C45" s="9">
        <f>'część_(25)'!F$5</f>
        <v>0</v>
      </c>
      <c r="D45" s="10"/>
    </row>
    <row r="46" spans="1:4" ht="15">
      <c r="A46" s="96"/>
      <c r="B46" s="98">
        <v>26</v>
      </c>
      <c r="C46" s="9">
        <f>'część_(26)'!F$5</f>
        <v>0</v>
      </c>
      <c r="D46" s="10"/>
    </row>
    <row r="47" spans="1:4" ht="16.5" customHeight="1">
      <c r="A47" s="96"/>
      <c r="B47" s="98">
        <v>27</v>
      </c>
      <c r="C47" s="9">
        <f>'część_(27)'!F$5</f>
        <v>0</v>
      </c>
      <c r="D47" s="18"/>
    </row>
    <row r="48" spans="1:4" ht="15">
      <c r="A48" s="96"/>
      <c r="B48" s="98">
        <v>28</v>
      </c>
      <c r="C48" s="9">
        <f>'część_(28)'!F$5</f>
        <v>0</v>
      </c>
      <c r="D48" s="10"/>
    </row>
    <row r="49" spans="1:4" ht="15">
      <c r="A49" s="96"/>
      <c r="B49" s="98">
        <v>29</v>
      </c>
      <c r="C49" s="9">
        <f>'część_(29)'!F$5</f>
        <v>0</v>
      </c>
      <c r="D49" s="10"/>
    </row>
    <row r="50" spans="1:4" ht="15.75" customHeight="1">
      <c r="A50" s="1"/>
      <c r="B50" s="205" t="s">
        <v>56</v>
      </c>
      <c r="C50" s="205"/>
      <c r="D50" s="205"/>
    </row>
    <row r="51" spans="1:4" ht="105.75" customHeight="1">
      <c r="A51" s="1" t="s">
        <v>16</v>
      </c>
      <c r="B51" s="208" t="s">
        <v>61</v>
      </c>
      <c r="C51" s="208"/>
      <c r="D51" s="208"/>
    </row>
    <row r="52" spans="1:4" ht="15.75" customHeight="1">
      <c r="A52" s="1" t="s">
        <v>17</v>
      </c>
      <c r="B52" s="208" t="s">
        <v>53</v>
      </c>
      <c r="C52" s="208"/>
      <c r="D52" s="208"/>
    </row>
    <row r="53" spans="1:4" ht="33" customHeight="1">
      <c r="A53" s="1" t="s">
        <v>18</v>
      </c>
      <c r="B53" s="211" t="s">
        <v>169</v>
      </c>
      <c r="C53" s="211"/>
      <c r="D53" s="211"/>
    </row>
    <row r="54" spans="1:4" ht="33" customHeight="1">
      <c r="A54" s="204"/>
      <c r="B54" s="211" t="s">
        <v>171</v>
      </c>
      <c r="C54" s="211"/>
      <c r="D54" s="211"/>
    </row>
    <row r="55" spans="1:4" ht="35.25" customHeight="1">
      <c r="A55" s="1" t="s">
        <v>19</v>
      </c>
      <c r="B55" s="212" t="s">
        <v>170</v>
      </c>
      <c r="C55" s="209"/>
      <c r="D55" s="209"/>
    </row>
    <row r="56" spans="1:4" s="12" customFormat="1" ht="63.75" customHeight="1">
      <c r="A56" s="11" t="s">
        <v>20</v>
      </c>
      <c r="B56" s="213" t="s">
        <v>57</v>
      </c>
      <c r="C56" s="213"/>
      <c r="D56" s="213"/>
    </row>
    <row r="57" spans="1:4" ht="31.5" customHeight="1">
      <c r="A57" s="11" t="s">
        <v>21</v>
      </c>
      <c r="B57" s="209" t="s">
        <v>22</v>
      </c>
      <c r="C57" s="209"/>
      <c r="D57" s="209"/>
    </row>
    <row r="58" spans="1:4" ht="20.25" customHeight="1">
      <c r="A58" s="11" t="s">
        <v>23</v>
      </c>
      <c r="B58" s="208" t="s">
        <v>24</v>
      </c>
      <c r="C58" s="208"/>
      <c r="D58" s="208"/>
    </row>
    <row r="59" spans="1:4" ht="32.25" customHeight="1">
      <c r="A59" s="11" t="s">
        <v>25</v>
      </c>
      <c r="B59" s="209" t="s">
        <v>26</v>
      </c>
      <c r="C59" s="209"/>
      <c r="D59" s="209"/>
    </row>
    <row r="60" spans="1:4" ht="33.75" customHeight="1">
      <c r="A60" s="11" t="s">
        <v>27</v>
      </c>
      <c r="B60" s="209" t="s">
        <v>28</v>
      </c>
      <c r="C60" s="209"/>
      <c r="D60" s="209"/>
    </row>
    <row r="61" spans="1:4" ht="33.75" customHeight="1">
      <c r="A61" s="11"/>
      <c r="B61" s="209" t="s">
        <v>62</v>
      </c>
      <c r="C61" s="209"/>
      <c r="D61" s="209"/>
    </row>
    <row r="62" spans="1:4" ht="51" customHeight="1">
      <c r="A62" s="11"/>
      <c r="B62" s="210" t="s">
        <v>72</v>
      </c>
      <c r="C62" s="210"/>
      <c r="D62" s="210"/>
    </row>
    <row r="63" spans="1:4" ht="108" customHeight="1">
      <c r="A63" s="11" t="s">
        <v>29</v>
      </c>
      <c r="B63" s="208" t="s">
        <v>65</v>
      </c>
      <c r="C63" s="208"/>
      <c r="D63" s="208"/>
    </row>
    <row r="64" spans="1:4" ht="18" customHeight="1">
      <c r="A64" s="11" t="s">
        <v>30</v>
      </c>
      <c r="B64" s="7" t="s">
        <v>31</v>
      </c>
      <c r="C64" s="1"/>
      <c r="D64" s="1"/>
    </row>
    <row r="65" spans="1:4" ht="18" customHeight="1">
      <c r="A65" s="13"/>
      <c r="B65" s="206" t="s">
        <v>32</v>
      </c>
      <c r="C65" s="206"/>
      <c r="D65" s="206"/>
    </row>
    <row r="66" spans="1:4" ht="18" customHeight="1">
      <c r="A66" s="1"/>
      <c r="B66" s="206" t="s">
        <v>33</v>
      </c>
      <c r="C66" s="206"/>
      <c r="D66" s="66"/>
    </row>
    <row r="67" spans="1:4" ht="18" customHeight="1">
      <c r="A67" s="1"/>
      <c r="B67" s="207"/>
      <c r="C67" s="207"/>
      <c r="D67" s="6"/>
    </row>
    <row r="68" spans="1:4" ht="18" customHeight="1">
      <c r="A68" s="1"/>
      <c r="B68" s="207"/>
      <c r="C68" s="207"/>
      <c r="D68" s="6"/>
    </row>
    <row r="69" spans="1:4" ht="18" customHeight="1">
      <c r="A69" s="1"/>
      <c r="B69" s="207"/>
      <c r="C69" s="207"/>
      <c r="D69" s="6"/>
    </row>
    <row r="70" spans="1:4" ht="9.75" customHeight="1">
      <c r="A70" s="1"/>
      <c r="B70" s="13" t="s">
        <v>34</v>
      </c>
      <c r="C70" s="13"/>
      <c r="D70" s="2"/>
    </row>
    <row r="71" spans="1:4" ht="18" customHeight="1">
      <c r="A71" s="1"/>
      <c r="B71" s="206" t="s">
        <v>35</v>
      </c>
      <c r="C71" s="206"/>
      <c r="D71" s="206"/>
    </row>
    <row r="72" spans="1:4" ht="18" customHeight="1">
      <c r="A72" s="1"/>
      <c r="B72" s="82" t="s">
        <v>33</v>
      </c>
      <c r="C72" s="83" t="s">
        <v>36</v>
      </c>
      <c r="D72" s="84" t="s">
        <v>37</v>
      </c>
    </row>
    <row r="73" spans="1:4" ht="18" customHeight="1">
      <c r="A73" s="1"/>
      <c r="B73" s="15"/>
      <c r="C73" s="14"/>
      <c r="D73" s="16"/>
    </row>
    <row r="74" spans="1:4" ht="18" customHeight="1">
      <c r="A74" s="1"/>
      <c r="B74" s="15"/>
      <c r="C74" s="14"/>
      <c r="D74" s="16"/>
    </row>
    <row r="75" spans="1:4" ht="7.5" customHeight="1">
      <c r="A75" s="1"/>
      <c r="B75" s="13"/>
      <c r="C75" s="13"/>
      <c r="D75" s="2"/>
    </row>
    <row r="76" spans="1:4" ht="18" customHeight="1">
      <c r="A76" s="1"/>
      <c r="B76" s="206" t="s">
        <v>38</v>
      </c>
      <c r="C76" s="206"/>
      <c r="D76" s="206"/>
    </row>
    <row r="77" spans="1:4" ht="18" customHeight="1">
      <c r="A77" s="1"/>
      <c r="B77" s="206" t="s">
        <v>39</v>
      </c>
      <c r="C77" s="206"/>
      <c r="D77" s="66"/>
    </row>
    <row r="78" spans="1:4" ht="18" customHeight="1">
      <c r="A78" s="1"/>
      <c r="B78" s="207"/>
      <c r="C78" s="207"/>
      <c r="D78" s="6"/>
    </row>
    <row r="79" spans="2:4" ht="15" customHeight="1">
      <c r="B79" s="17"/>
      <c r="C79" s="17"/>
      <c r="D79" s="17"/>
    </row>
  </sheetData>
  <sheetProtection/>
  <mergeCells count="35">
    <mergeCell ref="C6:D6"/>
    <mergeCell ref="C8:D8"/>
    <mergeCell ref="C9:D9"/>
    <mergeCell ref="C10:D10"/>
    <mergeCell ref="C11:D11"/>
    <mergeCell ref="C12:D12"/>
    <mergeCell ref="C13:D13"/>
    <mergeCell ref="C14:D14"/>
    <mergeCell ref="C15:D15"/>
    <mergeCell ref="C16:D16"/>
    <mergeCell ref="B18:D18"/>
    <mergeCell ref="B19:C19"/>
    <mergeCell ref="B51:D51"/>
    <mergeCell ref="B52:D52"/>
    <mergeCell ref="B53:D53"/>
    <mergeCell ref="B55:D55"/>
    <mergeCell ref="B56:D56"/>
    <mergeCell ref="B57:D57"/>
    <mergeCell ref="B54:D54"/>
    <mergeCell ref="B58:D58"/>
    <mergeCell ref="B59:D59"/>
    <mergeCell ref="B60:D60"/>
    <mergeCell ref="B61:D61"/>
    <mergeCell ref="B62:D62"/>
    <mergeCell ref="B63:D63"/>
    <mergeCell ref="B50:D50"/>
    <mergeCell ref="B76:D76"/>
    <mergeCell ref="B77:C77"/>
    <mergeCell ref="B78:C78"/>
    <mergeCell ref="B65:D65"/>
    <mergeCell ref="B66:C66"/>
    <mergeCell ref="B67:C67"/>
    <mergeCell ref="B68:C68"/>
    <mergeCell ref="B69:C69"/>
    <mergeCell ref="B71:D71"/>
  </mergeCells>
  <printOptions horizontalCentered="1"/>
  <pageMargins left="0.25" right="0.25" top="0.75" bottom="0.75" header="0.30000000000000004" footer="0.30000000000000004"/>
  <pageSetup fitToHeight="1" fitToWidth="1" horizontalDpi="600" verticalDpi="600" orientation="portrait" paperSize="9" scale="46" r:id="rId1"/>
</worksheet>
</file>

<file path=xl/worksheets/sheet20.xml><?xml version="1.0" encoding="utf-8"?>
<worksheet xmlns="http://schemas.openxmlformats.org/spreadsheetml/2006/main" xmlns:r="http://schemas.openxmlformats.org/officeDocument/2006/relationships">
  <dimension ref="A1:H10"/>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18</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SUM(H8:H9)</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138" customHeight="1">
      <c r="A8" s="71">
        <v>1</v>
      </c>
      <c r="B8" s="171" t="s">
        <v>116</v>
      </c>
      <c r="C8" s="106">
        <v>600</v>
      </c>
      <c r="D8" s="107" t="s">
        <v>90</v>
      </c>
      <c r="E8" s="70"/>
      <c r="F8" s="70"/>
      <c r="G8" s="76">
        <v>0</v>
      </c>
      <c r="H8" s="76">
        <f>ROUND(ROUND(C8,2)*ROUND(G8,2),2)</f>
        <v>0</v>
      </c>
    </row>
    <row r="9" spans="1:8" ht="70.5" customHeight="1">
      <c r="A9" s="71">
        <v>2</v>
      </c>
      <c r="B9" s="105" t="s">
        <v>158</v>
      </c>
      <c r="C9" s="106">
        <v>40</v>
      </c>
      <c r="D9" s="107" t="s">
        <v>90</v>
      </c>
      <c r="E9" s="70"/>
      <c r="F9" s="70"/>
      <c r="G9" s="76">
        <v>0</v>
      </c>
      <c r="H9" s="76">
        <f>ROUND(ROUND(C9,2)*ROUND(G9,2),2)</f>
        <v>0</v>
      </c>
    </row>
    <row r="10" spans="1:8" ht="12.75" customHeight="1">
      <c r="A10" s="217" t="s">
        <v>56</v>
      </c>
      <c r="B10" s="217"/>
      <c r="C10" s="217"/>
      <c r="D10" s="217"/>
      <c r="E10" s="217"/>
      <c r="F10" s="217"/>
      <c r="G10" s="217"/>
      <c r="H10" s="217"/>
    </row>
  </sheetData>
  <sheetProtection/>
  <mergeCells count="3">
    <mergeCell ref="A1:B1"/>
    <mergeCell ref="G1:H2"/>
    <mergeCell ref="A10:H1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9.625" style="58" customWidth="1"/>
    <col min="4" max="4" width="9.125" style="45" customWidth="1"/>
    <col min="5" max="5" width="17.625" style="49" customWidth="1"/>
    <col min="6" max="6" width="17.0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19</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SUM(H8:H13)</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106.5" customHeight="1">
      <c r="A8" s="112" t="s">
        <v>13</v>
      </c>
      <c r="B8" s="156" t="s">
        <v>117</v>
      </c>
      <c r="C8" s="157">
        <v>1200</v>
      </c>
      <c r="D8" s="158" t="s">
        <v>90</v>
      </c>
      <c r="E8" s="113"/>
      <c r="F8" s="113"/>
      <c r="G8" s="78">
        <v>0</v>
      </c>
      <c r="H8" s="114">
        <f aca="true" t="shared" si="0" ref="H8:H13">ROUND(C8,2)*ROUND(G8,2)</f>
        <v>0</v>
      </c>
    </row>
    <row r="9" spans="1:8" s="57" customFormat="1" ht="132" customHeight="1">
      <c r="A9" s="115" t="s">
        <v>16</v>
      </c>
      <c r="B9" s="109" t="s">
        <v>118</v>
      </c>
      <c r="C9" s="161">
        <v>200</v>
      </c>
      <c r="D9" s="162" t="s">
        <v>90</v>
      </c>
      <c r="E9" s="99"/>
      <c r="F9" s="99"/>
      <c r="G9" s="116">
        <v>0</v>
      </c>
      <c r="H9" s="117">
        <f t="shared" si="0"/>
        <v>0</v>
      </c>
    </row>
    <row r="10" spans="1:8" s="57" customFormat="1" ht="60" customHeight="1">
      <c r="A10" s="115" t="s">
        <v>17</v>
      </c>
      <c r="B10" s="109" t="s">
        <v>119</v>
      </c>
      <c r="C10" s="161">
        <v>2000</v>
      </c>
      <c r="D10" s="162" t="s">
        <v>90</v>
      </c>
      <c r="E10" s="99"/>
      <c r="F10" s="99"/>
      <c r="G10" s="116">
        <v>0</v>
      </c>
      <c r="H10" s="117">
        <f t="shared" si="0"/>
        <v>0</v>
      </c>
    </row>
    <row r="11" spans="1:8" s="57" customFormat="1" ht="89.25" customHeight="1">
      <c r="A11" s="115" t="s">
        <v>18</v>
      </c>
      <c r="B11" s="109" t="s">
        <v>120</v>
      </c>
      <c r="C11" s="161">
        <v>200</v>
      </c>
      <c r="D11" s="162" t="s">
        <v>90</v>
      </c>
      <c r="E11" s="99"/>
      <c r="F11" s="99"/>
      <c r="G11" s="116">
        <v>0</v>
      </c>
      <c r="H11" s="117">
        <f t="shared" si="0"/>
        <v>0</v>
      </c>
    </row>
    <row r="12" spans="1:8" s="57" customFormat="1" ht="149.25" customHeight="1">
      <c r="A12" s="115" t="s">
        <v>19</v>
      </c>
      <c r="B12" s="109" t="s">
        <v>121</v>
      </c>
      <c r="C12" s="161">
        <v>40</v>
      </c>
      <c r="D12" s="162" t="s">
        <v>90</v>
      </c>
      <c r="E12" s="99"/>
      <c r="F12" s="99"/>
      <c r="G12" s="116">
        <v>0</v>
      </c>
      <c r="H12" s="117">
        <f t="shared" si="0"/>
        <v>0</v>
      </c>
    </row>
    <row r="13" spans="1:8" s="57" customFormat="1" ht="54.75" customHeight="1">
      <c r="A13" s="115" t="s">
        <v>20</v>
      </c>
      <c r="B13" s="109" t="s">
        <v>122</v>
      </c>
      <c r="C13" s="161">
        <v>10</v>
      </c>
      <c r="D13" s="162" t="s">
        <v>90</v>
      </c>
      <c r="E13" s="99"/>
      <c r="F13" s="99"/>
      <c r="G13" s="116">
        <v>0</v>
      </c>
      <c r="H13" s="117">
        <f t="shared" si="0"/>
        <v>0</v>
      </c>
    </row>
    <row r="14" spans="1:8" s="50" customFormat="1" ht="12.75" customHeight="1">
      <c r="A14" s="217" t="s">
        <v>56</v>
      </c>
      <c r="B14" s="217"/>
      <c r="C14" s="217"/>
      <c r="D14" s="217"/>
      <c r="E14" s="217"/>
      <c r="F14" s="217"/>
      <c r="G14" s="217"/>
      <c r="H14" s="217"/>
    </row>
    <row r="15" spans="1:8" s="50" customFormat="1" ht="14.25" customHeight="1">
      <c r="A15" s="45"/>
      <c r="B15" s="214"/>
      <c r="C15" s="214"/>
      <c r="D15" s="214"/>
      <c r="E15" s="214"/>
      <c r="F15" s="214"/>
      <c r="G15" s="214"/>
      <c r="H15" s="214"/>
    </row>
  </sheetData>
  <sheetProtection/>
  <mergeCells count="5">
    <mergeCell ref="A1:B1"/>
    <mergeCell ref="E1:F1"/>
    <mergeCell ref="G1:H2"/>
    <mergeCell ref="A14:H14"/>
    <mergeCell ref="B15:H15"/>
  </mergeCells>
  <printOptions/>
  <pageMargins left="0.25" right="0.25" top="0.75" bottom="0.75" header="0.30000000000000004" footer="0.30000000000000004"/>
  <pageSetup fitToHeight="0" fitToWidth="0" horizontalDpi="600" verticalDpi="600" orientation="landscape" paperSize="9" scale="74" r:id="rId1"/>
  <rowBreaks count="1" manualBreakCount="1">
    <brk id="11" max="255" man="1"/>
  </rowBreaks>
</worksheet>
</file>

<file path=xl/worksheets/sheet22.xml><?xml version="1.0" encoding="utf-8"?>
<worksheet xmlns="http://schemas.openxmlformats.org/spreadsheetml/2006/main" xmlns:r="http://schemas.openxmlformats.org/officeDocument/2006/relationships">
  <dimension ref="A1:H12"/>
  <sheetViews>
    <sheetView zoomScalePageLayoutView="0" workbookViewId="0" topLeftCell="A1">
      <selection activeCell="B27" sqref="B27"/>
    </sheetView>
  </sheetViews>
  <sheetFormatPr defaultColWidth="9.625" defaultRowHeight="14.25"/>
  <cols>
    <col min="1" max="1" width="5.75390625" style="45" customWidth="1"/>
    <col min="2" max="2" width="63.875" style="30" customWidth="1"/>
    <col min="3" max="3" width="10.125" style="46" customWidth="1"/>
    <col min="4" max="4" width="10.1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20</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SUM(H8:H10)</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115.5" customHeight="1">
      <c r="A8" s="101">
        <v>1</v>
      </c>
      <c r="B8" s="171" t="s">
        <v>123</v>
      </c>
      <c r="C8" s="106">
        <v>160</v>
      </c>
      <c r="D8" s="107" t="s">
        <v>90</v>
      </c>
      <c r="E8" s="180"/>
      <c r="F8" s="180"/>
      <c r="G8" s="181">
        <v>0</v>
      </c>
      <c r="H8" s="181">
        <f>ROUND(ROUND(C8,2)*ROUND(G8,2),2)</f>
        <v>0</v>
      </c>
    </row>
    <row r="9" spans="1:8" ht="70.5" customHeight="1">
      <c r="A9" s="101">
        <v>2</v>
      </c>
      <c r="B9" s="105" t="s">
        <v>124</v>
      </c>
      <c r="C9" s="106">
        <v>800</v>
      </c>
      <c r="D9" s="107" t="s">
        <v>90</v>
      </c>
      <c r="E9" s="180"/>
      <c r="F9" s="180"/>
      <c r="G9" s="181">
        <v>0</v>
      </c>
      <c r="H9" s="181">
        <f>ROUND(ROUND(C9,2)*ROUND(G9,2),2)</f>
        <v>0</v>
      </c>
    </row>
    <row r="10" spans="1:8" ht="73.5" customHeight="1">
      <c r="A10" s="101">
        <v>3</v>
      </c>
      <c r="B10" s="105" t="s">
        <v>125</v>
      </c>
      <c r="C10" s="106">
        <v>700</v>
      </c>
      <c r="D10" s="107" t="s">
        <v>90</v>
      </c>
      <c r="E10" s="180"/>
      <c r="F10" s="180"/>
      <c r="G10" s="181">
        <v>0</v>
      </c>
      <c r="H10" s="181">
        <f>ROUND(ROUND(C10,2)*ROUND(G10,2),2)</f>
        <v>0</v>
      </c>
    </row>
    <row r="11" spans="1:8" ht="12.75" customHeight="1">
      <c r="A11" s="222"/>
      <c r="B11" s="222"/>
      <c r="C11" s="222"/>
      <c r="D11" s="222"/>
      <c r="E11" s="222"/>
      <c r="F11" s="222"/>
      <c r="G11" s="222"/>
      <c r="H11" s="222"/>
    </row>
    <row r="12" spans="1:8" ht="12.75" customHeight="1">
      <c r="A12" s="217" t="s">
        <v>56</v>
      </c>
      <c r="B12" s="217"/>
      <c r="C12" s="217"/>
      <c r="D12" s="217"/>
      <c r="E12" s="217"/>
      <c r="F12" s="217"/>
      <c r="G12" s="217"/>
      <c r="H12" s="217"/>
    </row>
  </sheetData>
  <sheetProtection/>
  <mergeCells count="4">
    <mergeCell ref="A1:B1"/>
    <mergeCell ref="G1:H2"/>
    <mergeCell ref="A12:H12"/>
    <mergeCell ref="A11:H11"/>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7.7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21</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SUM(H8:H11)</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102.75" customHeight="1">
      <c r="A8" s="71" t="s">
        <v>49</v>
      </c>
      <c r="B8" s="182" t="s">
        <v>126</v>
      </c>
      <c r="C8" s="178">
        <v>600</v>
      </c>
      <c r="D8" s="179" t="s">
        <v>90</v>
      </c>
      <c r="E8" s="122"/>
      <c r="F8" s="122"/>
      <c r="G8" s="123">
        <v>0</v>
      </c>
      <c r="H8" s="116">
        <f>ROUND(ROUND(C8,2)*ROUND(G8,2),2)</f>
        <v>0</v>
      </c>
    </row>
    <row r="9" spans="1:8" ht="79.5" customHeight="1">
      <c r="A9" s="71" t="s">
        <v>16</v>
      </c>
      <c r="B9" s="109" t="s">
        <v>127</v>
      </c>
      <c r="C9" s="183">
        <v>6</v>
      </c>
      <c r="D9" s="162" t="s">
        <v>90</v>
      </c>
      <c r="E9" s="79"/>
      <c r="F9" s="79"/>
      <c r="G9" s="123">
        <v>0</v>
      </c>
      <c r="H9" s="116">
        <f>ROUND(ROUND(C9,2)*ROUND(G9,2),2)</f>
        <v>0</v>
      </c>
    </row>
    <row r="10" spans="1:8" ht="180" customHeight="1">
      <c r="A10" s="71" t="s">
        <v>17</v>
      </c>
      <c r="B10" s="109" t="s">
        <v>128</v>
      </c>
      <c r="C10" s="183">
        <v>200</v>
      </c>
      <c r="D10" s="162" t="s">
        <v>90</v>
      </c>
      <c r="E10" s="79"/>
      <c r="F10" s="79"/>
      <c r="G10" s="123">
        <v>0</v>
      </c>
      <c r="H10" s="116">
        <f>ROUND(ROUND(C10,2)*ROUND(G10,2),2)</f>
        <v>0</v>
      </c>
    </row>
    <row r="11" spans="1:8" ht="61.5" customHeight="1">
      <c r="A11" s="71" t="s">
        <v>18</v>
      </c>
      <c r="B11" s="109" t="s">
        <v>129</v>
      </c>
      <c r="C11" s="183">
        <v>10</v>
      </c>
      <c r="D11" s="162" t="s">
        <v>90</v>
      </c>
      <c r="E11" s="79"/>
      <c r="F11" s="79"/>
      <c r="G11" s="123">
        <v>0</v>
      </c>
      <c r="H11" s="116">
        <f>ROUND(ROUND(C11,2)*ROUND(G11,2),2)</f>
        <v>0</v>
      </c>
    </row>
    <row r="12" spans="1:8" ht="18" customHeight="1">
      <c r="A12" s="217" t="s">
        <v>56</v>
      </c>
      <c r="B12" s="217"/>
      <c r="C12" s="217"/>
      <c r="D12" s="217"/>
      <c r="E12" s="217"/>
      <c r="F12" s="217"/>
      <c r="G12" s="217"/>
      <c r="H12" s="217"/>
    </row>
  </sheetData>
  <sheetProtection/>
  <mergeCells count="3">
    <mergeCell ref="A1:B1"/>
    <mergeCell ref="G1:H1"/>
    <mergeCell ref="A12:H12"/>
  </mergeCells>
  <printOptions/>
  <pageMargins left="0.25" right="0.25" top="0.75" bottom="0.75" header="0.30000000000000004" footer="0.30000000000000004"/>
  <pageSetup fitToHeight="0" fitToWidth="1" horizontalDpi="600" verticalDpi="600" orientation="landscape" paperSize="9" scale="97"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J32"/>
  <sheetViews>
    <sheetView zoomScalePageLayoutView="0" workbookViewId="0" topLeftCell="A1">
      <selection activeCell="C2" sqref="C2"/>
    </sheetView>
  </sheetViews>
  <sheetFormatPr defaultColWidth="9.625" defaultRowHeight="14.25"/>
  <cols>
    <col min="1" max="1" width="5.75390625" style="26" customWidth="1"/>
    <col min="2" max="2" width="61.50390625" style="19" customWidth="1"/>
    <col min="3" max="3" width="10.25390625" style="27" customWidth="1"/>
    <col min="4" max="4" width="9.375" style="26" customWidth="1"/>
    <col min="5" max="5" width="17.125" style="26" customWidth="1"/>
    <col min="6" max="6" width="16.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22</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190">
        <f>SUM(H8+H9+H10+H11+H12+H13+H14+H15+H16+J21)</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69.75" customHeight="1">
      <c r="A8" s="71" t="s">
        <v>49</v>
      </c>
      <c r="B8" s="177" t="s">
        <v>130</v>
      </c>
      <c r="C8" s="184">
        <v>500</v>
      </c>
      <c r="D8" s="158" t="s">
        <v>90</v>
      </c>
      <c r="E8" s="77"/>
      <c r="F8" s="77"/>
      <c r="G8" s="78">
        <v>0</v>
      </c>
      <c r="H8" s="78">
        <f>ROUND(ROUND(C8,2)*ROUND(G8,2),2)</f>
        <v>0</v>
      </c>
    </row>
    <row r="9" spans="1:8" ht="48.75" customHeight="1">
      <c r="A9" s="71" t="s">
        <v>63</v>
      </c>
      <c r="B9" s="177" t="s">
        <v>131</v>
      </c>
      <c r="C9" s="183">
        <v>500</v>
      </c>
      <c r="D9" s="162" t="s">
        <v>90</v>
      </c>
      <c r="E9" s="79"/>
      <c r="F9" s="79"/>
      <c r="G9" s="80">
        <v>0</v>
      </c>
      <c r="H9" s="80">
        <f>ROUND(ROUND(C9,2)*ROUND(G9,2),2)</f>
        <v>0</v>
      </c>
    </row>
    <row r="10" spans="1:8" ht="30.75" customHeight="1">
      <c r="A10" s="118" t="s">
        <v>64</v>
      </c>
      <c r="B10" s="156" t="s">
        <v>132</v>
      </c>
      <c r="C10" s="185">
        <v>20</v>
      </c>
      <c r="D10" s="186" t="s">
        <v>90</v>
      </c>
      <c r="E10" s="134"/>
      <c r="F10" s="134"/>
      <c r="G10" s="78">
        <v>0</v>
      </c>
      <c r="H10" s="78">
        <f>ROUND(ROUND(C10,2)*ROUND(G10,2),2)</f>
        <v>0</v>
      </c>
    </row>
    <row r="11" spans="1:8" ht="24.75" customHeight="1">
      <c r="A11" s="71" t="s">
        <v>18</v>
      </c>
      <c r="B11" s="109" t="s">
        <v>133</v>
      </c>
      <c r="C11" s="183">
        <v>500</v>
      </c>
      <c r="D11" s="162" t="s">
        <v>90</v>
      </c>
      <c r="E11" s="79"/>
      <c r="F11" s="79"/>
      <c r="G11" s="78">
        <v>0</v>
      </c>
      <c r="H11" s="78">
        <f aca="true" t="shared" si="0" ref="H11:H16">ROUND(ROUND(C11,2)*ROUND(G11,2),2)</f>
        <v>0</v>
      </c>
    </row>
    <row r="12" spans="1:8" ht="22.5" customHeight="1">
      <c r="A12" s="71" t="s">
        <v>19</v>
      </c>
      <c r="B12" s="109" t="s">
        <v>134</v>
      </c>
      <c r="C12" s="183">
        <v>500</v>
      </c>
      <c r="D12" s="162" t="s">
        <v>90</v>
      </c>
      <c r="E12" s="79"/>
      <c r="F12" s="79"/>
      <c r="G12" s="78">
        <v>0</v>
      </c>
      <c r="H12" s="78">
        <f t="shared" si="0"/>
        <v>0</v>
      </c>
    </row>
    <row r="13" spans="1:8" ht="33" customHeight="1">
      <c r="A13" s="71" t="s">
        <v>20</v>
      </c>
      <c r="B13" s="109" t="s">
        <v>135</v>
      </c>
      <c r="C13" s="183">
        <v>500</v>
      </c>
      <c r="D13" s="162" t="s">
        <v>90</v>
      </c>
      <c r="E13" s="79"/>
      <c r="F13" s="79"/>
      <c r="G13" s="78">
        <v>0</v>
      </c>
      <c r="H13" s="78">
        <f t="shared" si="0"/>
        <v>0</v>
      </c>
    </row>
    <row r="14" spans="1:8" ht="102.75" customHeight="1">
      <c r="A14" s="71" t="s">
        <v>21</v>
      </c>
      <c r="B14" s="109" t="s">
        <v>136</v>
      </c>
      <c r="C14" s="183">
        <v>60</v>
      </c>
      <c r="D14" s="162" t="s">
        <v>90</v>
      </c>
      <c r="E14" s="79"/>
      <c r="F14" s="79"/>
      <c r="G14" s="78">
        <v>0</v>
      </c>
      <c r="H14" s="78">
        <f t="shared" si="0"/>
        <v>0</v>
      </c>
    </row>
    <row r="15" spans="1:8" ht="40.5" customHeight="1">
      <c r="A15" s="71" t="s">
        <v>23</v>
      </c>
      <c r="B15" s="109" t="s">
        <v>137</v>
      </c>
      <c r="C15" s="183">
        <v>60</v>
      </c>
      <c r="D15" s="162" t="s">
        <v>90</v>
      </c>
      <c r="E15" s="79"/>
      <c r="F15" s="79"/>
      <c r="G15" s="78">
        <v>0</v>
      </c>
      <c r="H15" s="78">
        <f t="shared" si="0"/>
        <v>0</v>
      </c>
    </row>
    <row r="16" spans="1:8" ht="45" customHeight="1">
      <c r="A16" s="71" t="s">
        <v>25</v>
      </c>
      <c r="B16" s="109" t="s">
        <v>138</v>
      </c>
      <c r="C16" s="183">
        <v>50</v>
      </c>
      <c r="D16" s="162" t="s">
        <v>90</v>
      </c>
      <c r="E16" s="79"/>
      <c r="F16" s="79"/>
      <c r="G16" s="78">
        <v>0</v>
      </c>
      <c r="H16" s="78">
        <f t="shared" si="0"/>
        <v>0</v>
      </c>
    </row>
    <row r="17" spans="1:8" ht="26.25" customHeight="1">
      <c r="A17" s="231"/>
      <c r="B17" s="231"/>
      <c r="C17" s="231"/>
      <c r="D17" s="231"/>
      <c r="E17" s="231"/>
      <c r="F17" s="231"/>
      <c r="G17" s="231"/>
      <c r="H17" s="231"/>
    </row>
    <row r="18" spans="1:8" ht="18" customHeight="1">
      <c r="A18" s="217" t="s">
        <v>56</v>
      </c>
      <c r="B18" s="217"/>
      <c r="C18" s="217"/>
      <c r="D18" s="217"/>
      <c r="E18" s="217"/>
      <c r="F18" s="217"/>
      <c r="G18" s="217"/>
      <c r="H18" s="217"/>
    </row>
    <row r="20" spans="1:10" s="30" customFormat="1" ht="38.25">
      <c r="A20" s="135" t="s">
        <v>66</v>
      </c>
      <c r="B20" s="136"/>
      <c r="C20" s="232" t="s">
        <v>81</v>
      </c>
      <c r="D20" s="233"/>
      <c r="E20" s="232" t="s">
        <v>82</v>
      </c>
      <c r="F20" s="234"/>
      <c r="G20" s="235"/>
      <c r="H20" s="236"/>
      <c r="I20" s="137" t="s">
        <v>83</v>
      </c>
      <c r="J20" s="137" t="s">
        <v>84</v>
      </c>
    </row>
    <row r="21" spans="1:10" s="30" customFormat="1" ht="17.25" customHeight="1">
      <c r="A21" s="249" t="s">
        <v>27</v>
      </c>
      <c r="B21" s="244" t="s">
        <v>156</v>
      </c>
      <c r="C21" s="247">
        <v>24</v>
      </c>
      <c r="D21" s="225" t="s">
        <v>139</v>
      </c>
      <c r="E21" s="200" t="s">
        <v>67</v>
      </c>
      <c r="F21" s="227"/>
      <c r="G21" s="228"/>
      <c r="H21" s="228"/>
      <c r="I21" s="229">
        <v>0</v>
      </c>
      <c r="J21" s="241">
        <f>I21*C21</f>
        <v>0</v>
      </c>
    </row>
    <row r="22" spans="1:10" s="30" customFormat="1" ht="20.25" customHeight="1">
      <c r="A22" s="250"/>
      <c r="B22" s="245"/>
      <c r="C22" s="248"/>
      <c r="D22" s="226"/>
      <c r="E22" s="200" t="s">
        <v>68</v>
      </c>
      <c r="F22" s="227"/>
      <c r="G22" s="228"/>
      <c r="H22" s="228"/>
      <c r="I22" s="229"/>
      <c r="J22" s="241"/>
    </row>
    <row r="23" spans="1:10" s="30" customFormat="1" ht="19.5" customHeight="1">
      <c r="A23" s="250"/>
      <c r="B23" s="245" t="s">
        <v>85</v>
      </c>
      <c r="C23" s="248"/>
      <c r="D23" s="226"/>
      <c r="E23" s="200" t="s">
        <v>73</v>
      </c>
      <c r="F23" s="243"/>
      <c r="G23" s="228"/>
      <c r="H23" s="228"/>
      <c r="I23" s="229"/>
      <c r="J23" s="241"/>
    </row>
    <row r="24" spans="1:10" s="30" customFormat="1" ht="21" customHeight="1">
      <c r="A24" s="250"/>
      <c r="B24" s="245"/>
      <c r="C24" s="248"/>
      <c r="D24" s="226"/>
      <c r="E24" s="200" t="s">
        <v>86</v>
      </c>
      <c r="F24" s="227"/>
      <c r="G24" s="228"/>
      <c r="H24" s="228"/>
      <c r="I24" s="229"/>
      <c r="J24" s="241"/>
    </row>
    <row r="25" spans="1:10" s="30" customFormat="1" ht="12.75" customHeight="1">
      <c r="A25" s="250"/>
      <c r="B25" s="245" t="s">
        <v>85</v>
      </c>
      <c r="C25" s="248"/>
      <c r="D25" s="226"/>
      <c r="E25" s="239"/>
      <c r="F25" s="223"/>
      <c r="G25" s="223"/>
      <c r="H25" s="223"/>
      <c r="I25" s="229"/>
      <c r="J25" s="241"/>
    </row>
    <row r="26" spans="1:10" s="30" customFormat="1" ht="152.25" customHeight="1">
      <c r="A26" s="250"/>
      <c r="B26" s="246"/>
      <c r="C26" s="248"/>
      <c r="D26" s="226"/>
      <c r="E26" s="240"/>
      <c r="F26" s="224"/>
      <c r="G26" s="224"/>
      <c r="H26" s="224"/>
      <c r="I26" s="230"/>
      <c r="J26" s="242"/>
    </row>
    <row r="27" spans="1:10" s="30" customFormat="1" ht="351" customHeight="1">
      <c r="A27" s="251"/>
      <c r="B27" s="199" t="s">
        <v>157</v>
      </c>
      <c r="C27" s="237"/>
      <c r="D27" s="238"/>
      <c r="E27" s="238"/>
      <c r="F27" s="238"/>
      <c r="G27" s="238"/>
      <c r="H27" s="238"/>
      <c r="I27" s="238"/>
      <c r="J27" s="238"/>
    </row>
    <row r="28" spans="1:8" s="30" customFormat="1" ht="19.5" customHeight="1">
      <c r="A28" s="217" t="s">
        <v>56</v>
      </c>
      <c r="B28" s="217"/>
      <c r="C28" s="217"/>
      <c r="D28" s="217"/>
      <c r="E28" s="217"/>
      <c r="F28" s="217"/>
      <c r="G28" s="217"/>
      <c r="H28" s="217"/>
    </row>
    <row r="29" spans="1:6" s="30" customFormat="1" ht="12">
      <c r="A29" s="45"/>
      <c r="C29" s="46"/>
      <c r="D29" s="47"/>
      <c r="E29" s="47"/>
      <c r="F29" s="47"/>
    </row>
    <row r="30" spans="1:6" s="30" customFormat="1" ht="18.75" customHeight="1">
      <c r="A30" s="45"/>
      <c r="B30" s="189" t="s">
        <v>87</v>
      </c>
      <c r="C30" s="46"/>
      <c r="D30" s="47"/>
      <c r="E30" s="47"/>
      <c r="F30" s="47"/>
    </row>
    <row r="31" spans="1:6" s="30" customFormat="1" ht="63.75">
      <c r="A31" s="138"/>
      <c r="B31" s="139"/>
      <c r="C31" s="140" t="s">
        <v>74</v>
      </c>
      <c r="D31" s="141" t="s">
        <v>88</v>
      </c>
      <c r="E31" s="142" t="s">
        <v>69</v>
      </c>
      <c r="F31" s="140" t="s">
        <v>70</v>
      </c>
    </row>
    <row r="32" spans="1:6" s="30" customFormat="1" ht="15">
      <c r="A32" s="143" t="s">
        <v>13</v>
      </c>
      <c r="B32" s="187" t="s">
        <v>140</v>
      </c>
      <c r="C32" s="188"/>
      <c r="D32" s="144">
        <v>5840</v>
      </c>
      <c r="E32" s="145">
        <v>0.71</v>
      </c>
      <c r="F32" s="146">
        <f>(C32*D32*E32)/1000</f>
        <v>0</v>
      </c>
    </row>
  </sheetData>
  <sheetProtection/>
  <mergeCells count="20">
    <mergeCell ref="C27:J27"/>
    <mergeCell ref="E25:E26"/>
    <mergeCell ref="A28:H28"/>
    <mergeCell ref="J21:J26"/>
    <mergeCell ref="F22:H22"/>
    <mergeCell ref="F23:H23"/>
    <mergeCell ref="F24:H24"/>
    <mergeCell ref="B21:B26"/>
    <mergeCell ref="C21:C26"/>
    <mergeCell ref="A21:A27"/>
    <mergeCell ref="F25:H26"/>
    <mergeCell ref="D21:D26"/>
    <mergeCell ref="F21:H21"/>
    <mergeCell ref="I21:I26"/>
    <mergeCell ref="A1:B1"/>
    <mergeCell ref="G1:H1"/>
    <mergeCell ref="A18:H18"/>
    <mergeCell ref="A17:H17"/>
    <mergeCell ref="C20:D20"/>
    <mergeCell ref="E20:H20"/>
  </mergeCells>
  <printOptions/>
  <pageMargins left="0.25" right="0.25" top="0.75" bottom="0.75" header="0.30000000000000004" footer="0.30000000000000004"/>
  <pageSetup fitToHeight="0" fitToWidth="1" horizontalDpi="600" verticalDpi="600" orientation="landscape" paperSize="9" scale="74" r:id="rId1"/>
  <rowBreaks count="2" manualBreakCount="2">
    <brk id="17" max="9" man="1"/>
    <brk id="28" max="9" man="1"/>
  </rowBreaks>
</worksheet>
</file>

<file path=xl/worksheets/sheet25.xml><?xml version="1.0" encoding="utf-8"?>
<worksheet xmlns="http://schemas.openxmlformats.org/spreadsheetml/2006/main" xmlns:r="http://schemas.openxmlformats.org/officeDocument/2006/relationships">
  <sheetPr>
    <tabColor theme="0" tint="-0.1499900072813034"/>
  </sheetPr>
  <dimension ref="A1:J17"/>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9"/>
      <c r="C2" s="48"/>
      <c r="D2" s="31"/>
      <c r="E2" s="89"/>
      <c r="F2" s="89"/>
      <c r="G2" s="221"/>
      <c r="H2" s="221"/>
      <c r="I2" s="49"/>
      <c r="J2" s="49"/>
    </row>
    <row r="3" spans="1:10" s="50" customFormat="1" ht="14.25" customHeight="1">
      <c r="A3" s="31"/>
      <c r="B3" s="51" t="s">
        <v>41</v>
      </c>
      <c r="C3" s="52">
        <v>23</v>
      </c>
      <c r="D3" s="31"/>
      <c r="E3" s="51" t="s">
        <v>42</v>
      </c>
      <c r="F3" s="51"/>
      <c r="G3" s="89"/>
      <c r="H3" s="89"/>
      <c r="I3" s="49"/>
      <c r="J3" s="49"/>
    </row>
    <row r="4" spans="1:10" s="50" customFormat="1" ht="12.75">
      <c r="A4" s="31"/>
      <c r="B4" s="51"/>
      <c r="C4" s="48"/>
      <c r="D4" s="31"/>
      <c r="E4" s="51"/>
      <c r="F4" s="51"/>
      <c r="G4" s="89"/>
      <c r="H4" s="89"/>
      <c r="I4" s="49"/>
      <c r="J4" s="49"/>
    </row>
    <row r="5" spans="1:10" s="50" customFormat="1" ht="12.75">
      <c r="A5" s="38"/>
      <c r="B5" s="24"/>
      <c r="C5" s="25"/>
      <c r="D5" s="23"/>
      <c r="E5" s="53" t="s">
        <v>55</v>
      </c>
      <c r="F5" s="54">
        <f>SUM(H8:H15)</f>
        <v>0</v>
      </c>
      <c r="G5" s="88"/>
      <c r="H5" s="88"/>
      <c r="I5" s="49"/>
      <c r="J5" s="49"/>
    </row>
    <row r="6" spans="1:10" s="50" customFormat="1" ht="12.75">
      <c r="A6" s="23"/>
      <c r="B6" s="24"/>
      <c r="C6" s="25"/>
      <c r="D6" s="23"/>
      <c r="E6" s="88"/>
      <c r="F6" s="88"/>
      <c r="G6" s="88"/>
      <c r="H6" s="88"/>
      <c r="I6" s="49"/>
      <c r="J6" s="49"/>
    </row>
    <row r="7" spans="1:8" s="57" customFormat="1" ht="36.75" customHeight="1">
      <c r="A7" s="20" t="s">
        <v>43</v>
      </c>
      <c r="B7" s="20" t="s">
        <v>44</v>
      </c>
      <c r="C7" s="55" t="s">
        <v>52</v>
      </c>
      <c r="D7" s="56" t="s">
        <v>46</v>
      </c>
      <c r="E7" s="56" t="s">
        <v>47</v>
      </c>
      <c r="F7" s="56" t="s">
        <v>48</v>
      </c>
      <c r="G7" s="56" t="s">
        <v>60</v>
      </c>
      <c r="H7" s="56" t="s">
        <v>59</v>
      </c>
    </row>
    <row r="8" spans="1:8" s="57" customFormat="1" ht="48.75" customHeight="1">
      <c r="A8" s="168" t="s">
        <v>13</v>
      </c>
      <c r="B8" s="156" t="s">
        <v>141</v>
      </c>
      <c r="C8" s="157">
        <v>340</v>
      </c>
      <c r="D8" s="158" t="s">
        <v>90</v>
      </c>
      <c r="E8" s="113"/>
      <c r="F8" s="113"/>
      <c r="G8" s="78">
        <v>0</v>
      </c>
      <c r="H8" s="114">
        <f aca="true" t="shared" si="0" ref="H8:H15">ROUND(C8,2)*ROUND(G8,2)</f>
        <v>0</v>
      </c>
    </row>
    <row r="9" spans="1:8" s="57" customFormat="1" ht="90" customHeight="1">
      <c r="A9" s="169" t="s">
        <v>16</v>
      </c>
      <c r="B9" s="109" t="s">
        <v>142</v>
      </c>
      <c r="C9" s="161">
        <v>100</v>
      </c>
      <c r="D9" s="162" t="s">
        <v>90</v>
      </c>
      <c r="E9" s="99"/>
      <c r="F9" s="99"/>
      <c r="G9" s="78">
        <v>0</v>
      </c>
      <c r="H9" s="114">
        <f t="shared" si="0"/>
        <v>0</v>
      </c>
    </row>
    <row r="10" spans="1:8" s="57" customFormat="1" ht="29.25" customHeight="1">
      <c r="A10" s="169" t="s">
        <v>17</v>
      </c>
      <c r="B10" s="109" t="s">
        <v>143</v>
      </c>
      <c r="C10" s="161">
        <v>100</v>
      </c>
      <c r="D10" s="162" t="s">
        <v>90</v>
      </c>
      <c r="E10" s="99"/>
      <c r="F10" s="99"/>
      <c r="G10" s="116">
        <v>0</v>
      </c>
      <c r="H10" s="117">
        <f t="shared" si="0"/>
        <v>0</v>
      </c>
    </row>
    <row r="11" spans="1:8" s="57" customFormat="1" ht="42" customHeight="1">
      <c r="A11" s="169" t="s">
        <v>18</v>
      </c>
      <c r="B11" s="109" t="s">
        <v>144</v>
      </c>
      <c r="C11" s="161">
        <v>700</v>
      </c>
      <c r="D11" s="162" t="s">
        <v>90</v>
      </c>
      <c r="E11" s="99"/>
      <c r="F11" s="99"/>
      <c r="G11" s="116">
        <v>0</v>
      </c>
      <c r="H11" s="117">
        <f t="shared" si="0"/>
        <v>0</v>
      </c>
    </row>
    <row r="12" spans="1:8" s="57" customFormat="1" ht="60.75" customHeight="1">
      <c r="A12" s="169" t="s">
        <v>19</v>
      </c>
      <c r="B12" s="109" t="s">
        <v>145</v>
      </c>
      <c r="C12" s="161">
        <v>140</v>
      </c>
      <c r="D12" s="162" t="s">
        <v>90</v>
      </c>
      <c r="E12" s="99"/>
      <c r="F12" s="99"/>
      <c r="G12" s="116">
        <v>0</v>
      </c>
      <c r="H12" s="117">
        <f t="shared" si="0"/>
        <v>0</v>
      </c>
    </row>
    <row r="13" spans="1:8" s="57" customFormat="1" ht="42" customHeight="1">
      <c r="A13" s="169" t="s">
        <v>20</v>
      </c>
      <c r="B13" s="109" t="s">
        <v>159</v>
      </c>
      <c r="C13" s="161">
        <v>1000</v>
      </c>
      <c r="D13" s="162" t="s">
        <v>90</v>
      </c>
      <c r="E13" s="99"/>
      <c r="F13" s="99"/>
      <c r="G13" s="116">
        <v>0</v>
      </c>
      <c r="H13" s="117">
        <f t="shared" si="0"/>
        <v>0</v>
      </c>
    </row>
    <row r="14" spans="1:8" s="57" customFormat="1" ht="135" customHeight="1">
      <c r="A14" s="169" t="s">
        <v>21</v>
      </c>
      <c r="B14" s="109" t="s">
        <v>160</v>
      </c>
      <c r="C14" s="161">
        <v>100</v>
      </c>
      <c r="D14" s="162" t="s">
        <v>90</v>
      </c>
      <c r="E14" s="99"/>
      <c r="F14" s="99"/>
      <c r="G14" s="116">
        <v>0</v>
      </c>
      <c r="H14" s="117">
        <f t="shared" si="0"/>
        <v>0</v>
      </c>
    </row>
    <row r="15" spans="1:8" s="57" customFormat="1" ht="42" customHeight="1">
      <c r="A15" s="169" t="s">
        <v>23</v>
      </c>
      <c r="B15" s="109" t="s">
        <v>146</v>
      </c>
      <c r="C15" s="161">
        <v>4</v>
      </c>
      <c r="D15" s="162" t="s">
        <v>90</v>
      </c>
      <c r="E15" s="99"/>
      <c r="F15" s="99"/>
      <c r="G15" s="116">
        <v>0</v>
      </c>
      <c r="H15" s="117">
        <f t="shared" si="0"/>
        <v>0</v>
      </c>
    </row>
    <row r="16" spans="1:8" s="50" customFormat="1" ht="12.75" customHeight="1">
      <c r="A16" s="217"/>
      <c r="B16" s="217"/>
      <c r="C16" s="217"/>
      <c r="D16" s="217"/>
      <c r="E16" s="217"/>
      <c r="F16" s="217"/>
      <c r="G16" s="217"/>
      <c r="H16" s="217"/>
    </row>
    <row r="17" spans="1:8" ht="12.75">
      <c r="A17" s="217" t="s">
        <v>56</v>
      </c>
      <c r="B17" s="217"/>
      <c r="C17" s="217"/>
      <c r="D17" s="217"/>
      <c r="E17" s="217"/>
      <c r="F17" s="217"/>
      <c r="G17" s="217"/>
      <c r="H17" s="217"/>
    </row>
  </sheetData>
  <sheetProtection/>
  <mergeCells count="5">
    <mergeCell ref="A1:B1"/>
    <mergeCell ref="E1:F1"/>
    <mergeCell ref="G1:H2"/>
    <mergeCell ref="A16:H16"/>
    <mergeCell ref="A17:H17"/>
  </mergeCells>
  <printOptions/>
  <pageMargins left="0.25" right="0.25" top="0.75" bottom="0.75" header="0.30000000000000004" footer="0.30000000000000004"/>
  <pageSetup fitToHeight="0" fitToWidth="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24</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SUM(H8:H10)</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63" customHeight="1">
      <c r="A8" s="101" t="s">
        <v>49</v>
      </c>
      <c r="B8" s="177" t="s">
        <v>147</v>
      </c>
      <c r="C8" s="184">
        <v>20</v>
      </c>
      <c r="D8" s="158" t="s">
        <v>90</v>
      </c>
      <c r="E8" s="77"/>
      <c r="F8" s="77"/>
      <c r="G8" s="78">
        <v>0</v>
      </c>
      <c r="H8" s="78">
        <f>ROUND(ROUND(C8,2)*ROUND(G8,2),2)</f>
        <v>0</v>
      </c>
    </row>
    <row r="9" spans="1:8" ht="38.25" customHeight="1">
      <c r="A9" s="101" t="s">
        <v>63</v>
      </c>
      <c r="B9" s="177" t="s">
        <v>148</v>
      </c>
      <c r="C9" s="183">
        <v>10</v>
      </c>
      <c r="D9" s="162" t="s">
        <v>90</v>
      </c>
      <c r="E9" s="79"/>
      <c r="F9" s="79"/>
      <c r="G9" s="80">
        <v>0</v>
      </c>
      <c r="H9" s="80">
        <f>ROUND(ROUND(C9,2)*ROUND(G9,2),2)</f>
        <v>0</v>
      </c>
    </row>
    <row r="10" spans="1:8" ht="34.5" customHeight="1">
      <c r="A10" s="101" t="s">
        <v>64</v>
      </c>
      <c r="B10" s="177" t="s">
        <v>149</v>
      </c>
      <c r="C10" s="191">
        <v>40</v>
      </c>
      <c r="D10" s="192" t="s">
        <v>90</v>
      </c>
      <c r="E10" s="85"/>
      <c r="F10" s="85"/>
      <c r="G10" s="78">
        <v>0</v>
      </c>
      <c r="H10" s="78">
        <f>ROUND(ROUND(C10,2)*ROUND(G10,2),2)</f>
        <v>0</v>
      </c>
    </row>
    <row r="11" spans="1:8" ht="14.25" customHeight="1">
      <c r="A11" s="231"/>
      <c r="B11" s="231"/>
      <c r="C11" s="231"/>
      <c r="D11" s="231"/>
      <c r="E11" s="231"/>
      <c r="F11" s="231"/>
      <c r="G11" s="231"/>
      <c r="H11" s="231"/>
    </row>
    <row r="12" spans="1:8" ht="18" customHeight="1">
      <c r="A12" s="217" t="s">
        <v>56</v>
      </c>
      <c r="B12" s="217"/>
      <c r="C12" s="217"/>
      <c r="D12" s="217"/>
      <c r="E12" s="217"/>
      <c r="F12" s="217"/>
      <c r="G12" s="217"/>
      <c r="H12" s="217"/>
    </row>
    <row r="13" spans="1:5" ht="30">
      <c r="A13" s="193"/>
      <c r="B13" s="252" t="s">
        <v>150</v>
      </c>
      <c r="C13" s="253"/>
      <c r="D13" s="253"/>
      <c r="E13" s="194" t="s">
        <v>47</v>
      </c>
    </row>
    <row r="14" spans="1:5" ht="319.5" customHeight="1">
      <c r="A14" s="195"/>
      <c r="B14" s="254" t="s">
        <v>151</v>
      </c>
      <c r="C14" s="255"/>
      <c r="D14" s="256"/>
      <c r="E14" s="196"/>
    </row>
  </sheetData>
  <sheetProtection/>
  <mergeCells count="6">
    <mergeCell ref="A1:B1"/>
    <mergeCell ref="G1:H1"/>
    <mergeCell ref="A11:H11"/>
    <mergeCell ref="A12:H12"/>
    <mergeCell ref="B13:D13"/>
    <mergeCell ref="B14:D14"/>
  </mergeCells>
  <printOptions/>
  <pageMargins left="0.25" right="0.25" top="0.75" bottom="0.75" header="0.30000000000000004" footer="0.30000000000000004"/>
  <pageSetup fitToHeight="0" fitToWidth="1" horizontalDpi="600" verticalDpi="600" orientation="landscape" paperSize="9" r:id="rId1"/>
  <rowBreaks count="1" manualBreakCount="1">
    <brk id="12" max="7" man="1"/>
  </rowBreaks>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25</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36.75" customHeight="1">
      <c r="A8" s="71" t="s">
        <v>49</v>
      </c>
      <c r="B8" s="177" t="s">
        <v>152</v>
      </c>
      <c r="C8" s="178">
        <v>800</v>
      </c>
      <c r="D8" s="179" t="s">
        <v>90</v>
      </c>
      <c r="E8" s="122"/>
      <c r="F8" s="122"/>
      <c r="G8" s="123">
        <v>0</v>
      </c>
      <c r="H8" s="116">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61.1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26</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SUM(H8:H9)</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397.5" customHeight="1">
      <c r="A8" s="71" t="s">
        <v>49</v>
      </c>
      <c r="B8" s="177" t="s">
        <v>167</v>
      </c>
      <c r="C8" s="184">
        <v>500</v>
      </c>
      <c r="D8" s="158" t="s">
        <v>110</v>
      </c>
      <c r="E8" s="77"/>
      <c r="F8" s="77"/>
      <c r="G8" s="78">
        <v>0</v>
      </c>
      <c r="H8" s="78">
        <f>ROUND(ROUND(C8,2)*ROUND(G8,2),2)</f>
        <v>0</v>
      </c>
    </row>
    <row r="9" spans="1:8" ht="363" customHeight="1">
      <c r="A9" s="71" t="s">
        <v>63</v>
      </c>
      <c r="B9" s="177" t="s">
        <v>168</v>
      </c>
      <c r="C9" s="183">
        <v>1000</v>
      </c>
      <c r="D9" s="162" t="s">
        <v>90</v>
      </c>
      <c r="E9" s="79"/>
      <c r="F9" s="79"/>
      <c r="G9" s="80">
        <v>0</v>
      </c>
      <c r="H9" s="80">
        <f>ROUND(ROUND(C9,2)*ROUND(G9,2),2)</f>
        <v>0</v>
      </c>
    </row>
    <row r="10" spans="1:8" ht="18" customHeight="1">
      <c r="A10" s="217" t="s">
        <v>56</v>
      </c>
      <c r="B10" s="217"/>
      <c r="C10" s="217"/>
      <c r="D10" s="217"/>
      <c r="E10" s="217"/>
      <c r="F10" s="217"/>
      <c r="G10" s="217"/>
      <c r="H10" s="217"/>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27</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42.75" customHeight="1">
      <c r="A8" s="71" t="s">
        <v>49</v>
      </c>
      <c r="B8" s="177" t="s">
        <v>153</v>
      </c>
      <c r="C8" s="178">
        <v>100</v>
      </c>
      <c r="D8" s="179" t="s">
        <v>90</v>
      </c>
      <c r="E8" s="122"/>
      <c r="F8" s="122"/>
      <c r="G8" s="123">
        <v>0</v>
      </c>
      <c r="H8" s="116">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8.2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1</v>
      </c>
      <c r="D2" s="23"/>
      <c r="E2" s="38" t="s">
        <v>42</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61.5" customHeight="1">
      <c r="A8" s="101" t="s">
        <v>49</v>
      </c>
      <c r="B8" s="104" t="s">
        <v>89</v>
      </c>
      <c r="C8" s="102">
        <v>2000</v>
      </c>
      <c r="D8" s="103" t="s">
        <v>90</v>
      </c>
      <c r="E8" s="122"/>
      <c r="F8" s="122"/>
      <c r="G8" s="123">
        <v>0</v>
      </c>
      <c r="H8" s="116">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7" r:id="rId1"/>
</worksheet>
</file>

<file path=xl/worksheets/sheet30.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65.625" style="19" customWidth="1"/>
    <col min="3" max="3" width="10.25390625" style="27" customWidth="1"/>
    <col min="4" max="4" width="9.87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28</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189" customHeight="1">
      <c r="A8" s="71" t="s">
        <v>49</v>
      </c>
      <c r="B8" s="197" t="s">
        <v>161</v>
      </c>
      <c r="C8" s="178">
        <v>1000</v>
      </c>
      <c r="D8" s="179" t="s">
        <v>90</v>
      </c>
      <c r="E8" s="124"/>
      <c r="F8" s="125"/>
      <c r="G8" s="126">
        <v>0</v>
      </c>
      <c r="H8" s="126">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29</v>
      </c>
      <c r="D2" s="23"/>
      <c r="E2" s="38" t="s">
        <v>42</v>
      </c>
      <c r="F2" s="23"/>
      <c r="G2" s="24"/>
      <c r="H2" s="24"/>
    </row>
    <row r="3" spans="1:8" ht="12.75">
      <c r="A3" s="38"/>
      <c r="B3" s="88"/>
      <c r="C3" s="25"/>
      <c r="D3" s="23"/>
      <c r="E3" s="23"/>
      <c r="F3" s="23"/>
      <c r="G3" s="88"/>
      <c r="H3" s="88"/>
    </row>
    <row r="4" spans="1:8" ht="12.75">
      <c r="A4" s="38"/>
      <c r="B4" s="88"/>
      <c r="C4" s="25"/>
      <c r="D4" s="23"/>
      <c r="E4" s="23"/>
      <c r="F4" s="23"/>
      <c r="G4" s="88"/>
      <c r="H4" s="88"/>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131.25" customHeight="1">
      <c r="A8" s="71" t="s">
        <v>49</v>
      </c>
      <c r="B8" s="177" t="s">
        <v>154</v>
      </c>
      <c r="C8" s="184">
        <v>40</v>
      </c>
      <c r="D8" s="158" t="s">
        <v>90</v>
      </c>
      <c r="E8" s="77"/>
      <c r="F8" s="77"/>
      <c r="G8" s="78">
        <v>0</v>
      </c>
      <c r="H8" s="78">
        <f>ROUND(ROUND(C8,2)*ROUND(G8,2),2)</f>
        <v>0</v>
      </c>
    </row>
    <row r="9" spans="1:8" ht="12" customHeight="1">
      <c r="A9" s="231"/>
      <c r="B9" s="231"/>
      <c r="C9" s="231"/>
      <c r="D9" s="231"/>
      <c r="E9" s="231"/>
      <c r="F9" s="231"/>
      <c r="G9" s="231"/>
      <c r="H9" s="231"/>
    </row>
    <row r="10" spans="1:8" ht="18" customHeight="1">
      <c r="A10" s="217" t="s">
        <v>56</v>
      </c>
      <c r="B10" s="217"/>
      <c r="C10" s="217"/>
      <c r="D10" s="217"/>
      <c r="E10" s="217"/>
      <c r="F10" s="217"/>
      <c r="G10" s="217"/>
      <c r="H10" s="217"/>
    </row>
    <row r="11" spans="1:5" ht="30">
      <c r="A11" s="193"/>
      <c r="B11" s="252" t="s">
        <v>150</v>
      </c>
      <c r="C11" s="253"/>
      <c r="D11" s="253"/>
      <c r="E11" s="194" t="s">
        <v>47</v>
      </c>
    </row>
    <row r="12" spans="1:5" ht="131.25" customHeight="1">
      <c r="A12" s="198"/>
      <c r="B12" s="257" t="s">
        <v>155</v>
      </c>
      <c r="C12" s="257"/>
      <c r="D12" s="257"/>
      <c r="E12" s="196"/>
    </row>
  </sheetData>
  <sheetProtection/>
  <mergeCells count="6">
    <mergeCell ref="A1:B1"/>
    <mergeCell ref="G1:H1"/>
    <mergeCell ref="A10:H10"/>
    <mergeCell ref="A9:H9"/>
    <mergeCell ref="B11:D11"/>
    <mergeCell ref="B12:D12"/>
  </mergeCells>
  <printOptions/>
  <pageMargins left="0.25" right="0.25" top="0.75" bottom="0.75" header="0.30000000000000004" footer="0.3000000000000000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C00000"/>
  </sheetPr>
  <dimension ref="A1:H10"/>
  <sheetViews>
    <sheetView zoomScalePageLayoutView="0" workbookViewId="0" topLeftCell="A1">
      <selection activeCell="C2" sqref="C2"/>
    </sheetView>
  </sheetViews>
  <sheetFormatPr defaultColWidth="9.625" defaultRowHeight="14.25"/>
  <cols>
    <col min="1" max="1" width="5.75390625" style="45" customWidth="1"/>
    <col min="2" max="2" width="112.625" style="30" customWidth="1"/>
    <col min="3" max="3" width="10.125" style="46" customWidth="1"/>
    <col min="4" max="4" width="7.625" style="47" customWidth="1"/>
    <col min="5" max="5" width="16.50390625" style="47" customWidth="1"/>
    <col min="6" max="6" width="17.25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18" t="str">
        <f>formularz_oferty!C4</f>
        <v>DFP.271.109.2023.ADB</v>
      </c>
      <c r="B1" s="218"/>
      <c r="C1" s="28"/>
      <c r="D1" s="29"/>
      <c r="E1" s="29"/>
      <c r="F1" s="29"/>
      <c r="G1" s="219" t="s">
        <v>50</v>
      </c>
      <c r="H1" s="219"/>
    </row>
    <row r="2" spans="1:8" ht="11.25" customHeight="1">
      <c r="A2" s="31"/>
      <c r="B2" s="32" t="s">
        <v>41</v>
      </c>
      <c r="C2" s="33">
        <v>2</v>
      </c>
      <c r="D2" s="29"/>
      <c r="E2" s="34" t="s">
        <v>42</v>
      </c>
      <c r="F2" s="29"/>
      <c r="G2" s="219"/>
      <c r="H2" s="21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7" t="s">
        <v>43</v>
      </c>
      <c r="B7" s="67" t="s">
        <v>44</v>
      </c>
      <c r="C7" s="68" t="s">
        <v>51</v>
      </c>
      <c r="D7" s="69" t="s">
        <v>46</v>
      </c>
      <c r="E7" s="69" t="s">
        <v>47</v>
      </c>
      <c r="F7" s="69" t="s">
        <v>48</v>
      </c>
      <c r="G7" s="67" t="s">
        <v>58</v>
      </c>
      <c r="H7" s="67" t="s">
        <v>59</v>
      </c>
    </row>
    <row r="8" spans="1:8" ht="409.5" customHeight="1">
      <c r="A8" s="118">
        <v>1</v>
      </c>
      <c r="B8" s="172" t="s">
        <v>162</v>
      </c>
      <c r="C8" s="173">
        <v>260</v>
      </c>
      <c r="D8" s="174" t="s">
        <v>90</v>
      </c>
      <c r="E8" s="119"/>
      <c r="F8" s="119"/>
      <c r="G8" s="120">
        <v>0</v>
      </c>
      <c r="H8" s="120">
        <f>ROUND(ROUND(C8,2)*ROUND(G8,2),2)</f>
        <v>0</v>
      </c>
    </row>
    <row r="9" spans="1:8" ht="51" customHeight="1">
      <c r="A9" s="202"/>
      <c r="B9" s="203" t="s">
        <v>163</v>
      </c>
      <c r="C9" s="202"/>
      <c r="D9" s="202"/>
      <c r="E9" s="202"/>
      <c r="F9" s="202"/>
      <c r="G9" s="202"/>
      <c r="H9" s="202"/>
    </row>
    <row r="10" spans="1:8" ht="12.75" customHeight="1">
      <c r="A10" s="217" t="s">
        <v>56</v>
      </c>
      <c r="B10" s="217"/>
      <c r="C10" s="217"/>
      <c r="D10" s="217"/>
      <c r="E10" s="217"/>
      <c r="F10" s="217"/>
      <c r="G10" s="217"/>
      <c r="H10" s="217"/>
    </row>
  </sheetData>
  <sheetProtection/>
  <mergeCells count="3">
    <mergeCell ref="A1:B1"/>
    <mergeCell ref="G1:H2"/>
    <mergeCell ref="A10:H10"/>
  </mergeCells>
  <printOptions/>
  <pageMargins left="0.25" right="0.25" top="0.75" bottom="0.75" header="0.3" footer="0.3"/>
  <pageSetup fitToHeight="0" fitToWidth="0"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C00000"/>
  </sheetPr>
  <dimension ref="A1:J11"/>
  <sheetViews>
    <sheetView zoomScalePageLayoutView="0" workbookViewId="0" topLeftCell="A1">
      <selection activeCell="C3" sqref="C3"/>
    </sheetView>
  </sheetViews>
  <sheetFormatPr defaultColWidth="9.625" defaultRowHeight="14.25"/>
  <cols>
    <col min="1" max="1" width="5.75390625" style="45" customWidth="1"/>
    <col min="2" max="2" width="66.625" style="49" customWidth="1"/>
    <col min="3" max="3" width="8.25390625" style="58" customWidth="1"/>
    <col min="4" max="4" width="7.25390625" style="45" customWidth="1"/>
    <col min="5" max="5" width="17.625" style="49" customWidth="1"/>
    <col min="6" max="6" width="15.8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64"/>
      <c r="C2" s="48"/>
      <c r="D2" s="31"/>
      <c r="E2" s="64"/>
      <c r="F2" s="64"/>
      <c r="G2" s="221"/>
      <c r="H2" s="221"/>
      <c r="I2" s="49"/>
      <c r="J2" s="49"/>
    </row>
    <row r="3" spans="1:10" s="50" customFormat="1" ht="14.25" customHeight="1">
      <c r="A3" s="31"/>
      <c r="B3" s="51" t="s">
        <v>41</v>
      </c>
      <c r="C3" s="52">
        <v>3</v>
      </c>
      <c r="D3" s="31"/>
      <c r="E3" s="51" t="s">
        <v>42</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55</v>
      </c>
      <c r="F5" s="54">
        <f>SUM(H8:H8)</f>
        <v>0</v>
      </c>
      <c r="G5" s="63"/>
      <c r="H5" s="63"/>
      <c r="I5" s="49"/>
      <c r="J5" s="49"/>
    </row>
    <row r="6" spans="1:10" s="50" customFormat="1" ht="12.75">
      <c r="A6" s="23"/>
      <c r="B6" s="24"/>
      <c r="C6" s="25"/>
      <c r="D6" s="23"/>
      <c r="E6" s="63"/>
      <c r="F6" s="63"/>
      <c r="G6" s="63"/>
      <c r="H6" s="63"/>
      <c r="I6" s="49"/>
      <c r="J6" s="49"/>
    </row>
    <row r="7" spans="1:8" s="57" customFormat="1" ht="36.75" customHeight="1">
      <c r="A7" s="20" t="s">
        <v>43</v>
      </c>
      <c r="B7" s="20" t="s">
        <v>44</v>
      </c>
      <c r="C7" s="55" t="s">
        <v>52</v>
      </c>
      <c r="D7" s="56" t="s">
        <v>46</v>
      </c>
      <c r="E7" s="56" t="s">
        <v>47</v>
      </c>
      <c r="F7" s="56" t="s">
        <v>48</v>
      </c>
      <c r="G7" s="56" t="s">
        <v>60</v>
      </c>
      <c r="H7" s="56" t="s">
        <v>59</v>
      </c>
    </row>
    <row r="8" spans="1:8" s="57" customFormat="1" ht="338.25" customHeight="1">
      <c r="A8" s="108" t="s">
        <v>13</v>
      </c>
      <c r="B8" s="147" t="s">
        <v>164</v>
      </c>
      <c r="C8" s="148">
        <v>80</v>
      </c>
      <c r="D8" s="149" t="s">
        <v>90</v>
      </c>
      <c r="E8" s="150"/>
      <c r="F8" s="150"/>
      <c r="G8" s="151">
        <v>0</v>
      </c>
      <c r="H8" s="152">
        <f>ROUND(C8,2)*ROUND(G8,2)</f>
        <v>0</v>
      </c>
    </row>
    <row r="9" s="50" customFormat="1" ht="12.75" customHeight="1"/>
    <row r="11" spans="1:8" ht="12.75">
      <c r="A11" s="217" t="s">
        <v>56</v>
      </c>
      <c r="B11" s="217"/>
      <c r="C11" s="217"/>
      <c r="D11" s="217"/>
      <c r="E11" s="217"/>
      <c r="F11" s="217"/>
      <c r="G11" s="217"/>
      <c r="H11" s="217"/>
    </row>
  </sheetData>
  <sheetProtection/>
  <mergeCells count="4">
    <mergeCell ref="A1:B1"/>
    <mergeCell ref="E1:F1"/>
    <mergeCell ref="G1:H2"/>
    <mergeCell ref="A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62.5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15" t="str">
        <f>formularz_oferty!C4</f>
        <v>DFP.271.109.2023.ADB</v>
      </c>
      <c r="B1" s="215"/>
      <c r="C1" s="25"/>
      <c r="D1" s="23"/>
      <c r="E1" s="23"/>
      <c r="F1" s="23"/>
      <c r="G1" s="216" t="s">
        <v>40</v>
      </c>
      <c r="H1" s="216"/>
    </row>
    <row r="2" spans="1:8" ht="14.25" customHeight="1">
      <c r="A2" s="23"/>
      <c r="B2" s="24" t="s">
        <v>41</v>
      </c>
      <c r="C2" s="60">
        <v>4</v>
      </c>
      <c r="D2" s="23"/>
      <c r="E2" s="38" t="s">
        <v>42</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55</v>
      </c>
      <c r="F5" s="54">
        <f>SUM(H8:H8)</f>
        <v>0</v>
      </c>
      <c r="G5" s="61"/>
      <c r="H5" s="61"/>
    </row>
    <row r="6" spans="1:8" ht="12.75">
      <c r="A6" s="38"/>
      <c r="B6" s="24"/>
      <c r="C6" s="25"/>
      <c r="D6" s="23"/>
      <c r="E6" s="23"/>
      <c r="F6" s="23"/>
      <c r="G6" s="24"/>
      <c r="H6" s="62"/>
    </row>
    <row r="7" spans="1:8" ht="38.25">
      <c r="A7" s="67" t="s">
        <v>43</v>
      </c>
      <c r="B7" s="20" t="s">
        <v>44</v>
      </c>
      <c r="C7" s="21" t="s">
        <v>45</v>
      </c>
      <c r="D7" s="22" t="s">
        <v>46</v>
      </c>
      <c r="E7" s="22" t="s">
        <v>47</v>
      </c>
      <c r="F7" s="22" t="s">
        <v>48</v>
      </c>
      <c r="G7" s="20" t="s">
        <v>58</v>
      </c>
      <c r="H7" s="20" t="s">
        <v>59</v>
      </c>
    </row>
    <row r="8" spans="1:8" ht="281.25" customHeight="1">
      <c r="A8" s="71">
        <v>1</v>
      </c>
      <c r="B8" s="109" t="s">
        <v>91</v>
      </c>
      <c r="C8" s="111">
        <v>60</v>
      </c>
      <c r="D8" s="110" t="s">
        <v>90</v>
      </c>
      <c r="E8" s="153"/>
      <c r="F8" s="154"/>
      <c r="G8" s="155">
        <v>0</v>
      </c>
      <c r="H8" s="155">
        <f>ROUND(ROUND(C8,2)*ROUND(G8,2),2)</f>
        <v>0</v>
      </c>
    </row>
    <row r="9" spans="1:8" ht="18" customHeight="1">
      <c r="A9" s="217" t="s">
        <v>56</v>
      </c>
      <c r="B9" s="217"/>
      <c r="C9" s="217"/>
      <c r="D9" s="217"/>
      <c r="E9" s="217"/>
      <c r="F9" s="217"/>
      <c r="G9" s="217"/>
      <c r="H9" s="21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5</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SUM(H9:H10)</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32.25" customHeight="1">
      <c r="A8" s="112" t="s">
        <v>13</v>
      </c>
      <c r="B8" s="167" t="s">
        <v>92</v>
      </c>
      <c r="C8" s="157">
        <v>144</v>
      </c>
      <c r="D8" s="158" t="s">
        <v>90</v>
      </c>
      <c r="E8" s="72" t="s">
        <v>93</v>
      </c>
      <c r="F8" s="72" t="s">
        <v>93</v>
      </c>
      <c r="G8" s="166" t="s">
        <v>93</v>
      </c>
      <c r="H8" s="166" t="s">
        <v>93</v>
      </c>
    </row>
    <row r="9" spans="1:8" s="57" customFormat="1" ht="150" customHeight="1">
      <c r="A9" s="115"/>
      <c r="B9" s="109" t="s">
        <v>94</v>
      </c>
      <c r="C9" s="161">
        <v>120</v>
      </c>
      <c r="D9" s="158" t="s">
        <v>90</v>
      </c>
      <c r="E9" s="163"/>
      <c r="F9" s="163"/>
      <c r="G9" s="159">
        <v>0</v>
      </c>
      <c r="H9" s="160">
        <f>ROUND(C9,2)*ROUND(G9,2)</f>
        <v>0</v>
      </c>
    </row>
    <row r="10" spans="1:8" s="57" customFormat="1" ht="151.5" customHeight="1">
      <c r="A10" s="115"/>
      <c r="B10" s="109" t="s">
        <v>95</v>
      </c>
      <c r="C10" s="161">
        <v>24</v>
      </c>
      <c r="D10" s="162" t="s">
        <v>90</v>
      </c>
      <c r="E10" s="163"/>
      <c r="F10" s="163"/>
      <c r="G10" s="164">
        <v>0</v>
      </c>
      <c r="H10" s="165">
        <f>ROUND(C10,2)*ROUND(G10,2)</f>
        <v>0</v>
      </c>
    </row>
    <row r="11" spans="1:8" s="50" customFormat="1" ht="12.75" customHeight="1">
      <c r="A11" s="217" t="s">
        <v>56</v>
      </c>
      <c r="B11" s="217"/>
      <c r="C11" s="217"/>
      <c r="D11" s="217"/>
      <c r="E11" s="217"/>
      <c r="F11" s="217"/>
      <c r="G11" s="217"/>
      <c r="H11" s="217"/>
    </row>
    <row r="12" spans="1:8" s="50" customFormat="1" ht="14.25" customHeight="1">
      <c r="A12" s="45"/>
      <c r="B12" s="214"/>
      <c r="C12" s="214"/>
      <c r="D12" s="214"/>
      <c r="E12" s="214"/>
      <c r="F12" s="214"/>
      <c r="G12" s="214"/>
      <c r="H12" s="214"/>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6</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SUM(H9:H10)</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30.75" customHeight="1">
      <c r="A8" s="112" t="s">
        <v>13</v>
      </c>
      <c r="B8" s="167" t="s">
        <v>96</v>
      </c>
      <c r="C8" s="157">
        <v>240</v>
      </c>
      <c r="D8" s="158" t="s">
        <v>90</v>
      </c>
      <c r="E8" s="72" t="s">
        <v>93</v>
      </c>
      <c r="F8" s="72" t="s">
        <v>93</v>
      </c>
      <c r="G8" s="166" t="s">
        <v>93</v>
      </c>
      <c r="H8" s="166" t="s">
        <v>93</v>
      </c>
    </row>
    <row r="9" spans="1:8" s="57" customFormat="1" ht="192.75" customHeight="1">
      <c r="A9" s="115"/>
      <c r="B9" s="109" t="s">
        <v>97</v>
      </c>
      <c r="C9" s="161">
        <v>140</v>
      </c>
      <c r="D9" s="162" t="s">
        <v>90</v>
      </c>
      <c r="E9" s="99"/>
      <c r="F9" s="131"/>
      <c r="G9" s="78">
        <v>0</v>
      </c>
      <c r="H9" s="114">
        <f>ROUND(C9,2)*ROUND(G9,2)</f>
        <v>0</v>
      </c>
    </row>
    <row r="10" spans="1:8" s="57" customFormat="1" ht="192.75" customHeight="1">
      <c r="A10" s="115"/>
      <c r="B10" s="109" t="s">
        <v>98</v>
      </c>
      <c r="C10" s="161">
        <v>100</v>
      </c>
      <c r="D10" s="162" t="s">
        <v>90</v>
      </c>
      <c r="E10" s="99"/>
      <c r="F10" s="99"/>
      <c r="G10" s="80">
        <v>0</v>
      </c>
      <c r="H10" s="132">
        <f>ROUND(C10,2)*ROUND(G10,2)</f>
        <v>0</v>
      </c>
    </row>
    <row r="11" spans="1:8" s="50" customFormat="1" ht="12.75" customHeight="1">
      <c r="A11" s="217" t="s">
        <v>56</v>
      </c>
      <c r="B11" s="217"/>
      <c r="C11" s="217"/>
      <c r="D11" s="217"/>
      <c r="E11" s="217"/>
      <c r="F11" s="217"/>
      <c r="G11" s="217"/>
      <c r="H11" s="217"/>
    </row>
    <row r="12" spans="1:8" s="50" customFormat="1" ht="14.25" customHeight="1">
      <c r="A12" s="45"/>
      <c r="B12" s="214"/>
      <c r="C12" s="214"/>
      <c r="D12" s="214"/>
      <c r="E12" s="214"/>
      <c r="F12" s="214"/>
      <c r="G12" s="214"/>
      <c r="H12" s="214"/>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18" t="str">
        <f>formularz_oferty!C4</f>
        <v>DFP.271.109.2023.ADB</v>
      </c>
      <c r="B1" s="218"/>
      <c r="C1" s="48"/>
      <c r="D1" s="31"/>
      <c r="E1" s="220"/>
      <c r="F1" s="220"/>
      <c r="G1" s="221" t="s">
        <v>40</v>
      </c>
      <c r="H1" s="221"/>
      <c r="I1" s="49"/>
      <c r="J1" s="49"/>
    </row>
    <row r="2" spans="1:10" s="50" customFormat="1" ht="12.75">
      <c r="A2" s="31"/>
      <c r="B2" s="87"/>
      <c r="C2" s="48"/>
      <c r="D2" s="31"/>
      <c r="E2" s="87"/>
      <c r="F2" s="87"/>
      <c r="G2" s="221"/>
      <c r="H2" s="221"/>
      <c r="I2" s="49"/>
      <c r="J2" s="49"/>
    </row>
    <row r="3" spans="1:10" s="50" customFormat="1" ht="14.25" customHeight="1">
      <c r="A3" s="31"/>
      <c r="B3" s="51" t="s">
        <v>41</v>
      </c>
      <c r="C3" s="52">
        <v>7</v>
      </c>
      <c r="D3" s="31"/>
      <c r="E3" s="51" t="s">
        <v>42</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55</v>
      </c>
      <c r="F5" s="54">
        <f>SUM(H8:H8)</f>
        <v>0</v>
      </c>
      <c r="G5" s="86"/>
      <c r="H5" s="86"/>
      <c r="I5" s="49"/>
      <c r="J5" s="49"/>
    </row>
    <row r="6" spans="1:10" s="50" customFormat="1" ht="12.75">
      <c r="A6" s="23"/>
      <c r="B6" s="24"/>
      <c r="C6" s="25"/>
      <c r="D6" s="23"/>
      <c r="E6" s="86"/>
      <c r="F6" s="86"/>
      <c r="G6" s="86"/>
      <c r="H6" s="86"/>
      <c r="I6" s="49"/>
      <c r="J6" s="49"/>
    </row>
    <row r="7" spans="1:8" s="57" customFormat="1" ht="36.75" customHeight="1">
      <c r="A7" s="20" t="s">
        <v>43</v>
      </c>
      <c r="B7" s="20" t="s">
        <v>44</v>
      </c>
      <c r="C7" s="55" t="s">
        <v>52</v>
      </c>
      <c r="D7" s="56" t="s">
        <v>46</v>
      </c>
      <c r="E7" s="56" t="s">
        <v>47</v>
      </c>
      <c r="F7" s="56" t="s">
        <v>48</v>
      </c>
      <c r="G7" s="56" t="s">
        <v>60</v>
      </c>
      <c r="H7" s="56" t="s">
        <v>59</v>
      </c>
    </row>
    <row r="8" spans="1:8" s="57" customFormat="1" ht="282" customHeight="1">
      <c r="A8" s="133" t="s">
        <v>13</v>
      </c>
      <c r="B8" s="170" t="s">
        <v>99</v>
      </c>
      <c r="C8" s="148">
        <v>1000</v>
      </c>
      <c r="D8" s="149" t="s">
        <v>90</v>
      </c>
      <c r="E8" s="73"/>
      <c r="F8" s="73"/>
      <c r="G8" s="74">
        <v>0</v>
      </c>
      <c r="H8" s="75">
        <f>ROUND(C8,2)*ROUND(G8,2)</f>
        <v>0</v>
      </c>
    </row>
    <row r="9" spans="1:8" s="50" customFormat="1" ht="12.75" customHeight="1">
      <c r="A9" s="217" t="s">
        <v>56</v>
      </c>
      <c r="B9" s="217"/>
      <c r="C9" s="217"/>
      <c r="D9" s="217"/>
      <c r="E9" s="217"/>
      <c r="F9" s="217"/>
      <c r="G9" s="217"/>
      <c r="H9" s="217"/>
    </row>
    <row r="10" spans="1:8" s="50" customFormat="1" ht="14.25" customHeight="1">
      <c r="A10" s="45"/>
      <c r="B10" s="214"/>
      <c r="C10" s="214"/>
      <c r="D10" s="214"/>
      <c r="E10" s="214"/>
      <c r="F10" s="214"/>
      <c r="G10" s="214"/>
      <c r="H10" s="21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2022-04-06T06:31:20Z</cp:lastPrinted>
  <dcterms:created xsi:type="dcterms:W3CDTF">2019-05-23T11:29:08Z</dcterms:created>
  <dcterms:modified xsi:type="dcterms:W3CDTF">2023-10-13T11:30:59Z</dcterms:modified>
  <cp:category/>
  <cp:version/>
  <cp:contentType/>
  <cp:contentStatus/>
</cp:coreProperties>
</file>