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X:\Przetargi dysk sieciowy\2024\09 BAKTERIOLOGIA\SWZ z załącznikami\"/>
    </mc:Choice>
  </mc:AlternateContent>
  <xr:revisionPtr revIDLastSave="0" documentId="13_ncr:1_{5E382B9A-D5C4-4161-B15F-575B9600530B}" xr6:coauthVersionLast="47" xr6:coauthVersionMax="47" xr10:uidLastSave="{00000000-0000-0000-0000-000000000000}"/>
  <bookViews>
    <workbookView xWindow="-23148" yWindow="-108" windowWidth="23256" windowHeight="12456" tabRatio="500" firstSheet="4" activeTab="6" xr2:uid="{00000000-000D-0000-FFFF-FFFF00000000}"/>
  </bookViews>
  <sheets>
    <sheet name="Pakiet nr 1" sheetId="1" r:id="rId1"/>
    <sheet name="Pakiet nr 2 " sheetId="2" r:id="rId2"/>
    <sheet name="Pakiet nr 3" sheetId="3" r:id="rId3"/>
    <sheet name="Pakiet nr 4" sheetId="4" r:id="rId4"/>
    <sheet name="Pakiet nr 5" sheetId="5" r:id="rId5"/>
    <sheet name="Pakiet nr 6" sheetId="7" r:id="rId6"/>
    <sheet name="Pakiet nr 7" sheetId="8" r:id="rId7"/>
    <sheet name="Zał.1 do pakietu nr7" sheetId="9" r:id="rId8"/>
    <sheet name="Zał.2 do pakietu nr 7" sheetId="10" r:id="rId9"/>
  </sheets>
  <definedNames>
    <definedName name="Excel_BuiltIn_Print_Area" localSheetId="1">'Pakiet nr 2 '!$A$1:$K$75</definedName>
    <definedName name="_xlnm.Print_Area" localSheetId="1">'Pakiet nr 2 '!$A$1:$K$75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8" l="1"/>
  <c r="J12" i="8"/>
  <c r="H12" i="8"/>
  <c r="H27" i="8"/>
  <c r="J25" i="8"/>
  <c r="H25" i="8"/>
  <c r="H24" i="8"/>
  <c r="J24" i="8" s="1"/>
  <c r="H20" i="8"/>
  <c r="J20" i="8" s="1"/>
  <c r="H21" i="8"/>
  <c r="J21" i="8" s="1"/>
  <c r="H22" i="8"/>
  <c r="J22" i="8" s="1"/>
  <c r="H23" i="8"/>
  <c r="J23" i="8" s="1"/>
  <c r="H11" i="8"/>
  <c r="J11" i="8" s="1"/>
  <c r="H19" i="8"/>
  <c r="J19" i="8" s="1"/>
  <c r="H35" i="8"/>
  <c r="H26" i="8"/>
  <c r="G11" i="1"/>
  <c r="I11" i="1" s="1"/>
  <c r="G70" i="1"/>
  <c r="I70" i="1" s="1"/>
  <c r="G42" i="2"/>
  <c r="I42" i="2" s="1"/>
  <c r="G39" i="2"/>
  <c r="I39" i="2"/>
  <c r="G37" i="2"/>
  <c r="I37" i="2" s="1"/>
  <c r="G38" i="2"/>
  <c r="I38" i="2"/>
  <c r="G40" i="2"/>
  <c r="I40" i="2" s="1"/>
  <c r="G41" i="2"/>
  <c r="I41" i="2" s="1"/>
  <c r="G43" i="2"/>
  <c r="I43" i="2" s="1"/>
  <c r="G36" i="2"/>
  <c r="I36" i="2" s="1"/>
  <c r="G34" i="2"/>
  <c r="I34" i="2"/>
  <c r="G27" i="2"/>
  <c r="I27" i="2"/>
  <c r="G28" i="2"/>
  <c r="I28" i="2"/>
  <c r="G29" i="2"/>
  <c r="I29" i="2" s="1"/>
  <c r="G30" i="2"/>
  <c r="I30" i="2" s="1"/>
  <c r="G31" i="2"/>
  <c r="I31" i="2"/>
  <c r="G32" i="2"/>
  <c r="I32" i="2" s="1"/>
  <c r="G33" i="2"/>
  <c r="I33" i="2" s="1"/>
  <c r="G26" i="2"/>
  <c r="I26" i="2" s="1"/>
  <c r="G25" i="2"/>
  <c r="I25" i="2" s="1"/>
  <c r="G24" i="2"/>
  <c r="I24" i="2" s="1"/>
  <c r="G23" i="2"/>
  <c r="I23" i="2"/>
  <c r="G22" i="2"/>
  <c r="I22" i="2" s="1"/>
  <c r="G21" i="2"/>
  <c r="I21" i="2" s="1"/>
  <c r="G20" i="2"/>
  <c r="I20" i="2"/>
  <c r="G19" i="2"/>
  <c r="I19" i="2"/>
  <c r="G18" i="2"/>
  <c r="I18" i="2" s="1"/>
  <c r="G9" i="2"/>
  <c r="I9" i="2" s="1"/>
  <c r="G10" i="2"/>
  <c r="I10" i="2"/>
  <c r="G11" i="2"/>
  <c r="I11" i="2" s="1"/>
  <c r="G12" i="2"/>
  <c r="I12" i="2" s="1"/>
  <c r="G13" i="2"/>
  <c r="I13" i="2"/>
  <c r="G14" i="2"/>
  <c r="I14" i="2" s="1"/>
  <c r="G15" i="2"/>
  <c r="I15" i="2" s="1"/>
  <c r="G16" i="2"/>
  <c r="I16" i="2"/>
  <c r="G17" i="2"/>
  <c r="I17" i="2" s="1"/>
  <c r="G8" i="2"/>
  <c r="I8" i="2" s="1"/>
  <c r="G12" i="1"/>
  <c r="I12" i="1" s="1"/>
  <c r="G13" i="1"/>
  <c r="I13" i="1"/>
  <c r="G14" i="1"/>
  <c r="I14" i="1" s="1"/>
  <c r="G15" i="1"/>
  <c r="I15" i="1" s="1"/>
  <c r="G16" i="1"/>
  <c r="I16" i="1" s="1"/>
  <c r="G17" i="1"/>
  <c r="I17" i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/>
  <c r="G26" i="1"/>
  <c r="I26" i="1"/>
  <c r="G27" i="1"/>
  <c r="I27" i="1" s="1"/>
  <c r="G28" i="1"/>
  <c r="I28" i="1"/>
  <c r="G29" i="1"/>
  <c r="I29" i="1"/>
  <c r="G30" i="1"/>
  <c r="I30" i="1" s="1"/>
  <c r="G31" i="1"/>
  <c r="I31" i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/>
  <c r="G39" i="1"/>
  <c r="I39" i="1"/>
  <c r="G40" i="1"/>
  <c r="I40" i="1" s="1"/>
  <c r="G41" i="1"/>
  <c r="I41" i="1"/>
  <c r="G42" i="1"/>
  <c r="I42" i="1"/>
  <c r="G43" i="1"/>
  <c r="I43" i="1" s="1"/>
  <c r="G44" i="1"/>
  <c r="I44" i="1"/>
  <c r="G45" i="1"/>
  <c r="I45" i="1" s="1"/>
  <c r="G46" i="1"/>
  <c r="I46" i="1" s="1"/>
  <c r="G47" i="1"/>
  <c r="I47" i="1" s="1"/>
  <c r="G48" i="1"/>
  <c r="I48" i="1"/>
  <c r="G49" i="1"/>
  <c r="I49" i="1"/>
  <c r="G50" i="1"/>
  <c r="I50" i="1" s="1"/>
  <c r="G51" i="1"/>
  <c r="I51" i="1"/>
  <c r="G52" i="1"/>
  <c r="I52" i="1"/>
  <c r="G53" i="1"/>
  <c r="I53" i="1"/>
  <c r="G54" i="1"/>
  <c r="I54" i="1"/>
  <c r="G55" i="1"/>
  <c r="I55" i="1" s="1"/>
  <c r="G56" i="1"/>
  <c r="I56" i="1"/>
  <c r="G57" i="1"/>
  <c r="I57" i="1" s="1"/>
  <c r="G58" i="1"/>
  <c r="I58" i="1" s="1"/>
  <c r="G59" i="1"/>
  <c r="I59" i="1" s="1"/>
  <c r="G60" i="1"/>
  <c r="I60" i="1" s="1"/>
  <c r="G61" i="1"/>
  <c r="I61" i="1"/>
  <c r="G62" i="1"/>
  <c r="I62" i="1"/>
  <c r="G63" i="1"/>
  <c r="I63" i="1"/>
  <c r="G64" i="1"/>
  <c r="I64" i="1" s="1"/>
  <c r="G65" i="1"/>
  <c r="I65" i="1" s="1"/>
  <c r="G66" i="1"/>
  <c r="I66" i="1"/>
  <c r="G67" i="1"/>
  <c r="I67" i="1" s="1"/>
  <c r="G68" i="1"/>
  <c r="I68" i="1" s="1"/>
  <c r="G69" i="1"/>
  <c r="I69" i="1"/>
  <c r="G71" i="1"/>
  <c r="I71" i="1" s="1"/>
  <c r="G73" i="1"/>
  <c r="I73" i="1" s="1"/>
  <c r="G74" i="1"/>
  <c r="I74" i="1" s="1"/>
  <c r="G75" i="1"/>
  <c r="I75" i="1" s="1"/>
  <c r="G76" i="1"/>
  <c r="I76" i="1"/>
  <c r="G77" i="1"/>
  <c r="I77" i="1"/>
  <c r="G78" i="1"/>
  <c r="I78" i="1" s="1"/>
  <c r="G79" i="1"/>
  <c r="I79" i="1" s="1"/>
  <c r="G80" i="1"/>
  <c r="I80" i="1"/>
  <c r="G81" i="1"/>
  <c r="I81" i="1" s="1"/>
  <c r="G82" i="1"/>
  <c r="I82" i="1" s="1"/>
  <c r="G83" i="1"/>
  <c r="I83" i="1" s="1"/>
  <c r="G84" i="1"/>
  <c r="I84" i="1"/>
  <c r="G85" i="1"/>
  <c r="I85" i="1" s="1"/>
  <c r="G86" i="1"/>
  <c r="I86" i="1" s="1"/>
  <c r="G87" i="1"/>
  <c r="I87" i="1"/>
  <c r="G88" i="1"/>
  <c r="I88" i="1"/>
  <c r="G89" i="1"/>
  <c r="I89" i="1"/>
  <c r="G90" i="1"/>
  <c r="I90" i="1" s="1"/>
  <c r="G91" i="1"/>
  <c r="I91" i="1" s="1"/>
  <c r="G92" i="1"/>
  <c r="I92" i="1" s="1"/>
  <c r="G93" i="1"/>
  <c r="I93" i="1" s="1"/>
  <c r="G94" i="1"/>
  <c r="I94" i="1"/>
  <c r="G95" i="1"/>
  <c r="I95" i="1"/>
  <c r="G96" i="1"/>
  <c r="I96" i="1" s="1"/>
  <c r="G97" i="1"/>
  <c r="I97" i="1" s="1"/>
  <c r="G6" i="3"/>
  <c r="I6" i="3" s="1"/>
  <c r="G7" i="3"/>
  <c r="I7" i="3" s="1"/>
  <c r="G8" i="3"/>
  <c r="I8" i="3"/>
  <c r="G9" i="3"/>
  <c r="I9" i="3"/>
  <c r="G10" i="3"/>
  <c r="I10" i="3" s="1"/>
  <c r="G11" i="3"/>
  <c r="I11" i="3" s="1"/>
  <c r="G12" i="3"/>
  <c r="I12" i="3"/>
  <c r="G13" i="3"/>
  <c r="I13" i="3" s="1"/>
  <c r="G14" i="3"/>
  <c r="I14" i="3"/>
  <c r="G15" i="3"/>
  <c r="I15" i="3" s="1"/>
  <c r="G16" i="3"/>
  <c r="I16" i="3" s="1"/>
  <c r="G17" i="3"/>
  <c r="I17" i="3" s="1"/>
  <c r="G18" i="3"/>
  <c r="I18" i="3"/>
  <c r="G19" i="3"/>
  <c r="I19" i="3"/>
  <c r="G20" i="3"/>
  <c r="I20" i="3"/>
  <c r="G21" i="3"/>
  <c r="I21" i="3" s="1"/>
  <c r="G22" i="3"/>
  <c r="I22" i="3" s="1"/>
  <c r="G23" i="3"/>
  <c r="I23" i="3"/>
  <c r="G24" i="3"/>
  <c r="I24" i="3" s="1"/>
  <c r="G25" i="3"/>
  <c r="I25" i="3"/>
  <c r="G26" i="3"/>
  <c r="I26" i="3" s="1"/>
  <c r="G27" i="3"/>
  <c r="I27" i="3" s="1"/>
  <c r="G28" i="3"/>
  <c r="I28" i="3"/>
  <c r="G29" i="3"/>
  <c r="I29" i="3"/>
  <c r="F6" i="4"/>
  <c r="F7" i="4"/>
  <c r="H6" i="4"/>
  <c r="H7" i="4"/>
  <c r="G7" i="5"/>
  <c r="I7" i="5" s="1"/>
  <c r="G8" i="5"/>
  <c r="I8" i="5"/>
  <c r="G9" i="5"/>
  <c r="I9" i="5"/>
  <c r="G10" i="5"/>
  <c r="I10" i="5" s="1"/>
  <c r="G11" i="5"/>
  <c r="I11" i="5"/>
  <c r="G12" i="5"/>
  <c r="I12" i="5"/>
  <c r="G13" i="5"/>
  <c r="I13" i="5" s="1"/>
  <c r="F8" i="7"/>
  <c r="H8" i="7" s="1"/>
  <c r="F9" i="7"/>
  <c r="H9" i="7"/>
  <c r="F10" i="7"/>
  <c r="H10" i="7"/>
  <c r="F11" i="7"/>
  <c r="H11" i="7"/>
  <c r="F12" i="7"/>
  <c r="H12" i="7" s="1"/>
  <c r="F13" i="7"/>
  <c r="H13" i="7" s="1"/>
  <c r="H9" i="8"/>
  <c r="J9" i="8" s="1"/>
  <c r="H10" i="8"/>
  <c r="J10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H43" i="8"/>
  <c r="J43" i="8" s="1"/>
  <c r="H42" i="8"/>
  <c r="J42" i="8" s="1"/>
  <c r="H44" i="8"/>
  <c r="J44" i="8" s="1"/>
  <c r="H45" i="8"/>
  <c r="J45" i="8" s="1"/>
  <c r="J46" i="8"/>
  <c r="J47" i="8"/>
  <c r="J48" i="8"/>
  <c r="J49" i="8"/>
  <c r="J50" i="8"/>
  <c r="J51" i="8"/>
  <c r="J52" i="8"/>
  <c r="J53" i="8"/>
  <c r="H54" i="8" l="1"/>
  <c r="J27" i="8"/>
  <c r="H55" i="8"/>
  <c r="F14" i="7"/>
  <c r="I30" i="3"/>
  <c r="G14" i="5"/>
  <c r="J35" i="8"/>
  <c r="J54" i="8" s="1"/>
  <c r="H14" i="7"/>
  <c r="I14" i="5"/>
  <c r="G30" i="3"/>
  <c r="G98" i="1"/>
  <c r="G44" i="2"/>
  <c r="I98" i="1"/>
  <c r="I44" i="2"/>
  <c r="J55" i="8" l="1"/>
</calcChain>
</file>

<file path=xl/sharedStrings.xml><?xml version="1.0" encoding="utf-8"?>
<sst xmlns="http://schemas.openxmlformats.org/spreadsheetml/2006/main" count="1079" uniqueCount="528">
  <si>
    <t>Formularz asortymentowo – cenowy</t>
  </si>
  <si>
    <t>Załącznik „1A” do SWZ</t>
  </si>
  <si>
    <t>Pakiet nr 1. Oznaczanie lekowrażliwości drobnoustrojów metodą dyfuzyjno-krążkową i metodą mikrorozcieńczeń (MIC)</t>
  </si>
  <si>
    <r>
      <rPr>
        <b/>
        <sz val="10"/>
        <rFont val="Calibri"/>
        <family val="2"/>
        <charset val="238"/>
      </rPr>
      <t xml:space="preserve">Uwaga: </t>
    </r>
    <r>
      <rPr>
        <sz val="10"/>
        <rFont val="Calibri"/>
        <family val="2"/>
        <charset val="238"/>
      </rPr>
      <t>Zamawiający wymaga dostawy krążków ze stałym oznaczeniem i stężeniem antybiotyku. Każda fiolka powinna być opakowana osobno, hermetycznie wraz z pochłaniaczem wilgoci. Paski pakowane pojedynczo po 10 szt. w opakowaniu z pochłaniaczem wilgoci.</t>
    </r>
  </si>
  <si>
    <t>Lp.</t>
  </si>
  <si>
    <t>Nazwa asortymentu</t>
  </si>
  <si>
    <t>j.m.</t>
  </si>
  <si>
    <t xml:space="preserve">Ilość </t>
  </si>
  <si>
    <t>Cena jednost. netto (zł)</t>
  </si>
  <si>
    <t>Wartość netto asortymentu (zł)</t>
  </si>
  <si>
    <t>Stawka podatku VAT (%)</t>
  </si>
  <si>
    <t>Wartość brutto  asortymentu (zł)</t>
  </si>
  <si>
    <t>Numer katalogowy producenta/ Nazwa handlowa</t>
  </si>
  <si>
    <t xml:space="preserve">Nazwa producenta </t>
  </si>
  <si>
    <t>(kol. D x kol.E)</t>
  </si>
  <si>
    <t>(kol.F *kol. G %) + kol.F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</si>
  <si>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</si>
  <si>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</si>
  <si>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</si>
  <si>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</si>
  <si>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</si>
  <si>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</si>
  <si>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</si>
  <si>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</si>
  <si>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</si>
  <si>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</si>
  <si>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I.</t>
  </si>
  <si>
    <t>Krążki do antybiogramu</t>
  </si>
  <si>
    <t>1.</t>
  </si>
  <si>
    <t>Fiol.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</si>
  <si>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</si>
  <si>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</si>
  <si>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</si>
  <si>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</si>
  <si>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</si>
  <si>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</si>
  <si>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</si>
  <si>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</si>
  <si>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</si>
  <si>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</si>
  <si>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</si>
  <si>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</si>
  <si>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</si>
  <si>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</si>
  <si>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</si>
  <si>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</si>
  <si>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</si>
  <si>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</si>
  <si>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</si>
  <si>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</si>
  <si>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</si>
  <si>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</si>
  <si>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</si>
  <si>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</si>
  <si>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</si>
  <si>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</si>
  <si>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</si>
  <si>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</si>
  <si>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</si>
  <si>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</si>
  <si>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</si>
  <si>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</si>
  <si>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</si>
  <si>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</si>
  <si>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</si>
  <si>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</si>
  <si>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Sulfametaxazole/ 23,75 mg Trimethropim 1,25 mg</t>
  </si>
  <si>
    <t>38.</t>
  </si>
  <si>
    <t>39.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</si>
  <si>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</si>
  <si>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</si>
  <si>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</si>
  <si>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</si>
  <si>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</si>
  <si>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</si>
  <si>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</si>
  <si>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</si>
  <si>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</si>
  <si>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</si>
  <si>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Penicilin 1 Unit</t>
  </si>
  <si>
    <t>51.</t>
  </si>
  <si>
    <t>Phenoxymetyl Penicilin a 10 mg</t>
  </si>
  <si>
    <t>52.</t>
  </si>
  <si>
    <t>53.</t>
  </si>
  <si>
    <t>54.</t>
  </si>
  <si>
    <t>55.</t>
  </si>
  <si>
    <t>56.</t>
  </si>
  <si>
    <t>57.</t>
  </si>
  <si>
    <t>58.</t>
  </si>
  <si>
    <t>krążki blank discs</t>
  </si>
  <si>
    <t>II.</t>
  </si>
  <si>
    <t>Paski M.I.C. - system do ilościowego określania najmniejszego stężenia antybiotyku</t>
  </si>
  <si>
    <t>Vancomycin 256 – 0,016 mg/ml</t>
  </si>
  <si>
    <t>Op.</t>
  </si>
  <si>
    <t>Ciprofloxacin 32-0,002 mg/ml</t>
  </si>
  <si>
    <t>Linezolid 256 0,016 mg/ml</t>
  </si>
  <si>
    <t>Amoxycillin/Clav Acid 256-0,016 mg/ml</t>
  </si>
  <si>
    <t>Erythromycin 256-0,016 mg/ml</t>
  </si>
  <si>
    <t>Penicillin 32-0,002 mg/ml</t>
  </si>
  <si>
    <t>Imipenem 32-0,002 mg/ml</t>
  </si>
  <si>
    <t>Gentamycin 256 – 0,016 mg/ml</t>
  </si>
  <si>
    <t>Clindamycin 256-0,o15 mg/ml</t>
  </si>
  <si>
    <t>Meropenem 32 – 0,002 mg/ml</t>
  </si>
  <si>
    <t>Oxacillin 256 – 0,016 mg/ml</t>
  </si>
  <si>
    <t>Teicoplanin 256 – 0,015 mg/ml</t>
  </si>
  <si>
    <t>Amikacin 256</t>
  </si>
  <si>
    <t>op.</t>
  </si>
  <si>
    <t>op</t>
  </si>
  <si>
    <t>Trimethoprim/Sulfametaxazole 0,002-32  mg/ml</t>
  </si>
  <si>
    <t>Testy do oceny MIC kolistyny metodą mikrorozcieńczeń w bulionie; MIC 0,25-16µg/ml</t>
  </si>
  <si>
    <t>Razem:</t>
  </si>
  <si>
    <t>Wymogi dotyczące przedmiotu zamówienia:</t>
  </si>
  <si>
    <t>Dostawa asortymentu do 5 dni roboczych od daty złożenia zamówienia.</t>
  </si>
  <si>
    <t>Każda fiolka musi posiadać etykietę z nazwą antybiotyku, jego stężeniem, data ważności i numerem serii.</t>
  </si>
  <si>
    <t>Każdy krążek musi zawierać międzynarodowe niezmieniające się oznaczenie i stężenie antybiotyku zgodne z zaleceniami EUCAST.</t>
  </si>
  <si>
    <t>Wszystkie krążki muszą posiadać identyczne warunki przechowywania: od -20 do +8ºC z uwzględnieniem antybiotyków beta-laktamowych.</t>
  </si>
  <si>
    <t>Na każdym pojedynczym krążku musi widnieć jego symbol i stężenie w µg.</t>
  </si>
  <si>
    <t>Stężenie  antybiotyku na krążku  powinno zawierać się w zakresie  90-125%  ustalonego stężenia, tak jak określają to norma DIN.  Zamawiający na  wezwanie wymaga przedstawienia przez wykonawcę właściwego dokumentu  producenta krążków antybiotykowych z informacją wg jakiej normy regulowane są zakresy stężenia antybiotyku zawartego na krążkach.</t>
  </si>
  <si>
    <t>Zamawiający dysponuje sprzętem o temperaturze przechowywania od -20°C do +8°C, dlatego wymaga krążków i testów MIC o temperaturze przechowywania w takim zakresie.</t>
  </si>
  <si>
    <t>Każda fiolka zapakowana oddzielnie, hermetycznie zamknięta z pochłaniaczem wilgoci. Zamawiający dopuszcza krążki antybiotykowe pakowane w plastikowej tubie wraz z pochłaniaczem wilgoci znajdującym się w wieczku tuby pod warunkiem, że każda fiolka będzie zapakowana oddzielnie i hermetycznie zamknięta z pochłaniaczem wilgoci.</t>
  </si>
  <si>
    <t xml:space="preserve"> krążki  powinny pochodzić od jednego producenta</t>
  </si>
  <si>
    <t xml:space="preserve">  wszystkie krążki o wielkości 6 mm</t>
  </si>
  <si>
    <t xml:space="preserve"> jałowe czyste krążki powinny być o przeznaczeniu  do oznaczania mechanizmów oporności bakterii</t>
  </si>
  <si>
    <t xml:space="preserve"> jedno opakowanie / fiolka  ( jednostka miary ) powinno zawierać 50 krążków.</t>
  </si>
  <si>
    <t>Wykonawca, z którym zostanie podpisana umowa zobowiązany jest użyczyć  2 dyspensery 6 lub 9 kanałowe kompatybilne z zaoferowanymi odczynnikami na czas trwania umowy.</t>
  </si>
  <si>
    <t xml:space="preserve"> Możliwość zakupu już od 1 fiolki z danego rodzaju antybiotyku</t>
  </si>
  <si>
    <t>Wymogi dla pasków gradientowych MIC  (dot. poz. II 1-11)</t>
  </si>
  <si>
    <t>Wymogi dla testu MIC kolistyny (dot. poz. II 26)</t>
  </si>
  <si>
    <t>Warunek bezwzględnie wymagany:</t>
  </si>
  <si>
    <t>Do oferty należy dołączyć pozytywną opinię KORLD dla zaoferowanych krążków oraz pasków MIC</t>
  </si>
  <si>
    <t xml:space="preserve">Pakiet nr 2. Podłoża  do hodowli drobnoustrojów  - płynne  oraz    na  płytkach   wraz  ze  szczepami  wzorcowymi do  kontroli jakości </t>
  </si>
  <si>
    <t>Podłoża (płynne), płytki z podłożem oraz szczepy wzorcowe do kontroli</t>
  </si>
  <si>
    <t>Szt.</t>
  </si>
  <si>
    <t>szt.</t>
  </si>
  <si>
    <t>szt</t>
  </si>
  <si>
    <t>Bakteryjne szczepy wzorcowe mają pochodzić z oryginalnych kolekcji ATCC i NCTC oraz co najmniej z trzeciego pasażu w zestawie, składających się z wymazówki wraz buforem uwalniającym, zamkniętym w próbce.
Wszystkie szczepy mają posiadać certyfikaty kontroli jakości. 
Każde opakowanie powinno zawierać co najmniej 2 szczepy.</t>
  </si>
  <si>
    <t>Wymogi dla podłoży (dot. Poz.I 1 – 27)</t>
  </si>
  <si>
    <t>Do punktu nr II  -Szczepy wzorcowe konieczne do przeprowadzenia rutynowej  i rozszerzonej wewnętrznej kontroli jakości dla oznaczania MIC i metody dyfuzyjno -krążkowej rekomendowanej przez EUCAST.</t>
  </si>
  <si>
    <t xml:space="preserve">Warunki bezwzględnie wymagane - podłoża: </t>
  </si>
  <si>
    <t>zaoferowane płytki muszą być oznaczone czytelnym nadrukiem zawierającym: nazwę, serię, godzinę rozlania, termin ważności (nadruk umieszczony na spodzie płytki),</t>
  </si>
  <si>
    <t>do każdego zaoferowanego podłoża chromogennnego (podłoże musi być transparentne) wymagane jest dołączenie folderu lub instrukcji (w języku polskim!) określającej, w jaki sposób interpretować wyhodowane drobnoustroje,</t>
  </si>
  <si>
    <t>przy każdej dostawie asortymentu podłoży z pakietu nr 2 wymagane jest równoczesne dostarczenie certyfikatu jakości dla danej partii produktu,</t>
  </si>
  <si>
    <t>Pakiet nr 3. Odczynniki i testy lateksowe</t>
  </si>
  <si>
    <t>Katalaza  odczynnik do identyfikacji</t>
  </si>
  <si>
    <t>Optochina do różnicowania pneumokoków, op /50 krążków/</t>
  </si>
  <si>
    <t>Osocze królicze liofilizowane /Koagulaza</t>
  </si>
  <si>
    <t>Oxidasa-patyczki /50szt/op/ Identyfikacja Oxydazy lub paski</t>
  </si>
  <si>
    <t xml:space="preserve"> Op.</t>
  </si>
  <si>
    <t>Strep Grouping kit/ zestaw do identyfikacji streptokoków/Latex, a 50 testów/op.</t>
  </si>
  <si>
    <t>Test lateksowy do wykrywania streptococcus pneumonice DRY Spot Pneumo, 60 testów/op.</t>
  </si>
  <si>
    <t>Salmonella test kit /latex/  Wstępna identyfikacja, 100 testów/op.</t>
  </si>
  <si>
    <t>Zestaw do oznaczania białka PBP 2 /lateks/, 50 testów/op.</t>
  </si>
  <si>
    <t>Zestaw do hodowli beztlenowców / torebki, saszetki/ 10szt/op</t>
  </si>
  <si>
    <t>Zestaw do hodowli w ATM CO2 / torebki, saszetki/ 20szt/op.</t>
  </si>
  <si>
    <t>Plastic  Pouches op.20 szt.</t>
  </si>
  <si>
    <t xml:space="preserve">op. </t>
  </si>
  <si>
    <t>Zestaw do barwienia metodą GRAMMA (+)</t>
  </si>
  <si>
    <t>Test carba</t>
  </si>
  <si>
    <t xml:space="preserve">Krążki diagnostyczne z faktorem V do różnicowania Haemophilus </t>
  </si>
  <si>
    <t xml:space="preserve">Krążki diagnostyczne z faktorem X do różnicowania Haemophilus </t>
  </si>
  <si>
    <t xml:space="preserve">Krążki diagnostyczne z faktorami X + V do różnicowania Haemophilus </t>
  </si>
  <si>
    <t>Krążki EF do identyfikacji Enterokoków</t>
  </si>
  <si>
    <t>Kwas boronowy lub fenyloboronowy 15mg/ml -roztwór wodny;do wykrywania KPC</t>
  </si>
  <si>
    <t>EDTA 0,5M; pH 8,0 – do wykrywania MBL</t>
  </si>
  <si>
    <t>Test immunochromatyczny do oznaczania 5 Karbapenemaz  (kasetkowy) (20 ozn w opak)</t>
  </si>
  <si>
    <t>Test  immunochromatograficzny do oznaczania Legionella w moczu</t>
  </si>
  <si>
    <t>RAZEM</t>
  </si>
  <si>
    <t>Pakiet nr 4.   Szybki test membranowy immunoenzymatyczny do jednoczesnego wykrywania antygenu dehydrogenazy glutaminianowej oraz toksyny A i B Clostridium     Difficile w próbkach kału.</t>
  </si>
  <si>
    <t>Test kasetkowy immunoenzymatyczny do równoczesnego wykrywania GDH oraz toksyn A i B w kale: minimalna wykrywalność GDH 0,8 ng/mL, TOX A 0,63 ng/mL, TOX B 0,16 ng/mL. Dozowanie materiału badanego do jednej studzienki testowej. W metodyce umieszczone wartości czułości i swoistości diagnostycznej testów w odniesieniu do metod referencyjnych.</t>
  </si>
  <si>
    <t>Warunki wymagane:</t>
  </si>
  <si>
    <t>- Instrukcja w języku polskim,</t>
  </si>
  <si>
    <t>- Szybki czas odczytu 25-30 minut</t>
  </si>
  <si>
    <t>Test powinien spełniać następujące wymagania:</t>
  </si>
  <si>
    <t>1. Test do jednoczesnego oznaczania antygenu i toksyny</t>
  </si>
  <si>
    <t>2. Dozowanie do 1 studzienki</t>
  </si>
  <si>
    <t>3. Kontrola dodatnia w zestawie</t>
  </si>
  <si>
    <t>4. Skalownie pipetki</t>
  </si>
  <si>
    <t>5. Możliwość przechowywania kału do 72h (bez zamrożenia)</t>
  </si>
  <si>
    <t>6. Czułość i swoistość</t>
  </si>
  <si>
    <t>Wymogi:</t>
  </si>
  <si>
    <t>- termin ważności zestawu - nie krótszy niż 9 miesięcy od daty dostarczenia do zamawiającego</t>
  </si>
  <si>
    <t>Pakiet nr 5. Sprzęt jednorazowy laboratoryjny i podłoża transportowe</t>
  </si>
  <si>
    <t>K</t>
  </si>
  <si>
    <t xml:space="preserve">Panel do wykrywania patogenów zakażeń krwi i genów oporności na antybiotyki z dodatnich  hodowli (butelek krwi)
Bakterie najczęściej powodujące zakażenie krwi G (+), G (-), niefermentujące, grzyby drożdżopodobne i geny oporności np. karbapenemazy (KPC, NDM, IMP, VIM, OXA-48), ESBL, MRSA, VRE, kolistyna (mcr-1). 
Możliwość wykonywania badań z dodatnich posiewów krwi </t>
  </si>
  <si>
    <t>Panel do wykrywania bakterii typowych i atypowych, wirusów i genów oporności na antybiotyki z dolnych dróg oddechowych (materiał: plwocina, BAL) wykrywający najczęściej powodujące infekcje bakterie G (+), G (-), niefermentujące i atypowe wirusy oraz geny oporności na antybiotyki: karbapenemazy (KPC, NDM, IMP, VIM, OXA-48), ESBL i MRSA</t>
  </si>
  <si>
    <t>Panel do wykrywania bakterii atypowych i wirusów  z  górnych dróg oddechowych (wymaz  z nosogardzieli) w tym COVID-19:
Wykrywający przede wszystkim wirusy SARS-CoV-2, jak również: Influenza A, B, wirusy Parainfluenza,  Rinowirusy/Enterowirusy, RSV oraz  bakterie atypowe.</t>
  </si>
  <si>
    <t>Panel do wykrywania bakterii, drożdżaków i genów oporności na antybiotyki z płynu stawowego wykrywający najczęściej powodujące infekcje bakterie G (+), G (-), w tym Kingella kingae, drożdżaki, geny oporności na antybiotyki m.in. karbapenemazy, ESBL, MRSA, VanA/B</t>
  </si>
  <si>
    <t>Warunki graniczne:</t>
  </si>
  <si>
    <t>Termin ważności odczynników minimum 6 m-cy</t>
  </si>
  <si>
    <t>Testy w formie panelów wykorzystujących technikę PCR do jednoczesnego wykrywania wielu patogenów.</t>
  </si>
  <si>
    <t>Testy posiadające zintegrowane kontrole wewnętrzne umożliwiające monitorowanie poprawności wykonania badania na każdym jego etapie.</t>
  </si>
  <si>
    <t>Czas wykonania analizy – max. 80 minut.</t>
  </si>
  <si>
    <t xml:space="preserve">Odczynniki posiadające CE IVD </t>
  </si>
  <si>
    <t>I. Dzierżawa aparatu do identyfikacji oraz oceny lekowrażliwości drobnoustrojów oraz aparatu do inkubacji posiewów krwi.</t>
  </si>
  <si>
    <t xml:space="preserve"> Lp.</t>
  </si>
  <si>
    <t>DZIERŻAWA APARATU</t>
  </si>
  <si>
    <t>Ilość m-cy</t>
  </si>
  <si>
    <t>Dzierżawa netto (zł / m-c)</t>
  </si>
  <si>
    <t>Wartość netto dzierżawy na 24 m-cy (zł)</t>
  </si>
  <si>
    <t>Wartość brutto dzierżawy na 24 m-cy (zł)</t>
  </si>
  <si>
    <t>(kol.C x kol. D)</t>
  </si>
  <si>
    <t>(kol. E + kol. G)</t>
  </si>
  <si>
    <t>X</t>
  </si>
  <si>
    <t xml:space="preserve">Podłoże do hodowli bakterii tlenowych zawierające substancje inaktywujące antybiotyki </t>
  </si>
  <si>
    <t>Podłoże do hodowli bakterii beztlenowych zawierające substancje inaktywujące antybiotyki</t>
  </si>
  <si>
    <t>Igły do przesiewu</t>
  </si>
  <si>
    <t>Odczynniki, kalibratory i materiały eksploatacyjne *</t>
  </si>
  <si>
    <t>Przewidywana ilość testów na 24 m-ce</t>
  </si>
  <si>
    <t>Numer katalogowy producenta</t>
  </si>
  <si>
    <t>(kol. E x kol.F)</t>
  </si>
  <si>
    <t>(kol.G + kol.I)</t>
  </si>
  <si>
    <t>L</t>
  </si>
  <si>
    <t>III.</t>
  </si>
  <si>
    <t>Testy i materiały zużywalne do automatycznej  identyfikacji oraz oceny lekowrażliwości drobnoustrojów</t>
  </si>
  <si>
    <t xml:space="preserve">Testy do lekowrażliwości rozszerzonej (Emarge) metodą automatyczną bakterii tlenowych Gram – ujemnych </t>
  </si>
  <si>
    <t>Testy do lekowrażliwości rozszerzonej (Emarge) metodą automatyczną bakterii tlenowych Gram – dodatnich</t>
  </si>
  <si>
    <t>Saline Normal probówki 5 ml Soli fizjologicznej</t>
  </si>
  <si>
    <t>11.1</t>
  </si>
  <si>
    <t>11.2</t>
  </si>
  <si>
    <t>11.3</t>
  </si>
  <si>
    <t>11.4</t>
  </si>
  <si>
    <t>11.5</t>
  </si>
  <si>
    <t>11.6</t>
  </si>
  <si>
    <t xml:space="preserve">Nazwa aparatu: </t>
  </si>
  <si>
    <t xml:space="preserve">Producent: </t>
  </si>
  <si>
    <t>Opis parametrów wymaganych</t>
  </si>
  <si>
    <t>Wartość graniczna</t>
  </si>
  <si>
    <t>Odpowiedź Wykonawcy Tak/Nie</t>
  </si>
  <si>
    <t>Tak/Nie</t>
  </si>
  <si>
    <t xml:space="preserve">Aparat  najnowszy technologiczne  z  oferty  danego  producenta, rok produkcji nie starszy niż  2022r </t>
  </si>
  <si>
    <t>TAK</t>
  </si>
  <si>
    <t>Pojemność aparatu do identyfikacji i lekowrażliwości co najmniej 40 stacji  inkubacyjno-pomiarowych.</t>
  </si>
  <si>
    <t xml:space="preserve">Automatyczny system do diagnostyki mikrobiologicznej wykonujący szybkie testy identyfikacyjne oraz oznaczający wrażliwość na antybiotyki drobnoustrojów Gram (-) oraz Gram (+).  </t>
  </si>
  <si>
    <t xml:space="preserve">System wykonujący wszystkie niezbędne testy do uzyskania pełnej identyfikacji, brak konieczności wykonywania jakichkolwiek dodatkowych testów  oraz dodawania   odczynników  w komorze  inkubacyjnej  aparatu.off-line. </t>
  </si>
  <si>
    <t>Czas uzyskania wyniku identyfikacji (liczony od momentu inkubacji testu):  3 - 15 godzin.</t>
  </si>
  <si>
    <t>Czas uzyskania  wyniku  lekowrażliwości (liczony od momentu inkubacji testu):  6 - 13 godzin.</t>
  </si>
  <si>
    <t xml:space="preserve">System przystosowany do pracy z testami antybiogramowymi opracowanymi według zaleceń programu EUCAST  </t>
  </si>
  <si>
    <t xml:space="preserve">Możliwość   wykrycia   mechanizmu    opóźnionej   wrażliwości  drobnoustrojów   na   działanie  poszczególnych   antybiotyków -  specjalne  algorytmy  weryfikujące  i  korygujące  poprawność   odczytu  wrażliwości  w  czasie. </t>
  </si>
  <si>
    <t>Możliwość wykonania testu identyfikacji i lekowrażliwości w  trybie 0,25 i 0,5 McFarlanda oraz pomiaru gęstości inokulum za pomocą odpowiedniego densytometru mierzącego gęstość  z dokładnością  0,01.</t>
  </si>
  <si>
    <t xml:space="preserve">Wbudowane  oprogramowanie w formie graficznej wraz z systemem eksperckim weryfikującym i nadzorującym poprawność uzyskiwanych wyników badań (zgodność identyfikacji z lekowrażliwością, zgodność w obrębie grup leków, interpretacja wg CLSI i EUCAST). </t>
  </si>
  <si>
    <t>Niezależny,  zwalidowany   przez  producenta  program  kontroli jakości aparatu  (QC),  pozwalający  na  sprawdzenie    poprawności   jego  działania  z  użyciem  modułów  testowych  oraz  wszystkich  niezbędnych  odczynników  zastosowanych   do  wykonania  badania (w oparciu o szczepy wzorcowe z  minimum pierwszego pasażu z kolekcji ATCC,  w tym  możliwość kontroli detekcji mechanizmów oporności).</t>
  </si>
  <si>
    <t>Współpraca systemu do diagnostyki mikrobiologicznej z laboratoryjnym systemem informatycznym, poprzez zintegrowany interfejs oraz wprowadzanie danych o próbkach przy pomocy czytnika kodów kreskowych (oszczędność czasu oraz eliminacja możliwości pomyłki).</t>
  </si>
  <si>
    <t>Analizator wyposażony w czytnik kodów kreskowych</t>
  </si>
  <si>
    <t>Data ważności wszystkich zużywalnych odczynników - minimum 6 miesięcy od daty dostawy.</t>
  </si>
  <si>
    <t xml:space="preserve">Urządzenie UPS pozwalające na podtrzymanie pracy analizatora w przypadku awarii sieci energetycznej. </t>
  </si>
  <si>
    <t>Przy instalacji analizatora Wykonawca dołączy paszport techniczny</t>
  </si>
  <si>
    <t>Wszystkie testy zaopatrzone w kody kreskowe, całkowicie szczelne po napełnieniu, uniemożliwiające kontaminacje i zapewniające bezpieczeństwo pracy.</t>
  </si>
  <si>
    <t>Oprogramowanie pracujące w systemie operacyjnym Windows do automatycznego zapisywania i interpretacji odczytu z aparatu wraz z systemem eksperckim weryfikującym i nadzorującym poprawność uzyskanych wyników badań (interpretacja wg najnowszych zaleceń EUCAST)</t>
  </si>
  <si>
    <t>Stała, bezpłatna aktualizacja oprogramowania aparatu zgodnie z aktualnymi rekomendacjami EUCAST przez Wykonawcę w okresie obowiązywania umowy</t>
  </si>
  <si>
    <t>Aparat oraz testy do identyfikacji i lekowrażlwości muszą pochodzić od jednego producenta.</t>
  </si>
  <si>
    <t xml:space="preserve">Testy identyfikacji oparte o minimum 2 różne metody detekcji oraz 2 kontrole odczytu na module testowym. </t>
  </si>
  <si>
    <t>Alarmowanie o nietypowych wzorach oporności (mechanizmy oporności MRSA, MLSB, ESBL, VISA, VRSA,  VRE, KPC)</t>
  </si>
  <si>
    <t>Dostarczenie wraz z analizatorem na okres obowiązywania umowy oprzyrządowania koniecznego do nastawiania testów (densytometr, pipety, dozowniki )w cenie dzierżawy aparatu.</t>
  </si>
  <si>
    <t>Możliwość zgłoszenia awarii 24 godz./dobę w ciągu 365 dni w roku</t>
  </si>
  <si>
    <t>Termin dostawy- maksymalnie w terminie 14 dni od daty podpisania umowy</t>
  </si>
  <si>
    <t>Bezpłatna instalacja, uruchomienie wraz z bezpłatnym przeszkoleniem personelu w zakresie obsługi aparatu w miejscu instalacji, tj. Pracowni BAKTERIOLOGII</t>
  </si>
  <si>
    <t>Aparat wyprodukowany nie później niż w 2022 roku.</t>
  </si>
  <si>
    <t>Automatyczny system do wczesnego wykrywania drobnoustrojów w materiale biologicznym</t>
  </si>
  <si>
    <t>Tak</t>
  </si>
  <si>
    <t>Aparat wyposażony w moduł dwukierunkowej transmisji danych umożliwiający połączenie oraz wymianę danych z siecią laboratoryjną szpitala.</t>
  </si>
  <si>
    <t>Automatyczna kalibracja i kontrola jakości każdej komory pomiarowej.</t>
  </si>
  <si>
    <t>Aparat oraz podłoża do hodowli pochodzące od jednego producenta.</t>
  </si>
  <si>
    <t>Minimalny zakres czynności manualnych podczas wprowadzania danych.</t>
  </si>
  <si>
    <t>Czytnik kodów paskowych umożliwiający wprowadzanie danych (dostępna opcja wprowadzania butelek z uszkodzonym kodem kreskowym).</t>
  </si>
  <si>
    <t>Urządzenie UPS pozwalające na podtrzymanie pracy aparatu w przypadku awarii sieci energetycznej i przywrócenie ustawień przy ponownym uruchomieniu.</t>
  </si>
  <si>
    <t>Możliwość dowolnego ustawiania czasu pomiaru w zależności od rodzaju podłoża i badanego materiału. Zmiana czasu inkubacji na życzenie operatora dla danego rodzaju podłoży oraz dla pojedynczej butelki.</t>
  </si>
  <si>
    <t>Możliwość wykonania procedury inokulacji testów do identyfikacji oraz oceny lekowrażliwości bezpośrednio z podłoży hodowlanych.</t>
  </si>
  <si>
    <t>Możliwość próżniowego pobierania oraz przesiewania krwi bezpośrednio do i z butelek z podłożem za pomocą specjalnych zestawów do pobierania oraz końcówek do przesiewania - zamknięty system pobierania krwi</t>
  </si>
  <si>
    <t>Możliwość wydłużonego protokołu inkubacji dla grzybów (14 dni) w stosunku do butelek tlenowych, bez konieczności wprowadzania zmian dla każdej butelki oddzielnie.</t>
  </si>
  <si>
    <t>Podłoża z możliwością magazynowania w temperaturze pokojowej, niewrażliwość podłóż na czynniki zewnętrzne</t>
  </si>
  <si>
    <t>Data ważności podłoży - minimum 6 miesięcy.</t>
  </si>
  <si>
    <t>Możliwość stosowania certyfikowanych suplementów dla organizmów wymagających lub hodowanych z płynów innych niż krew. Dostarczyć certyfikat dotyczący suplementu stosowanego do innych płynów niż krew - złożyć wraz z ofertą.</t>
  </si>
  <si>
    <t>Data ważności suplementu wzbogacającego do butelek do posiewów - min 3 tygodnie od daty przygotowania do użycia.</t>
  </si>
  <si>
    <t>Karty charakterystyk substancji niebezpiecznych ujętych w wykazie MZiOS zawartych w odczynnikach dostarczyć z pierwszą dostawą.</t>
  </si>
  <si>
    <t>Możliwość zgłoszenia awarii 24 h na dobę 365 dni w roku, czas oczekiwania na interwencje 48 h w dni robocze</t>
  </si>
  <si>
    <t>W przypadku braku możliwości usunięcia awarii w przeciągu 10 dni dostawca zainstaluje aparat zastępczy.</t>
  </si>
  <si>
    <t>Instrukcja obsługi aparatu w języku polskim oraz metodykę oznaczeń w języku polskim dostarczyć wraz z instalacją aparatu.</t>
  </si>
  <si>
    <t>Oferent zapewni bezpłatne szkolenie personelu w zakresie obsługi aparatu oraz z procedur pobierania krwi na posiew w siedzibie Zamawiającego i na Oddziałach Szpitalnych raz w roku.</t>
  </si>
  <si>
    <t>Deklaracje CE dla aparatu – złożyć wraz z ofertą</t>
  </si>
  <si>
    <t>Amikacin a 30 mg</t>
  </si>
  <si>
    <t>Amoxicillin/Clavulanic Acid a 20/10 mg</t>
  </si>
  <si>
    <t>Ampicillin/Sulbactam a 20/10 mg</t>
  </si>
  <si>
    <t>Ampicillin a 10 mg</t>
  </si>
  <si>
    <t>Amoxicillin a 25 mg</t>
  </si>
  <si>
    <t>Azithromycin a 15 mg</t>
  </si>
  <si>
    <t>Cefadroxil a 30 mg</t>
  </si>
  <si>
    <t>Cefaclor a 30 mg</t>
  </si>
  <si>
    <t>Ceftriaxone   a 30 mg</t>
  </si>
  <si>
    <t>Cefuroxime  a 30 mg</t>
  </si>
  <si>
    <t>Cephalexin a 30 mg</t>
  </si>
  <si>
    <t>Colistin a 10  mg</t>
  </si>
  <si>
    <t>Ciprofloxacin a 5 mg</t>
  </si>
  <si>
    <t>Cefoxitin 30 mg</t>
  </si>
  <si>
    <t>Cefoperazone/Sulbactam 105 mg</t>
  </si>
  <si>
    <t>Chloramphenicol a 30 mg</t>
  </si>
  <si>
    <t>Clarithromycin a 15 mg</t>
  </si>
  <si>
    <t>Clindamycin a 2 mg</t>
  </si>
  <si>
    <t>Cefipime 30 mg</t>
  </si>
  <si>
    <t>Doxycycline a 30 mg</t>
  </si>
  <si>
    <t>Erythromycin a 15 mg</t>
  </si>
  <si>
    <t>Gentamycin a 30 mg</t>
  </si>
  <si>
    <t>Fosfomycin 200 mg</t>
  </si>
  <si>
    <t>Imipenem a 10 mg</t>
  </si>
  <si>
    <t>Lincomycin a 15 mg</t>
  </si>
  <si>
    <t>Metronidazole a 80 mg</t>
  </si>
  <si>
    <t>Meropenen a 10 mg</t>
  </si>
  <si>
    <t>Mupirocin a 200 mg</t>
  </si>
  <si>
    <t>Neomycin  a 30 mg</t>
  </si>
  <si>
    <t>Norfloxacin a 10 mg</t>
  </si>
  <si>
    <t>Oxacillin 1 mg</t>
  </si>
  <si>
    <t>Pefloxacin a 5 mg</t>
  </si>
  <si>
    <t>Penicillin a 10 mg</t>
  </si>
  <si>
    <t>Pipemid Acid a 20 mg</t>
  </si>
  <si>
    <t>Rifampicin a 5 mg</t>
  </si>
  <si>
    <t>Streptomycin a 300 mg</t>
  </si>
  <si>
    <t>Teicoplanin  a 30 mg</t>
  </si>
  <si>
    <t>Tetracycline a 30 mg</t>
  </si>
  <si>
    <t>Ampicillin a 2 mg</t>
  </si>
  <si>
    <t>Amoxycillin a 10 mg</t>
  </si>
  <si>
    <t>Cefotaxime a 5 mg</t>
  </si>
  <si>
    <t>Ceftazidime a 10 mg</t>
  </si>
  <si>
    <t>Gentamycin a 10 mg</t>
  </si>
  <si>
    <t>Ertapenem a 10 mg</t>
  </si>
  <si>
    <t>Linezolid a 10 mg</t>
  </si>
  <si>
    <t>Nalidixic Acid a 30 mg</t>
  </si>
  <si>
    <t>Nitrofurantoin a 100 mg</t>
  </si>
  <si>
    <t>Piperacillin a 30 mg</t>
  </si>
  <si>
    <t>Piperacillin/Tazobsactam a 30/6  mg</t>
  </si>
  <si>
    <t>Tigeciline a 15 mg</t>
  </si>
  <si>
    <t>Tobramycin a 10 mg</t>
  </si>
  <si>
    <t>Vancomycin a 5 mg</t>
  </si>
  <si>
    <t>Fluconazole 25 mg</t>
  </si>
  <si>
    <r>
      <t>Temocylina 30</t>
    </r>
    <r>
      <rPr>
        <sz val="9"/>
        <color indexed="8"/>
        <rFont val="Calibri"/>
        <family val="2"/>
        <charset val="238"/>
      </rPr>
      <t>mg</t>
    </r>
  </si>
  <si>
    <r>
      <t>Moxifloxacin 5</t>
    </r>
    <r>
      <rPr>
        <sz val="9"/>
        <color indexed="8"/>
        <rFont val="Calibri"/>
        <family val="2"/>
        <charset val="238"/>
      </rPr>
      <t>mg</t>
    </r>
  </si>
  <si>
    <r>
      <t xml:space="preserve">Ampicillin 0,016-256  </t>
    </r>
    <r>
      <rPr>
        <sz val="9"/>
        <color indexed="8"/>
        <rFont val="Calibri"/>
        <family val="2"/>
        <charset val="238"/>
      </rPr>
      <t>mg/ml</t>
    </r>
  </si>
  <si>
    <r>
      <t xml:space="preserve">Cefoxitin 0,016-256  </t>
    </r>
    <r>
      <rPr>
        <sz val="9"/>
        <color indexed="8"/>
        <rFont val="Calibri"/>
        <family val="2"/>
        <charset val="238"/>
      </rPr>
      <t>mg/ml</t>
    </r>
  </si>
  <si>
    <r>
      <t xml:space="preserve">Ceftriaxone 0,016-256  </t>
    </r>
    <r>
      <rPr>
        <sz val="9"/>
        <color indexed="8"/>
        <rFont val="Calibri"/>
        <family val="2"/>
        <charset val="238"/>
      </rPr>
      <t>mg/ml</t>
    </r>
  </si>
  <si>
    <r>
      <t xml:space="preserve">Tigecycline 0,016-256  </t>
    </r>
    <r>
      <rPr>
        <sz val="9"/>
        <color indexed="8"/>
        <rFont val="Calibri"/>
        <family val="2"/>
        <charset val="238"/>
      </rPr>
      <t>mg/ml</t>
    </r>
  </si>
  <si>
    <r>
      <t xml:space="preserve">Ketoconazol 0,002-32  </t>
    </r>
    <r>
      <rPr>
        <sz val="9"/>
        <color indexed="8"/>
        <rFont val="Calibri"/>
        <family val="2"/>
        <charset val="238"/>
      </rPr>
      <t>mg/ml</t>
    </r>
  </si>
  <si>
    <r>
      <t xml:space="preserve">Anidulafungin 0,002-32  </t>
    </r>
    <r>
      <rPr>
        <sz val="9"/>
        <color indexed="8"/>
        <rFont val="Calibri"/>
        <family val="2"/>
        <charset val="238"/>
      </rPr>
      <t>mg/ml</t>
    </r>
  </si>
  <si>
    <r>
      <t xml:space="preserve">Capsofungin 0,002-32  </t>
    </r>
    <r>
      <rPr>
        <sz val="9"/>
        <color indexed="8"/>
        <rFont val="Calibri"/>
        <family val="2"/>
        <charset val="238"/>
      </rPr>
      <t>mg/ml</t>
    </r>
  </si>
  <si>
    <r>
      <t xml:space="preserve">voriconazol 0,002-32  </t>
    </r>
    <r>
      <rPr>
        <sz val="9"/>
        <color indexed="8"/>
        <rFont val="Calibri"/>
        <family val="2"/>
        <charset val="238"/>
      </rPr>
      <t>mg/ml</t>
    </r>
  </si>
  <si>
    <r>
      <t xml:space="preserve">flukonazol 0,002-32  </t>
    </r>
    <r>
      <rPr>
        <sz val="9"/>
        <color indexed="8"/>
        <rFont val="Calibri"/>
        <family val="2"/>
        <charset val="238"/>
      </rPr>
      <t>mg/ml</t>
    </r>
  </si>
  <si>
    <r>
      <t xml:space="preserve">Amfoterycyna b 0,002-32  </t>
    </r>
    <r>
      <rPr>
        <sz val="9"/>
        <color indexed="8"/>
        <rFont val="Calibri"/>
        <family val="2"/>
        <charset val="238"/>
      </rPr>
      <t>mg/ml</t>
    </r>
  </si>
  <si>
    <r>
      <rPr>
        <b/>
        <sz val="10"/>
        <color indexed="63"/>
        <rFont val="Calibri"/>
        <family val="2"/>
        <charset val="238"/>
      </rPr>
      <t>T</t>
    </r>
    <r>
      <rPr>
        <sz val="10"/>
        <rFont val="Calibri"/>
        <family val="2"/>
        <charset val="238"/>
      </rPr>
      <t>ermin ważności od daty dostawy do Zamawiającego nie krótszy niż gwarancja producenta – minimum  12 miesięcy.</t>
    </r>
  </si>
  <si>
    <t>Paski pakowane maksymalnie po 10sztuk w opakowaniu</t>
  </si>
  <si>
    <t>Data ważności minimum 12 miesięcy.</t>
  </si>
  <si>
    <t>Zamawiający dopuszcza, aby gradient stężenia antybiotyku naniesiony był na trwały pasek celulozowy lub bibułowy.</t>
  </si>
  <si>
    <t>Paski do oznaczania MIC dla antybiotyków muszą pochodzić od jednego producenta</t>
  </si>
  <si>
    <t>Paski gradientowe do oznaczania MIC antybiotyków mają mieć opakowania nie większe niż 10 sztuk.</t>
  </si>
  <si>
    <t>Zamawiający przewiduje możliwość zwiększenia zamówienia odpowiednio w poszczególnych pozycjach formularza, po cenach jednostkowych wskazanych w formularzu, do 20% ilości na zasadach prawa opcji. Zamawiający zawiadomi Wykonawcę o skorzystaniu z prawa opcji w okresie obowiązywania umowy. Nie stanowi to jednak obowiązku, z którego Wykonawcy przysługiwałoby roszczenie wobec Zamawiającego.</t>
  </si>
  <si>
    <t xml:space="preserve">dokument należy podpisać  podpisem kwalifikowanym  lub podpisem zaufanym lub podpisem osobistym   </t>
  </si>
  <si>
    <t>Uwaga!</t>
  </si>
  <si>
    <t>Zamawiający przewiduje możliwość zwiększenia zamówienia odpowiednio w poszczególnych pozycjach formularza, po cenach jednostkowych wskazanych w formularzu, do 20% ilości na zasadach prawa opcji. Zamawiający zawiadomi Wykonawcę o skorzystaniu z prawa opcji</t>
  </si>
  <si>
    <t>Opis Parametru oferowanego przez Wykonawcę*</t>
  </si>
  <si>
    <t>Zintegrowanie oferowanego aparatu z użytkowanym przez Zamawiającego systemem informatycznym ESKULAP. Koszty integracji i wdrożenia leżą po stronie Wykonawcy.</t>
  </si>
  <si>
    <t>Oferent zapewni w ramach ceny ofertowej  bezpłatny serwis techniczny i  przeglądy (usuwanie usterek wraz wymiana części zamiennych), kalibracje aparatu na czas trwania umowy zgodnie z wymogami producenta (minimum 1  przegląd aparatu w ciągu roku).</t>
  </si>
  <si>
    <t xml:space="preserve">Typ/model:  </t>
  </si>
  <si>
    <r>
      <t xml:space="preserve">Możliwość podawania wyniku testu lekowrażliwości w postaci wartości MIC (minimum 3, 5, 8, 9 i 10  stężeń antybiotyku w zależności od antybiotyku) – </t>
    </r>
    <r>
      <rPr>
        <b/>
        <sz val="9"/>
        <rFont val="Calibri"/>
        <family val="2"/>
        <charset val="238"/>
      </rPr>
      <t>dołączyć opisy testów do oznaczania lekowrażliwości - dokument producenta</t>
    </r>
    <r>
      <rPr>
        <sz val="9"/>
        <rFont val="Calibri"/>
        <family val="2"/>
        <charset val="238"/>
      </rPr>
      <t xml:space="preserve">. </t>
    </r>
  </si>
  <si>
    <t xml:space="preserve">Typ/ model:  </t>
  </si>
  <si>
    <t>Oferowany aparat:</t>
  </si>
  <si>
    <r>
      <t>W poniższej części Załącznika do Pakietu nr 8 Zamawiający podał warunki graniczne parametrów bezwzględnie wymaganych dla oferowanego analizatora. Wykonawca składając ofertę j</t>
    </r>
    <r>
      <rPr>
        <u/>
        <sz val="9"/>
        <rFont val="Arial"/>
        <family val="2"/>
        <charset val="238"/>
      </rPr>
      <t>est zobowiązany wypełnić kolumny</t>
    </r>
    <r>
      <rPr>
        <sz val="9"/>
        <rFont val="Arial"/>
        <family val="2"/>
        <charset val="238"/>
      </rPr>
      <t xml:space="preserve">  </t>
    </r>
    <r>
      <rPr>
        <i/>
        <sz val="9"/>
        <rFont val="Arial"/>
        <family val="2"/>
        <charset val="238"/>
      </rPr>
      <t>"</t>
    </r>
    <r>
      <rPr>
        <sz val="9"/>
        <rFont val="Arial"/>
        <family val="2"/>
        <charset val="238"/>
      </rPr>
      <t>O</t>
    </r>
    <r>
      <rPr>
        <i/>
        <sz val="9"/>
        <rFont val="Arial"/>
        <family val="2"/>
        <charset val="238"/>
      </rPr>
      <t>dpowiedź Wykonawcy: TAK/NIE oraz Parametry oferowane (opis)"</t>
    </r>
    <r>
      <rPr>
        <sz val="9"/>
        <rFont val="Arial"/>
        <family val="2"/>
        <charset val="238"/>
      </rPr>
      <t>:</t>
    </r>
  </si>
  <si>
    <r>
      <t>ü</t>
    </r>
    <r>
      <rPr>
        <sz val="9"/>
        <rFont val="Arial"/>
        <family val="2"/>
        <charset val="238"/>
      </rPr>
      <t xml:space="preserve"> kolumnę zatytułowaną „Odpowiedź Wykonawcy</t>
    </r>
    <r>
      <rPr>
        <i/>
        <sz val="9"/>
        <rFont val="Arial"/>
        <family val="2"/>
        <charset val="238"/>
      </rPr>
      <t>: TAK lub NIE</t>
    </r>
    <r>
      <rPr>
        <sz val="9"/>
        <rFont val="Arial"/>
        <family val="2"/>
        <charset val="238"/>
      </rPr>
      <t xml:space="preserve">” wpisując we właściwych pozycjach odpowiednio słowo: „TAK” albo „NIE”, przy czym w przypadku wpisania słowa „NIE” w pozycji której parametr jest wymagany lub pozostawienia niewypełnionego miejsca oferta podlegać będzie odrzuceniu jako nieodpowiadająca treści SWZ, </t>
    </r>
  </si>
  <si>
    <r>
      <t xml:space="preserve">ü </t>
    </r>
    <r>
      <rPr>
        <sz val="9"/>
        <rFont val="Arial"/>
        <family val="2"/>
        <charset val="238"/>
      </rPr>
      <t>kolumnę zatytułowaną „Opis Parametru oferowanego przez Wykonawcę” opisując we właściwych pozycjach w wyczerpujący sposób dany parametr. Brak opisu lub opis nieodpowiadający opisom przedstawionym w kolumnie „Opis parametrów wymaganych” będzie traktowany jako brak danego parametru w oferowanej konfiguracji, co skutkować będzie odrzuceniem oferty jako niezgodnej z treścią SWZ.</t>
    </r>
  </si>
  <si>
    <t xml:space="preserve">* dopuszcza się rozszerzenie tabeli asortymentowo-cenowej o odpowiednią ilość wierszy niezbędnych do wyceny wszystkich materiałów oraz odczynników zużywalnych dostosowanych proporcjonalnie  do ilości testów. </t>
  </si>
  <si>
    <t xml:space="preserve">*  dopuszcza się rozszerzenie tabeli asortymentowo-cenowej o odpowiednią ilość wierszy niezbędnych do wyceny wszystkich materiałów oraz odczynników zużywalnych dostosowanych proporcjonalnie  do ilości testów. </t>
  </si>
  <si>
    <r>
      <t xml:space="preserve">Testy  oceny </t>
    </r>
    <r>
      <rPr>
        <sz val="10"/>
        <color indexed="8"/>
        <rFont val="Calibri"/>
        <family val="2"/>
        <charset val="238"/>
      </rPr>
      <t>metodą automatyczną</t>
    </r>
    <r>
      <rPr>
        <sz val="9"/>
        <color indexed="8"/>
        <rFont val="Calibri"/>
        <family val="2"/>
        <charset val="238"/>
      </rPr>
      <t xml:space="preserve"> lekowrażliwości drobnoustrojów  Gram  ujemnych </t>
    </r>
  </si>
  <si>
    <r>
      <t xml:space="preserve">Testy  do oceny </t>
    </r>
    <r>
      <rPr>
        <sz val="10"/>
        <color indexed="8"/>
        <rFont val="Calibri"/>
        <family val="2"/>
        <charset val="238"/>
      </rPr>
      <t>metodą automatyczną</t>
    </r>
    <r>
      <rPr>
        <sz val="9"/>
        <color indexed="8"/>
        <rFont val="Calibri"/>
        <family val="2"/>
        <charset val="238"/>
      </rPr>
      <t xml:space="preserve"> lekowrażliwości  drobnoustrojów  Gram dodatnich </t>
    </r>
  </si>
  <si>
    <r>
      <t xml:space="preserve">Testy  do identyfikacji </t>
    </r>
    <r>
      <rPr>
        <sz val="10"/>
        <color indexed="8"/>
        <rFont val="Calibri"/>
        <family val="2"/>
        <charset val="238"/>
      </rPr>
      <t>metodą automatyczną</t>
    </r>
    <r>
      <rPr>
        <sz val="9"/>
        <color indexed="8"/>
        <rFont val="Calibri"/>
        <family val="2"/>
        <charset val="238"/>
      </rPr>
      <t xml:space="preserve"> oraz  oceny  lekowrażliwości  Streptococców </t>
    </r>
  </si>
  <si>
    <r>
      <t xml:space="preserve">Testy do  identyfikacji  </t>
    </r>
    <r>
      <rPr>
        <sz val="10"/>
        <color indexed="8"/>
        <rFont val="Calibri"/>
        <family val="2"/>
        <charset val="238"/>
      </rPr>
      <t>metodą automatyczną</t>
    </r>
    <r>
      <rPr>
        <sz val="9"/>
        <color indexed="8"/>
        <rFont val="Calibri"/>
        <family val="2"/>
        <charset val="238"/>
      </rPr>
      <t>oraz  oceny  lekowrażliwości drobnoustrojów  Gram  ujemnych  w moczu</t>
    </r>
  </si>
  <si>
    <t>(kol.F * kol.G) +kol. F</t>
  </si>
  <si>
    <t>Testy i materiały eksploatacyjne do posiadanego przez Zamawiającego aparatu do diagnostyki molekularnej Biofire</t>
  </si>
  <si>
    <t>- zamawiający wymaga przedstawienia metodyki w  języku polskim. Zamawiający dopuszcza  udostępnienie  w/w dokumentu do samodzielnego pobrania na stronie internetowej Wykonawcy</t>
  </si>
  <si>
    <t>Nr katalogowy producenta/ Nazwa handlowa</t>
  </si>
  <si>
    <t>Stawka  VAT (%)</t>
  </si>
  <si>
    <t>Wartość netto  (zł)</t>
  </si>
  <si>
    <t>Wartość brutto  (zł)</t>
  </si>
  <si>
    <t>Na dnie płytek zawierających pożywkę musi być trwały nadruk z nazwą podłoża, nazwą firmy, numerem serii, datą ważności podłoża.</t>
  </si>
  <si>
    <t>Do każdej serii podłóż musi być załączony certyfikat jakości. Zamawiający dopuszcza  udostępnienie  w/w dokumentu do samodzielnego pobrania na stronie internetowej Wykonawcy</t>
  </si>
  <si>
    <t>Świadectwo kontroli jakości dla każdej partii produktów musi zawierać: nr serii, datę ważności, skład podłoża, pH, ilościowe oznaczenie żyzności i selektywności.</t>
  </si>
  <si>
    <r>
      <t>Dla podłoża chromogennego do hodowli bakterii z moczu (poz.27) przy pierwszej dostawie należy dołączyć tabelę oceny bakteriurii.</t>
    </r>
    <r>
      <rPr>
        <sz val="9"/>
        <color indexed="14"/>
        <rFont val="Calibri"/>
        <family val="2"/>
        <charset val="238"/>
      </rPr>
      <t xml:space="preserve"> </t>
    </r>
    <r>
      <rPr>
        <b/>
        <sz val="9"/>
        <color indexed="14"/>
        <rFont val="Calibri"/>
        <family val="2"/>
        <charset val="238"/>
      </rPr>
      <t xml:space="preserve"> </t>
    </r>
  </si>
  <si>
    <t>Płytki pakowane maksymalnie po 20szt.</t>
  </si>
  <si>
    <r>
      <t>T</t>
    </r>
    <r>
      <rPr>
        <sz val="9"/>
        <rFont val="Calibri"/>
        <family val="2"/>
        <charset val="238"/>
      </rPr>
      <t>ermin ważności od daty dostawy do Zamawiającego nie krótszy niż gwarancja producenta – minimum  12 miesięcy.</t>
    </r>
  </si>
  <si>
    <t>Szczepy wzorcowe liofilizowane na krążkach, dopuszcza się na wymazówkach  lub w postaci zestawów KWIK-STIK    ( zestaw w foliowej saszetce zawierający liofilizowaną tabletkę, płyn uwadniający i wymazówkę ) w konfekcji 2 zestawy w opakowaniu.</t>
  </si>
  <si>
    <t>Szczepy wzorcowe maksymalnie z 3 pasażu hodowli referencyjnej.</t>
  </si>
  <si>
    <r>
      <t xml:space="preserve">W przypadku wyboru oferty, </t>
    </r>
    <r>
      <rPr>
        <u/>
        <sz val="9"/>
        <rFont val="Calibri"/>
        <family val="2"/>
        <charset val="238"/>
      </rPr>
      <t xml:space="preserve">w ramach pierwszej dostawy </t>
    </r>
    <r>
      <rPr>
        <sz val="9"/>
        <rFont val="Calibri"/>
        <family val="2"/>
        <charset val="238"/>
      </rPr>
      <t>przedmiotu zamówienia, Wykonawca dostarczy w  formie pisemnej lub elektroniczne</t>
    </r>
    <r>
      <rPr>
        <i/>
        <sz val="9"/>
        <color indexed="10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instrukcje ożywiania szczepów w języku polskim oraz certyfikaty jakości wystawione przez producenta.</t>
    </r>
  </si>
  <si>
    <r>
      <t>T</t>
    </r>
    <r>
      <rPr>
        <sz val="9"/>
        <color indexed="8"/>
        <rFont val="Calibri"/>
        <family val="2"/>
        <charset val="238"/>
      </rPr>
      <t>ermin ważności od daty dostawy do Zamawiającego nie krótszy niż gwarancja producenta – minimum  12 miesięcy.</t>
    </r>
  </si>
  <si>
    <t>Bacytracyna 10 mg</t>
  </si>
  <si>
    <t>Levofloxacin 5mg</t>
  </si>
  <si>
    <t>Wartość netto (zł)</t>
  </si>
  <si>
    <t>Wartość brutto (zł)</t>
  </si>
  <si>
    <t>Oferowana ilość opakowań</t>
  </si>
  <si>
    <t>(kol.G *kol. H %) + kol.G</t>
  </si>
  <si>
    <t xml:space="preserve"> b) pozytywną opinię Krajowego Ośrodka Referencyjnego ds. Lekowrażliwości Drobnoustrojów, która  jest potwierdzeniem jakości i bezpieczeństwa stosowania krążków i pasków  w procesie diagnostycznym</t>
  </si>
  <si>
    <r>
      <t xml:space="preserve">W przypadku wyboru oferty, </t>
    </r>
    <r>
      <rPr>
        <u/>
        <sz val="9"/>
        <color indexed="63"/>
        <rFont val="Calibri"/>
        <family val="2"/>
        <charset val="238"/>
      </rPr>
      <t xml:space="preserve">w ramach pierwszej dostawy </t>
    </r>
    <r>
      <rPr>
        <sz val="9"/>
        <color indexed="8"/>
        <rFont val="Calibri"/>
        <family val="2"/>
        <charset val="238"/>
      </rPr>
      <t>przedmiotu zamówienia, Wykonawca dostarczy w  formie pisemnej lub elektronicznej:
 a) dokumenty potwierdzające treść oświadczenia dołączonego do oferty  mówiącego, że zaoferowany przedmiot zamówienia posiada certyfikat jakości  wystawiony przez producenta, z dokładnym oznaczeniem, której pozycji dotycz</t>
    </r>
    <r>
      <rPr>
        <sz val="9"/>
        <color indexed="63"/>
        <rFont val="Calibri"/>
        <family val="2"/>
        <charset val="238"/>
      </rPr>
      <t>y</t>
    </r>
  </si>
  <si>
    <t>Stawka VAT (%)</t>
  </si>
  <si>
    <t>Zamawiający dla odczynników laboratoryjnych wymaga na wezwanie złożenia deklaracji zgodności</t>
  </si>
  <si>
    <t>Metoda mikrorozcieńczeń.</t>
  </si>
  <si>
    <t>Interpretacja wg EUCAST.</t>
  </si>
  <si>
    <t>Co najmniej siedem stężeń oraz kontrola wzrostu.</t>
  </si>
  <si>
    <t>Data ważności testów minimum 12 miesięcy.</t>
  </si>
  <si>
    <r>
      <t>Wymagania dotyczące pkt II</t>
    </r>
    <r>
      <rPr>
        <sz val="11"/>
        <color indexed="8"/>
        <rFont val="Calibri"/>
        <family val="2"/>
        <charset val="238"/>
      </rPr>
      <t xml:space="preserve">: </t>
    </r>
  </si>
  <si>
    <t>Identifikacja  B-Lactamasy / Nitrocefin, patyczki 50szt/op</t>
  </si>
  <si>
    <t>- Opakowanie po 25 testów,</t>
  </si>
  <si>
    <t xml:space="preserve">Wymogi dotyczące przedmiotu zamówienia:  </t>
  </si>
  <si>
    <t>59.</t>
  </si>
  <si>
    <t>60.</t>
  </si>
  <si>
    <t>61.</t>
  </si>
  <si>
    <t>62.</t>
  </si>
  <si>
    <t>Wymogi do krążków;(dot. Poz.I 1 –61)</t>
  </si>
  <si>
    <t xml:space="preserve"> Dostawa odczynników w  temperaturze  (2-8 st. C),</t>
  </si>
  <si>
    <t>Załącznik Nr 1  do Pakietu nr 7 - Parametry graniczne analizatora do identyfikacji i określania lekowrażliwości drobnoustrojów</t>
  </si>
  <si>
    <r>
      <t>W poniższej części Załącznika do Pakietu nr 7 Zamawiający podał warunki graniczne parametrów bezwzględnie wymaganych dla oferowanego analizatora. Wykonawca składając ofertę j</t>
    </r>
    <r>
      <rPr>
        <u/>
        <sz val="9"/>
        <rFont val="Arial"/>
        <family val="2"/>
        <charset val="238"/>
      </rPr>
      <t>est zobowiązany wypełnić kolumny</t>
    </r>
    <r>
      <rPr>
        <sz val="9"/>
        <rFont val="Arial"/>
        <family val="2"/>
        <charset val="238"/>
      </rPr>
      <t xml:space="preserve">  </t>
    </r>
    <r>
      <rPr>
        <i/>
        <sz val="9"/>
        <rFont val="Arial"/>
        <family val="2"/>
        <charset val="238"/>
      </rPr>
      <t>"</t>
    </r>
    <r>
      <rPr>
        <sz val="9"/>
        <rFont val="Arial"/>
        <family val="2"/>
        <charset val="238"/>
      </rPr>
      <t>O</t>
    </r>
    <r>
      <rPr>
        <i/>
        <sz val="9"/>
        <rFont val="Arial"/>
        <family val="2"/>
        <charset val="238"/>
      </rPr>
      <t>dpowiedź Wykonawcy: TAK/NIE oraz Parametry oferowane (opis)"</t>
    </r>
    <r>
      <rPr>
        <sz val="9"/>
        <rFont val="Arial"/>
        <family val="2"/>
        <charset val="238"/>
      </rPr>
      <t>:</t>
    </r>
  </si>
  <si>
    <r>
      <t>Pakiet nr</t>
    </r>
    <r>
      <rPr>
        <b/>
        <sz val="10"/>
        <rFont val="Calibri"/>
        <family val="2"/>
        <charset val="238"/>
      </rPr>
      <t xml:space="preserve"> 7. Dzierżawa aparatu do identyfikacji oraz oceny lekowrażliwości drobnoustrojów oraz aparatu do inkubacji posiewów krwi wraz podłożami i materiałami  eksploatacyjnymi </t>
    </r>
  </si>
  <si>
    <t>Zamawiający wymaga  przedstawienia pozytywnej opinii KORLD, która jest potwierdzeniem jakości otrzymywanych podłóż oraz ich bezpieczeństwa stosowania w procesie diagnostycznym. - dołączyć do oferty</t>
  </si>
  <si>
    <t xml:space="preserve">Bulion namnażający do paciorkowców grupy B                                                             </t>
  </si>
  <si>
    <t xml:space="preserve">Bulion Tryptonowo-Sojowy probówki po 10ml                                                                      </t>
  </si>
  <si>
    <t xml:space="preserve">Chrom Agar Candida                                                                                                           </t>
  </si>
  <si>
    <t xml:space="preserve">Chrom Agar Orientation                                                                                         </t>
  </si>
  <si>
    <t xml:space="preserve">Chrom Agar MRSA                                                                                                                   </t>
  </si>
  <si>
    <r>
      <t xml:space="preserve">Cetrymide Agar/Podłoże do wykrywania Pseudomanas/                                          </t>
    </r>
    <r>
      <rPr>
        <sz val="9"/>
        <color indexed="50"/>
        <rFont val="Calibri"/>
        <family val="2"/>
        <charset val="238"/>
      </rPr>
      <t/>
    </r>
  </si>
  <si>
    <t xml:space="preserve">Columbia Agar 5% Sheep Blood                                                                                         </t>
  </si>
  <si>
    <t xml:space="preserve">Enterococcosel Agar                                                                                                            </t>
  </si>
  <si>
    <t xml:space="preserve">ChromAgar STR  GR.B                                                                                                            </t>
  </si>
  <si>
    <t xml:space="preserve">Haemophilus Agar/Chocolate Agar GC Base Slovitalex Haemophilis                                  </t>
  </si>
  <si>
    <t xml:space="preserve">Mac Conkey Agar                                                                                                               </t>
  </si>
  <si>
    <t xml:space="preserve">Mannitol Salt Agar                                                                                                              </t>
  </si>
  <si>
    <t xml:space="preserve">Mueller Hinton II Agar                                                                                                       </t>
  </si>
  <si>
    <t xml:space="preserve">Mueller Hinton + krew barania                                                                                        </t>
  </si>
  <si>
    <t xml:space="preserve">Neisseria Agar                                                                                                                         </t>
  </si>
  <si>
    <t xml:space="preserve">Schaedler Agar+krew+ViK T                                                                                           </t>
  </si>
  <si>
    <t xml:space="preserve">SS.Agar do izolacji Salmonelli i Shigelli                                                                                   </t>
  </si>
  <si>
    <t xml:space="preserve">Chrom Agar KPC                                                                                                              </t>
  </si>
  <si>
    <t xml:space="preserve">Chrom Agar ESBL                                                                                                                   </t>
  </si>
  <si>
    <t xml:space="preserve">Chrom Agar VRE                                                                                                              </t>
  </si>
  <si>
    <t xml:space="preserve">Sabouraud Agar with Chloramphenicol                                                                         </t>
  </si>
  <si>
    <t xml:space="preserve">Sabouraud Agar with Gentamycin and Chloramphenicol                                                    </t>
  </si>
  <si>
    <r>
      <t xml:space="preserve">Sabouraud Agar with Chloramphenicol and actidion                                                  </t>
    </r>
    <r>
      <rPr>
        <sz val="9"/>
        <color indexed="50"/>
        <rFont val="Calibri"/>
        <family val="2"/>
        <charset val="238"/>
      </rPr>
      <t/>
    </r>
  </si>
  <si>
    <r>
      <t xml:space="preserve">Chrom Agar 5% SB/ ChromAgar Orientation (płytka dzielona)                                   </t>
    </r>
    <r>
      <rPr>
        <sz val="9"/>
        <color indexed="50"/>
        <rFont val="Calibri"/>
        <family val="2"/>
        <charset val="238"/>
      </rPr>
      <t/>
    </r>
  </si>
  <si>
    <t xml:space="preserve">Podłoże chromogenne do hodowli bakterii z moczu oraz bezpośredniej identyfikacji bakterii wyhodowanych z moczu zawierających możliwość identyfikacji następujących drobnoustrojów:E.coli, Proteus, Enterokoków, K. pneumoniae, Pseudomonas aeruginosa, St. agalactiae, Staph. Aureus, Candida (pł)                     </t>
  </si>
  <si>
    <t xml:space="preserve">Columbia  CNA Agar with 5% Sheep Blood                                                                     </t>
  </si>
  <si>
    <t xml:space="preserve">Dermatophyte test medium                                                                                            </t>
  </si>
  <si>
    <t xml:space="preserve"> Pipety pasterowskie sterylne pakowane pojedyńczo 2ml lub 3ml                                                         </t>
  </si>
  <si>
    <t xml:space="preserve"> Podłoże transportowe do moczu 2 składnikowe – Mac Concey, Cled                                                   </t>
  </si>
  <si>
    <t xml:space="preserve">Ezy jednorazowe, sterylne 1 µl pakowane pojedynczo                                                              </t>
  </si>
  <si>
    <r>
      <t xml:space="preserve">Pakiet nr 6.   </t>
    </r>
    <r>
      <rPr>
        <b/>
        <sz val="13"/>
        <rFont val="Calibri"/>
        <family val="2"/>
        <charset val="238"/>
      </rPr>
      <t xml:space="preserve">Testy do badań molekularnych w systemie zamkniętym kompatybilne z posiadanym przez Zamawiającego analizatorem do badań molekularnych Firmy Biofire FilmArray </t>
    </r>
  </si>
  <si>
    <t>Załącznik Nr 2 do Pakietu nr 7 - Parametry graniczne analizatora do posiewów krwi</t>
  </si>
  <si>
    <t>Test immunochromatyczny do oznaczania H. Pylori(kasetkowy) (25 ozn w opak)</t>
  </si>
  <si>
    <t xml:space="preserve">Probówki plastikowe 4ml sterylne z korkiem        </t>
  </si>
  <si>
    <t xml:space="preserve">Enterococcus faecalis ATCC 29212                                                                             </t>
  </si>
  <si>
    <t xml:space="preserve">Escherichina Coli ATCC 25922                                                                                          </t>
  </si>
  <si>
    <t xml:space="preserve">Haemophilius Influenzae  ATCC 49766                                                                     </t>
  </si>
  <si>
    <t xml:space="preserve">Pseudomonas Aeruginosa ATCC 27853                                                                    </t>
  </si>
  <si>
    <t xml:space="preserve">Staphylococcus Aureus ATCC 29213                                                                        </t>
  </si>
  <si>
    <t xml:space="preserve">Streptococcous Pneumonae ATCC 49619                                                               </t>
  </si>
  <si>
    <t xml:space="preserve">Klebsiella Pneumoniae ATCC 700603 /ESBL/                                                           </t>
  </si>
  <si>
    <t>Zamawiajacy  wymaga przedstawienia pozytywnej opinii KRAJOWEGO OŚRODKA REFERENCYJNEGO DS. LEKOWRAŻLIWOŚCI DROBNOUSTROJÓW (KORLD)  - do oferty.</t>
  </si>
  <si>
    <t>c) certyfikat kontroli jakości do każdej serii produktu,</t>
  </si>
  <si>
    <t xml:space="preserve"> d) instrukcje zawierające pełny opis i zastosowanie testów do oznaczania MIC.</t>
  </si>
  <si>
    <t xml:space="preserve">Streptococcous Agalactiae  ATCC 13813 </t>
  </si>
  <si>
    <t>Staphytest PLUS/ zestaw lateksowy do oznaczania Staphylococcus Aureus /op. a 100 szt.</t>
  </si>
  <si>
    <r>
      <t xml:space="preserve">Ezy jednorazowe, sterylne 10 </t>
    </r>
    <r>
      <rPr>
        <sz val="10"/>
        <rFont val="Czcionka tekstu podstawowego"/>
        <charset val="238"/>
      </rPr>
      <t>µ</t>
    </r>
    <r>
      <rPr>
        <sz val="10"/>
        <rFont val="Arial"/>
        <family val="2"/>
        <charset val="238"/>
      </rPr>
      <t xml:space="preserve">l pakowane pojedynczo                                                              </t>
    </r>
  </si>
  <si>
    <r>
      <t xml:space="preserve">Ezy jednorazowe, sterylne 10 </t>
    </r>
    <r>
      <rPr>
        <sz val="10"/>
        <rFont val="Czcionka tekstu podstawowego"/>
        <charset val="238"/>
      </rPr>
      <t>µ</t>
    </r>
    <r>
      <rPr>
        <sz val="10"/>
        <rFont val="Arial"/>
        <family val="2"/>
        <charset val="238"/>
      </rPr>
      <t xml:space="preserve">l pakowane zbiorczo       </t>
    </r>
  </si>
  <si>
    <r>
      <t xml:space="preserve">Ezy jednorazowe, sterylne 1 </t>
    </r>
    <r>
      <rPr>
        <sz val="10"/>
        <rFont val="Czcionka tekstu podstawowego"/>
        <charset val="238"/>
      </rPr>
      <t>µ</t>
    </r>
    <r>
      <rPr>
        <sz val="10"/>
        <rFont val="Arial"/>
        <family val="2"/>
        <charset val="238"/>
      </rPr>
      <t xml:space="preserve">l pakowane zbiorczo   </t>
    </r>
  </si>
  <si>
    <r>
      <t xml:space="preserve">Podwójne (geometrycznie wzrastające) rozcieńczenia dla poszczególnych  antybiotyków na modułach testowych, bez omijania stężeń pośrednich dla danego zakresu leku - zgodnie z zaleceniami CLSI  oraz EUCAST - </t>
    </r>
    <r>
      <rPr>
        <b/>
        <sz val="9"/>
        <color theme="1"/>
        <rFont val="Calibri"/>
        <family val="2"/>
        <charset val="238"/>
      </rPr>
      <t>dołaczyć do oferty  dokument producenta</t>
    </r>
    <r>
      <rPr>
        <sz val="9"/>
        <color theme="1"/>
        <rFont val="Calibri"/>
        <family val="2"/>
        <charset val="238"/>
      </rPr>
      <t xml:space="preserve">. </t>
    </r>
  </si>
  <si>
    <r>
      <t xml:space="preserve">Dostępność  testów  do  lekowrażliwości   zgodnych  ze  standardami  EUCAST -  </t>
    </r>
    <r>
      <rPr>
        <b/>
        <sz val="9"/>
        <color theme="1"/>
        <rFont val="Calibri"/>
        <family val="2"/>
        <charset val="238"/>
      </rPr>
      <t xml:space="preserve">dołączyć  opisy  z  wykazem  antybiotyków  oraz  zakresu  stężeń.  </t>
    </r>
  </si>
  <si>
    <t>Odczynniki z pozycji 1-6 kompatybilne z aparatem BioFire FilmArrayTorch 1</t>
  </si>
  <si>
    <t xml:space="preserve">Wykonawca przedstawi Zamawiającemu oryginalne materiały firmowe producenta aparatu (katalogi, foldery w j. polskim) oraz Deklarację zgodności CE  </t>
  </si>
  <si>
    <r>
      <t xml:space="preserve">Posiadanie zwalidowanej, zgodnej z EUCAST procedury wykonywania lekowrażliwości bezpośrednio z dodatniej próbki krwi (RAST- rapid antimicrobial susceptibility testing) - </t>
    </r>
    <r>
      <rPr>
        <b/>
        <sz val="9"/>
        <color theme="1"/>
        <rFont val="Calibri"/>
        <family val="2"/>
      </rPr>
      <t>dokumenty dostarczyć wraz z instalacją aparatu.</t>
    </r>
  </si>
  <si>
    <t xml:space="preserve">RAZEM (dzierżawa):  </t>
  </si>
  <si>
    <t xml:space="preserve">RAZEM (oznaczanie lekowrażliwości) </t>
  </si>
  <si>
    <t>OGÓŁEM ( I +II+III)</t>
  </si>
  <si>
    <t>II. Podłoża i materiały eksploatacyjne wraz z dostawą dodatkowego modułu do posiewu krwi.</t>
  </si>
  <si>
    <t>RAZEM (Posiewy krwi))</t>
  </si>
  <si>
    <t>Aparaty zgodnie z załacznikami do Pakietu</t>
  </si>
  <si>
    <t>Tak, podać</t>
  </si>
  <si>
    <t>suplement wzbogacający podłoże hodowlane</t>
  </si>
  <si>
    <t>Testy do identyfikacji i lekowrażliwości metodą automatyczną bakterii tlenowych Gram ujemnych i Gram dodatnich (Combo)</t>
  </si>
  <si>
    <t>Odczynniki, kalibratory i materiały eksploatacyjne niezbędne do wykonania  testów *</t>
  </si>
  <si>
    <t xml:space="preserve">podać wielkość opakowań (ilość testów w opakowaniu) oraz ilość opakowań </t>
  </si>
  <si>
    <t>Ilość miejsc inkubacyjno - pomiarowych w aparacie  min. 40 z możliwością dostawienia kolejnego modułu (lub wymiany na większy aparat),  w przypadku zwiększenia liczby badań z utrzymaniem ustalonej ceny dzierżawy za każdy moduł/aparat.</t>
  </si>
  <si>
    <t>Graficzny interfejs do komunikacji z aparatem - zewnętrzny tablet z monitorem dotykowym LCD lub ekran</t>
  </si>
  <si>
    <t>Możliwość próżniowego pobierania oraz przesiewania krwi bezpośrednio do i z butelek z podłożem za pomocą specjalnych zestawów do pobierania oraz końcówek do przesiewania - zamknięty system pobierania krwi.</t>
  </si>
  <si>
    <t>Określanie lekowraźliwości na zasadzie dwukrotnych rozcieńczeń w całym zakresie ocenianego przedziału stężenia antybiotyku bez stężeń pośrednich zawartych w kartach antybiotykowych</t>
  </si>
  <si>
    <t>Zintegrowanie  zaoferowanego aparatu  do oceny lekowrażliwości z aparatem MALDI TOF (producent Becton), będącego własnością Zamawiającego za pomocą oprogramowania integrującego  do zarządzania danymi mikrobiologicznymi, zapewniającego możliwość tworzenia raportów mikrobiologicznych oraz epidemiologicznych dotyczących m.in. identyfikacji i lekowrażliwości drobnoustrojów oraz gromadzącym dane istotne diagnostycznie.</t>
  </si>
  <si>
    <t>Lp</t>
  </si>
  <si>
    <t>OPIS PARAMETRÓW OCENIANYCH W KRYTERIUM: JAKOŚĆ (Parametry techniczno-funkcjonalne)</t>
  </si>
  <si>
    <t>Odpowiedź Wykonawcy: TAK / NIE *</t>
  </si>
  <si>
    <t>Liczba punktów jakie otrzyma oferta za zaoferowanie parametru</t>
  </si>
  <si>
    <t>TAK- 20 pkt 
NIE – 0 pkt</t>
  </si>
  <si>
    <t>Parametry punktowane:</t>
  </si>
  <si>
    <r>
      <t xml:space="preserve">Wpisanie przez Zamawiającego </t>
    </r>
    <r>
      <rPr>
        <b/>
        <sz val="10"/>
        <color indexed="10"/>
        <rFont val="Calibri"/>
        <family val="2"/>
        <charset val="238"/>
      </rPr>
      <t>Tak</t>
    </r>
    <r>
      <rPr>
        <sz val="10"/>
        <color indexed="10"/>
        <rFont val="Calibri"/>
        <family val="2"/>
        <charset val="238"/>
      </rPr>
      <t xml:space="preserve"> w kolumnie "Wartość graniczna" oznacza, że dany parametr jest bezwzględnie wymagany.</t>
    </r>
  </si>
  <si>
    <t>Możliwość hodowli i detekcji wzrostu drobnoustrojów w próbach o małej objętości materiału od 0,5 ml ( płyny ustrojowe) bez uszczerbku dla ich wykrywalności. (informacje potwierdzone w instrukcjach producenta - złożyć wraz z ofertą</t>
  </si>
  <si>
    <r>
      <t>Ilość op.</t>
    </r>
    <r>
      <rPr>
        <sz val="8"/>
        <rFont val="Calibri"/>
        <family val="2"/>
        <charset val="238"/>
      </rPr>
      <t xml:space="preserve"> potrzebna  do wykonania testów na 24 m-ce</t>
    </r>
    <r>
      <rPr>
        <b/>
        <sz val="8"/>
        <rFont val="Calibri"/>
        <family val="2"/>
        <charset val="238"/>
        <scheme val="minor"/>
      </rPr>
      <t xml:space="preserve"> </t>
    </r>
  </si>
  <si>
    <t>op= … szt.</t>
  </si>
  <si>
    <t>wielkość opakowań ( ilość szt. w op.)</t>
  </si>
  <si>
    <t>op a … szt.</t>
  </si>
  <si>
    <t>Podłoże pediatryczne z substancjami inaktywującymi antybiotyki  do hodowli bakterii tlenowych i grzybów - dla małej ilości materiału badanego (0,5 - 5 ml)</t>
  </si>
  <si>
    <t>Materiały zużywalne niezbędne do wykonania identyfikacji i lekowrażliwości z pozytywnych posiewów krwi</t>
  </si>
  <si>
    <t xml:space="preserve">Możliwość wykonywania testówidentyfikacji i lekowrażliwości oddzielnie </t>
  </si>
  <si>
    <t>Testy do identyfikacji grzybów metodą automatyczną</t>
  </si>
  <si>
    <r>
      <t xml:space="preserve">Aparat do inkubacji posiewów krwi   (cena za 1 moduł/aparat)    
……………………………
</t>
    </r>
    <r>
      <rPr>
        <sz val="9"/>
        <color rgb="FF000000"/>
        <rFont val="Calibri"/>
        <family val="2"/>
        <charset val="238"/>
        <scheme val="minor"/>
      </rPr>
      <t>(Nazwa , typ/model, producent - podać)</t>
    </r>
  </si>
  <si>
    <t>Możliwość hodowli i detekcji wzrostu drobnoustrojów w próbach o małej objętości materiału od 0,5 ml (krew) bez uszczerbku dla ich wykrywalności. (informacje potwierdzone w instrukcjach producenta - złożyć wraz z ofertą</t>
  </si>
  <si>
    <t>TAK- 4 pkt 
NIE – 0 pkt</t>
  </si>
  <si>
    <t>TAK- 3 pkt 
NIE – 0 pkt</t>
  </si>
  <si>
    <t>Butelki zwalidowane na płyny ustrojowe potwierdzone w oficjalnej ulotce producenta - dołaczyć do oferty</t>
  </si>
  <si>
    <t>TAK- 2 pkt 
NIE – 0 pkt</t>
  </si>
  <si>
    <t>Identyfikacja i lekowrażliwość grzybów automatycznie na aparacie</t>
  </si>
  <si>
    <t>Maksymalna liczba punktów jaką można uzyskać w kryterium Jakość wynosi 40 pkt. (z tego dotyczące testów i analizatora  do identyfikacji i oceny lekowrażliwości 30 pkt)</t>
  </si>
  <si>
    <t>Maksymalna liczba punktów jaką można uzyskać w kryterium Jakość wynosi 40 pkt. (z tego dotyczące testów i aparatu  do posiewów krwi 10 pkt)</t>
  </si>
  <si>
    <t>WW. parametry oceniane winny zostać potwierdzone dokumentami (materiały informacyjne, karty katalogowe, instrukcje używania itp..</t>
  </si>
  <si>
    <t>WW. parametry oceniane winny zostać potwierdzone dokumentami (materiały informacyjne, karty katalogowe, instrukcje używania, procedury producenta, itp.. (nie dotyczy parametru określonego w pkt. 4)</t>
  </si>
  <si>
    <r>
      <t>Producent krążków musi posiadać: certyfikat ISO 13485</t>
    </r>
    <r>
      <rPr>
        <u/>
        <sz val="9"/>
        <rFont val="Calibri"/>
        <family val="2"/>
        <charset val="238"/>
      </rPr>
      <t>,</t>
    </r>
    <r>
      <rPr>
        <sz val="9"/>
        <rFont val="Calibri"/>
        <family val="2"/>
        <charset val="238"/>
      </rPr>
      <t xml:space="preserve"> deklaracje zgodności, certyfikaty analizy, karty charakterystyki substancji niebezpiecznej oraz pozytywną opinię KORLD</t>
    </r>
  </si>
  <si>
    <t>Przewidywana ilość testów/szt na 24 m-ce</t>
  </si>
  <si>
    <r>
      <t>Możliwość podawania wyniku testu lekowrażliwości w postaci wartości MIC (</t>
    </r>
    <r>
      <rPr>
        <b/>
        <sz val="9"/>
        <color rgb="FF0070C0"/>
        <rFont val="Calibri"/>
        <family val="2"/>
        <charset val="238"/>
      </rPr>
      <t xml:space="preserve">minimum 3  stężeń antybiotyku </t>
    </r>
    <r>
      <rPr>
        <sz val="9"/>
        <rFont val="Calibri"/>
        <family val="2"/>
        <charset val="238"/>
      </rPr>
      <t xml:space="preserve">w zależności od antybiotyku) – </t>
    </r>
    <r>
      <rPr>
        <b/>
        <sz val="9"/>
        <rFont val="Calibri"/>
        <family val="2"/>
        <charset val="238"/>
      </rPr>
      <t>dołączyć opisy testów do oznaczania lekowrażliwości - dokument producenta</t>
    </r>
    <r>
      <rPr>
        <sz val="9"/>
        <rFont val="Calibri"/>
        <family val="2"/>
        <charset val="238"/>
      </rPr>
      <t xml:space="preserve">. </t>
    </r>
  </si>
  <si>
    <r>
      <t>Okres gwarancji –</t>
    </r>
    <r>
      <rPr>
        <b/>
        <sz val="9"/>
        <color rgb="FF0070C0"/>
        <rFont val="Calibri"/>
        <family val="2"/>
        <charset val="238"/>
      </rPr>
      <t xml:space="preserve"> 24 m-ce (+ okres obowiązywania opcji)</t>
    </r>
    <r>
      <rPr>
        <sz val="9"/>
        <rFont val="Calibri"/>
        <family val="2"/>
        <charset val="238"/>
      </rPr>
      <t xml:space="preserve">, obejmujący: bezpłatne przeglądy, naprawy gwarancyjne i serwisowe, a także wszelkie koszty związane z montażem części zamiennych i dojazdów. </t>
    </r>
  </si>
  <si>
    <r>
      <t xml:space="preserve">Dzierżawa chłodziarki o pojemności nie mniejszej niż 300 l. Wymiary chłodziarki : (+/- 10 cm) 70*60*190 cm. (Chłodziarka po zakończeniu umowy przechodzi na własność Zamawiającego </t>
    </r>
    <r>
      <rPr>
        <sz val="9"/>
        <color rgb="FF0070C0"/>
        <rFont val="Calibri"/>
        <family val="2"/>
        <charset val="238"/>
      </rPr>
      <t>- Ustalona kwota ostatniego czynszu dzierżawy chłodziarki stanowi jednocześnie wynagrodzenie za przeniesienie własności przedmiotu dzierżawy)</t>
    </r>
  </si>
  <si>
    <r>
      <t xml:space="preserve">chłodziarka  
……………….......………………
</t>
    </r>
    <r>
      <rPr>
        <sz val="9"/>
        <color rgb="FF0000FF"/>
        <rFont val="Calibri"/>
        <family val="2"/>
        <charset val="238"/>
        <scheme val="minor"/>
      </rPr>
      <t>(Nazwa , typ/model, producent - podać)</t>
    </r>
  </si>
  <si>
    <r>
      <t xml:space="preserve">Aparat do identyfikacji oraz oceny lekowrażliwości  
……………….......………………
</t>
    </r>
    <r>
      <rPr>
        <sz val="9"/>
        <color rgb="FF0000FF"/>
        <rFont val="Calibri"/>
        <family val="2"/>
        <charset val="238"/>
        <scheme val="minor"/>
      </rPr>
      <t>(Nazwa , typ/model, producent - podać)</t>
    </r>
  </si>
  <si>
    <t>Wpisanie przez Zamawiającego Tak w kolumnie "Wartość graniczna" oznacza, że dany parametr jest bezwzględnie wymagany.</t>
  </si>
  <si>
    <r>
      <t>Panel do wykrywania bakterii, wirusów i pasożytów jelitowych: Bakterie, pasożyty, wirusy – najczęściej powodujące zakażenie układu pokarmowego.</t>
    </r>
    <r>
      <rPr>
        <sz val="9"/>
        <color rgb="FF0000FF"/>
        <rFont val="Calibri"/>
        <family val="2"/>
        <charset val="238"/>
      </rPr>
      <t xml:space="preserve"> (op. po 6 szt.)</t>
    </r>
  </si>
  <si>
    <r>
      <t>Panel do wykrywania bakterii, wirusów i drożdżaków z płynu mózgowo-rdzeniowego: Bakterie najczęściej powodujące zakażenie OUN oraz wirusy w szczególności  Cytomegalowirus, Enterowirus, wirus opryszczki typu 1, typu 2, ludzki herpeswirus typu 6,  wirus ospy wietrznej-półpaśca  + grzyby powodujące najczęściej zakażenie OUN</t>
    </r>
    <r>
      <rPr>
        <sz val="9"/>
        <color rgb="FF0000FF"/>
        <rFont val="Calibri"/>
        <family val="2"/>
        <charset val="238"/>
      </rPr>
      <t xml:space="preserve"> (op. po 6 szt.)</t>
    </r>
  </si>
  <si>
    <r>
      <rPr>
        <b/>
        <sz val="9"/>
        <color theme="1"/>
        <rFont val="Calibri"/>
        <family val="2"/>
        <charset val="238"/>
        <scheme val="minor"/>
      </rPr>
      <t>700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sz val="8"/>
        <color rgb="FF0000FF"/>
        <rFont val="Calibri"/>
        <family val="2"/>
        <charset val="238"/>
        <scheme val="minor"/>
      </rPr>
      <t>(1400 w przypadku osobnych testów do identyfikacji i lekowrażliwości)</t>
    </r>
  </si>
  <si>
    <r>
      <rPr>
        <b/>
        <sz val="9"/>
        <color theme="1"/>
        <rFont val="Calibri"/>
        <family val="2"/>
        <charset val="238"/>
        <scheme val="minor"/>
      </rPr>
      <t>340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sz val="8"/>
        <color rgb="FF0000FF"/>
        <rFont val="Calibri"/>
        <family val="2"/>
        <charset val="238"/>
        <scheme val="minor"/>
      </rPr>
      <t>(680 w przypadku osobnych testów do identyfikacji i lekowrażliwości)</t>
    </r>
  </si>
  <si>
    <r>
      <rPr>
        <b/>
        <sz val="9"/>
        <color theme="1"/>
        <rFont val="Calibri"/>
        <family val="2"/>
        <charset val="238"/>
        <scheme val="minor"/>
      </rPr>
      <t>700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rgb="FF0000FF"/>
        <rFont val="Calibri"/>
        <family val="2"/>
        <charset val="238"/>
        <scheme val="minor"/>
      </rPr>
      <t>(1400 w przypadku osobnych testów do identyfikacji i lekowrażliwości)</t>
    </r>
  </si>
  <si>
    <r>
      <t xml:space="preserve">Wraz z pierwszą dostawą odczynników wykonawca dostarczy ulotki odczynnikowe w języku polskim, wykaz odczynników zawierających substancje niebezpieczne i ich karty charakterystyki w wersji elektronicznej lub papierowej </t>
    </r>
    <r>
      <rPr>
        <sz val="9"/>
        <color rgb="FF0000FF"/>
        <rFont val="Calibri"/>
        <family val="2"/>
        <charset val="238"/>
      </rPr>
      <t>lub Wykonawca udostępni stronę internetową, na której będą dostępne wymagane przedmiotowe dokumenty</t>
    </r>
    <r>
      <rPr>
        <sz val="9"/>
        <rFont val="Calibri"/>
        <family val="2"/>
        <charset val="238"/>
      </rPr>
      <t>.</t>
    </r>
  </si>
  <si>
    <t>Wszystkie odczynniki, kalibratory i materiały eksploatacyjne muszą pochodzić od tego samego producenta co oferowany analizator lub być do niego dedykowane (walidacja).:
Odpowiedź telefoniczna – do 8 godzin w dni robocze;
Przyjazd Inżyniera serwisu – do 3 dni roboczych;
Maksymalny czas usuwania awarii – do 5 dni roboczych (16 gdy istnieje potrzeba sprowadzenia części zza granicy)</t>
  </si>
  <si>
    <r>
      <t>Wliczony w dzierżawę serwis zapewniający usunięcie awarii w ciągu 24 godzin</t>
    </r>
    <r>
      <rPr>
        <sz val="9"/>
        <color rgb="FF0000FF"/>
        <rFont val="Calibri"/>
        <family val="2"/>
        <charset val="238"/>
      </rPr>
      <t xml:space="preserve"> w dni robocze</t>
    </r>
    <r>
      <rPr>
        <sz val="9"/>
        <rFont val="Calibri"/>
        <family val="2"/>
        <charset val="238"/>
      </rPr>
      <t xml:space="preserve"> od zgłoszenia awarii. Wliczone w dzierżawę przeglądy i kalibracje aparatu zgodne z wymogami producenta. Zamawiający dopuszcza następujące terminy serwisu:
Odpowiedź telefoniczna – do 8 godzin w dni robocze;
Przyjazd Inżyniera serwisu – do 3 dni roboczych;
Maksymalny czas usuwania awarii – do 5 dni roboczych (16 gdy istnieje potrzeba sprowadzenia części z zagranicy)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</si>
</sst>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#,##0.00\ [$zł-415];[Red]\-#,##0.00\ [$zł-415]"/>
    <numFmt numFmtId="166" formatCode="&quot; &quot;#,##0.00&quot; zł &quot;;&quot;-&quot;#,##0.00&quot; zł &quot;;&quot; -&quot;#&quot; zł &quot;;@&quot; &quot;"/>
  </numFmts>
  <fonts count="184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1"/>
    </font>
    <font>
      <sz val="11"/>
      <color indexed="20"/>
      <name val="Czcionka tekstu podstawowego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b/>
      <sz val="10"/>
      <name val="Calibri"/>
      <family val="2"/>
      <charset val="238"/>
    </font>
    <font>
      <b/>
      <sz val="8"/>
      <color indexed="21"/>
      <name val="Calibri"/>
      <family val="2"/>
      <charset val="238"/>
    </font>
    <font>
      <b/>
      <sz val="7"/>
      <name val="Calibri"/>
      <family val="2"/>
      <charset val="238"/>
    </font>
    <font>
      <b/>
      <i/>
      <sz val="8"/>
      <name val="Calibri"/>
      <family val="2"/>
      <charset val="238"/>
    </font>
    <font>
      <sz val="8"/>
      <color indexed="21"/>
      <name val="Calibri"/>
      <family val="2"/>
      <charset val="238"/>
    </font>
    <font>
      <sz val="11"/>
      <name val="Calibri"/>
      <family val="2"/>
      <charset val="238"/>
    </font>
    <font>
      <sz val="10"/>
      <color indexed="10"/>
      <name val="Calibri"/>
      <family val="2"/>
      <charset val="238"/>
    </font>
    <font>
      <sz val="10"/>
      <color indexed="10"/>
      <name val="Arial"/>
      <family val="2"/>
      <charset val="238"/>
    </font>
    <font>
      <b/>
      <u/>
      <sz val="12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.5"/>
      <name val="Calibri"/>
      <family val="2"/>
      <charset val="238"/>
    </font>
    <font>
      <b/>
      <sz val="12"/>
      <color indexed="63"/>
      <name val="Calibri"/>
      <family val="2"/>
      <charset val="238"/>
    </font>
    <font>
      <sz val="9"/>
      <color indexed="8"/>
      <name val="Calibri"/>
      <family val="2"/>
      <charset val="238"/>
    </font>
    <font>
      <u/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i/>
      <sz val="10"/>
      <name val="Calibri"/>
      <family val="2"/>
      <charset val="238"/>
    </font>
    <font>
      <i/>
      <sz val="8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u/>
      <sz val="10.5"/>
      <name val="Calibri"/>
      <family val="2"/>
      <charset val="238"/>
    </font>
    <font>
      <b/>
      <i/>
      <sz val="10"/>
      <color indexed="12"/>
      <name val="Calibri"/>
      <family val="2"/>
      <charset val="238"/>
    </font>
    <font>
      <b/>
      <sz val="9"/>
      <name val="Calibri"/>
      <family val="2"/>
      <charset val="238"/>
    </font>
    <font>
      <b/>
      <i/>
      <sz val="9"/>
      <name val="Calibri"/>
      <family val="2"/>
      <charset val="238"/>
    </font>
    <font>
      <sz val="9"/>
      <color indexed="21"/>
      <name val="Calibri"/>
      <family val="2"/>
      <charset val="238"/>
    </font>
    <font>
      <b/>
      <u/>
      <sz val="9"/>
      <name val="Calibri"/>
      <family val="2"/>
      <charset val="238"/>
    </font>
    <font>
      <b/>
      <sz val="9"/>
      <color indexed="63"/>
      <name val="Calibri"/>
      <family val="2"/>
      <charset val="238"/>
    </font>
    <font>
      <sz val="9"/>
      <color indexed="12"/>
      <name val="Calibri"/>
      <family val="2"/>
      <charset val="238"/>
    </font>
    <font>
      <sz val="9"/>
      <color indexed="14"/>
      <name val="Calibri"/>
      <family val="2"/>
      <charset val="238"/>
    </font>
    <font>
      <b/>
      <sz val="9"/>
      <color indexed="14"/>
      <name val="Calibri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Garamond"/>
      <family val="1"/>
      <charset val="238"/>
    </font>
    <font>
      <i/>
      <sz val="8"/>
      <name val="Garamond"/>
      <family val="1"/>
      <charset val="238"/>
    </font>
    <font>
      <b/>
      <i/>
      <sz val="8"/>
      <name val="Garamond"/>
      <family val="1"/>
      <charset val="238"/>
    </font>
    <font>
      <b/>
      <sz val="10"/>
      <color indexed="10"/>
      <name val="Garamond"/>
      <family val="1"/>
      <charset val="238"/>
    </font>
    <font>
      <b/>
      <u/>
      <sz val="10.5"/>
      <name val="Garamond"/>
      <family val="1"/>
      <charset val="238"/>
    </font>
    <font>
      <b/>
      <i/>
      <sz val="10"/>
      <color indexed="12"/>
      <name val="Garamond"/>
      <family val="1"/>
      <charset val="238"/>
    </font>
    <font>
      <b/>
      <sz val="11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color indexed="21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1"/>
    </font>
    <font>
      <b/>
      <sz val="12"/>
      <name val="Arial"/>
      <family val="2"/>
      <charset val="238"/>
    </font>
    <font>
      <sz val="10"/>
      <name val="Czcionka tekstu podstawowego"/>
      <charset val="238"/>
    </font>
    <font>
      <sz val="10"/>
      <color indexed="21"/>
      <name val="Arial"/>
      <family val="2"/>
      <charset val="238"/>
    </font>
    <font>
      <sz val="11"/>
      <name val="Arial"/>
      <family val="2"/>
      <charset val="238"/>
    </font>
    <font>
      <b/>
      <i/>
      <sz val="13"/>
      <name val="Calibri"/>
      <family val="2"/>
      <charset val="238"/>
    </font>
    <font>
      <b/>
      <sz val="13"/>
      <name val="Calibri"/>
      <family val="2"/>
      <charset val="238"/>
    </font>
    <font>
      <b/>
      <i/>
      <sz val="12"/>
      <name val="Calibri"/>
      <family val="2"/>
      <charset val="238"/>
    </font>
    <font>
      <b/>
      <sz val="9.5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1"/>
    </font>
    <font>
      <b/>
      <sz val="10"/>
      <color indexed="8"/>
      <name val="Calibri"/>
      <family val="2"/>
      <charset val="1"/>
    </font>
    <font>
      <sz val="10"/>
      <name val="Calibri"/>
      <family val="2"/>
      <charset val="1"/>
    </font>
    <font>
      <sz val="9"/>
      <name val="Calibri"/>
      <family val="2"/>
      <charset val="1"/>
    </font>
    <font>
      <b/>
      <sz val="12"/>
      <name val="Calibri"/>
      <family val="2"/>
      <charset val="1"/>
    </font>
    <font>
      <sz val="10"/>
      <name val="Wingdings"/>
      <charset val="2"/>
    </font>
    <font>
      <sz val="10"/>
      <name val="Bookman Old Style"/>
      <family val="1"/>
      <charset val="238"/>
    </font>
    <font>
      <sz val="10"/>
      <color indexed="8"/>
      <name val="Calibri"/>
      <family val="2"/>
      <charset val="1"/>
    </font>
    <font>
      <sz val="10"/>
      <name val="Arial"/>
      <family val="2"/>
      <charset val="238"/>
    </font>
    <font>
      <sz val="9"/>
      <color indexed="50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9"/>
      <color indexed="8"/>
      <name val="Calibri"/>
      <family val="2"/>
      <charset val="238"/>
    </font>
    <font>
      <i/>
      <sz val="9"/>
      <color indexed="8"/>
      <name val="Calibri"/>
      <family val="2"/>
    </font>
    <font>
      <sz val="9"/>
      <name val="Calibri"/>
      <family val="2"/>
    </font>
    <font>
      <b/>
      <sz val="8"/>
      <color indexed="8"/>
      <name val="Calibri"/>
      <family val="2"/>
      <charset val="238"/>
    </font>
    <font>
      <u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name val="Wingdings"/>
      <charset val="2"/>
    </font>
    <font>
      <sz val="9"/>
      <color theme="9"/>
      <name val="Calibri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Calibri"/>
      <family val="2"/>
      <charset val="238"/>
    </font>
    <font>
      <b/>
      <i/>
      <sz val="10"/>
      <color rgb="FF0000FF"/>
      <name val="Calibri"/>
      <family val="2"/>
      <charset val="238"/>
    </font>
    <font>
      <b/>
      <i/>
      <sz val="9"/>
      <color rgb="FF0000FF"/>
      <name val="Calibri"/>
      <family val="2"/>
      <charset val="238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indexed="40"/>
      <name val="Calibri"/>
      <family val="2"/>
      <charset val="238"/>
      <scheme val="minor"/>
    </font>
    <font>
      <b/>
      <sz val="10"/>
      <color indexed="40"/>
      <name val="Calibri"/>
      <family val="2"/>
      <charset val="238"/>
      <scheme val="minor"/>
    </font>
    <font>
      <sz val="10"/>
      <color indexed="40"/>
      <name val="Calibri"/>
      <family val="2"/>
      <charset val="238"/>
      <scheme val="minor"/>
    </font>
    <font>
      <b/>
      <i/>
      <sz val="10"/>
      <color rgb="FF0000FF"/>
      <name val="Calibri"/>
      <family val="2"/>
      <charset val="238"/>
      <scheme val="minor"/>
    </font>
    <font>
      <i/>
      <sz val="9"/>
      <name val="Calibri"/>
      <family val="2"/>
      <charset val="238"/>
    </font>
    <font>
      <b/>
      <u/>
      <sz val="10"/>
      <name val="Calibri"/>
      <family val="2"/>
      <charset val="238"/>
    </font>
    <font>
      <sz val="10"/>
      <color indexed="21"/>
      <name val="Calibri"/>
      <family val="2"/>
      <charset val="238"/>
      <scheme val="minor"/>
    </font>
    <font>
      <u/>
      <sz val="9"/>
      <name val="Calibri"/>
      <family val="2"/>
      <charset val="238"/>
    </font>
    <font>
      <i/>
      <sz val="9"/>
      <color indexed="10"/>
      <name val="Calibri"/>
      <family val="2"/>
      <charset val="238"/>
    </font>
    <font>
      <u/>
      <sz val="9"/>
      <color indexed="63"/>
      <name val="Calibri"/>
      <family val="2"/>
      <charset val="238"/>
    </font>
    <font>
      <sz val="9"/>
      <color indexed="63"/>
      <name val="Calibri"/>
      <family val="2"/>
      <charset val="238"/>
    </font>
    <font>
      <b/>
      <u/>
      <sz val="11"/>
      <color indexed="38"/>
      <name val="Calibri"/>
      <family val="2"/>
      <charset val="238"/>
    </font>
    <font>
      <sz val="10"/>
      <color theme="9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9"/>
      <color rgb="FFC00000"/>
      <name val="Calibri"/>
      <family val="2"/>
      <charset val="238"/>
    </font>
    <font>
      <sz val="10"/>
      <color rgb="FFC00000"/>
      <name val="Arial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  <charset val="238"/>
      <scheme val="minor"/>
    </font>
    <font>
      <sz val="11"/>
      <color indexed="8"/>
      <name val="Arial CE"/>
      <family val="2"/>
      <charset val="238"/>
    </font>
    <font>
      <b/>
      <sz val="24"/>
      <color indexed="8"/>
      <name val="Arial CE"/>
      <family val="2"/>
      <charset val="238"/>
    </font>
    <font>
      <sz val="18"/>
      <color indexed="8"/>
      <name val="Arial CE"/>
      <family val="2"/>
      <charset val="238"/>
    </font>
    <font>
      <sz val="12"/>
      <color indexed="8"/>
      <name val="Arial CE"/>
      <family val="2"/>
      <charset val="238"/>
    </font>
    <font>
      <sz val="10"/>
      <color indexed="63"/>
      <name val="Arial CE"/>
      <family val="2"/>
      <charset val="238"/>
    </font>
    <font>
      <i/>
      <sz val="10"/>
      <color indexed="23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color indexed="58"/>
      <name val="Arial CE"/>
      <family val="2"/>
      <charset val="238"/>
    </font>
    <font>
      <sz val="10"/>
      <color indexed="19"/>
      <name val="Arial CE"/>
      <family val="2"/>
      <charset val="238"/>
    </font>
    <font>
      <sz val="10"/>
      <color indexed="37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9"/>
      <name val="Arial CE"/>
      <family val="2"/>
      <charset val="238"/>
    </font>
    <font>
      <sz val="11"/>
      <color indexed="8"/>
      <name val="Czcionka tekstu podstawowego"/>
      <charset val="238"/>
    </font>
    <font>
      <sz val="11"/>
      <color indexed="9"/>
      <name val="Czcionka tekstu podstawowego"/>
      <charset val="238"/>
    </font>
    <font>
      <sz val="11"/>
      <color indexed="62"/>
      <name val="Czcionka tekstu podstawowego"/>
      <charset val="238"/>
    </font>
    <font>
      <b/>
      <sz val="11"/>
      <color indexed="63"/>
      <name val="Czcionka tekstu podstawowego"/>
      <charset val="238"/>
    </font>
    <font>
      <sz val="11"/>
      <color indexed="17"/>
      <name val="Czcionka tekstu podstawowego"/>
      <charset val="238"/>
    </font>
    <font>
      <b/>
      <i/>
      <sz val="16"/>
      <color indexed="8"/>
      <name val="Arial CE"/>
      <family val="2"/>
      <charset val="238"/>
    </font>
    <font>
      <sz val="11"/>
      <color indexed="52"/>
      <name val="Czcionka tekstu podstawowego"/>
      <charset val="238"/>
    </font>
    <font>
      <b/>
      <sz val="11"/>
      <color indexed="9"/>
      <name val="Czcionka tekstu podstawowego"/>
      <charset val="238"/>
    </font>
    <font>
      <b/>
      <sz val="15"/>
      <color indexed="56"/>
      <name val="Czcionka tekstu podstawowego"/>
      <charset val="238"/>
    </font>
    <font>
      <b/>
      <sz val="13"/>
      <color indexed="56"/>
      <name val="Czcionka tekstu podstawowego"/>
      <charset val="238"/>
    </font>
    <font>
      <b/>
      <sz val="11"/>
      <color indexed="56"/>
      <name val="Czcionka tekstu podstawowego"/>
      <charset val="238"/>
    </font>
    <font>
      <sz val="11"/>
      <color indexed="60"/>
      <name val="Czcionka tekstu podstawowego"/>
      <charset val="238"/>
    </font>
    <font>
      <sz val="10"/>
      <color indexed="8"/>
      <name val="Arial1"/>
      <charset val="238"/>
    </font>
    <font>
      <b/>
      <sz val="11"/>
      <color indexed="52"/>
      <name val="Czcionka tekstu podstawowego"/>
      <charset val="238"/>
    </font>
    <font>
      <b/>
      <i/>
      <u/>
      <sz val="11"/>
      <color indexed="8"/>
      <name val="Arial CE"/>
      <family val="2"/>
      <charset val="238"/>
    </font>
    <font>
      <b/>
      <sz val="11"/>
      <color indexed="8"/>
      <name val="Czcionka tekstu podstawowego"/>
      <charset val="238"/>
    </font>
    <font>
      <i/>
      <sz val="11"/>
      <color indexed="23"/>
      <name val="Czcionka tekstu podstawowego"/>
      <charset val="238"/>
    </font>
    <font>
      <sz val="11"/>
      <color indexed="10"/>
      <name val="Czcionka tekstu podstawowego"/>
      <charset val="238"/>
    </font>
    <font>
      <b/>
      <sz val="18"/>
      <color indexed="56"/>
      <name val="Cambria"/>
      <family val="1"/>
      <charset val="238"/>
    </font>
    <font>
      <sz val="10"/>
      <color indexed="8"/>
      <name val="Arial CE"/>
      <family val="2"/>
      <charset val="238"/>
    </font>
    <font>
      <sz val="11"/>
      <color indexed="20"/>
      <name val="Czcionka tekstu podstawowego"/>
      <charset val="238"/>
    </font>
    <font>
      <sz val="10"/>
      <color indexed="8"/>
      <name val="Arial CE"/>
      <charset val="238"/>
    </font>
    <font>
      <b/>
      <i/>
      <sz val="16"/>
      <color indexed="8"/>
      <name val="Arial CE"/>
      <charset val="238"/>
    </font>
    <font>
      <b/>
      <sz val="9"/>
      <color rgb="FF000000"/>
      <name val="Calibri"/>
      <family val="2"/>
      <charset val="238"/>
    </font>
    <font>
      <b/>
      <sz val="9"/>
      <color rgb="FF0070C0"/>
      <name val="Calibri"/>
      <family val="2"/>
      <charset val="238"/>
    </font>
    <font>
      <sz val="9"/>
      <color rgb="FF0070C0"/>
      <name val="Calibri"/>
      <family val="2"/>
      <charset val="238"/>
    </font>
    <font>
      <b/>
      <sz val="10"/>
      <color rgb="FF0000FF"/>
      <name val="Calibri"/>
      <family val="2"/>
      <charset val="238"/>
      <scheme val="minor"/>
    </font>
    <font>
      <sz val="9"/>
      <color rgb="FF0000FF"/>
      <name val="Calibri"/>
      <family val="2"/>
      <charset val="238"/>
      <scheme val="minor"/>
    </font>
    <font>
      <sz val="9"/>
      <color rgb="FF0000FF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FF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55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0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15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61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21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13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50"/>
      </patternFill>
    </fill>
    <fill>
      <patternFill patternType="solid">
        <fgColor indexed="47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41"/>
        <bgColor indexed="31"/>
      </patternFill>
    </fill>
    <fill>
      <patternFill patternType="solid">
        <fgColor indexed="10"/>
        <bgColor indexed="37"/>
      </patternFill>
    </fill>
    <fill>
      <patternFill patternType="solid">
        <fgColor indexed="24"/>
        <bgColor indexed="47"/>
      </patternFill>
    </fill>
    <fill>
      <patternFill patternType="solid">
        <fgColor indexed="37"/>
        <bgColor indexed="1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26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5" fillId="0" borderId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7" fillId="0" borderId="0"/>
    <xf numFmtId="0" fontId="8" fillId="0" borderId="0"/>
    <xf numFmtId="0" fontId="77" fillId="0" borderId="0"/>
    <xf numFmtId="0" fontId="77" fillId="0" borderId="0"/>
    <xf numFmtId="9" fontId="1" fillId="0" borderId="0" applyFill="0" applyBorder="0" applyAlignment="0" applyProtection="0"/>
    <xf numFmtId="9" fontId="9" fillId="0" borderId="0" applyFill="0" applyBorder="0" applyAlignment="0" applyProtection="0"/>
    <xf numFmtId="164" fontId="77" fillId="0" borderId="0" applyFill="0" applyBorder="0" applyAlignment="0" applyProtection="0"/>
    <xf numFmtId="164" fontId="77" fillId="0" borderId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13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123" fillId="27" borderId="23" applyNumberFormat="0" applyAlignment="0" applyProtection="0"/>
    <xf numFmtId="0" fontId="124" fillId="20" borderId="24" applyNumberFormat="0" applyAlignment="0" applyProtection="0"/>
    <xf numFmtId="0" fontId="125" fillId="0" borderId="25" applyNumberFormat="0" applyFill="0" applyAlignment="0" applyProtection="0"/>
    <xf numFmtId="0" fontId="126" fillId="32" borderId="26" applyNumberFormat="0" applyAlignment="0" applyProtection="0"/>
    <xf numFmtId="0" fontId="127" fillId="0" borderId="27" applyNumberFormat="0" applyFill="0" applyAlignment="0" applyProtection="0"/>
    <xf numFmtId="0" fontId="127" fillId="0" borderId="0" applyNumberFormat="0" applyFill="0" applyBorder="0" applyAlignment="0" applyProtection="0"/>
    <xf numFmtId="0" fontId="1" fillId="0" borderId="0"/>
    <xf numFmtId="0" fontId="128" fillId="20" borderId="23" applyNumberFormat="0" applyAlignment="0" applyProtection="0"/>
    <xf numFmtId="0" fontId="129" fillId="0" borderId="28" applyNumberFormat="0" applyFill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" fillId="22" borderId="29" applyNumberFormat="0" applyAlignment="0" applyProtection="0"/>
    <xf numFmtId="164" fontId="1" fillId="0" borderId="0" applyFill="0" applyBorder="0" applyAlignment="0" applyProtection="0"/>
    <xf numFmtId="0" fontId="139" fillId="0" borderId="0"/>
    <xf numFmtId="0" fontId="152" fillId="35" borderId="0"/>
    <xf numFmtId="0" fontId="152" fillId="3" borderId="0"/>
    <xf numFmtId="0" fontId="152" fillId="4" borderId="0"/>
    <xf numFmtId="0" fontId="152" fillId="36" borderId="0"/>
    <xf numFmtId="0" fontId="152" fillId="37" borderId="0"/>
    <xf numFmtId="0" fontId="152" fillId="38" borderId="0"/>
    <xf numFmtId="0" fontId="152" fillId="8" borderId="0"/>
    <xf numFmtId="0" fontId="152" fillId="9" borderId="0"/>
    <xf numFmtId="0" fontId="152" fillId="39" borderId="0"/>
    <xf numFmtId="0" fontId="152" fillId="36" borderId="0"/>
    <xf numFmtId="0" fontId="152" fillId="8" borderId="0"/>
    <xf numFmtId="0" fontId="152" fillId="40" borderId="0"/>
    <xf numFmtId="0" fontId="153" fillId="41" borderId="0"/>
    <xf numFmtId="0" fontId="153" fillId="9" borderId="0"/>
    <xf numFmtId="0" fontId="153" fillId="39" borderId="0"/>
    <xf numFmtId="0" fontId="153" fillId="13" borderId="0"/>
    <xf numFmtId="0" fontId="153" fillId="28" borderId="0"/>
    <xf numFmtId="0" fontId="153" fillId="15" borderId="0"/>
    <xf numFmtId="0" fontId="150" fillId="0" borderId="0" applyNumberFormat="0" applyFill="0" applyBorder="0" applyAlignment="0" applyProtection="0"/>
    <xf numFmtId="0" fontId="151" fillId="42" borderId="0" applyNumberFormat="0" applyBorder="0" applyAlignment="0" applyProtection="0"/>
    <xf numFmtId="0" fontId="151" fillId="43" borderId="0" applyNumberFormat="0" applyBorder="0" applyAlignment="0" applyProtection="0"/>
    <xf numFmtId="0" fontId="150" fillId="44" borderId="0" applyNumberFormat="0" applyBorder="0" applyAlignment="0" applyProtection="0"/>
    <xf numFmtId="0" fontId="153" fillId="29" borderId="0"/>
    <xf numFmtId="0" fontId="153" fillId="45" borderId="0"/>
    <xf numFmtId="0" fontId="153" fillId="18" borderId="0"/>
    <xf numFmtId="0" fontId="153" fillId="13" borderId="0"/>
    <xf numFmtId="0" fontId="153" fillId="28" borderId="0"/>
    <xf numFmtId="0" fontId="153" fillId="31" borderId="0"/>
    <xf numFmtId="0" fontId="148" fillId="46" borderId="0" applyNumberFormat="0" applyBorder="0" applyAlignment="0" applyProtection="0"/>
    <xf numFmtId="0" fontId="154" fillId="38" borderId="23"/>
    <xf numFmtId="0" fontId="155" fillId="20" borderId="24"/>
    <xf numFmtId="0" fontId="156" fillId="4" borderId="0"/>
    <xf numFmtId="0" fontId="149" fillId="47" borderId="0" applyNumberFormat="0" applyBorder="0" applyAlignment="0" applyProtection="0"/>
    <xf numFmtId="166" fontId="173" fillId="0" borderId="0"/>
    <xf numFmtId="0" fontId="144" fillId="0" borderId="0" applyNumberFormat="0" applyFill="0" applyBorder="0" applyAlignment="0" applyProtection="0"/>
    <xf numFmtId="0" fontId="146" fillId="4" borderId="0" applyNumberFormat="0" applyBorder="0" applyAlignment="0" applyProtection="0"/>
    <xf numFmtId="0" fontId="14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57" fillId="0" borderId="0">
      <alignment horizontal="center"/>
    </xf>
    <xf numFmtId="0" fontId="174" fillId="0" borderId="0">
      <alignment horizontal="center"/>
    </xf>
    <xf numFmtId="0" fontId="157" fillId="0" borderId="0">
      <alignment horizontal="center" textRotation="90"/>
    </xf>
    <xf numFmtId="0" fontId="145" fillId="0" borderId="0" applyNumberFormat="0" applyFill="0" applyBorder="0" applyAlignment="0" applyProtection="0"/>
    <xf numFmtId="0" fontId="158" fillId="0" borderId="25"/>
    <xf numFmtId="0" fontId="159" fillId="32" borderId="26"/>
    <xf numFmtId="0" fontId="160" fillId="0" borderId="2"/>
    <xf numFmtId="0" fontId="161" fillId="0" borderId="3"/>
    <xf numFmtId="0" fontId="162" fillId="0" borderId="27"/>
    <xf numFmtId="0" fontId="162" fillId="0" borderId="0"/>
    <xf numFmtId="0" fontId="147" fillId="22" borderId="0" applyNumberFormat="0" applyBorder="0" applyAlignment="0" applyProtection="0"/>
    <xf numFmtId="0" fontId="163" fillId="19" borderId="0"/>
    <xf numFmtId="0" fontId="164" fillId="0" borderId="0"/>
    <xf numFmtId="0" fontId="164" fillId="0" borderId="0"/>
    <xf numFmtId="0" fontId="143" fillId="22" borderId="23" applyNumberFormat="0" applyAlignment="0" applyProtection="0"/>
    <xf numFmtId="0" fontId="165" fillId="20" borderId="23"/>
    <xf numFmtId="0" fontId="166" fillId="0" borderId="0"/>
    <xf numFmtId="165" fontId="166" fillId="0" borderId="0"/>
    <xf numFmtId="0" fontId="139" fillId="0" borderId="0" applyNumberFormat="0" applyFill="0" applyBorder="0" applyAlignment="0" applyProtection="0"/>
    <xf numFmtId="0" fontId="167" fillId="0" borderId="28"/>
    <xf numFmtId="0" fontId="168" fillId="0" borderId="0"/>
    <xf numFmtId="0" fontId="169" fillId="0" borderId="0"/>
    <xf numFmtId="0" fontId="139" fillId="0" borderId="0" applyNumberFormat="0" applyFill="0" applyBorder="0" applyAlignment="0" applyProtection="0"/>
    <xf numFmtId="0" fontId="170" fillId="0" borderId="0"/>
    <xf numFmtId="0" fontId="171" fillId="22" borderId="29"/>
    <xf numFmtId="0" fontId="148" fillId="0" borderId="0" applyNumberFormat="0" applyFill="0" applyBorder="0" applyAlignment="0" applyProtection="0"/>
    <xf numFmtId="0" fontId="172" fillId="3" borderId="0"/>
  </cellStyleXfs>
  <cellXfs count="572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justify"/>
    </xf>
    <xf numFmtId="0" fontId="16" fillId="0" borderId="0" xfId="0" applyFont="1"/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9" fillId="20" borderId="1" xfId="0" applyFont="1" applyFill="1" applyBorder="1" applyAlignment="1">
      <alignment horizontal="center" vertical="top" wrapText="1"/>
    </xf>
    <xf numFmtId="0" fontId="16" fillId="4" borderId="1" xfId="0" applyFont="1" applyFill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5" xfId="0" applyFont="1" applyBorder="1" applyAlignment="1">
      <alignment vertical="top" wrapText="1"/>
    </xf>
    <xf numFmtId="0" fontId="20" fillId="0" borderId="5" xfId="0" applyFont="1" applyBorder="1" applyAlignment="1">
      <alignment horizontal="center" vertical="top" wrapText="1"/>
    </xf>
    <xf numFmtId="164" fontId="14" fillId="0" borderId="5" xfId="35" applyFont="1" applyFill="1" applyBorder="1" applyAlignment="1" applyProtection="1">
      <alignment vertical="top" wrapText="1"/>
    </xf>
    <xf numFmtId="4" fontId="14" fillId="0" borderId="5" xfId="0" applyNumberFormat="1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23" fillId="0" borderId="0" xfId="0" applyFont="1"/>
    <xf numFmtId="0" fontId="14" fillId="0" borderId="4" xfId="0" applyFont="1" applyBorder="1" applyAlignment="1">
      <alignment horizontal="center" vertical="top" wrapText="1"/>
    </xf>
    <xf numFmtId="0" fontId="14" fillId="0" borderId="4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 wrapText="1"/>
    </xf>
    <xf numFmtId="0" fontId="16" fillId="4" borderId="1" xfId="0" applyFont="1" applyFill="1" applyBorder="1"/>
    <xf numFmtId="0" fontId="16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vertical="top" wrapText="1"/>
    </xf>
    <xf numFmtId="0" fontId="14" fillId="4" borderId="5" xfId="0" applyFont="1" applyFill="1" applyBorder="1" applyAlignment="1">
      <alignment vertical="top" wrapText="1"/>
    </xf>
    <xf numFmtId="0" fontId="13" fillId="4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center"/>
    </xf>
    <xf numFmtId="164" fontId="14" fillId="0" borderId="1" xfId="35" applyFont="1" applyFill="1" applyBorder="1" applyAlignment="1" applyProtection="1">
      <alignment vertical="top" wrapText="1"/>
    </xf>
    <xf numFmtId="0" fontId="13" fillId="0" borderId="4" xfId="0" applyFont="1" applyBorder="1" applyAlignment="1">
      <alignment vertical="top" wrapText="1"/>
    </xf>
    <xf numFmtId="0" fontId="14" fillId="0" borderId="7" xfId="0" applyFont="1" applyBorder="1" applyAlignment="1">
      <alignment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164" fontId="13" fillId="0" borderId="1" xfId="35" applyFont="1" applyFill="1" applyBorder="1" applyAlignment="1" applyProtection="1">
      <alignment vertical="top" wrapText="1"/>
    </xf>
    <xf numFmtId="0" fontId="16" fillId="0" borderId="1" xfId="0" applyFont="1" applyBorder="1" applyAlignment="1">
      <alignment vertical="top" wrapText="1"/>
    </xf>
    <xf numFmtId="164" fontId="13" fillId="0" borderId="0" xfId="35" applyFont="1" applyFill="1" applyBorder="1" applyAlignment="1" applyProtection="1">
      <alignment vertical="top" wrapText="1"/>
    </xf>
    <xf numFmtId="164" fontId="77" fillId="0" borderId="0" xfId="35" applyFill="1" applyBorder="1" applyAlignment="1" applyProtection="1">
      <alignment vertical="top" wrapText="1"/>
    </xf>
    <xf numFmtId="0" fontId="24" fillId="0" borderId="0" xfId="24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164" fontId="14" fillId="0" borderId="0" xfId="35" applyFont="1" applyFill="1" applyBorder="1" applyAlignment="1" applyProtection="1">
      <alignment vertical="top" wrapText="1"/>
    </xf>
    <xf numFmtId="0" fontId="16" fillId="0" borderId="0" xfId="0" applyFont="1" applyAlignment="1">
      <alignment vertical="top" wrapText="1"/>
    </xf>
    <xf numFmtId="0" fontId="11" fillId="0" borderId="0" xfId="0" applyFont="1"/>
    <xf numFmtId="0" fontId="26" fillId="0" borderId="0" xfId="0" applyFont="1" applyAlignment="1">
      <alignment horizontal="left" wrapText="1"/>
    </xf>
    <xf numFmtId="2" fontId="27" fillId="0" borderId="0" xfId="0" applyNumberFormat="1" applyFont="1" applyAlignment="1">
      <alignment horizontal="left" wrapText="1"/>
    </xf>
    <xf numFmtId="0" fontId="29" fillId="0" borderId="0" xfId="0" applyFont="1"/>
    <xf numFmtId="0" fontId="30" fillId="0" borderId="0" xfId="0" applyFont="1"/>
    <xf numFmtId="2" fontId="29" fillId="0" borderId="0" xfId="0" applyNumberFormat="1" applyFo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2" fontId="29" fillId="0" borderId="0" xfId="0" applyNumberFormat="1" applyFont="1" applyAlignment="1">
      <alignment vertical="center"/>
    </xf>
    <xf numFmtId="0" fontId="29" fillId="0" borderId="0" xfId="0" applyFont="1" applyAlignment="1">
      <alignment wrapText="1"/>
    </xf>
    <xf numFmtId="0" fontId="0" fillId="0" borderId="0" xfId="0" applyAlignment="1">
      <alignment wrapText="1"/>
    </xf>
    <xf numFmtId="0" fontId="29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29" fillId="0" borderId="8" xfId="0" applyFont="1" applyBorder="1" applyAlignment="1">
      <alignment vertical="center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center"/>
    </xf>
    <xf numFmtId="0" fontId="33" fillId="0" borderId="0" xfId="0" applyFont="1" applyAlignment="1">
      <alignment vertical="top"/>
    </xf>
    <xf numFmtId="0" fontId="34" fillId="0" borderId="0" xfId="0" applyFont="1"/>
    <xf numFmtId="0" fontId="35" fillId="0" borderId="0" xfId="0" applyFont="1"/>
    <xf numFmtId="0" fontId="37" fillId="0" borderId="0" xfId="0" applyFont="1"/>
    <xf numFmtId="0" fontId="31" fillId="0" borderId="0" xfId="0" applyFont="1"/>
    <xf numFmtId="0" fontId="37" fillId="0" borderId="4" xfId="0" applyFont="1" applyBorder="1" applyAlignment="1">
      <alignment horizontal="center" vertical="center" wrapText="1"/>
    </xf>
    <xf numFmtId="0" fontId="38" fillId="20" borderId="1" xfId="0" applyFont="1" applyFill="1" applyBorder="1" applyAlignment="1">
      <alignment horizontal="center" vertical="top" wrapText="1"/>
    </xf>
    <xf numFmtId="49" fontId="38" fillId="4" borderId="1" xfId="0" applyNumberFormat="1" applyFont="1" applyFill="1" applyBorder="1" applyAlignment="1">
      <alignment horizontal="center" vertical="top" wrapText="1"/>
    </xf>
    <xf numFmtId="49" fontId="38" fillId="4" borderId="9" xfId="0" applyNumberFormat="1" applyFont="1" applyFill="1" applyBorder="1" applyAlignment="1">
      <alignment vertical="top" wrapText="1"/>
    </xf>
    <xf numFmtId="49" fontId="38" fillId="4" borderId="6" xfId="0" applyNumberFormat="1" applyFont="1" applyFill="1" applyBorder="1" applyAlignment="1">
      <alignment vertical="top" wrapText="1"/>
    </xf>
    <xf numFmtId="0" fontId="31" fillId="0" borderId="5" xfId="0" applyFont="1" applyBorder="1" applyAlignment="1">
      <alignment vertical="top" wrapText="1"/>
    </xf>
    <xf numFmtId="0" fontId="31" fillId="0" borderId="1" xfId="0" applyFont="1" applyBorder="1" applyAlignment="1">
      <alignment horizontal="center" vertical="top" wrapText="1"/>
    </xf>
    <xf numFmtId="0" fontId="31" fillId="0" borderId="1" xfId="0" applyFont="1" applyBorder="1" applyAlignment="1">
      <alignment vertical="top" wrapText="1"/>
    </xf>
    <xf numFmtId="0" fontId="31" fillId="0" borderId="1" xfId="0" applyFont="1" applyBorder="1"/>
    <xf numFmtId="0" fontId="31" fillId="0" borderId="4" xfId="0" applyFont="1" applyBorder="1" applyAlignment="1">
      <alignment vertical="top" wrapText="1"/>
    </xf>
    <xf numFmtId="0" fontId="37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/>
    </xf>
    <xf numFmtId="0" fontId="40" fillId="0" borderId="0" xfId="24" applyFont="1"/>
    <xf numFmtId="0" fontId="31" fillId="0" borderId="0" xfId="24" applyFont="1"/>
    <xf numFmtId="0" fontId="31" fillId="0" borderId="0" xfId="30" applyFont="1" applyAlignment="1">
      <alignment horizontal="left" vertical="top" wrapText="1"/>
    </xf>
    <xf numFmtId="0" fontId="31" fillId="0" borderId="0" xfId="0" applyFont="1" applyAlignment="1">
      <alignment horizontal="left" wrapText="1"/>
    </xf>
    <xf numFmtId="0" fontId="31" fillId="0" borderId="0" xfId="0" applyFont="1" applyAlignment="1">
      <alignment horizontal="left" vertical="top" wrapText="1"/>
    </xf>
    <xf numFmtId="0" fontId="41" fillId="0" borderId="0" xfId="0" applyFont="1"/>
    <xf numFmtId="0" fontId="31" fillId="0" borderId="0" xfId="0" applyFont="1" applyAlignment="1">
      <alignment horizontal="center" vertical="center" wrapText="1"/>
    </xf>
    <xf numFmtId="0" fontId="40" fillId="0" borderId="0" xfId="0" applyFont="1" applyAlignment="1">
      <alignment wrapText="1"/>
    </xf>
    <xf numFmtId="0" fontId="37" fillId="0" borderId="0" xfId="0" applyFont="1" applyAlignment="1">
      <alignment horizontal="center" vertical="center" wrapText="1"/>
    </xf>
    <xf numFmtId="2" fontId="31" fillId="0" borderId="0" xfId="0" applyNumberFormat="1" applyFont="1" applyAlignment="1">
      <alignment horizontal="center" vertical="center" wrapText="1"/>
    </xf>
    <xf numFmtId="2" fontId="42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wrapText="1"/>
    </xf>
    <xf numFmtId="2" fontId="31" fillId="0" borderId="0" xfId="0" applyNumberFormat="1" applyFont="1" applyAlignment="1">
      <alignment wrapText="1"/>
    </xf>
    <xf numFmtId="0" fontId="46" fillId="0" borderId="0" xfId="0" applyFont="1"/>
    <xf numFmtId="0" fontId="48" fillId="0" borderId="0" xfId="0" applyFont="1" applyAlignment="1">
      <alignment horizontal="justify"/>
    </xf>
    <xf numFmtId="0" fontId="48" fillId="0" borderId="0" xfId="0" applyFont="1"/>
    <xf numFmtId="0" fontId="49" fillId="0" borderId="0" xfId="0" applyFont="1" applyAlignment="1">
      <alignment vertical="top"/>
    </xf>
    <xf numFmtId="0" fontId="50" fillId="0" borderId="0" xfId="0" applyFont="1" applyAlignment="1">
      <alignment horizontal="center" wrapText="1"/>
    </xf>
    <xf numFmtId="0" fontId="51" fillId="0" borderId="0" xfId="0" applyFont="1"/>
    <xf numFmtId="0" fontId="52" fillId="0" borderId="0" xfId="0" applyFont="1"/>
    <xf numFmtId="0" fontId="53" fillId="0" borderId="0" xfId="0" applyFont="1" applyAlignment="1">
      <alignment wrapText="1"/>
    </xf>
    <xf numFmtId="0" fontId="55" fillId="20" borderId="1" xfId="0" applyFont="1" applyFill="1" applyBorder="1" applyAlignment="1">
      <alignment horizontal="center" vertical="top" wrapText="1"/>
    </xf>
    <xf numFmtId="0" fontId="56" fillId="20" borderId="1" xfId="0" applyFont="1" applyFill="1" applyBorder="1" applyAlignment="1">
      <alignment horizontal="center" vertical="top" wrapText="1"/>
    </xf>
    <xf numFmtId="0" fontId="59" fillId="0" borderId="0" xfId="0" applyFont="1"/>
    <xf numFmtId="0" fontId="54" fillId="0" borderId="0" xfId="0" applyFont="1" applyAlignment="1">
      <alignment horizontal="justify"/>
    </xf>
    <xf numFmtId="0" fontId="62" fillId="0" borderId="0" xfId="0" applyFont="1"/>
    <xf numFmtId="0" fontId="12" fillId="0" borderId="0" xfId="0" applyFont="1" applyAlignment="1">
      <alignment horizontal="justify"/>
    </xf>
    <xf numFmtId="0" fontId="65" fillId="0" borderId="0" xfId="0" applyFont="1" applyAlignment="1">
      <alignment horizontal="center"/>
    </xf>
    <xf numFmtId="0" fontId="21" fillId="0" borderId="9" xfId="0" applyFont="1" applyBorder="1" applyAlignment="1">
      <alignment vertical="top" wrapText="1"/>
    </xf>
    <xf numFmtId="0" fontId="21" fillId="0" borderId="6" xfId="0" applyFont="1" applyBorder="1" applyAlignment="1">
      <alignment vertical="top" wrapText="1"/>
    </xf>
    <xf numFmtId="0" fontId="31" fillId="0" borderId="11" xfId="0" applyFont="1" applyBorder="1" applyAlignment="1">
      <alignment horizontal="center" vertical="top" wrapText="1"/>
    </xf>
    <xf numFmtId="0" fontId="31" fillId="0" borderId="1" xfId="32" applyFont="1" applyBorder="1" applyAlignment="1">
      <alignment wrapText="1"/>
    </xf>
    <xf numFmtId="0" fontId="37" fillId="0" borderId="0" xfId="0" applyFont="1" applyAlignment="1">
      <alignment wrapText="1"/>
    </xf>
    <xf numFmtId="0" fontId="67" fillId="0" borderId="0" xfId="0" applyFont="1" applyAlignment="1">
      <alignment horizontal="left" wrapText="1"/>
    </xf>
    <xf numFmtId="0" fontId="31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center" wrapText="1"/>
    </xf>
    <xf numFmtId="0" fontId="75" fillId="0" borderId="0" xfId="0" applyFont="1" applyAlignment="1">
      <alignment horizontal="left" wrapText="1"/>
    </xf>
    <xf numFmtId="0" fontId="71" fillId="0" borderId="0" xfId="0" applyFont="1"/>
    <xf numFmtId="0" fontId="59" fillId="0" borderId="0" xfId="0" applyFont="1" applyAlignment="1">
      <alignment horizontal="center" vertical="center" wrapText="1"/>
    </xf>
    <xf numFmtId="0" fontId="71" fillId="0" borderId="1" xfId="0" applyFont="1" applyBorder="1" applyAlignment="1">
      <alignment horizontal="center" vertical="center" wrapText="1"/>
    </xf>
    <xf numFmtId="0" fontId="71" fillId="0" borderId="0" xfId="0" applyFont="1" applyAlignment="1">
      <alignment horizontal="left"/>
    </xf>
    <xf numFmtId="0" fontId="0" fillId="0" borderId="0" xfId="0" applyAlignment="1">
      <alignment horizontal="left"/>
    </xf>
    <xf numFmtId="0" fontId="88" fillId="0" borderId="0" xfId="0" applyFont="1"/>
    <xf numFmtId="0" fontId="74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36" fillId="0" borderId="0" xfId="0" applyFont="1" applyAlignment="1">
      <alignment wrapText="1"/>
    </xf>
    <xf numFmtId="0" fontId="79" fillId="0" borderId="0" xfId="0" applyFont="1"/>
    <xf numFmtId="0" fontId="32" fillId="0" borderId="0" xfId="0" applyFont="1" applyAlignment="1">
      <alignment horizontal="center"/>
    </xf>
    <xf numFmtId="0" fontId="90" fillId="0" borderId="0" xfId="0" applyFont="1"/>
    <xf numFmtId="0" fontId="32" fillId="0" borderId="0" xfId="0" applyFont="1"/>
    <xf numFmtId="0" fontId="13" fillId="0" borderId="0" xfId="0" applyFont="1" applyAlignment="1">
      <alignment wrapText="1"/>
    </xf>
    <xf numFmtId="0" fontId="80" fillId="19" borderId="5" xfId="30" applyFont="1" applyFill="1" applyBorder="1" applyAlignment="1">
      <alignment horizontal="center" vertical="center" wrapText="1"/>
    </xf>
    <xf numFmtId="0" fontId="80" fillId="19" borderId="1" xfId="30" applyFont="1" applyFill="1" applyBorder="1" applyAlignment="1">
      <alignment horizontal="center" vertical="center" wrapText="1"/>
    </xf>
    <xf numFmtId="0" fontId="81" fillId="20" borderId="4" xfId="30" applyFont="1" applyFill="1" applyBorder="1" applyAlignment="1">
      <alignment horizontal="center" vertical="top" wrapText="1"/>
    </xf>
    <xf numFmtId="0" fontId="76" fillId="0" borderId="12" xfId="30" applyFont="1" applyBorder="1" applyAlignment="1">
      <alignment horizontal="center" vertical="center" wrapText="1"/>
    </xf>
    <xf numFmtId="0" fontId="26" fillId="0" borderId="12" xfId="30" applyFont="1" applyBorder="1" applyAlignment="1">
      <alignment horizontal="center" wrapText="1"/>
    </xf>
    <xf numFmtId="0" fontId="26" fillId="0" borderId="12" xfId="3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horizontal="center"/>
    </xf>
    <xf numFmtId="0" fontId="13" fillId="0" borderId="12" xfId="0" applyFont="1" applyBorder="1"/>
    <xf numFmtId="0" fontId="13" fillId="0" borderId="12" xfId="0" applyFont="1" applyBorder="1" applyAlignment="1">
      <alignment horizontal="center" wrapText="1"/>
    </xf>
    <xf numFmtId="0" fontId="71" fillId="0" borderId="11" xfId="0" applyFont="1" applyBorder="1" applyAlignment="1">
      <alignment horizontal="center" vertical="center" wrapText="1"/>
    </xf>
    <xf numFmtId="0" fontId="0" fillId="0" borderId="12" xfId="0" applyBorder="1"/>
    <xf numFmtId="0" fontId="71" fillId="0" borderId="5" xfId="0" applyFont="1" applyBorder="1" applyAlignment="1">
      <alignment horizontal="center" vertical="center" wrapText="1"/>
    </xf>
    <xf numFmtId="0" fontId="71" fillId="0" borderId="13" xfId="0" applyFont="1" applyBorder="1" applyAlignment="1">
      <alignment horizontal="center" vertical="center" wrapText="1"/>
    </xf>
    <xf numFmtId="0" fontId="0" fillId="0" borderId="17" xfId="0" applyBorder="1"/>
    <xf numFmtId="0" fontId="80" fillId="19" borderId="12" xfId="30" applyFont="1" applyFill="1" applyBorder="1" applyAlignment="1">
      <alignment horizontal="center" vertical="center" wrapText="1"/>
    </xf>
    <xf numFmtId="0" fontId="81" fillId="20" borderId="12" xfId="30" applyFont="1" applyFill="1" applyBorder="1" applyAlignment="1">
      <alignment horizontal="center" vertical="top" wrapText="1"/>
    </xf>
    <xf numFmtId="0" fontId="72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58" fillId="0" borderId="5" xfId="0" applyFont="1" applyBorder="1" applyAlignment="1">
      <alignment horizontal="center" vertical="center" wrapText="1"/>
    </xf>
    <xf numFmtId="0" fontId="91" fillId="0" borderId="0" xfId="0" applyFont="1"/>
    <xf numFmtId="0" fontId="31" fillId="21" borderId="12" xfId="0" applyFont="1" applyFill="1" applyBorder="1" applyAlignment="1">
      <alignment horizontal="left" vertical="center" wrapText="1"/>
    </xf>
    <xf numFmtId="0" fontId="31" fillId="0" borderId="12" xfId="0" applyFont="1" applyBorder="1" applyAlignment="1">
      <alignment wrapText="1"/>
    </xf>
    <xf numFmtId="0" fontId="31" fillId="0" borderId="12" xfId="30" applyFont="1" applyBorder="1" applyAlignment="1">
      <alignment horizontal="left" wrapText="1"/>
    </xf>
    <xf numFmtId="0" fontId="31" fillId="0" borderId="12" xfId="30" applyFont="1" applyBorder="1" applyAlignment="1">
      <alignment wrapText="1"/>
    </xf>
    <xf numFmtId="0" fontId="31" fillId="0" borderId="12" xfId="30" applyFont="1" applyBorder="1" applyAlignment="1">
      <alignment vertical="top" wrapText="1"/>
    </xf>
    <xf numFmtId="0" fontId="95" fillId="0" borderId="0" xfId="0" applyFont="1"/>
    <xf numFmtId="0" fontId="96" fillId="0" borderId="0" xfId="0" applyFont="1"/>
    <xf numFmtId="0" fontId="95" fillId="0" borderId="0" xfId="0" applyFont="1" applyAlignment="1">
      <alignment horizontal="center"/>
    </xf>
    <xf numFmtId="0" fontId="97" fillId="0" borderId="0" xfId="0" applyFont="1" applyAlignment="1">
      <alignment horizontal="center" vertical="top" wrapText="1"/>
    </xf>
    <xf numFmtId="0" fontId="98" fillId="4" borderId="10" xfId="29" applyFont="1" applyFill="1" applyBorder="1" applyAlignment="1">
      <alignment vertical="center"/>
    </xf>
    <xf numFmtId="0" fontId="98" fillId="4" borderId="0" xfId="29" applyFont="1" applyFill="1" applyAlignment="1">
      <alignment vertical="center"/>
    </xf>
    <xf numFmtId="0" fontId="99" fillId="0" borderId="19" xfId="30" applyFont="1" applyBorder="1" applyAlignment="1" applyProtection="1">
      <alignment horizontal="center" vertical="center" wrapText="1"/>
      <protection hidden="1"/>
    </xf>
    <xf numFmtId="0" fontId="99" fillId="0" borderId="4" xfId="30" applyFont="1" applyBorder="1" applyAlignment="1" applyProtection="1">
      <alignment horizontal="center" vertical="center" wrapText="1"/>
      <protection hidden="1"/>
    </xf>
    <xf numFmtId="0" fontId="99" fillId="0" borderId="13" xfId="30" applyFont="1" applyBorder="1" applyAlignment="1" applyProtection="1">
      <alignment vertical="center" wrapText="1"/>
      <protection hidden="1"/>
    </xf>
    <xf numFmtId="0" fontId="92" fillId="0" borderId="5" xfId="30" applyFont="1" applyBorder="1" applyAlignment="1" applyProtection="1">
      <alignment vertical="center" wrapText="1"/>
      <protection hidden="1"/>
    </xf>
    <xf numFmtId="0" fontId="100" fillId="20" borderId="4" xfId="30" applyFont="1" applyFill="1" applyBorder="1" applyAlignment="1" applyProtection="1">
      <alignment horizontal="center" vertical="center" wrapText="1"/>
      <protection hidden="1"/>
    </xf>
    <xf numFmtId="0" fontId="100" fillId="20" borderId="19" xfId="30" applyFont="1" applyFill="1" applyBorder="1" applyAlignment="1" applyProtection="1">
      <alignment horizontal="center" vertical="center" wrapText="1"/>
      <protection hidden="1"/>
    </xf>
    <xf numFmtId="0" fontId="100" fillId="0" borderId="0" xfId="30" applyFont="1" applyAlignment="1" applyProtection="1">
      <alignment horizontal="center" vertical="center" wrapText="1"/>
      <protection hidden="1"/>
    </xf>
    <xf numFmtId="0" fontId="101" fillId="0" borderId="1" xfId="30" applyFont="1" applyBorder="1" applyAlignment="1">
      <alignment horizontal="center" vertical="center" wrapText="1"/>
    </xf>
    <xf numFmtId="164" fontId="95" fillId="0" borderId="1" xfId="35" applyFont="1" applyFill="1" applyBorder="1" applyAlignment="1" applyProtection="1">
      <alignment horizontal="center" vertical="center" wrapText="1"/>
    </xf>
    <xf numFmtId="164" fontId="102" fillId="0" borderId="1" xfId="35" applyFont="1" applyFill="1" applyBorder="1" applyAlignment="1" applyProtection="1">
      <alignment horizontal="center" vertical="center" wrapText="1"/>
    </xf>
    <xf numFmtId="9" fontId="101" fillId="0" borderId="1" xfId="30" applyNumberFormat="1" applyFont="1" applyBorder="1" applyAlignment="1">
      <alignment horizontal="center" vertical="center" wrapText="1"/>
    </xf>
    <xf numFmtId="0" fontId="103" fillId="0" borderId="0" xfId="0" applyFont="1" applyAlignment="1">
      <alignment wrapText="1"/>
    </xf>
    <xf numFmtId="4" fontId="101" fillId="0" borderId="1" xfId="30" applyNumberFormat="1" applyFont="1" applyBorder="1" applyAlignment="1">
      <alignment horizontal="center" vertical="center" wrapText="1"/>
    </xf>
    <xf numFmtId="164" fontId="97" fillId="0" borderId="5" xfId="35" applyFont="1" applyFill="1" applyBorder="1" applyAlignment="1" applyProtection="1"/>
    <xf numFmtId="164" fontId="97" fillId="0" borderId="14" xfId="35" applyFont="1" applyFill="1" applyBorder="1" applyAlignment="1" applyProtection="1">
      <alignment horizontal="center"/>
    </xf>
    <xf numFmtId="4" fontId="96" fillId="0" borderId="0" xfId="29" applyNumberFormat="1" applyFont="1" applyAlignment="1">
      <alignment horizontal="center" vertical="center"/>
    </xf>
    <xf numFmtId="0" fontId="92" fillId="0" borderId="1" xfId="31" applyFont="1" applyBorder="1" applyAlignment="1">
      <alignment horizontal="center" vertical="center" wrapText="1"/>
    </xf>
    <xf numFmtId="0" fontId="99" fillId="0" borderId="1" xfId="31" applyFont="1" applyBorder="1" applyAlignment="1">
      <alignment horizontal="center" vertical="center" wrapText="1"/>
    </xf>
    <xf numFmtId="0" fontId="92" fillId="0" borderId="5" xfId="31" applyFont="1" applyBorder="1" applyAlignment="1">
      <alignment vertical="top" wrapText="1"/>
    </xf>
    <xf numFmtId="0" fontId="100" fillId="20" borderId="1" xfId="31" applyFont="1" applyFill="1" applyBorder="1" applyAlignment="1">
      <alignment horizontal="center" vertical="top" wrapText="1"/>
    </xf>
    <xf numFmtId="0" fontId="100" fillId="20" borderId="4" xfId="31" applyFont="1" applyFill="1" applyBorder="1" applyAlignment="1">
      <alignment horizontal="center" vertical="top" wrapText="1"/>
    </xf>
    <xf numFmtId="0" fontId="102" fillId="0" borderId="0" xfId="0" applyFont="1"/>
    <xf numFmtId="0" fontId="92" fillId="0" borderId="4" xfId="0" applyFont="1" applyBorder="1" applyAlignment="1">
      <alignment horizontal="center" vertical="center" wrapText="1"/>
    </xf>
    <xf numFmtId="0" fontId="92" fillId="0" borderId="5" xfId="0" applyFont="1" applyBorder="1" applyAlignment="1">
      <alignment vertical="top" wrapText="1"/>
    </xf>
    <xf numFmtId="49" fontId="100" fillId="20" borderId="1" xfId="0" applyNumberFormat="1" applyFont="1" applyFill="1" applyBorder="1" applyAlignment="1">
      <alignment horizontal="center" vertical="top" wrapText="1"/>
    </xf>
    <xf numFmtId="0" fontId="97" fillId="0" borderId="5" xfId="0" applyFont="1" applyBorder="1" applyAlignment="1">
      <alignment horizontal="center" vertical="center" wrapText="1"/>
    </xf>
    <xf numFmtId="164" fontId="95" fillId="0" borderId="5" xfId="35" applyFont="1" applyFill="1" applyBorder="1" applyAlignment="1" applyProtection="1">
      <alignment horizontal="center" vertical="center" wrapText="1"/>
    </xf>
    <xf numFmtId="4" fontId="95" fillId="0" borderId="1" xfId="29" applyNumberFormat="1" applyFont="1" applyBorder="1" applyAlignment="1">
      <alignment horizontal="left" vertical="center" wrapText="1"/>
    </xf>
    <xf numFmtId="0" fontId="95" fillId="0" borderId="1" xfId="0" applyFont="1" applyBorder="1" applyAlignment="1">
      <alignment vertical="center" wrapText="1"/>
    </xf>
    <xf numFmtId="0" fontId="97" fillId="0" borderId="1" xfId="0" applyFont="1" applyBorder="1" applyAlignment="1">
      <alignment horizontal="center" vertical="center" wrapText="1"/>
    </xf>
    <xf numFmtId="0" fontId="108" fillId="0" borderId="5" xfId="0" applyFont="1" applyBorder="1" applyAlignment="1">
      <alignment horizontal="center" vertical="center" wrapText="1"/>
    </xf>
    <xf numFmtId="164" fontId="109" fillId="0" borderId="1" xfId="36" applyFont="1" applyFill="1" applyBorder="1" applyAlignment="1" applyProtection="1">
      <alignment horizontal="right" vertical="center" wrapText="1"/>
    </xf>
    <xf numFmtId="164" fontId="109" fillId="0" borderId="5" xfId="35" applyFont="1" applyFill="1" applyBorder="1" applyAlignment="1" applyProtection="1">
      <alignment horizontal="center" vertical="center" wrapText="1"/>
    </xf>
    <xf numFmtId="0" fontId="110" fillId="0" borderId="0" xfId="0" applyFont="1"/>
    <xf numFmtId="0" fontId="103" fillId="0" borderId="0" xfId="0" applyFont="1" applyAlignment="1">
      <alignment horizontal="center"/>
    </xf>
    <xf numFmtId="0" fontId="103" fillId="0" borderId="0" xfId="0" applyFont="1"/>
    <xf numFmtId="0" fontId="92" fillId="0" borderId="5" xfId="31" applyFont="1" applyBorder="1" applyAlignment="1">
      <alignment horizontal="center" vertical="top" wrapText="1"/>
    </xf>
    <xf numFmtId="0" fontId="92" fillId="0" borderId="11" xfId="31" applyFont="1" applyBorder="1" applyAlignment="1">
      <alignment horizontal="center" vertical="center" wrapText="1"/>
    </xf>
    <xf numFmtId="0" fontId="92" fillId="0" borderId="6" xfId="31" applyFont="1" applyBorder="1" applyAlignment="1">
      <alignment horizontal="center" vertical="center" wrapText="1"/>
    </xf>
    <xf numFmtId="0" fontId="92" fillId="0" borderId="12" xfId="31" applyFont="1" applyBorder="1" applyAlignment="1">
      <alignment horizontal="center" vertical="center" wrapText="1"/>
    </xf>
    <xf numFmtId="0" fontId="100" fillId="20" borderId="11" xfId="31" applyFont="1" applyFill="1" applyBorder="1" applyAlignment="1">
      <alignment horizontal="center" vertical="top" wrapText="1"/>
    </xf>
    <xf numFmtId="0" fontId="97" fillId="4" borderId="13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left" wrapText="1"/>
    </xf>
    <xf numFmtId="2" fontId="13" fillId="0" borderId="0" xfId="0" applyNumberFormat="1" applyFont="1"/>
    <xf numFmtId="0" fontId="31" fillId="0" borderId="0" xfId="0" applyFont="1" applyAlignment="1">
      <alignment horizontal="left"/>
    </xf>
    <xf numFmtId="0" fontId="22" fillId="0" borderId="0" xfId="0" applyFont="1"/>
    <xf numFmtId="0" fontId="16" fillId="0" borderId="0" xfId="0" applyFont="1" applyAlignment="1">
      <alignment horizontal="center"/>
    </xf>
    <xf numFmtId="49" fontId="26" fillId="0" borderId="0" xfId="0" applyNumberFormat="1" applyFont="1"/>
    <xf numFmtId="49" fontId="13" fillId="0" borderId="0" xfId="0" applyNumberFormat="1" applyFont="1"/>
    <xf numFmtId="49" fontId="16" fillId="0" borderId="0" xfId="0" applyNumberFormat="1" applyFont="1" applyAlignment="1">
      <alignment horizontal="center"/>
    </xf>
    <xf numFmtId="0" fontId="15" fillId="0" borderId="5" xfId="0" applyFont="1" applyBorder="1" applyAlignment="1">
      <alignment horizontal="center" vertical="top" wrapText="1"/>
    </xf>
    <xf numFmtId="0" fontId="112" fillId="0" borderId="0" xfId="24" applyFont="1"/>
    <xf numFmtId="0" fontId="111" fillId="0" borderId="0" xfId="0" applyFont="1" applyAlignment="1">
      <alignment horizontal="center"/>
    </xf>
    <xf numFmtId="0" fontId="111" fillId="0" borderId="0" xfId="0" applyFont="1"/>
    <xf numFmtId="0" fontId="97" fillId="0" borderId="0" xfId="0" applyFont="1"/>
    <xf numFmtId="0" fontId="95" fillId="0" borderId="5" xfId="0" applyFont="1" applyBorder="1" applyAlignment="1">
      <alignment horizontal="center" vertical="top" wrapText="1"/>
    </xf>
    <xf numFmtId="0" fontId="28" fillId="0" borderId="0" xfId="0" applyFont="1"/>
    <xf numFmtId="0" fontId="29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4" fontId="13" fillId="0" borderId="0" xfId="0" applyNumberFormat="1" applyFont="1"/>
    <xf numFmtId="0" fontId="112" fillId="0" borderId="0" xfId="0" applyFont="1"/>
    <xf numFmtId="0" fontId="13" fillId="0" borderId="0" xfId="29" applyFont="1"/>
    <xf numFmtId="0" fontId="29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center" wrapText="1"/>
    </xf>
    <xf numFmtId="0" fontId="118" fillId="0" borderId="0" xfId="0" applyFont="1"/>
    <xf numFmtId="9" fontId="95" fillId="0" borderId="1" xfId="33" applyFont="1" applyFill="1" applyBorder="1" applyAlignment="1" applyProtection="1">
      <alignment horizontal="center" vertical="center" wrapText="1"/>
    </xf>
    <xf numFmtId="9" fontId="109" fillId="0" borderId="1" xfId="33" applyFont="1" applyFill="1" applyBorder="1" applyAlignment="1" applyProtection="1">
      <alignment horizontal="center" vertical="center" wrapText="1"/>
    </xf>
    <xf numFmtId="0" fontId="120" fillId="0" borderId="0" xfId="0" applyFont="1"/>
    <xf numFmtId="164" fontId="120" fillId="0" borderId="0" xfId="35" applyFont="1" applyFill="1" applyBorder="1" applyAlignment="1" applyProtection="1">
      <alignment vertical="top" wrapText="1"/>
    </xf>
    <xf numFmtId="0" fontId="121" fillId="0" borderId="0" xfId="0" applyFont="1"/>
    <xf numFmtId="0" fontId="122" fillId="0" borderId="0" xfId="0" applyFont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vertical="center" wrapText="1"/>
    </xf>
    <xf numFmtId="0" fontId="61" fillId="0" borderId="5" xfId="0" applyFont="1" applyBorder="1" applyAlignment="1">
      <alignment horizontal="center" vertical="center" wrapText="1"/>
    </xf>
    <xf numFmtId="164" fontId="77" fillId="0" borderId="5" xfId="35" applyFill="1" applyBorder="1" applyAlignment="1" applyProtection="1">
      <alignment vertical="center" wrapText="1"/>
    </xf>
    <xf numFmtId="10" fontId="62" fillId="0" borderId="5" xfId="0" applyNumberFormat="1" applyFont="1" applyBorder="1" applyAlignment="1">
      <alignment vertical="center" wrapText="1"/>
    </xf>
    <xf numFmtId="0" fontId="62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6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1" fillId="0" borderId="6" xfId="0" applyFont="1" applyBorder="1" applyAlignment="1">
      <alignment horizontal="center" vertical="center" wrapText="1"/>
    </xf>
    <xf numFmtId="4" fontId="31" fillId="0" borderId="1" xfId="0" applyNumberFormat="1" applyFont="1" applyBorder="1" applyAlignment="1">
      <alignment horizontal="center" vertical="center" wrapText="1"/>
    </xf>
    <xf numFmtId="164" fontId="31" fillId="0" borderId="1" xfId="35" applyFont="1" applyFill="1" applyBorder="1" applyAlignment="1" applyProtection="1">
      <alignment horizontal="right" vertical="center" wrapText="1"/>
    </xf>
    <xf numFmtId="10" fontId="31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vertical="center" wrapText="1"/>
    </xf>
    <xf numFmtId="3" fontId="31" fillId="0" borderId="1" xfId="0" applyNumberFormat="1" applyFont="1" applyBorder="1" applyAlignment="1">
      <alignment horizontal="center" vertical="center" wrapText="1"/>
    </xf>
    <xf numFmtId="3" fontId="87" fillId="0" borderId="5" xfId="0" applyNumberFormat="1" applyFont="1" applyBorder="1" applyAlignment="1">
      <alignment horizontal="center" vertical="center" wrapText="1"/>
    </xf>
    <xf numFmtId="4" fontId="31" fillId="0" borderId="5" xfId="0" applyNumberFormat="1" applyFont="1" applyBorder="1" applyAlignment="1">
      <alignment vertical="center" wrapText="1"/>
    </xf>
    <xf numFmtId="1" fontId="31" fillId="0" borderId="5" xfId="0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3" fontId="87" fillId="0" borderId="1" xfId="0" applyNumberFormat="1" applyFont="1" applyBorder="1" applyAlignment="1">
      <alignment horizontal="center" vertical="center" wrapText="1"/>
    </xf>
    <xf numFmtId="4" fontId="31" fillId="0" borderId="1" xfId="0" applyNumberFormat="1" applyFont="1" applyBorder="1" applyAlignment="1">
      <alignment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0" fontId="31" fillId="0" borderId="9" xfId="0" applyFont="1" applyBorder="1" applyAlignment="1">
      <alignment vertical="center" wrapText="1"/>
    </xf>
    <xf numFmtId="4" fontId="87" fillId="0" borderId="1" xfId="0" applyNumberFormat="1" applyFont="1" applyBorder="1" applyAlignment="1">
      <alignment vertical="center" wrapText="1"/>
    </xf>
    <xf numFmtId="0" fontId="37" fillId="25" borderId="1" xfId="0" applyFont="1" applyFill="1" applyBorder="1" applyAlignment="1">
      <alignment horizontal="center" vertical="center" wrapText="1"/>
    </xf>
    <xf numFmtId="0" fontId="31" fillId="25" borderId="1" xfId="0" applyFont="1" applyFill="1" applyBorder="1" applyAlignment="1">
      <alignment vertical="center"/>
    </xf>
    <xf numFmtId="0" fontId="39" fillId="0" borderId="1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1" fontId="31" fillId="0" borderId="4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vertical="center"/>
    </xf>
    <xf numFmtId="0" fontId="39" fillId="0" borderId="4" xfId="0" applyFont="1" applyBorder="1" applyAlignment="1">
      <alignment horizontal="center" vertical="center" wrapText="1"/>
    </xf>
    <xf numFmtId="4" fontId="31" fillId="0" borderId="4" xfId="0" applyNumberFormat="1" applyFont="1" applyBorder="1" applyAlignment="1">
      <alignment vertical="center" wrapText="1"/>
    </xf>
    <xf numFmtId="0" fontId="31" fillId="23" borderId="12" xfId="0" applyFont="1" applyFill="1" applyBorder="1" applyAlignment="1">
      <alignment vertical="center" wrapText="1"/>
    </xf>
    <xf numFmtId="4" fontId="37" fillId="23" borderId="12" xfId="0" applyNumberFormat="1" applyFont="1" applyFill="1" applyBorder="1" applyAlignment="1">
      <alignment vertical="center" wrapText="1"/>
    </xf>
    <xf numFmtId="0" fontId="0" fillId="0" borderId="5" xfId="0" applyBorder="1" applyAlignment="1">
      <alignment horizontal="center" wrapText="1"/>
    </xf>
    <xf numFmtId="0" fontId="0" fillId="23" borderId="5" xfId="0" applyFill="1" applyBorder="1" applyAlignment="1">
      <alignment horizontal="center" wrapText="1"/>
    </xf>
    <xf numFmtId="0" fontId="54" fillId="23" borderId="1" xfId="0" applyFont="1" applyFill="1" applyBorder="1" applyAlignment="1">
      <alignment horizontal="center"/>
    </xf>
    <xf numFmtId="4" fontId="0" fillId="23" borderId="1" xfId="0" applyNumberFormat="1" applyFill="1" applyBorder="1"/>
    <xf numFmtId="164" fontId="47" fillId="23" borderId="1" xfId="35" applyFont="1" applyFill="1" applyBorder="1" applyAlignment="1" applyProtection="1"/>
    <xf numFmtId="0" fontId="47" fillId="23" borderId="1" xfId="0" applyFont="1" applyFill="1" applyBorder="1"/>
    <xf numFmtId="0" fontId="0" fillId="23" borderId="1" xfId="0" applyFill="1" applyBorder="1"/>
    <xf numFmtId="0" fontId="13" fillId="23" borderId="1" xfId="0" applyFont="1" applyFill="1" applyBorder="1"/>
    <xf numFmtId="0" fontId="13" fillId="23" borderId="1" xfId="0" applyFont="1" applyFill="1" applyBorder="1" applyAlignment="1">
      <alignment vertical="center"/>
    </xf>
    <xf numFmtId="0" fontId="31" fillId="23" borderId="1" xfId="0" applyFont="1" applyFill="1" applyBorder="1" applyAlignment="1">
      <alignment vertical="center"/>
    </xf>
    <xf numFmtId="0" fontId="89" fillId="23" borderId="1" xfId="0" applyFont="1" applyFill="1" applyBorder="1" applyAlignment="1">
      <alignment vertical="center"/>
    </xf>
    <xf numFmtId="164" fontId="31" fillId="23" borderId="1" xfId="0" applyNumberFormat="1" applyFont="1" applyFill="1" applyBorder="1" applyAlignment="1">
      <alignment vertical="center"/>
    </xf>
    <xf numFmtId="164" fontId="31" fillId="23" borderId="1" xfId="35" applyFont="1" applyFill="1" applyBorder="1" applyAlignment="1">
      <alignment vertical="center"/>
    </xf>
    <xf numFmtId="0" fontId="13" fillId="23" borderId="1" xfId="0" applyFont="1" applyFill="1" applyBorder="1" applyAlignment="1">
      <alignment horizontal="center" vertical="center"/>
    </xf>
    <xf numFmtId="164" fontId="102" fillId="23" borderId="5" xfId="35" applyFont="1" applyFill="1" applyBorder="1" applyAlignment="1" applyProtection="1">
      <alignment horizontal="center" vertical="center" wrapText="1"/>
    </xf>
    <xf numFmtId="0" fontId="106" fillId="21" borderId="1" xfId="0" applyFont="1" applyFill="1" applyBorder="1" applyAlignment="1">
      <alignment vertical="center" wrapText="1"/>
    </xf>
    <xf numFmtId="0" fontId="95" fillId="0" borderId="1" xfId="0" applyFont="1" applyBorder="1" applyAlignment="1">
      <alignment horizontal="center" vertical="center" wrapText="1"/>
    </xf>
    <xf numFmtId="0" fontId="95" fillId="0" borderId="1" xfId="0" applyFont="1" applyBorder="1" applyAlignment="1">
      <alignment vertical="center"/>
    </xf>
    <xf numFmtId="0" fontId="106" fillId="0" borderId="1" xfId="0" applyFont="1" applyBorder="1" applyAlignment="1">
      <alignment vertical="center" wrapText="1"/>
    </xf>
    <xf numFmtId="0" fontId="106" fillId="21" borderId="4" xfId="0" applyFont="1" applyFill="1" applyBorder="1" applyAlignment="1">
      <alignment vertical="center" wrapText="1"/>
    </xf>
    <xf numFmtId="0" fontId="102" fillId="0" borderId="9" xfId="32" applyFont="1" applyBorder="1" applyAlignment="1">
      <alignment vertical="center" wrapText="1"/>
    </xf>
    <xf numFmtId="0" fontId="102" fillId="0" borderId="11" xfId="31" applyFont="1" applyBorder="1" applyAlignment="1">
      <alignment horizontal="center" vertical="center" wrapText="1"/>
    </xf>
    <xf numFmtId="4" fontId="102" fillId="0" borderId="1" xfId="31" applyNumberFormat="1" applyFont="1" applyBorder="1" applyAlignment="1">
      <alignment vertical="center" wrapText="1"/>
    </xf>
    <xf numFmtId="164" fontId="95" fillId="0" borderId="1" xfId="36" applyFont="1" applyFill="1" applyBorder="1" applyAlignment="1" applyProtection="1">
      <alignment horizontal="right" vertical="center" wrapText="1"/>
    </xf>
    <xf numFmtId="0" fontId="95" fillId="0" borderId="1" xfId="31" applyFont="1" applyBorder="1" applyAlignment="1">
      <alignment vertical="center"/>
    </xf>
    <xf numFmtId="49" fontId="102" fillId="0" borderId="1" xfId="31" applyNumberFormat="1" applyFont="1" applyBorder="1" applyAlignment="1">
      <alignment horizontal="center" vertical="center" wrapText="1"/>
    </xf>
    <xf numFmtId="0" fontId="107" fillId="0" borderId="9" xfId="32" applyFont="1" applyBorder="1" applyAlignment="1">
      <alignment horizontal="center" vertical="center" wrapText="1"/>
    </xf>
    <xf numFmtId="0" fontId="107" fillId="0" borderId="11" xfId="31" applyFont="1" applyBorder="1" applyAlignment="1">
      <alignment horizontal="center" vertical="center" wrapText="1"/>
    </xf>
    <xf numFmtId="0" fontId="107" fillId="0" borderId="9" xfId="32" applyFont="1" applyBorder="1" applyAlignment="1">
      <alignment vertical="center" wrapText="1"/>
    </xf>
    <xf numFmtId="0" fontId="107" fillId="0" borderId="9" xfId="31" applyFont="1" applyBorder="1" applyAlignment="1">
      <alignment vertical="center" wrapText="1"/>
    </xf>
    <xf numFmtId="0" fontId="107" fillId="0" borderId="18" xfId="31" applyFont="1" applyBorder="1" applyAlignment="1">
      <alignment vertical="center" wrapText="1"/>
    </xf>
    <xf numFmtId="0" fontId="107" fillId="0" borderId="13" xfId="31" applyFont="1" applyBorder="1" applyAlignment="1">
      <alignment horizontal="center" vertical="center" wrapText="1"/>
    </xf>
    <xf numFmtId="0" fontId="95" fillId="0" borderId="5" xfId="31" applyFont="1" applyBorder="1" applyAlignment="1">
      <alignment vertical="center"/>
    </xf>
    <xf numFmtId="4" fontId="102" fillId="23" borderId="1" xfId="31" applyNumberFormat="1" applyFont="1" applyFill="1" applyBorder="1" applyAlignment="1">
      <alignment vertical="center" wrapText="1"/>
    </xf>
    <xf numFmtId="164" fontId="97" fillId="23" borderId="1" xfId="36" applyFont="1" applyFill="1" applyBorder="1" applyAlignment="1" applyProtection="1">
      <alignment vertical="center" wrapText="1"/>
    </xf>
    <xf numFmtId="165" fontId="99" fillId="23" borderId="1" xfId="31" applyNumberFormat="1" applyFont="1" applyFill="1" applyBorder="1" applyAlignment="1">
      <alignment vertical="center" wrapText="1"/>
    </xf>
    <xf numFmtId="0" fontId="95" fillId="23" borderId="1" xfId="31" applyFont="1" applyFill="1" applyBorder="1" applyAlignment="1">
      <alignment vertical="center"/>
    </xf>
    <xf numFmtId="0" fontId="95" fillId="23" borderId="1" xfId="0" applyFont="1" applyFill="1" applyBorder="1" applyAlignment="1">
      <alignment vertical="center"/>
    </xf>
    <xf numFmtId="0" fontId="102" fillId="0" borderId="12" xfId="31" applyFont="1" applyBorder="1" applyAlignment="1">
      <alignment horizontal="center" vertical="center" wrapText="1"/>
    </xf>
    <xf numFmtId="9" fontId="95" fillId="0" borderId="5" xfId="34" applyFont="1" applyFill="1" applyBorder="1" applyAlignment="1" applyProtection="1">
      <alignment horizontal="center" vertical="center" wrapText="1"/>
    </xf>
    <xf numFmtId="164" fontId="102" fillId="0" borderId="5" xfId="36" applyFont="1" applyFill="1" applyBorder="1" applyAlignment="1" applyProtection="1">
      <alignment horizontal="right" vertical="center" wrapText="1"/>
    </xf>
    <xf numFmtId="0" fontId="102" fillId="0" borderId="5" xfId="31" applyFont="1" applyBorder="1" applyAlignment="1">
      <alignment vertical="center" wrapText="1"/>
    </xf>
    <xf numFmtId="0" fontId="104" fillId="0" borderId="14" xfId="31" applyFont="1" applyBorder="1" applyAlignment="1">
      <alignment horizontal="center" vertical="center" wrapText="1"/>
    </xf>
    <xf numFmtId="164" fontId="102" fillId="0" borderId="1" xfId="36" applyFont="1" applyFill="1" applyBorder="1" applyAlignment="1" applyProtection="1">
      <alignment horizontal="right" vertical="center" wrapText="1"/>
    </xf>
    <xf numFmtId="9" fontId="95" fillId="0" borderId="1" xfId="34" applyFont="1" applyFill="1" applyBorder="1" applyAlignment="1" applyProtection="1">
      <alignment horizontal="center" vertical="center" wrapText="1"/>
    </xf>
    <xf numFmtId="0" fontId="102" fillId="0" borderId="1" xfId="31" applyFont="1" applyBorder="1" applyAlignment="1">
      <alignment vertical="center" wrapText="1"/>
    </xf>
    <xf numFmtId="0" fontId="104" fillId="0" borderId="6" xfId="31" applyFont="1" applyBorder="1" applyAlignment="1">
      <alignment horizontal="center" vertical="center" wrapText="1"/>
    </xf>
    <xf numFmtId="10" fontId="102" fillId="0" borderId="1" xfId="31" applyNumberFormat="1" applyFont="1" applyBorder="1" applyAlignment="1">
      <alignment horizontal="center" vertical="center" wrapText="1"/>
    </xf>
    <xf numFmtId="164" fontId="102" fillId="0" borderId="4" xfId="36" applyFont="1" applyFill="1" applyBorder="1" applyAlignment="1" applyProtection="1">
      <alignment horizontal="right" vertical="center" wrapText="1"/>
    </xf>
    <xf numFmtId="10" fontId="102" fillId="0" borderId="4" xfId="31" applyNumberFormat="1" applyFont="1" applyBorder="1" applyAlignment="1">
      <alignment horizontal="center" vertical="center" wrapText="1"/>
    </xf>
    <xf numFmtId="0" fontId="102" fillId="0" borderId="4" xfId="31" applyFont="1" applyBorder="1" applyAlignment="1">
      <alignment vertical="center" wrapText="1"/>
    </xf>
    <xf numFmtId="0" fontId="95" fillId="0" borderId="12" xfId="0" applyFont="1" applyBorder="1" applyAlignment="1">
      <alignment vertical="center"/>
    </xf>
    <xf numFmtId="0" fontId="102" fillId="0" borderId="12" xfId="31" applyFont="1" applyBorder="1" applyAlignment="1">
      <alignment vertical="center" wrapText="1"/>
    </xf>
    <xf numFmtId="0" fontId="95" fillId="0" borderId="6" xfId="31" applyFont="1" applyBorder="1" applyAlignment="1">
      <alignment vertical="center"/>
    </xf>
    <xf numFmtId="4" fontId="102" fillId="0" borderId="12" xfId="31" applyNumberFormat="1" applyFont="1" applyBorder="1" applyAlignment="1">
      <alignment vertical="center" wrapText="1"/>
    </xf>
    <xf numFmtId="164" fontId="102" fillId="0" borderId="12" xfId="36" applyFont="1" applyFill="1" applyBorder="1" applyAlignment="1" applyProtection="1">
      <alignment horizontal="right" vertical="center" wrapText="1"/>
    </xf>
    <xf numFmtId="0" fontId="95" fillId="0" borderId="21" xfId="31" applyFont="1" applyBorder="1" applyAlignment="1">
      <alignment vertical="center"/>
    </xf>
    <xf numFmtId="164" fontId="99" fillId="23" borderId="12" xfId="36" applyFont="1" applyFill="1" applyBorder="1" applyAlignment="1" applyProtection="1">
      <alignment vertical="center" wrapText="1"/>
    </xf>
    <xf numFmtId="0" fontId="95" fillId="23" borderId="12" xfId="0" applyFont="1" applyFill="1" applyBorder="1" applyAlignment="1">
      <alignment vertical="center"/>
    </xf>
    <xf numFmtId="0" fontId="95" fillId="23" borderId="12" xfId="31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9" fontId="19" fillId="0" borderId="1" xfId="0" applyNumberFormat="1" applyFont="1" applyBorder="1" applyAlignment="1">
      <alignment horizontal="center" vertical="center" wrapText="1"/>
    </xf>
    <xf numFmtId="164" fontId="13" fillId="23" borderId="1" xfId="35" applyFont="1" applyFill="1" applyBorder="1" applyAlignment="1" applyProtection="1">
      <alignment vertical="center"/>
    </xf>
    <xf numFmtId="4" fontId="37" fillId="23" borderId="1" xfId="0" applyNumberFormat="1" applyFont="1" applyFill="1" applyBorder="1" applyAlignment="1">
      <alignment vertical="center"/>
    </xf>
    <xf numFmtId="0" fontId="102" fillId="0" borderId="5" xfId="0" applyFont="1" applyBorder="1" applyAlignment="1">
      <alignment vertical="center" wrapText="1"/>
    </xf>
    <xf numFmtId="0" fontId="95" fillId="0" borderId="5" xfId="0" applyFont="1" applyBorder="1" applyAlignment="1">
      <alignment horizontal="center" vertical="center" wrapText="1"/>
    </xf>
    <xf numFmtId="0" fontId="113" fillId="0" borderId="5" xfId="0" applyFont="1" applyBorder="1" applyAlignment="1">
      <alignment horizontal="center" vertical="center" wrapText="1"/>
    </xf>
    <xf numFmtId="164" fontId="95" fillId="0" borderId="5" xfId="35" applyFont="1" applyFill="1" applyBorder="1" applyAlignment="1" applyProtection="1">
      <alignment vertical="center" wrapText="1"/>
    </xf>
    <xf numFmtId="9" fontId="95" fillId="0" borderId="5" xfId="0" applyNumberFormat="1" applyFont="1" applyBorder="1" applyAlignment="1">
      <alignment horizontal="center" vertical="center" wrapText="1"/>
    </xf>
    <xf numFmtId="0" fontId="95" fillId="0" borderId="5" xfId="0" applyFont="1" applyBorder="1" applyAlignment="1">
      <alignment vertical="center" wrapText="1"/>
    </xf>
    <xf numFmtId="0" fontId="95" fillId="0" borderId="5" xfId="0" applyFont="1" applyBorder="1" applyAlignment="1">
      <alignment vertical="center"/>
    </xf>
    <xf numFmtId="0" fontId="102" fillId="0" borderId="1" xfId="0" applyFont="1" applyBorder="1" applyAlignment="1">
      <alignment vertical="center" wrapText="1"/>
    </xf>
    <xf numFmtId="0" fontId="113" fillId="0" borderId="1" xfId="0" applyFont="1" applyBorder="1" applyAlignment="1">
      <alignment horizontal="center" vertical="center" wrapText="1"/>
    </xf>
    <xf numFmtId="0" fontId="119" fillId="0" borderId="1" xfId="0" applyFont="1" applyBorder="1" applyAlignment="1">
      <alignment horizontal="center" vertical="center" wrapText="1"/>
    </xf>
    <xf numFmtId="0" fontId="102" fillId="0" borderId="1" xfId="0" applyFont="1" applyBorder="1" applyAlignment="1">
      <alignment vertical="center"/>
    </xf>
    <xf numFmtId="0" fontId="97" fillId="4" borderId="1" xfId="0" applyFont="1" applyFill="1" applyBorder="1" applyAlignment="1">
      <alignment horizontal="center" vertical="center"/>
    </xf>
    <xf numFmtId="0" fontId="97" fillId="4" borderId="1" xfId="0" applyFont="1" applyFill="1" applyBorder="1" applyAlignment="1">
      <alignment vertical="center"/>
    </xf>
    <xf numFmtId="164" fontId="95" fillId="4" borderId="5" xfId="35" applyFont="1" applyFill="1" applyBorder="1" applyAlignment="1" applyProtection="1">
      <alignment vertical="center" wrapText="1"/>
    </xf>
    <xf numFmtId="164" fontId="95" fillId="4" borderId="1" xfId="35" applyFont="1" applyFill="1" applyBorder="1" applyAlignment="1" applyProtection="1">
      <alignment vertical="center"/>
    </xf>
    <xf numFmtId="0" fontId="133" fillId="0" borderId="0" xfId="0" applyFont="1"/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33" fillId="21" borderId="12" xfId="0" applyFont="1" applyFill="1" applyBorder="1" applyAlignment="1">
      <alignment horizontal="left" vertical="center" wrapText="1"/>
    </xf>
    <xf numFmtId="0" fontId="133" fillId="0" borderId="12" xfId="0" applyFont="1" applyBorder="1" applyAlignment="1">
      <alignment horizontal="justify" wrapText="1"/>
    </xf>
    <xf numFmtId="0" fontId="92" fillId="0" borderId="30" xfId="31" applyFont="1" applyBorder="1" applyAlignment="1">
      <alignment horizontal="center" vertical="center" wrapText="1"/>
    </xf>
    <xf numFmtId="0" fontId="102" fillId="0" borderId="1" xfId="0" applyFont="1" applyBorder="1" applyAlignment="1">
      <alignment horizontal="center" vertical="center" wrapText="1"/>
    </xf>
    <xf numFmtId="0" fontId="102" fillId="0" borderId="1" xfId="29" applyFont="1" applyBorder="1" applyAlignment="1">
      <alignment horizontal="center" vertical="center" wrapText="1"/>
    </xf>
    <xf numFmtId="0" fontId="134" fillId="0" borderId="1" xfId="29" applyFont="1" applyBorder="1" applyAlignment="1">
      <alignment horizontal="center" vertical="center" wrapText="1"/>
    </xf>
    <xf numFmtId="0" fontId="102" fillId="0" borderId="6" xfId="29" applyFont="1" applyBorder="1" applyAlignment="1">
      <alignment horizontal="center" vertical="center" wrapText="1"/>
    </xf>
    <xf numFmtId="0" fontId="134" fillId="0" borderId="11" xfId="29" applyFont="1" applyBorder="1" applyAlignment="1">
      <alignment horizontal="center" vertical="center" wrapText="1"/>
    </xf>
    <xf numFmtId="0" fontId="102" fillId="0" borderId="11" xfId="29" applyFont="1" applyBorder="1" applyAlignment="1">
      <alignment horizontal="center" vertical="center" wrapText="1"/>
    </xf>
    <xf numFmtId="164" fontId="102" fillId="33" borderId="14" xfId="35" applyFont="1" applyFill="1" applyBorder="1" applyAlignment="1" applyProtection="1"/>
    <xf numFmtId="164" fontId="97" fillId="33" borderId="14" xfId="35" applyFont="1" applyFill="1" applyBorder="1" applyAlignment="1" applyProtection="1">
      <alignment horizontal="center"/>
    </xf>
    <xf numFmtId="0" fontId="95" fillId="33" borderId="5" xfId="0" applyFont="1" applyFill="1" applyBorder="1"/>
    <xf numFmtId="0" fontId="95" fillId="33" borderId="1" xfId="0" applyFont="1" applyFill="1" applyBorder="1"/>
    <xf numFmtId="164" fontId="97" fillId="0" borderId="0" xfId="35" applyFont="1" applyFill="1" applyBorder="1" applyAlignment="1" applyProtection="1"/>
    <xf numFmtId="0" fontId="99" fillId="23" borderId="1" xfId="31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justify" wrapText="1"/>
    </xf>
    <xf numFmtId="0" fontId="37" fillId="34" borderId="12" xfId="0" applyFont="1" applyFill="1" applyBorder="1" applyAlignment="1">
      <alignment wrapText="1"/>
    </xf>
    <xf numFmtId="0" fontId="31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/>
    </xf>
    <xf numFmtId="0" fontId="68" fillId="20" borderId="4" xfId="58" applyFont="1" applyFill="1" applyBorder="1" applyAlignment="1">
      <alignment horizontal="left" vertical="center" wrapText="1"/>
    </xf>
    <xf numFmtId="0" fontId="133" fillId="0" borderId="12" xfId="0" applyFont="1" applyBorder="1" applyAlignment="1">
      <alignment vertical="center" wrapText="1"/>
    </xf>
    <xf numFmtId="0" fontId="133" fillId="0" borderId="12" xfId="0" applyFont="1" applyBorder="1" applyAlignment="1">
      <alignment horizontal="left" vertical="center" wrapText="1"/>
    </xf>
    <xf numFmtId="0" fontId="95" fillId="0" borderId="12" xfId="0" applyFont="1" applyBorder="1" applyAlignment="1">
      <alignment horizontal="center"/>
    </xf>
    <xf numFmtId="0" fontId="80" fillId="20" borderId="4" xfId="58" applyFont="1" applyFill="1" applyBorder="1" applyAlignment="1">
      <alignment horizontal="left" vertical="center" wrapText="1"/>
    </xf>
    <xf numFmtId="0" fontId="83" fillId="20" borderId="4" xfId="58" applyFont="1" applyFill="1" applyBorder="1" applyAlignment="1">
      <alignment vertical="center" wrapText="1"/>
    </xf>
    <xf numFmtId="0" fontId="80" fillId="4" borderId="11" xfId="58" applyFont="1" applyFill="1" applyBorder="1" applyAlignment="1">
      <alignment horizontal="center" vertical="center" wrapText="1"/>
    </xf>
    <xf numFmtId="0" fontId="102" fillId="0" borderId="5" xfId="29" applyFont="1" applyBorder="1" applyAlignment="1">
      <alignment horizontal="center" vertical="center" wrapText="1"/>
    </xf>
    <xf numFmtId="0" fontId="102" fillId="34" borderId="1" xfId="0" applyFont="1" applyFill="1" applyBorder="1" applyAlignment="1">
      <alignment horizontal="left" vertical="center" wrapText="1"/>
    </xf>
    <xf numFmtId="0" fontId="95" fillId="34" borderId="5" xfId="0" applyFont="1" applyFill="1" applyBorder="1" applyAlignment="1">
      <alignment horizontal="center" vertical="center" wrapText="1"/>
    </xf>
    <xf numFmtId="0" fontId="102" fillId="34" borderId="1" xfId="0" applyFont="1" applyFill="1" applyBorder="1" applyAlignment="1">
      <alignment vertical="center" wrapText="1"/>
    </xf>
    <xf numFmtId="0" fontId="102" fillId="34" borderId="1" xfId="0" applyFont="1" applyFill="1" applyBorder="1" applyAlignment="1">
      <alignment horizontal="center" vertical="center" wrapText="1"/>
    </xf>
    <xf numFmtId="0" fontId="134" fillId="34" borderId="1" xfId="29" applyFont="1" applyFill="1" applyBorder="1" applyAlignment="1">
      <alignment horizontal="center" vertical="center" wrapText="1"/>
    </xf>
    <xf numFmtId="164" fontId="95" fillId="0" borderId="6" xfId="36" applyFont="1" applyFill="1" applyBorder="1" applyAlignment="1" applyProtection="1">
      <alignment horizontal="center" vertical="center" wrapText="1"/>
    </xf>
    <xf numFmtId="4" fontId="102" fillId="0" borderId="6" xfId="31" applyNumberFormat="1" applyFont="1" applyBorder="1" applyAlignment="1">
      <alignment vertical="center" wrapText="1"/>
    </xf>
    <xf numFmtId="4" fontId="102" fillId="0" borderId="20" xfId="31" applyNumberFormat="1" applyFont="1" applyBorder="1" applyAlignment="1">
      <alignment vertical="center" wrapText="1"/>
    </xf>
    <xf numFmtId="0" fontId="83" fillId="20" borderId="12" xfId="58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0" fontId="122" fillId="0" borderId="10" xfId="0" applyFont="1" applyBorder="1" applyAlignment="1">
      <alignment vertical="center" wrapText="1"/>
    </xf>
    <xf numFmtId="0" fontId="122" fillId="0" borderId="0" xfId="0" applyFont="1" applyAlignment="1">
      <alignment vertical="center" wrapText="1"/>
    </xf>
    <xf numFmtId="0" fontId="22" fillId="0" borderId="0" xfId="58" applyFont="1" applyAlignment="1">
      <alignment vertical="center" wrapText="1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5" fillId="0" borderId="1" xfId="0" applyFont="1" applyBorder="1" applyAlignment="1">
      <alignment horizontal="center" vertical="center" wrapText="1"/>
    </xf>
    <xf numFmtId="165" fontId="17" fillId="0" borderId="4" xfId="0" applyNumberFormat="1" applyFont="1" applyBorder="1" applyAlignment="1">
      <alignment horizontal="center" vertical="center" wrapText="1"/>
    </xf>
    <xf numFmtId="165" fontId="17" fillId="0" borderId="5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2" fontId="29" fillId="0" borderId="0" xfId="0" applyNumberFormat="1" applyFont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 wrapText="1"/>
    </xf>
    <xf numFmtId="0" fontId="90" fillId="0" borderId="0" xfId="0" applyFont="1" applyAlignment="1">
      <alignment horizontal="left"/>
    </xf>
    <xf numFmtId="0" fontId="29" fillId="0" borderId="0" xfId="0" applyFont="1" applyAlignment="1">
      <alignment horizontal="left" wrapText="1"/>
    </xf>
    <xf numFmtId="0" fontId="133" fillId="0" borderId="0" xfId="0" applyFont="1" applyAlignment="1">
      <alignment horizontal="left" vertical="center" wrapText="1"/>
    </xf>
    <xf numFmtId="0" fontId="134" fillId="0" borderId="0" xfId="30" applyFont="1" applyAlignment="1">
      <alignment horizontal="left" vertical="top" wrapText="1"/>
    </xf>
    <xf numFmtId="0" fontId="91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41" fillId="0" borderId="0" xfId="0" applyFont="1" applyAlignment="1">
      <alignment horizontal="left" wrapText="1"/>
    </xf>
    <xf numFmtId="0" fontId="31" fillId="21" borderId="0" xfId="0" applyFont="1" applyFill="1" applyAlignment="1">
      <alignment horizontal="left" vertical="center" wrapText="1"/>
    </xf>
    <xf numFmtId="0" fontId="133" fillId="21" borderId="0" xfId="0" applyFont="1" applyFill="1" applyAlignment="1">
      <alignment horizontal="left" vertical="center" wrapText="1"/>
    </xf>
    <xf numFmtId="49" fontId="38" fillId="4" borderId="11" xfId="0" applyNumberFormat="1" applyFont="1" applyFill="1" applyBorder="1" applyAlignment="1">
      <alignment horizontal="center" vertical="top" wrapText="1"/>
    </xf>
    <xf numFmtId="0" fontId="37" fillId="26" borderId="8" xfId="0" applyFont="1" applyFill="1" applyBorder="1" applyAlignment="1">
      <alignment horizontal="justify" vertical="center" wrapText="1"/>
    </xf>
    <xf numFmtId="0" fontId="29" fillId="21" borderId="0" xfId="0" applyFont="1" applyFill="1" applyAlignment="1">
      <alignment horizontal="left" vertical="center" wrapText="1"/>
    </xf>
    <xf numFmtId="0" fontId="16" fillId="23" borderId="12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wrapText="1"/>
    </xf>
    <xf numFmtId="0" fontId="95" fillId="0" borderId="0" xfId="0" applyFont="1" applyAlignment="1">
      <alignment horizontal="left" wrapText="1"/>
    </xf>
    <xf numFmtId="2" fontId="97" fillId="0" borderId="0" xfId="0" applyNumberFormat="1" applyFont="1" applyAlignment="1">
      <alignment horizontal="left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12" fillId="23" borderId="1" xfId="0" applyFont="1" applyFill="1" applyBorder="1" applyAlignment="1">
      <alignment horizontal="center" vertical="center"/>
    </xf>
    <xf numFmtId="2" fontId="111" fillId="0" borderId="0" xfId="0" applyNumberFormat="1" applyFont="1" applyAlignment="1">
      <alignment horizontal="left" wrapText="1"/>
    </xf>
    <xf numFmtId="0" fontId="19" fillId="0" borderId="0" xfId="0" applyFont="1" applyAlignment="1">
      <alignment horizontal="center" wrapText="1"/>
    </xf>
    <xf numFmtId="49" fontId="13" fillId="0" borderId="0" xfId="0" applyNumberFormat="1" applyFont="1" applyAlignment="1">
      <alignment horizontal="left" vertical="center" wrapText="1"/>
    </xf>
    <xf numFmtId="0" fontId="53" fillId="0" borderId="0" xfId="0" applyFont="1" applyAlignment="1">
      <alignment wrapText="1"/>
    </xf>
    <xf numFmtId="0" fontId="66" fillId="0" borderId="11" xfId="0" applyFont="1" applyBorder="1" applyAlignment="1">
      <alignment horizontal="left" vertical="center" wrapText="1"/>
    </xf>
    <xf numFmtId="49" fontId="6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27" fillId="0" borderId="22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26" fillId="0" borderId="0" xfId="0" applyFont="1" applyAlignment="1">
      <alignment vertical="center"/>
    </xf>
    <xf numFmtId="0" fontId="63" fillId="24" borderId="0" xfId="0" applyFont="1" applyFill="1" applyAlignment="1">
      <alignment horizontal="center" wrapText="1"/>
    </xf>
    <xf numFmtId="0" fontId="110" fillId="0" borderId="0" xfId="0" applyFont="1" applyAlignment="1">
      <alignment horizontal="left"/>
    </xf>
    <xf numFmtId="0" fontId="96" fillId="0" borderId="0" xfId="0" applyFont="1" applyAlignment="1">
      <alignment horizontal="left" wrapText="1"/>
    </xf>
    <xf numFmtId="0" fontId="97" fillId="33" borderId="11" xfId="0" applyFont="1" applyFill="1" applyBorder="1" applyAlignment="1">
      <alignment horizontal="center" vertical="center" wrapText="1"/>
    </xf>
    <xf numFmtId="0" fontId="97" fillId="33" borderId="9" xfId="0" applyFont="1" applyFill="1" applyBorder="1" applyAlignment="1">
      <alignment horizontal="center" vertical="center" wrapText="1"/>
    </xf>
    <xf numFmtId="0" fontId="97" fillId="33" borderId="6" xfId="0" applyFont="1" applyFill="1" applyBorder="1" applyAlignment="1">
      <alignment horizontal="center" vertical="center" wrapText="1"/>
    </xf>
    <xf numFmtId="0" fontId="99" fillId="23" borderId="12" xfId="31" applyFont="1" applyFill="1" applyBorder="1" applyAlignment="1">
      <alignment horizontal="center" vertical="center" wrapText="1"/>
    </xf>
    <xf numFmtId="0" fontId="102" fillId="0" borderId="15" xfId="31" applyFont="1" applyBorder="1" applyAlignment="1">
      <alignment horizontal="center" vertical="center" wrapText="1"/>
    </xf>
    <xf numFmtId="0" fontId="102" fillId="0" borderId="16" xfId="31" applyFont="1" applyBorder="1" applyAlignment="1">
      <alignment horizontal="center" vertical="center" wrapText="1"/>
    </xf>
    <xf numFmtId="0" fontId="99" fillId="23" borderId="1" xfId="31" applyFont="1" applyFill="1" applyBorder="1" applyAlignment="1">
      <alignment horizontal="center" vertical="center" wrapText="1"/>
    </xf>
    <xf numFmtId="0" fontId="105" fillId="0" borderId="0" xfId="0" applyFont="1" applyAlignment="1">
      <alignment horizontal="left" wrapText="1"/>
    </xf>
    <xf numFmtId="0" fontId="97" fillId="0" borderId="1" xfId="0" applyFont="1" applyBorder="1" applyAlignment="1">
      <alignment horizontal="center" vertical="center" wrapText="1"/>
    </xf>
    <xf numFmtId="0" fontId="94" fillId="6" borderId="5" xfId="29" applyFont="1" applyFill="1" applyBorder="1" applyAlignment="1">
      <alignment horizontal="center"/>
    </xf>
    <xf numFmtId="0" fontId="94" fillId="0" borderId="0" xfId="0" applyFont="1" applyAlignment="1">
      <alignment horizontal="center"/>
    </xf>
    <xf numFmtId="0" fontId="99" fillId="0" borderId="1" xfId="30" applyFont="1" applyBorder="1" applyAlignment="1" applyProtection="1">
      <alignment horizontal="center" vertical="center" wrapText="1"/>
      <protection hidden="1"/>
    </xf>
    <xf numFmtId="0" fontId="95" fillId="0" borderId="12" xfId="0" applyFont="1" applyBorder="1" applyAlignment="1">
      <alignment horizontal="center" vertical="center"/>
    </xf>
    <xf numFmtId="0" fontId="99" fillId="0" borderId="1" xfId="0" applyFont="1" applyBorder="1" applyAlignment="1">
      <alignment horizontal="center" vertical="center" wrapText="1"/>
    </xf>
    <xf numFmtId="0" fontId="98" fillId="22" borderId="18" xfId="0" applyFont="1" applyFill="1" applyBorder="1" applyAlignment="1">
      <alignment horizontal="left" wrapText="1"/>
    </xf>
    <xf numFmtId="0" fontId="98" fillId="22" borderId="0" xfId="0" applyFont="1" applyFill="1" applyAlignment="1">
      <alignment horizontal="left" wrapText="1"/>
    </xf>
    <xf numFmtId="0" fontId="92" fillId="0" borderId="1" xfId="31" applyFont="1" applyBorder="1" applyAlignment="1">
      <alignment horizontal="center" vertical="center" wrapText="1"/>
    </xf>
    <xf numFmtId="0" fontId="97" fillId="4" borderId="18" xfId="0" applyFont="1" applyFill="1" applyBorder="1" applyAlignment="1">
      <alignment horizontal="left" vertical="center" wrapText="1"/>
    </xf>
    <xf numFmtId="0" fontId="93" fillId="0" borderId="1" xfId="0" applyFont="1" applyBorder="1" applyAlignment="1">
      <alignment horizontal="center" vertical="center" wrapText="1"/>
    </xf>
    <xf numFmtId="0" fontId="92" fillId="49" borderId="1" xfId="0" applyFont="1" applyFill="1" applyBorder="1" applyAlignment="1">
      <alignment horizontal="center" vertical="center" wrapText="1"/>
    </xf>
    <xf numFmtId="0" fontId="100" fillId="20" borderId="10" xfId="30" applyFont="1" applyFill="1" applyBorder="1" applyAlignment="1" applyProtection="1">
      <alignment horizontal="center" vertical="center" wrapText="1"/>
      <protection hidden="1"/>
    </xf>
    <xf numFmtId="0" fontId="100" fillId="20" borderId="0" xfId="30" applyFont="1" applyFill="1" applyAlignment="1" applyProtection="1">
      <alignment horizontal="center" vertical="center" wrapText="1"/>
      <protection hidden="1"/>
    </xf>
    <xf numFmtId="0" fontId="100" fillId="20" borderId="21" xfId="30" applyFont="1" applyFill="1" applyBorder="1" applyAlignment="1" applyProtection="1">
      <alignment horizontal="center" vertical="center" wrapText="1"/>
      <protection hidden="1"/>
    </xf>
    <xf numFmtId="0" fontId="93" fillId="48" borderId="4" xfId="0" applyFont="1" applyFill="1" applyBorder="1" applyAlignment="1">
      <alignment horizontal="center" vertical="center" wrapText="1"/>
    </xf>
    <xf numFmtId="0" fontId="93" fillId="48" borderId="5" xfId="0" applyFont="1" applyFill="1" applyBorder="1" applyAlignment="1">
      <alignment horizontal="center" vertical="center" wrapText="1"/>
    </xf>
    <xf numFmtId="49" fontId="100" fillId="20" borderId="11" xfId="0" applyNumberFormat="1" applyFont="1" applyFill="1" applyBorder="1" applyAlignment="1">
      <alignment horizontal="center" vertical="top" wrapText="1"/>
    </xf>
    <xf numFmtId="49" fontId="100" fillId="20" borderId="6" xfId="0" applyNumberFormat="1" applyFont="1" applyFill="1" applyBorder="1" applyAlignment="1">
      <alignment horizontal="center" vertical="top" wrapText="1"/>
    </xf>
    <xf numFmtId="0" fontId="29" fillId="0" borderId="0" xfId="58" applyFont="1" applyAlignment="1">
      <alignment horizontal="center" vertical="center" wrapText="1"/>
    </xf>
    <xf numFmtId="0" fontId="26" fillId="0" borderId="0" xfId="58" applyFont="1" applyAlignment="1">
      <alignment horizontal="center" wrapText="1"/>
    </xf>
    <xf numFmtId="0" fontId="83" fillId="20" borderId="11" xfId="58" applyFont="1" applyFill="1" applyBorder="1" applyAlignment="1">
      <alignment horizontal="center" vertical="center" wrapText="1"/>
    </xf>
    <xf numFmtId="0" fontId="83" fillId="20" borderId="9" xfId="58" applyFont="1" applyFill="1" applyBorder="1" applyAlignment="1">
      <alignment horizontal="center" vertical="center" wrapText="1"/>
    </xf>
    <xf numFmtId="0" fontId="175" fillId="0" borderId="1" xfId="58" applyFont="1" applyBorder="1" applyAlignment="1">
      <alignment horizontal="center" vertical="center" wrapText="1"/>
    </xf>
    <xf numFmtId="0" fontId="29" fillId="0" borderId="11" xfId="58" applyFont="1" applyBorder="1" applyAlignment="1">
      <alignment horizontal="center" vertical="center" wrapText="1"/>
    </xf>
    <xf numFmtId="0" fontId="22" fillId="0" borderId="32" xfId="58" applyFont="1" applyBorder="1" applyAlignment="1">
      <alignment horizontal="center" vertical="center" wrapText="1"/>
    </xf>
    <xf numFmtId="0" fontId="70" fillId="0" borderId="5" xfId="30" applyFont="1" applyBorder="1" applyAlignment="1">
      <alignment horizontal="center" vertical="center" wrapText="1"/>
    </xf>
    <xf numFmtId="0" fontId="83" fillId="4" borderId="5" xfId="30" applyFont="1" applyFill="1" applyBorder="1" applyAlignment="1">
      <alignment horizontal="center" vertical="center" wrapText="1"/>
    </xf>
    <xf numFmtId="0" fontId="68" fillId="4" borderId="5" xfId="30" applyFont="1" applyFill="1" applyBorder="1" applyAlignment="1">
      <alignment horizontal="center" vertical="center" wrapText="1"/>
    </xf>
    <xf numFmtId="0" fontId="69" fillId="0" borderId="0" xfId="0" applyFont="1" applyAlignment="1">
      <alignment horizontal="center" vertical="center" wrapText="1"/>
    </xf>
    <xf numFmtId="0" fontId="45" fillId="0" borderId="0" xfId="0" applyFont="1" applyAlignment="1">
      <alignment horizontal="left" wrapText="1"/>
    </xf>
    <xf numFmtId="0" fontId="86" fillId="0" borderId="0" xfId="0" applyFont="1" applyAlignment="1">
      <alignment horizontal="left" wrapText="1"/>
    </xf>
    <xf numFmtId="0" fontId="71" fillId="0" borderId="1" xfId="0" applyFont="1" applyBorder="1" applyAlignment="1">
      <alignment horizontal="center" vertical="center"/>
    </xf>
    <xf numFmtId="0" fontId="76" fillId="0" borderId="1" xfId="30" applyFont="1" applyBorder="1" applyAlignment="1">
      <alignment horizontal="left" vertical="center" wrapText="1"/>
    </xf>
    <xf numFmtId="0" fontId="82" fillId="34" borderId="11" xfId="0" applyFont="1" applyFill="1" applyBorder="1" applyAlignment="1">
      <alignment vertical="center" wrapText="1"/>
    </xf>
    <xf numFmtId="0" fontId="82" fillId="34" borderId="9" xfId="0" applyFont="1" applyFill="1" applyBorder="1" applyAlignment="1">
      <alignment vertical="center" wrapText="1"/>
    </xf>
    <xf numFmtId="0" fontId="82" fillId="34" borderId="6" xfId="0" applyFont="1" applyFill="1" applyBorder="1" applyAlignment="1">
      <alignment vertical="center" wrapText="1"/>
    </xf>
    <xf numFmtId="0" fontId="31" fillId="0" borderId="9" xfId="0" applyFont="1" applyBorder="1" applyAlignment="1">
      <alignment vertical="center" wrapText="1"/>
    </xf>
    <xf numFmtId="0" fontId="31" fillId="0" borderId="6" xfId="0" applyFont="1" applyBorder="1" applyAlignment="1">
      <alignment vertical="center" wrapText="1"/>
    </xf>
    <xf numFmtId="0" fontId="31" fillId="0" borderId="31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83" fillId="20" borderId="6" xfId="58" applyFont="1" applyFill="1" applyBorder="1" applyAlignment="1">
      <alignment horizontal="center" vertical="center" wrapText="1"/>
    </xf>
    <xf numFmtId="0" fontId="80" fillId="4" borderId="13" xfId="58" applyFont="1" applyFill="1" applyBorder="1" applyAlignment="1">
      <alignment horizontal="center" vertical="center" wrapText="1"/>
    </xf>
    <xf numFmtId="0" fontId="80" fillId="4" borderId="18" xfId="58" applyFont="1" applyFill="1" applyBorder="1" applyAlignment="1">
      <alignment horizontal="center" vertical="center" wrapText="1"/>
    </xf>
    <xf numFmtId="0" fontId="80" fillId="4" borderId="14" xfId="58" applyFont="1" applyFill="1" applyBorder="1" applyAlignment="1">
      <alignment horizontal="center" vertical="center" wrapText="1"/>
    </xf>
    <xf numFmtId="0" fontId="83" fillId="4" borderId="12" xfId="30" applyFont="1" applyFill="1" applyBorder="1" applyAlignment="1">
      <alignment horizontal="center" vertical="center" wrapText="1"/>
    </xf>
    <xf numFmtId="0" fontId="68" fillId="4" borderId="12" xfId="30" applyFont="1" applyFill="1" applyBorder="1" applyAlignment="1">
      <alignment horizontal="center" vertical="center" wrapText="1"/>
    </xf>
    <xf numFmtId="0" fontId="76" fillId="0" borderId="12" xfId="30" applyFont="1" applyBorder="1" applyAlignment="1">
      <alignment horizontal="left" vertical="center" wrapText="1"/>
    </xf>
    <xf numFmtId="0" fontId="70" fillId="0" borderId="12" xfId="30" applyFont="1" applyBorder="1" applyAlignment="1">
      <alignment horizontal="center" vertical="center" wrapText="1"/>
    </xf>
    <xf numFmtId="0" fontId="82" fillId="0" borderId="11" xfId="0" applyFont="1" applyBorder="1" applyAlignment="1">
      <alignment vertical="center" wrapText="1"/>
    </xf>
    <xf numFmtId="0" fontId="82" fillId="0" borderId="9" xfId="0" applyFont="1" applyBorder="1" applyAlignment="1">
      <alignment vertical="center" wrapText="1"/>
    </xf>
    <xf numFmtId="0" fontId="82" fillId="0" borderId="6" xfId="0" applyFont="1" applyBorder="1" applyAlignment="1">
      <alignment vertical="center" wrapText="1"/>
    </xf>
    <xf numFmtId="0" fontId="73" fillId="0" borderId="0" xfId="0" applyFont="1" applyAlignment="1">
      <alignment horizontal="center" vertical="center" wrapText="1"/>
    </xf>
    <xf numFmtId="0" fontId="71" fillId="0" borderId="12" xfId="0" applyFont="1" applyBorder="1" applyAlignment="1">
      <alignment horizontal="center" vertical="center"/>
    </xf>
    <xf numFmtId="0" fontId="81" fillId="20" borderId="12" xfId="30" applyFont="1" applyFill="1" applyBorder="1" applyAlignment="1">
      <alignment horizontal="center" vertical="top" wrapText="1"/>
    </xf>
    <xf numFmtId="0" fontId="82" fillId="0" borderId="13" xfId="0" applyFont="1" applyBorder="1" applyAlignment="1">
      <alignment vertical="center" wrapText="1"/>
    </xf>
    <xf numFmtId="0" fontId="82" fillId="0" borderId="18" xfId="0" applyFont="1" applyBorder="1" applyAlignment="1">
      <alignment vertical="center" wrapText="1"/>
    </xf>
    <xf numFmtId="0" fontId="82" fillId="0" borderId="14" xfId="0" applyFont="1" applyBorder="1" applyAlignment="1">
      <alignment vertical="center" wrapText="1"/>
    </xf>
    <xf numFmtId="0" fontId="136" fillId="0" borderId="11" xfId="0" applyFont="1" applyBorder="1" applyAlignment="1">
      <alignment vertical="center" wrapText="1"/>
    </xf>
    <xf numFmtId="0" fontId="136" fillId="0" borderId="9" xfId="0" applyFont="1" applyBorder="1" applyAlignment="1">
      <alignment vertical="center" wrapText="1"/>
    </xf>
    <xf numFmtId="0" fontId="136" fillId="0" borderId="6" xfId="0" applyFont="1" applyBorder="1" applyAlignment="1">
      <alignment vertical="center" wrapText="1"/>
    </xf>
    <xf numFmtId="0" fontId="71" fillId="0" borderId="0" xfId="0" applyFont="1" applyBorder="1" applyAlignment="1">
      <alignment horizontal="center" vertical="center" wrapText="1"/>
    </xf>
    <xf numFmtId="0" fontId="82" fillId="0" borderId="0" xfId="0" applyFont="1" applyBorder="1" applyAlignment="1">
      <alignment vertical="center" wrapText="1"/>
    </xf>
    <xf numFmtId="0" fontId="72" fillId="0" borderId="0" xfId="0" applyFont="1" applyBorder="1" applyAlignment="1">
      <alignment horizontal="center" vertical="center" wrapText="1"/>
    </xf>
    <xf numFmtId="0" fontId="0" fillId="0" borderId="0" xfId="0" applyBorder="1"/>
    <xf numFmtId="0" fontId="95" fillId="0" borderId="16" xfId="0" applyFont="1" applyBorder="1" applyAlignment="1">
      <alignment vertical="center"/>
    </xf>
    <xf numFmtId="0" fontId="102" fillId="0" borderId="16" xfId="31" applyFont="1" applyBorder="1" applyAlignment="1">
      <alignment vertical="center"/>
    </xf>
    <xf numFmtId="0" fontId="92" fillId="0" borderId="19" xfId="31" applyFont="1" applyBorder="1" applyAlignment="1">
      <alignment vertical="center" wrapText="1"/>
    </xf>
    <xf numFmtId="0" fontId="92" fillId="0" borderId="10" xfId="31" applyFont="1" applyBorder="1" applyAlignment="1">
      <alignment vertical="center" wrapText="1"/>
    </xf>
    <xf numFmtId="0" fontId="102" fillId="0" borderId="12" xfId="32" applyFont="1" applyBorder="1" applyAlignment="1">
      <alignment vertical="center" wrapText="1"/>
    </xf>
    <xf numFmtId="0" fontId="100" fillId="20" borderId="12" xfId="31" applyFont="1" applyFill="1" applyBorder="1" applyAlignment="1">
      <alignment vertical="top" wrapText="1"/>
    </xf>
    <xf numFmtId="49" fontId="100" fillId="20" borderId="19" xfId="0" applyNumberFormat="1" applyFont="1" applyFill="1" applyBorder="1" applyAlignment="1">
      <alignment horizontal="center" vertical="top" wrapText="1"/>
    </xf>
    <xf numFmtId="49" fontId="100" fillId="20" borderId="20" xfId="0" applyNumberFormat="1" applyFont="1" applyFill="1" applyBorder="1" applyAlignment="1">
      <alignment horizontal="center" vertical="top" wrapText="1"/>
    </xf>
    <xf numFmtId="0" fontId="101" fillId="0" borderId="5" xfId="30" applyFont="1" applyBorder="1" applyAlignment="1">
      <alignment horizontal="center" vertical="center" wrapText="1"/>
    </xf>
    <xf numFmtId="4" fontId="101" fillId="0" borderId="5" xfId="30" applyNumberFormat="1" applyFont="1" applyBorder="1" applyAlignment="1">
      <alignment horizontal="center" vertical="center" wrapText="1"/>
    </xf>
    <xf numFmtId="9" fontId="101" fillId="0" borderId="14" xfId="30" applyNumberFormat="1" applyFont="1" applyBorder="1" applyAlignment="1">
      <alignment horizontal="center" vertical="center" wrapText="1"/>
    </xf>
    <xf numFmtId="0" fontId="101" fillId="0" borderId="36" xfId="30" applyFont="1" applyBorder="1" applyAlignment="1">
      <alignment horizontal="center" vertical="center" wrapText="1"/>
    </xf>
    <xf numFmtId="0" fontId="101" fillId="0" borderId="37" xfId="30" applyFont="1" applyBorder="1" applyAlignment="1">
      <alignment horizontal="center" vertical="center" wrapText="1"/>
    </xf>
    <xf numFmtId="0" fontId="101" fillId="0" borderId="38" xfId="30" applyFont="1" applyBorder="1" applyAlignment="1">
      <alignment horizontal="center" vertical="center" wrapText="1"/>
    </xf>
    <xf numFmtId="0" fontId="100" fillId="20" borderId="11" xfId="30" applyFont="1" applyFill="1" applyBorder="1" applyAlignment="1" applyProtection="1">
      <alignment horizontal="center" vertical="center" wrapText="1"/>
      <protection hidden="1"/>
    </xf>
    <xf numFmtId="0" fontId="100" fillId="20" borderId="6" xfId="30" applyFont="1" applyFill="1" applyBorder="1" applyAlignment="1" applyProtection="1">
      <alignment horizontal="center" vertical="center" wrapText="1"/>
      <protection hidden="1"/>
    </xf>
    <xf numFmtId="0" fontId="99" fillId="0" borderId="20" xfId="30" applyFont="1" applyBorder="1" applyAlignment="1" applyProtection="1">
      <alignment horizontal="center" vertical="center" wrapText="1"/>
      <protection hidden="1"/>
    </xf>
    <xf numFmtId="0" fontId="99" fillId="0" borderId="14" xfId="30" applyFont="1" applyBorder="1" applyAlignment="1" applyProtection="1">
      <alignment horizontal="center" vertical="center" wrapText="1"/>
      <protection hidden="1"/>
    </xf>
    <xf numFmtId="0" fontId="101" fillId="0" borderId="11" xfId="30" applyFont="1" applyBorder="1" applyAlignment="1">
      <alignment horizontal="center" vertical="center" wrapText="1"/>
    </xf>
    <xf numFmtId="0" fontId="101" fillId="0" borderId="6" xfId="30" applyFont="1" applyBorder="1" applyAlignment="1">
      <alignment horizontal="center" vertical="center" wrapText="1"/>
    </xf>
    <xf numFmtId="0" fontId="97" fillId="0" borderId="11" xfId="30" applyFont="1" applyBorder="1" applyAlignment="1">
      <alignment horizontal="center" vertical="center"/>
    </xf>
    <xf numFmtId="0" fontId="99" fillId="0" borderId="22" xfId="30" applyFont="1" applyBorder="1" applyAlignment="1" applyProtection="1">
      <alignment horizontal="center" vertical="center" wrapText="1"/>
      <protection hidden="1"/>
    </xf>
    <xf numFmtId="0" fontId="99" fillId="0" borderId="18" xfId="30" applyFont="1" applyBorder="1" applyAlignment="1" applyProtection="1">
      <alignment horizontal="center" vertical="center" wrapText="1"/>
      <protection hidden="1"/>
    </xf>
    <xf numFmtId="0" fontId="97" fillId="0" borderId="39" xfId="30" applyFont="1" applyBorder="1" applyAlignment="1" applyProtection="1">
      <alignment horizontal="center" vertical="center" wrapText="1"/>
      <protection hidden="1"/>
    </xf>
    <xf numFmtId="0" fontId="97" fillId="0" borderId="32" xfId="30" applyFont="1" applyBorder="1" applyAlignment="1" applyProtection="1">
      <alignment horizontal="center" vertical="center" wrapText="1"/>
      <protection hidden="1"/>
    </xf>
    <xf numFmtId="0" fontId="97" fillId="0" borderId="40" xfId="30" applyFont="1" applyBorder="1" applyAlignment="1" applyProtection="1">
      <alignment horizontal="center" vertical="center" wrapText="1"/>
      <protection hidden="1"/>
    </xf>
    <xf numFmtId="0" fontId="97" fillId="0" borderId="41" xfId="30" applyFont="1" applyBorder="1" applyAlignment="1" applyProtection="1">
      <alignment horizontal="center" vertical="center" wrapText="1"/>
      <protection hidden="1"/>
    </xf>
    <xf numFmtId="0" fontId="97" fillId="0" borderId="34" xfId="30" applyFont="1" applyBorder="1" applyAlignment="1" applyProtection="1">
      <alignment horizontal="center" vertical="center" wrapText="1"/>
      <protection hidden="1"/>
    </xf>
    <xf numFmtId="0" fontId="97" fillId="0" borderId="42" xfId="30" applyFont="1" applyBorder="1" applyAlignment="1" applyProtection="1">
      <alignment horizontal="center" vertical="center" wrapText="1"/>
      <protection hidden="1"/>
    </xf>
    <xf numFmtId="0" fontId="178" fillId="0" borderId="33" xfId="30" applyFont="1" applyBorder="1" applyAlignment="1">
      <alignment horizontal="center" vertical="center" wrapText="1"/>
    </xf>
    <xf numFmtId="0" fontId="178" fillId="0" borderId="34" xfId="30" applyFont="1" applyBorder="1" applyAlignment="1">
      <alignment horizontal="center" vertical="center" wrapText="1"/>
    </xf>
    <xf numFmtId="0" fontId="178" fillId="0" borderId="35" xfId="30" applyFont="1" applyBorder="1" applyAlignment="1">
      <alignment horizontal="center" vertical="center" wrapText="1"/>
    </xf>
    <xf numFmtId="0" fontId="102" fillId="0" borderId="4" xfId="29" applyFont="1" applyBorder="1" applyAlignment="1">
      <alignment horizontal="center" vertical="center" wrapText="1"/>
    </xf>
    <xf numFmtId="0" fontId="102" fillId="0" borderId="20" xfId="0" applyFont="1" applyBorder="1" applyAlignment="1">
      <alignment horizontal="center" vertical="center" wrapText="1"/>
    </xf>
    <xf numFmtId="0" fontId="95" fillId="34" borderId="43" xfId="0" applyFont="1" applyFill="1" applyBorder="1" applyAlignment="1">
      <alignment horizontal="center" vertical="center" wrapText="1"/>
    </xf>
    <xf numFmtId="0" fontId="95" fillId="0" borderId="12" xfId="0" applyFont="1" applyBorder="1" applyAlignment="1">
      <alignment horizontal="center" vertical="center" wrapText="1"/>
    </xf>
    <xf numFmtId="164" fontId="95" fillId="0" borderId="13" xfId="35" applyFont="1" applyFill="1" applyBorder="1" applyAlignment="1" applyProtection="1">
      <alignment horizontal="center" vertical="center" wrapText="1"/>
    </xf>
    <xf numFmtId="164" fontId="95" fillId="0" borderId="14" xfId="35" applyFont="1" applyFill="1" applyBorder="1" applyAlignment="1" applyProtection="1">
      <alignment horizontal="center" vertical="center" wrapText="1"/>
    </xf>
    <xf numFmtId="9" fontId="95" fillId="0" borderId="4" xfId="33" applyFont="1" applyFill="1" applyBorder="1" applyAlignment="1" applyProtection="1">
      <alignment horizontal="center" vertical="center" wrapText="1"/>
    </xf>
    <xf numFmtId="9" fontId="95" fillId="0" borderId="5" xfId="33" applyFont="1" applyFill="1" applyBorder="1" applyAlignment="1" applyProtection="1">
      <alignment horizontal="center" vertical="center" wrapText="1"/>
    </xf>
    <xf numFmtId="9" fontId="95" fillId="0" borderId="12" xfId="33" applyFont="1" applyFill="1" applyBorder="1" applyAlignment="1" applyProtection="1">
      <alignment horizontal="center" vertical="center" wrapText="1"/>
    </xf>
    <xf numFmtId="0" fontId="92" fillId="0" borderId="5" xfId="0" applyFont="1" applyBorder="1" applyAlignment="1">
      <alignment horizontal="center" vertical="top" wrapText="1"/>
    </xf>
    <xf numFmtId="0" fontId="67" fillId="0" borderId="0" xfId="58" applyFont="1" applyAlignment="1">
      <alignment horizontal="center" vertical="center" wrapText="1"/>
    </xf>
  </cellXfs>
  <cellStyles count="125">
    <cellStyle name="20% - akcent 1" xfId="1" xr:uid="{00000000-0005-0000-0000-000000000000}"/>
    <cellStyle name="20% - akcent 1 2" xfId="59" xr:uid="{5D02D9EE-E3DF-49B8-9756-64C57D93AEF6}"/>
    <cellStyle name="20% - akcent 2" xfId="2" xr:uid="{00000000-0005-0000-0000-000001000000}"/>
    <cellStyle name="20% - akcent 2 2" xfId="60" xr:uid="{B7FCAB45-DA79-48FE-9204-CF2AD8541361}"/>
    <cellStyle name="20% - akcent 3" xfId="3" xr:uid="{00000000-0005-0000-0000-000002000000}"/>
    <cellStyle name="20% - akcent 3 2" xfId="61" xr:uid="{9AA58BEF-0CF2-479C-A041-9895E48F19EC}"/>
    <cellStyle name="20% - akcent 4" xfId="4" xr:uid="{00000000-0005-0000-0000-000003000000}"/>
    <cellStyle name="20% - akcent 4 2" xfId="62" xr:uid="{425DFCAF-16D4-47A8-89A9-4045C048071D}"/>
    <cellStyle name="20% - akcent 5" xfId="5" xr:uid="{00000000-0005-0000-0000-000004000000}"/>
    <cellStyle name="20% - akcent 5 2" xfId="63" xr:uid="{CCF099A7-9288-41F1-86FF-2FBEF3977680}"/>
    <cellStyle name="20% - akcent 6" xfId="6" xr:uid="{00000000-0005-0000-0000-000005000000}"/>
    <cellStyle name="20% - akcent 6 2" xfId="64" xr:uid="{7A0D4251-F71E-426E-88D7-B0B206F711E5}"/>
    <cellStyle name="40% - akcent 1" xfId="7" xr:uid="{00000000-0005-0000-0000-000006000000}"/>
    <cellStyle name="40% - akcent 1 2" xfId="65" xr:uid="{C53C7DB1-114D-4BAE-B793-B648C4004B92}"/>
    <cellStyle name="40% - akcent 2" xfId="8" xr:uid="{00000000-0005-0000-0000-000007000000}"/>
    <cellStyle name="40% - akcent 2 2" xfId="66" xr:uid="{CA66C4EC-39CE-46EA-A60B-8DB26295D652}"/>
    <cellStyle name="40% - akcent 3" xfId="9" xr:uid="{00000000-0005-0000-0000-000008000000}"/>
    <cellStyle name="40% - akcent 3 2" xfId="67" xr:uid="{A31E0D10-50E5-4E02-9C54-FF8AF6533829}"/>
    <cellStyle name="40% - akcent 4" xfId="10" xr:uid="{00000000-0005-0000-0000-000009000000}"/>
    <cellStyle name="40% - akcent 4 2" xfId="68" xr:uid="{D5A99914-F752-430F-B4CC-43E35A849130}"/>
    <cellStyle name="40% - akcent 5" xfId="11" xr:uid="{00000000-0005-0000-0000-00000A000000}"/>
    <cellStyle name="40% - akcent 5 2" xfId="69" xr:uid="{39E80BBA-7B2D-4649-A0E3-838978F97F5B}"/>
    <cellStyle name="40% - akcent 6" xfId="12" xr:uid="{00000000-0005-0000-0000-00000B000000}"/>
    <cellStyle name="40% - akcent 6 2" xfId="70" xr:uid="{E6E99727-3164-45AC-9270-32E6F979BE16}"/>
    <cellStyle name="60% - akcent 1" xfId="13" xr:uid="{00000000-0005-0000-0000-00000C000000}"/>
    <cellStyle name="60% - akcent 1 2" xfId="71" xr:uid="{F588CEC1-06BA-410D-BB45-1313F0543477}"/>
    <cellStyle name="60% - akcent 2" xfId="14" xr:uid="{00000000-0005-0000-0000-00000D000000}"/>
    <cellStyle name="60% - akcent 2 2" xfId="72" xr:uid="{637B1102-37EE-4697-9211-2FA78ABF2619}"/>
    <cellStyle name="60% - akcent 3" xfId="15" xr:uid="{00000000-0005-0000-0000-00000E000000}"/>
    <cellStyle name="60% - akcent 3 2" xfId="73" xr:uid="{9859A3FC-DBD5-4D7E-889B-AE268010A6B6}"/>
    <cellStyle name="60% - akcent 4" xfId="16" xr:uid="{00000000-0005-0000-0000-00000F000000}"/>
    <cellStyle name="60% - akcent 4 2" xfId="74" xr:uid="{B958F71C-405F-4923-B8F8-9F2AD9AB45DB}"/>
    <cellStyle name="60% - akcent 5" xfId="17" xr:uid="{00000000-0005-0000-0000-000010000000}"/>
    <cellStyle name="60% - akcent 5 2" xfId="75" xr:uid="{1EF22834-D8CC-4BE5-A293-B930DE41063F}"/>
    <cellStyle name="60% - akcent 6" xfId="18" xr:uid="{00000000-0005-0000-0000-000011000000}"/>
    <cellStyle name="60% - akcent 6 2" xfId="76" xr:uid="{E6BD8626-1729-4F45-AA01-CA1F28EE51C5}"/>
    <cellStyle name="Accent" xfId="77" xr:uid="{1C2E8A44-BD2F-49DF-B228-20C1775099E2}"/>
    <cellStyle name="Accent 1" xfId="78" xr:uid="{1EA08417-7922-418D-9FF0-1EBCAF1510A9}"/>
    <cellStyle name="Accent 2" xfId="79" xr:uid="{355E6FF9-F6E8-466A-B90C-40D1115E1B80}"/>
    <cellStyle name="Accent 3" xfId="80" xr:uid="{452E32D2-1E05-455A-B0DE-6201635F4979}"/>
    <cellStyle name="Akcent 1 1" xfId="19" xr:uid="{00000000-0005-0000-0000-000012000000}"/>
    <cellStyle name="Akcent 1 2" xfId="39" xr:uid="{00000000-0005-0000-0000-000013000000}"/>
    <cellStyle name="Akcent 1 3" xfId="81" xr:uid="{4FC33812-5EC1-4FC3-B993-189B4F13B08F}"/>
    <cellStyle name="Akcent 2 1" xfId="20" xr:uid="{00000000-0005-0000-0000-000014000000}"/>
    <cellStyle name="Akcent 2 2" xfId="40" xr:uid="{00000000-0005-0000-0000-000015000000}"/>
    <cellStyle name="Akcent 2 3" xfId="82" xr:uid="{27EA5A3C-8208-4A89-8D3A-D01DC7D39BC8}"/>
    <cellStyle name="Akcent 3 1" xfId="21" xr:uid="{00000000-0005-0000-0000-000016000000}"/>
    <cellStyle name="Akcent 3 2" xfId="83" xr:uid="{5D4735B7-098E-4D4E-BF78-00EA6E77C376}"/>
    <cellStyle name="Akcent 4 2" xfId="41" xr:uid="{00000000-0005-0000-0000-000017000000}"/>
    <cellStyle name="Akcent 4 3" xfId="84" xr:uid="{E7A40AA0-3EF0-4120-B7F4-B804C49CB359}"/>
    <cellStyle name="Akcent 5 2" xfId="42" xr:uid="{00000000-0005-0000-0000-000018000000}"/>
    <cellStyle name="Akcent 5 3" xfId="85" xr:uid="{9CDB6606-5C20-4C21-B03B-28989C91682D}"/>
    <cellStyle name="Akcent 6 2" xfId="43" xr:uid="{00000000-0005-0000-0000-000019000000}"/>
    <cellStyle name="Akcent 6 3" xfId="86" xr:uid="{4667068A-D73B-4ED7-9517-97252B456DAD}"/>
    <cellStyle name="Bad" xfId="87" xr:uid="{3F14B951-0AA1-45D9-9830-53636135DFC2}"/>
    <cellStyle name="Dane wejściowe 2" xfId="44" xr:uid="{00000000-0005-0000-0000-00001A000000}"/>
    <cellStyle name="Dane wejściowe 3" xfId="88" xr:uid="{D8E69B84-C435-4B40-AB60-4A077BE4E696}"/>
    <cellStyle name="Dane wyjściowe 2" xfId="45" xr:uid="{00000000-0005-0000-0000-00001B000000}"/>
    <cellStyle name="Dane wyjściowe 3" xfId="89" xr:uid="{5FCF94CE-BAF8-4E06-92D1-253DAAC503BF}"/>
    <cellStyle name="Dobre" xfId="22" xr:uid="{00000000-0005-0000-0000-00001C000000}"/>
    <cellStyle name="Dobre 2" xfId="90" xr:uid="{C334D788-F1E9-4C2E-8DDD-E6B586B0281B}"/>
    <cellStyle name="Dobry 1" xfId="23" xr:uid="{00000000-0005-0000-0000-00001D000000}"/>
    <cellStyle name="Error" xfId="91" xr:uid="{9F9BCDD7-EE80-4FE4-A94C-534ACB2B1564}"/>
    <cellStyle name="Excel Built-in Normal" xfId="24" xr:uid="{00000000-0005-0000-0000-00001E000000}"/>
    <cellStyle name="Excel_BuiltIn_Currency" xfId="92" xr:uid="{48CD977C-6E36-46EA-9168-9CFA2EC5E51B}"/>
    <cellStyle name="Footnote" xfId="93" xr:uid="{BB359248-68F8-4F0D-9918-3895E4840AA9}"/>
    <cellStyle name="Good" xfId="94" xr:uid="{810A04B4-D14B-4C09-AAE1-FBC8F2BE1C03}"/>
    <cellStyle name="Heading" xfId="95" xr:uid="{EBCC4F7C-405B-443F-A891-9F840C8B4DF6}"/>
    <cellStyle name="Heading 1" xfId="96" xr:uid="{05C3428A-7301-409C-A7BC-EF0A939C310B}"/>
    <cellStyle name="Heading 2" xfId="97" xr:uid="{49EA1768-2100-471D-9BA1-CFC71A1F0895}"/>
    <cellStyle name="Heading 3" xfId="98" xr:uid="{CFFC963D-ADC0-4871-B9FD-B42C2D5013A2}"/>
    <cellStyle name="Heading_P.6-odcz. do met. manual.testy" xfId="99" xr:uid="{2D5BEFD4-7223-4DBF-B319-A7BA962F8383}"/>
    <cellStyle name="Heading1" xfId="100" xr:uid="{6C01A0A9-68B4-4D94-A778-2E78BB4217D2}"/>
    <cellStyle name="Hyperlink" xfId="101" xr:uid="{B3010D0B-5B86-4EF8-9628-1E955F14FF82}"/>
    <cellStyle name="Komórka połączona 2" xfId="46" xr:uid="{00000000-0005-0000-0000-00001F000000}"/>
    <cellStyle name="Komórka połączona 3" xfId="102" xr:uid="{19BF7AB9-C82D-4F29-B008-5716A5E2C9C6}"/>
    <cellStyle name="Komórka zaznaczona 2" xfId="47" xr:uid="{00000000-0005-0000-0000-000020000000}"/>
    <cellStyle name="Komórka zaznaczona 3" xfId="103" xr:uid="{D8C5244E-DBC2-4DC7-8A13-4723B7FF4030}"/>
    <cellStyle name="Nagłówek 1 1" xfId="25" xr:uid="{00000000-0005-0000-0000-000021000000}"/>
    <cellStyle name="Nagłówek 1 2" xfId="104" xr:uid="{ECDBC118-3B10-4734-882C-BD3798592FB6}"/>
    <cellStyle name="Nagłówek 2 1" xfId="26" xr:uid="{00000000-0005-0000-0000-000022000000}"/>
    <cellStyle name="Nagłówek 2 2" xfId="105" xr:uid="{6A1CE3F2-09B3-41B9-9664-B3266A3A961F}"/>
    <cellStyle name="Nagłówek 3 2" xfId="48" xr:uid="{00000000-0005-0000-0000-000023000000}"/>
    <cellStyle name="Nagłówek 3 3" xfId="106" xr:uid="{7D662104-F6FA-45AB-ADEF-576F47A1EB09}"/>
    <cellStyle name="Nagłówek 4 2" xfId="49" xr:uid="{00000000-0005-0000-0000-000024000000}"/>
    <cellStyle name="Nagłówek 4 3" xfId="107" xr:uid="{16D07919-46E4-4ECF-8F38-0BA85A665E00}"/>
    <cellStyle name="Neutral" xfId="108" xr:uid="{E5730292-D1A1-41B5-B01C-25C6CD3B3806}"/>
    <cellStyle name="Neutralne" xfId="27" xr:uid="{00000000-0005-0000-0000-000025000000}"/>
    <cellStyle name="Neutralne 2" xfId="109" xr:uid="{60C061DF-A672-4B4E-8471-23A308405926}"/>
    <cellStyle name="Neutralny 1" xfId="28" xr:uid="{00000000-0005-0000-0000-000026000000}"/>
    <cellStyle name="Normal_SIWZ MJ II i MM dla KAM 04.09.2001" xfId="110" xr:uid="{E7C1E28D-C2BC-4D81-9034-1A3282DBAAD8}"/>
    <cellStyle name="Normalny" xfId="0" builtinId="0"/>
    <cellStyle name="Normalny 2" xfId="29" xr:uid="{00000000-0005-0000-0000-000028000000}"/>
    <cellStyle name="Normalny 2 2" xfId="30" xr:uid="{00000000-0005-0000-0000-000029000000}"/>
    <cellStyle name="Normalny 2 3" xfId="50" xr:uid="{00000000-0005-0000-0000-00002A000000}"/>
    <cellStyle name="Normalny 2 4" xfId="111" xr:uid="{05DBAA58-E47C-455C-84BB-4DAF8731402A}"/>
    <cellStyle name="Normalny 3" xfId="31" xr:uid="{00000000-0005-0000-0000-00002B000000}"/>
    <cellStyle name="Normalny 4" xfId="58" xr:uid="{E3AEA766-D6C0-4B48-BDFE-7776EE21911F}"/>
    <cellStyle name="Normalny_Zał. 1A do SIWZ Formularz asortymentowo-cenowy (zmodyfikowany  dn. 11.01.2018)" xfId="32" xr:uid="{00000000-0005-0000-0000-00002C000000}"/>
    <cellStyle name="Note" xfId="112" xr:uid="{CE974CCF-0A99-47E1-A6F2-EA408F08AC15}"/>
    <cellStyle name="Obliczenia 2" xfId="51" xr:uid="{00000000-0005-0000-0000-00002D000000}"/>
    <cellStyle name="Obliczenia 3" xfId="113" xr:uid="{8B9CB2E2-9EED-462F-92D0-2A383E6062C8}"/>
    <cellStyle name="Procentowy" xfId="33" builtinId="5"/>
    <cellStyle name="Procentowy 2" xfId="34" xr:uid="{00000000-0005-0000-0000-00002F000000}"/>
    <cellStyle name="Result" xfId="114" xr:uid="{1660C868-7915-46BE-8F11-E5B325A2D890}"/>
    <cellStyle name="Result2" xfId="115" xr:uid="{D278293D-E721-4C56-AFB8-D88D02EB7764}"/>
    <cellStyle name="Status" xfId="116" xr:uid="{16A8CAB8-932A-469A-A015-4B02DC46F26B}"/>
    <cellStyle name="Suma 2" xfId="52" xr:uid="{00000000-0005-0000-0000-000030000000}"/>
    <cellStyle name="Suma 3" xfId="117" xr:uid="{7BD13E96-C65E-4D1F-9AEF-EC8EBCBEE77B}"/>
    <cellStyle name="Tekst objaśnienia 2" xfId="53" xr:uid="{00000000-0005-0000-0000-000031000000}"/>
    <cellStyle name="Tekst objaśnienia 3" xfId="118" xr:uid="{6515C8E9-889D-4057-BDA6-5DE4ECD44FE3}"/>
    <cellStyle name="Tekst ostrzeżenia 2" xfId="54" xr:uid="{00000000-0005-0000-0000-000032000000}"/>
    <cellStyle name="Tekst ostrzeżenia 3" xfId="119" xr:uid="{C3E1A564-2A4D-4452-B2C6-964EE4B5EEA2}"/>
    <cellStyle name="Text" xfId="120" xr:uid="{6A660233-7AD9-4068-83AB-5C2B196D04BF}"/>
    <cellStyle name="Tytuł 2" xfId="55" xr:uid="{00000000-0005-0000-0000-000033000000}"/>
    <cellStyle name="Tytuł 3" xfId="121" xr:uid="{92251F56-1F76-420A-B13C-F045545A702A}"/>
    <cellStyle name="Uwaga 2" xfId="56" xr:uid="{00000000-0005-0000-0000-000034000000}"/>
    <cellStyle name="Uwaga 3" xfId="122" xr:uid="{143178EF-C4E9-4BE0-94E7-DEF521DDB7CE}"/>
    <cellStyle name="Walutowy" xfId="35" builtinId="4"/>
    <cellStyle name="Walutowy 2" xfId="36" xr:uid="{00000000-0005-0000-0000-000036000000}"/>
    <cellStyle name="Walutowy 3" xfId="57" xr:uid="{00000000-0005-0000-0000-000037000000}"/>
    <cellStyle name="Warning" xfId="123" xr:uid="{4B554214-F043-4607-8182-A928F37ADC86}"/>
    <cellStyle name="Złe" xfId="37" xr:uid="{00000000-0005-0000-0000-000038000000}"/>
    <cellStyle name="Złe 2" xfId="124" xr:uid="{2526D7B3-B159-4B74-994D-322545C0E71B}"/>
    <cellStyle name="Zły 1" xfId="38" xr:uid="{00000000-0005-0000-0000-00003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BBE33D"/>
      <rgbColor rgb="00FF1493"/>
      <rgbColor rgb="0000FFFF"/>
      <rgbColor rgb="00DC143C"/>
      <rgbColor rgb="00008000"/>
      <rgbColor rgb="00000080"/>
      <rgbColor rgb="00808000"/>
      <rgbColor rgb="00800080"/>
      <rgbColor rgb="00158466"/>
      <rgbColor rgb="00C0C0C0"/>
      <rgbColor rgb="00808080"/>
      <rgbColor rgb="009999FF"/>
      <rgbColor rgb="00C9211E"/>
      <rgbColor rgb="00F6F9D4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70C0"/>
      <rgbColor rgb="000000FF"/>
      <rgbColor rgb="0000A933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1D41A"/>
      <rgbColor rgb="00FFCC00"/>
      <rgbColor rgb="00FF9900"/>
      <rgbColor rgb="00FF6600"/>
      <rgbColor rgb="00666699"/>
      <rgbColor rgb="00FFB66C"/>
      <rgbColor rgb="00003366"/>
      <rgbColor rgb="00339966"/>
      <rgbColor rgb="00003300"/>
      <rgbColor rgb="00333300"/>
      <rgbColor rgb="00993300"/>
      <rgbColor rgb="0055308D"/>
      <rgbColor rgb="00333399"/>
      <rgbColor rgb="001F497D"/>
    </indexedColors>
    <mruColors>
      <color rgb="FF0000FF"/>
      <color rgb="FFFFFFCC"/>
      <color rgb="FFCC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536"/>
  <sheetViews>
    <sheetView topLeftCell="B142" zoomScale="138" zoomScaleNormal="138" workbookViewId="0">
      <selection activeCell="I145" sqref="I145:J145"/>
    </sheetView>
  </sheetViews>
  <sheetFormatPr defaultRowHeight="16.5" customHeight="1"/>
  <cols>
    <col min="1" max="1" width="4" customWidth="1"/>
    <col min="2" max="2" width="38.88671875" customWidth="1"/>
    <col min="3" max="3" width="5.6640625" style="1" customWidth="1"/>
    <col min="4" max="4" width="7" style="1" customWidth="1"/>
    <col min="5" max="5" width="9" style="1" customWidth="1"/>
    <col min="6" max="6" width="9.109375" customWidth="1"/>
    <col min="7" max="7" width="13.33203125" customWidth="1"/>
    <col min="8" max="8" width="7.33203125" customWidth="1"/>
    <col min="9" max="9" width="12" customWidth="1"/>
    <col min="10" max="10" width="16.44140625" customWidth="1"/>
    <col min="11" max="11" width="15.5546875" customWidth="1"/>
  </cols>
  <sheetData>
    <row r="1" spans="1:11" ht="24" customHeight="1">
      <c r="A1" s="409" t="s">
        <v>0</v>
      </c>
      <c r="B1" s="409"/>
      <c r="C1" s="409"/>
      <c r="D1" s="409"/>
      <c r="E1" s="409"/>
      <c r="F1" s="409"/>
      <c r="G1" s="409"/>
      <c r="H1" s="409"/>
      <c r="I1" s="409"/>
      <c r="J1" s="2" t="s">
        <v>1</v>
      </c>
      <c r="K1" s="3"/>
    </row>
    <row r="2" spans="1:11" ht="11.25" customHeight="1">
      <c r="A2" s="2"/>
      <c r="B2" s="3"/>
      <c r="C2" s="4"/>
      <c r="D2" s="4"/>
      <c r="E2" s="4"/>
      <c r="F2" s="3"/>
      <c r="G2" s="3"/>
      <c r="H2" s="3"/>
      <c r="I2" s="3"/>
      <c r="J2" s="3"/>
      <c r="K2" s="3"/>
    </row>
    <row r="3" spans="1:11" ht="15" customHeight="1">
      <c r="A3" s="2" t="s">
        <v>2</v>
      </c>
      <c r="B3" s="5"/>
      <c r="C3" s="6"/>
      <c r="D3" s="6"/>
      <c r="E3" s="6"/>
      <c r="F3" s="5"/>
      <c r="G3" s="5"/>
      <c r="H3" s="5"/>
      <c r="I3" s="5"/>
      <c r="J3" s="5"/>
      <c r="K3" s="3"/>
    </row>
    <row r="4" spans="1:11" ht="6.75" customHeight="1">
      <c r="A4" s="7"/>
      <c r="B4" s="5"/>
      <c r="C4" s="6"/>
      <c r="D4" s="6"/>
      <c r="E4" s="6"/>
      <c r="F4" s="5"/>
      <c r="G4" s="5"/>
      <c r="H4" s="5"/>
      <c r="I4" s="5"/>
      <c r="J4" s="5"/>
      <c r="K4" s="3"/>
    </row>
    <row r="5" spans="1:11" ht="30" customHeight="1">
      <c r="A5" s="410" t="s">
        <v>3</v>
      </c>
      <c r="B5" s="410"/>
      <c r="C5" s="410"/>
      <c r="D5" s="410"/>
      <c r="E5" s="410"/>
      <c r="F5" s="410"/>
      <c r="G5" s="410"/>
      <c r="H5" s="410"/>
      <c r="I5" s="410"/>
      <c r="J5" s="410"/>
      <c r="K5" s="410"/>
    </row>
    <row r="6" spans="1:11" ht="12.75" customHeight="1">
      <c r="A6" s="8"/>
      <c r="B6" s="9"/>
      <c r="C6" s="6"/>
      <c r="D6" s="6"/>
      <c r="E6" s="6"/>
      <c r="F6" s="5"/>
      <c r="G6" s="5"/>
      <c r="H6" s="5"/>
      <c r="I6" s="5"/>
      <c r="J6" s="5"/>
      <c r="K6" s="3"/>
    </row>
    <row r="7" spans="1:11" ht="22.35" customHeight="1">
      <c r="A7" s="411" t="s">
        <v>4</v>
      </c>
      <c r="B7" s="411" t="s">
        <v>5</v>
      </c>
      <c r="C7" s="411" t="s">
        <v>6</v>
      </c>
      <c r="D7" s="411" t="s">
        <v>7</v>
      </c>
      <c r="E7" s="412" t="s">
        <v>391</v>
      </c>
      <c r="F7" s="411" t="s">
        <v>8</v>
      </c>
      <c r="G7" s="10" t="s">
        <v>389</v>
      </c>
      <c r="H7" s="411" t="s">
        <v>374</v>
      </c>
      <c r="I7" s="10" t="s">
        <v>390</v>
      </c>
      <c r="J7" s="411" t="s">
        <v>12</v>
      </c>
      <c r="K7" s="414" t="s">
        <v>13</v>
      </c>
    </row>
    <row r="8" spans="1:11" ht="18.75" customHeight="1">
      <c r="A8" s="411"/>
      <c r="B8" s="411"/>
      <c r="C8" s="411"/>
      <c r="D8" s="411"/>
      <c r="E8" s="413"/>
      <c r="F8" s="411"/>
      <c r="G8" s="11" t="s">
        <v>209</v>
      </c>
      <c r="H8" s="411"/>
      <c r="I8" s="12" t="s">
        <v>392</v>
      </c>
      <c r="J8" s="411"/>
      <c r="K8" s="414"/>
    </row>
    <row r="9" spans="1:11" ht="12.75" customHeight="1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182</v>
      </c>
    </row>
    <row r="10" spans="1:11" ht="12.75" customHeight="1">
      <c r="A10" s="14" t="s">
        <v>26</v>
      </c>
      <c r="B10" s="14" t="s">
        <v>27</v>
      </c>
      <c r="C10" s="14"/>
      <c r="D10" s="14"/>
      <c r="E10" s="14"/>
      <c r="F10" s="14"/>
      <c r="G10" s="14"/>
      <c r="H10" s="14"/>
      <c r="I10" s="14"/>
      <c r="J10" s="14"/>
      <c r="K10" s="14"/>
    </row>
    <row r="11" spans="1:11" ht="12.75" customHeight="1">
      <c r="A11" s="15" t="s">
        <v>28</v>
      </c>
      <c r="B11" s="79" t="s">
        <v>279</v>
      </c>
      <c r="C11" s="15" t="s">
        <v>29</v>
      </c>
      <c r="D11" s="15">
        <v>40</v>
      </c>
      <c r="E11" s="17"/>
      <c r="F11" s="18"/>
      <c r="G11" s="18">
        <f>E11*F11</f>
        <v>0</v>
      </c>
      <c r="H11" s="15"/>
      <c r="I11" s="19">
        <f t="shared" ref="I11:I71" si="0">G11*H11%+G11</f>
        <v>0</v>
      </c>
      <c r="J11" s="16"/>
      <c r="K11" s="20"/>
    </row>
    <row r="12" spans="1:11" ht="12.75" customHeight="1">
      <c r="A12" s="21" t="s">
        <v>30</v>
      </c>
      <c r="B12" s="81" t="s">
        <v>280</v>
      </c>
      <c r="C12" s="21" t="s">
        <v>29</v>
      </c>
      <c r="D12" s="21">
        <v>70</v>
      </c>
      <c r="E12" s="23"/>
      <c r="F12" s="18"/>
      <c r="G12" s="18">
        <f t="shared" ref="G12:G71" si="1">E12*F12</f>
        <v>0</v>
      </c>
      <c r="H12" s="21"/>
      <c r="I12" s="19">
        <f t="shared" si="0"/>
        <v>0</v>
      </c>
      <c r="J12" s="22"/>
      <c r="K12" s="24"/>
    </row>
    <row r="13" spans="1:11" ht="12.75" customHeight="1">
      <c r="A13" s="21" t="s">
        <v>31</v>
      </c>
      <c r="B13" s="81" t="s">
        <v>281</v>
      </c>
      <c r="C13" s="21" t="s">
        <v>29</v>
      </c>
      <c r="D13" s="21">
        <v>20</v>
      </c>
      <c r="E13" s="23"/>
      <c r="F13" s="18"/>
      <c r="G13" s="18">
        <f t="shared" si="1"/>
        <v>0</v>
      </c>
      <c r="H13" s="15"/>
      <c r="I13" s="19">
        <f t="shared" si="0"/>
        <v>0</v>
      </c>
      <c r="J13" s="22"/>
      <c r="K13" s="24"/>
    </row>
    <row r="14" spans="1:11" ht="12.6" customHeight="1">
      <c r="A14" s="21" t="s">
        <v>32</v>
      </c>
      <c r="B14" s="81" t="s">
        <v>282</v>
      </c>
      <c r="C14" s="21" t="s">
        <v>29</v>
      </c>
      <c r="D14" s="21">
        <v>20</v>
      </c>
      <c r="E14" s="23"/>
      <c r="F14" s="18"/>
      <c r="G14" s="18">
        <f t="shared" si="1"/>
        <v>0</v>
      </c>
      <c r="H14" s="21"/>
      <c r="I14" s="19">
        <f t="shared" si="0"/>
        <v>0</v>
      </c>
      <c r="J14" s="22"/>
      <c r="K14" s="24"/>
    </row>
    <row r="15" spans="1:11" ht="12.6" customHeight="1">
      <c r="A15" s="21" t="s">
        <v>33</v>
      </c>
      <c r="B15" s="81" t="s">
        <v>283</v>
      </c>
      <c r="C15" s="21" t="s">
        <v>29</v>
      </c>
      <c r="D15" s="21">
        <v>40</v>
      </c>
      <c r="E15" s="23"/>
      <c r="F15" s="18"/>
      <c r="G15" s="18">
        <f t="shared" si="1"/>
        <v>0</v>
      </c>
      <c r="H15" s="15"/>
      <c r="I15" s="19">
        <f t="shared" si="0"/>
        <v>0</v>
      </c>
      <c r="J15" s="22"/>
      <c r="K15" s="24"/>
    </row>
    <row r="16" spans="1:11" ht="13.35" customHeight="1">
      <c r="A16" s="21" t="s">
        <v>34</v>
      </c>
      <c r="B16" s="81" t="s">
        <v>284</v>
      </c>
      <c r="C16" s="21" t="s">
        <v>29</v>
      </c>
      <c r="D16" s="21">
        <v>20</v>
      </c>
      <c r="E16" s="23"/>
      <c r="F16" s="18"/>
      <c r="G16" s="18">
        <f t="shared" si="1"/>
        <v>0</v>
      </c>
      <c r="H16" s="21"/>
      <c r="I16" s="19">
        <f t="shared" si="0"/>
        <v>0</v>
      </c>
      <c r="J16" s="22"/>
      <c r="K16" s="24"/>
    </row>
    <row r="17" spans="1:11" ht="13.35" customHeight="1">
      <c r="A17" s="21" t="s">
        <v>35</v>
      </c>
      <c r="B17" s="81" t="s">
        <v>285</v>
      </c>
      <c r="C17" s="21" t="s">
        <v>29</v>
      </c>
      <c r="D17" s="21">
        <v>30</v>
      </c>
      <c r="E17" s="23"/>
      <c r="F17" s="18"/>
      <c r="G17" s="18">
        <f t="shared" si="1"/>
        <v>0</v>
      </c>
      <c r="H17" s="15"/>
      <c r="I17" s="19">
        <f t="shared" si="0"/>
        <v>0</v>
      </c>
      <c r="J17" s="22"/>
      <c r="K17" s="24"/>
    </row>
    <row r="18" spans="1:11" ht="13.35" customHeight="1">
      <c r="A18" s="21" t="s">
        <v>36</v>
      </c>
      <c r="B18" s="81" t="s">
        <v>286</v>
      </c>
      <c r="C18" s="21" t="s">
        <v>29</v>
      </c>
      <c r="D18" s="21">
        <v>40</v>
      </c>
      <c r="E18" s="23"/>
      <c r="F18" s="18"/>
      <c r="G18" s="18">
        <f t="shared" si="1"/>
        <v>0</v>
      </c>
      <c r="H18" s="21"/>
      <c r="I18" s="19">
        <f t="shared" si="0"/>
        <v>0</v>
      </c>
      <c r="J18" s="22"/>
      <c r="K18" s="24"/>
    </row>
    <row r="19" spans="1:11" ht="11.85" customHeight="1">
      <c r="A19" s="21" t="s">
        <v>37</v>
      </c>
      <c r="B19" s="81" t="s">
        <v>287</v>
      </c>
      <c r="C19" s="21" t="s">
        <v>29</v>
      </c>
      <c r="D19" s="21">
        <v>60</v>
      </c>
      <c r="E19" s="23"/>
      <c r="F19" s="18"/>
      <c r="G19" s="18">
        <f t="shared" si="1"/>
        <v>0</v>
      </c>
      <c r="H19" s="15"/>
      <c r="I19" s="19">
        <f t="shared" si="0"/>
        <v>0</v>
      </c>
      <c r="J19" s="22"/>
      <c r="K19" s="24"/>
    </row>
    <row r="20" spans="1:11" ht="12.6" customHeight="1">
      <c r="A20" s="21" t="s">
        <v>38</v>
      </c>
      <c r="B20" s="81" t="s">
        <v>288</v>
      </c>
      <c r="C20" s="21" t="s">
        <v>29</v>
      </c>
      <c r="D20" s="21">
        <v>70</v>
      </c>
      <c r="E20" s="23"/>
      <c r="F20" s="18"/>
      <c r="G20" s="18">
        <f t="shared" si="1"/>
        <v>0</v>
      </c>
      <c r="H20" s="21"/>
      <c r="I20" s="19">
        <f t="shared" si="0"/>
        <v>0</v>
      </c>
      <c r="J20" s="22"/>
      <c r="K20" s="24"/>
    </row>
    <row r="21" spans="1:11" ht="11.85" customHeight="1">
      <c r="A21" s="21" t="s">
        <v>39</v>
      </c>
      <c r="B21" s="81" t="s">
        <v>289</v>
      </c>
      <c r="C21" s="21" t="s">
        <v>29</v>
      </c>
      <c r="D21" s="21">
        <v>20</v>
      </c>
      <c r="E21" s="23"/>
      <c r="F21" s="18"/>
      <c r="G21" s="18">
        <f t="shared" si="1"/>
        <v>0</v>
      </c>
      <c r="H21" s="15"/>
      <c r="I21" s="19">
        <f t="shared" si="0"/>
        <v>0</v>
      </c>
      <c r="J21" s="22"/>
      <c r="K21" s="24"/>
    </row>
    <row r="22" spans="1:11" ht="13.35" customHeight="1">
      <c r="A22" s="21" t="s">
        <v>40</v>
      </c>
      <c r="B22" s="81" t="s">
        <v>290</v>
      </c>
      <c r="C22" s="21" t="s">
        <v>29</v>
      </c>
      <c r="D22" s="21">
        <v>10</v>
      </c>
      <c r="E22" s="23"/>
      <c r="F22" s="18"/>
      <c r="G22" s="18">
        <f t="shared" si="1"/>
        <v>0</v>
      </c>
      <c r="H22" s="21"/>
      <c r="I22" s="19">
        <f t="shared" si="0"/>
        <v>0</v>
      </c>
      <c r="J22" s="22"/>
      <c r="K22" s="24"/>
    </row>
    <row r="23" spans="1:11" ht="13.35" customHeight="1">
      <c r="A23" s="21" t="s">
        <v>41</v>
      </c>
      <c r="B23" s="81" t="s">
        <v>291</v>
      </c>
      <c r="C23" s="21" t="s">
        <v>29</v>
      </c>
      <c r="D23" s="21">
        <v>40</v>
      </c>
      <c r="E23" s="23"/>
      <c r="F23" s="18"/>
      <c r="G23" s="18">
        <f t="shared" si="1"/>
        <v>0</v>
      </c>
      <c r="H23" s="15"/>
      <c r="I23" s="19">
        <f t="shared" si="0"/>
        <v>0</v>
      </c>
      <c r="J23" s="22"/>
      <c r="K23" s="24"/>
    </row>
    <row r="24" spans="1:11" ht="13.35" customHeight="1">
      <c r="A24" s="21" t="s">
        <v>42</v>
      </c>
      <c r="B24" s="81" t="s">
        <v>292</v>
      </c>
      <c r="C24" s="21" t="s">
        <v>29</v>
      </c>
      <c r="D24" s="21">
        <v>40</v>
      </c>
      <c r="E24" s="23"/>
      <c r="F24" s="18"/>
      <c r="G24" s="18">
        <f t="shared" si="1"/>
        <v>0</v>
      </c>
      <c r="H24" s="21"/>
      <c r="I24" s="19">
        <f t="shared" si="0"/>
        <v>0</v>
      </c>
      <c r="J24" s="22"/>
      <c r="K24" s="24"/>
    </row>
    <row r="25" spans="1:11" ht="14.1" customHeight="1">
      <c r="A25" s="21" t="s">
        <v>43</v>
      </c>
      <c r="B25" s="81" t="s">
        <v>293</v>
      </c>
      <c r="C25" s="21" t="s">
        <v>29</v>
      </c>
      <c r="D25" s="21">
        <v>60</v>
      </c>
      <c r="E25" s="23"/>
      <c r="F25" s="18"/>
      <c r="G25" s="18">
        <f t="shared" si="1"/>
        <v>0</v>
      </c>
      <c r="H25" s="15"/>
      <c r="I25" s="19">
        <f t="shared" si="0"/>
        <v>0</v>
      </c>
      <c r="J25" s="22"/>
      <c r="K25" s="24"/>
    </row>
    <row r="26" spans="1:11" ht="11.85" customHeight="1">
      <c r="A26" s="21" t="s">
        <v>44</v>
      </c>
      <c r="B26" s="81" t="s">
        <v>294</v>
      </c>
      <c r="C26" s="21" t="s">
        <v>29</v>
      </c>
      <c r="D26" s="21">
        <v>20</v>
      </c>
      <c r="E26" s="23"/>
      <c r="F26" s="18"/>
      <c r="G26" s="18">
        <f t="shared" si="1"/>
        <v>0</v>
      </c>
      <c r="H26" s="21"/>
      <c r="I26" s="19">
        <f t="shared" si="0"/>
        <v>0</v>
      </c>
      <c r="J26" s="22"/>
      <c r="K26" s="24"/>
    </row>
    <row r="27" spans="1:11" ht="14.85" customHeight="1">
      <c r="A27" s="21" t="s">
        <v>45</v>
      </c>
      <c r="B27" s="81" t="s">
        <v>295</v>
      </c>
      <c r="C27" s="21" t="s">
        <v>29</v>
      </c>
      <c r="D27" s="21">
        <v>20</v>
      </c>
      <c r="E27" s="23"/>
      <c r="F27" s="18"/>
      <c r="G27" s="18">
        <f t="shared" si="1"/>
        <v>0</v>
      </c>
      <c r="H27" s="15"/>
      <c r="I27" s="19">
        <f t="shared" si="0"/>
        <v>0</v>
      </c>
      <c r="J27" s="22"/>
      <c r="K27" s="24"/>
    </row>
    <row r="28" spans="1:11" ht="14.1" customHeight="1">
      <c r="A28" s="21" t="s">
        <v>46</v>
      </c>
      <c r="B28" s="81" t="s">
        <v>296</v>
      </c>
      <c r="C28" s="21" t="s">
        <v>29</v>
      </c>
      <c r="D28" s="21">
        <v>30</v>
      </c>
      <c r="E28" s="23"/>
      <c r="F28" s="18"/>
      <c r="G28" s="18">
        <f t="shared" si="1"/>
        <v>0</v>
      </c>
      <c r="H28" s="21"/>
      <c r="I28" s="19">
        <f t="shared" si="0"/>
        <v>0</v>
      </c>
      <c r="J28" s="22"/>
      <c r="K28" s="24"/>
    </row>
    <row r="29" spans="1:11" ht="14.1" customHeight="1">
      <c r="A29" s="21" t="s">
        <v>47</v>
      </c>
      <c r="B29" s="81" t="s">
        <v>297</v>
      </c>
      <c r="C29" s="21" t="s">
        <v>29</v>
      </c>
      <c r="D29" s="21">
        <v>40</v>
      </c>
      <c r="E29" s="23"/>
      <c r="F29" s="18"/>
      <c r="G29" s="18">
        <f t="shared" si="1"/>
        <v>0</v>
      </c>
      <c r="H29" s="15"/>
      <c r="I29" s="19">
        <f t="shared" si="0"/>
        <v>0</v>
      </c>
      <c r="J29" s="22"/>
      <c r="K29" s="24"/>
    </row>
    <row r="30" spans="1:11" ht="13.35" customHeight="1">
      <c r="A30" s="21" t="s">
        <v>48</v>
      </c>
      <c r="B30" s="81" t="s">
        <v>298</v>
      </c>
      <c r="C30" s="21" t="s">
        <v>29</v>
      </c>
      <c r="D30" s="21">
        <v>40</v>
      </c>
      <c r="E30" s="23"/>
      <c r="F30" s="18"/>
      <c r="G30" s="18">
        <f t="shared" si="1"/>
        <v>0</v>
      </c>
      <c r="H30" s="21"/>
      <c r="I30" s="19">
        <f t="shared" si="0"/>
        <v>0</v>
      </c>
      <c r="J30" s="22"/>
      <c r="K30" s="24"/>
    </row>
    <row r="31" spans="1:11" ht="13.35" customHeight="1">
      <c r="A31" s="21" t="s">
        <v>49</v>
      </c>
      <c r="B31" s="81" t="s">
        <v>299</v>
      </c>
      <c r="C31" s="21" t="s">
        <v>29</v>
      </c>
      <c r="D31" s="21">
        <v>30</v>
      </c>
      <c r="E31" s="23"/>
      <c r="F31" s="18"/>
      <c r="G31" s="18">
        <f t="shared" si="1"/>
        <v>0</v>
      </c>
      <c r="H31" s="15"/>
      <c r="I31" s="19">
        <f t="shared" si="0"/>
        <v>0</v>
      </c>
      <c r="J31" s="22"/>
      <c r="K31" s="24"/>
    </row>
    <row r="32" spans="1:11" ht="14.1" customHeight="1">
      <c r="A32" s="21" t="s">
        <v>50</v>
      </c>
      <c r="B32" s="81" t="s">
        <v>300</v>
      </c>
      <c r="C32" s="21" t="s">
        <v>29</v>
      </c>
      <c r="D32" s="21">
        <v>20</v>
      </c>
      <c r="E32" s="23"/>
      <c r="F32" s="18"/>
      <c r="G32" s="18">
        <f t="shared" si="1"/>
        <v>0</v>
      </c>
      <c r="H32" s="21"/>
      <c r="I32" s="19">
        <f t="shared" si="0"/>
        <v>0</v>
      </c>
      <c r="J32" s="22"/>
      <c r="K32" s="24"/>
    </row>
    <row r="33" spans="1:11" ht="12.6" customHeight="1">
      <c r="A33" s="21" t="s">
        <v>51</v>
      </c>
      <c r="B33" s="81" t="s">
        <v>301</v>
      </c>
      <c r="C33" s="21" t="s">
        <v>29</v>
      </c>
      <c r="D33" s="21">
        <v>20</v>
      </c>
      <c r="E33" s="23"/>
      <c r="F33" s="18"/>
      <c r="G33" s="18">
        <f t="shared" si="1"/>
        <v>0</v>
      </c>
      <c r="H33" s="15"/>
      <c r="I33" s="19">
        <f t="shared" si="0"/>
        <v>0</v>
      </c>
      <c r="J33" s="22"/>
      <c r="K33" s="24"/>
    </row>
    <row r="34" spans="1:11" ht="12.6" customHeight="1">
      <c r="A34" s="21" t="s">
        <v>52</v>
      </c>
      <c r="B34" s="81" t="s">
        <v>302</v>
      </c>
      <c r="C34" s="21" t="s">
        <v>29</v>
      </c>
      <c r="D34" s="21">
        <v>40</v>
      </c>
      <c r="E34" s="23"/>
      <c r="F34" s="18"/>
      <c r="G34" s="18">
        <f t="shared" si="1"/>
        <v>0</v>
      </c>
      <c r="H34" s="21"/>
      <c r="I34" s="19">
        <f t="shared" si="0"/>
        <v>0</v>
      </c>
      <c r="J34" s="22"/>
      <c r="K34" s="24"/>
    </row>
    <row r="35" spans="1:11" ht="14.1" customHeight="1">
      <c r="A35" s="21" t="s">
        <v>53</v>
      </c>
      <c r="B35" s="81" t="s">
        <v>303</v>
      </c>
      <c r="C35" s="21" t="s">
        <v>29</v>
      </c>
      <c r="D35" s="21">
        <v>10</v>
      </c>
      <c r="E35" s="23"/>
      <c r="F35" s="18"/>
      <c r="G35" s="18">
        <f t="shared" si="1"/>
        <v>0</v>
      </c>
      <c r="H35" s="15"/>
      <c r="I35" s="19">
        <f t="shared" si="0"/>
        <v>0</v>
      </c>
      <c r="J35" s="22"/>
      <c r="K35" s="24"/>
    </row>
    <row r="36" spans="1:11" ht="13.35" customHeight="1">
      <c r="A36" s="21" t="s">
        <v>54</v>
      </c>
      <c r="B36" s="81" t="s">
        <v>304</v>
      </c>
      <c r="C36" s="21" t="s">
        <v>29</v>
      </c>
      <c r="D36" s="21">
        <v>10</v>
      </c>
      <c r="E36" s="23"/>
      <c r="F36" s="18"/>
      <c r="G36" s="18">
        <f t="shared" si="1"/>
        <v>0</v>
      </c>
      <c r="H36" s="21"/>
      <c r="I36" s="19">
        <f t="shared" si="0"/>
        <v>0</v>
      </c>
      <c r="J36" s="22"/>
      <c r="K36" s="24"/>
    </row>
    <row r="37" spans="1:11" ht="13.35" customHeight="1">
      <c r="A37" s="21" t="s">
        <v>55</v>
      </c>
      <c r="B37" s="81" t="s">
        <v>305</v>
      </c>
      <c r="C37" s="21" t="s">
        <v>29</v>
      </c>
      <c r="D37" s="21">
        <v>80</v>
      </c>
      <c r="E37" s="23"/>
      <c r="F37" s="18"/>
      <c r="G37" s="18">
        <f t="shared" si="1"/>
        <v>0</v>
      </c>
      <c r="H37" s="15"/>
      <c r="I37" s="19">
        <f t="shared" si="0"/>
        <v>0</v>
      </c>
      <c r="J37" s="22"/>
      <c r="K37" s="24"/>
    </row>
    <row r="38" spans="1:11" ht="12.6" customHeight="1">
      <c r="A38" s="21" t="s">
        <v>56</v>
      </c>
      <c r="B38" s="81" t="s">
        <v>306</v>
      </c>
      <c r="C38" s="21" t="s">
        <v>29</v>
      </c>
      <c r="D38" s="21">
        <v>10</v>
      </c>
      <c r="E38" s="23"/>
      <c r="F38" s="18"/>
      <c r="G38" s="18">
        <f t="shared" si="1"/>
        <v>0</v>
      </c>
      <c r="H38" s="21"/>
      <c r="I38" s="19">
        <f t="shared" si="0"/>
        <v>0</v>
      </c>
      <c r="J38" s="22"/>
      <c r="K38" s="24"/>
    </row>
    <row r="39" spans="1:11" ht="14.1" customHeight="1">
      <c r="A39" s="21" t="s">
        <v>57</v>
      </c>
      <c r="B39" s="81" t="s">
        <v>307</v>
      </c>
      <c r="C39" s="21" t="s">
        <v>29</v>
      </c>
      <c r="D39" s="21">
        <v>20</v>
      </c>
      <c r="E39" s="23"/>
      <c r="F39" s="18"/>
      <c r="G39" s="18">
        <f t="shared" si="1"/>
        <v>0</v>
      </c>
      <c r="H39" s="15"/>
      <c r="I39" s="19">
        <f t="shared" si="0"/>
        <v>0</v>
      </c>
      <c r="J39" s="22"/>
      <c r="K39" s="24"/>
    </row>
    <row r="40" spans="1:11" ht="14.1" customHeight="1">
      <c r="A40" s="21" t="s">
        <v>58</v>
      </c>
      <c r="B40" s="81" t="s">
        <v>308</v>
      </c>
      <c r="C40" s="21" t="s">
        <v>29</v>
      </c>
      <c r="D40" s="21">
        <v>40</v>
      </c>
      <c r="E40" s="23"/>
      <c r="F40" s="18"/>
      <c r="G40" s="18">
        <f t="shared" si="1"/>
        <v>0</v>
      </c>
      <c r="H40" s="21"/>
      <c r="I40" s="19">
        <f t="shared" si="0"/>
        <v>0</v>
      </c>
      <c r="J40" s="22"/>
      <c r="K40" s="24"/>
    </row>
    <row r="41" spans="1:11" ht="14.85" customHeight="1">
      <c r="A41" s="21" t="s">
        <v>59</v>
      </c>
      <c r="B41" s="81" t="s">
        <v>309</v>
      </c>
      <c r="C41" s="21" t="s">
        <v>29</v>
      </c>
      <c r="D41" s="21">
        <v>15</v>
      </c>
      <c r="E41" s="23"/>
      <c r="F41" s="18"/>
      <c r="G41" s="18">
        <f t="shared" si="1"/>
        <v>0</v>
      </c>
      <c r="H41" s="15"/>
      <c r="I41" s="19">
        <f t="shared" si="0"/>
        <v>0</v>
      </c>
      <c r="J41" s="22"/>
      <c r="K41" s="24"/>
    </row>
    <row r="42" spans="1:11" ht="14.1" customHeight="1">
      <c r="A42" s="21" t="s">
        <v>60</v>
      </c>
      <c r="B42" s="81" t="s">
        <v>310</v>
      </c>
      <c r="C42" s="21" t="s">
        <v>29</v>
      </c>
      <c r="D42" s="21">
        <v>10</v>
      </c>
      <c r="E42" s="23"/>
      <c r="F42" s="18"/>
      <c r="G42" s="18">
        <f t="shared" si="1"/>
        <v>0</v>
      </c>
      <c r="H42" s="21"/>
      <c r="I42" s="19">
        <f t="shared" si="0"/>
        <v>0</v>
      </c>
      <c r="J42" s="22"/>
      <c r="K42" s="24"/>
    </row>
    <row r="43" spans="1:11" ht="15.6" customHeight="1">
      <c r="A43" s="21" t="s">
        <v>61</v>
      </c>
      <c r="B43" s="81" t="s">
        <v>311</v>
      </c>
      <c r="C43" s="21" t="s">
        <v>29</v>
      </c>
      <c r="D43" s="21">
        <v>20</v>
      </c>
      <c r="E43" s="23"/>
      <c r="F43" s="18"/>
      <c r="G43" s="18">
        <f t="shared" si="1"/>
        <v>0</v>
      </c>
      <c r="H43" s="15"/>
      <c r="I43" s="19">
        <f t="shared" si="0"/>
        <v>0</v>
      </c>
      <c r="J43" s="22"/>
      <c r="K43" s="24"/>
    </row>
    <row r="44" spans="1:11" ht="14.1" customHeight="1">
      <c r="A44" s="21" t="s">
        <v>62</v>
      </c>
      <c r="B44" s="81" t="s">
        <v>312</v>
      </c>
      <c r="C44" s="21" t="s">
        <v>29</v>
      </c>
      <c r="D44" s="21">
        <v>10</v>
      </c>
      <c r="E44" s="23"/>
      <c r="F44" s="18"/>
      <c r="G44" s="18">
        <f t="shared" si="1"/>
        <v>0</v>
      </c>
      <c r="H44" s="21"/>
      <c r="I44" s="19">
        <f t="shared" si="0"/>
        <v>0</v>
      </c>
      <c r="J44" s="22"/>
      <c r="K44" s="24"/>
    </row>
    <row r="45" spans="1:11" ht="14.85" customHeight="1">
      <c r="A45" s="21" t="s">
        <v>63</v>
      </c>
      <c r="B45" s="81" t="s">
        <v>313</v>
      </c>
      <c r="C45" s="21" t="s">
        <v>29</v>
      </c>
      <c r="D45" s="21">
        <v>10</v>
      </c>
      <c r="E45" s="23"/>
      <c r="F45" s="18"/>
      <c r="G45" s="18">
        <f t="shared" si="1"/>
        <v>0</v>
      </c>
      <c r="H45" s="15"/>
      <c r="I45" s="19">
        <f t="shared" si="0"/>
        <v>0</v>
      </c>
      <c r="J45" s="22"/>
      <c r="K45" s="24"/>
    </row>
    <row r="46" spans="1:11" ht="12.6" customHeight="1">
      <c r="A46" s="21" t="s">
        <v>64</v>
      </c>
      <c r="B46" s="81" t="s">
        <v>314</v>
      </c>
      <c r="C46" s="21" t="s">
        <v>29</v>
      </c>
      <c r="D46" s="21">
        <v>10</v>
      </c>
      <c r="E46" s="23"/>
      <c r="F46" s="18"/>
      <c r="G46" s="18">
        <f t="shared" si="1"/>
        <v>0</v>
      </c>
      <c r="H46" s="21"/>
      <c r="I46" s="19">
        <f t="shared" si="0"/>
        <v>0</v>
      </c>
      <c r="J46" s="22"/>
      <c r="K46" s="25"/>
    </row>
    <row r="47" spans="1:11" ht="13.35" customHeight="1">
      <c r="A47" s="21" t="s">
        <v>65</v>
      </c>
      <c r="B47" s="81" t="s">
        <v>66</v>
      </c>
      <c r="C47" s="21" t="s">
        <v>29</v>
      </c>
      <c r="D47" s="21">
        <v>50</v>
      </c>
      <c r="E47" s="23"/>
      <c r="F47" s="18"/>
      <c r="G47" s="18">
        <f t="shared" si="1"/>
        <v>0</v>
      </c>
      <c r="H47" s="15"/>
      <c r="I47" s="19">
        <f t="shared" si="0"/>
        <v>0</v>
      </c>
      <c r="J47" s="22"/>
      <c r="K47" s="25"/>
    </row>
    <row r="48" spans="1:11" ht="12.6" customHeight="1">
      <c r="A48" s="21" t="s">
        <v>67</v>
      </c>
      <c r="B48" s="81" t="s">
        <v>315</v>
      </c>
      <c r="C48" s="21" t="s">
        <v>29</v>
      </c>
      <c r="D48" s="21">
        <v>20</v>
      </c>
      <c r="E48" s="23"/>
      <c r="F48" s="18"/>
      <c r="G48" s="18">
        <f t="shared" si="1"/>
        <v>0</v>
      </c>
      <c r="H48" s="21"/>
      <c r="I48" s="19">
        <f t="shared" si="0"/>
        <v>0</v>
      </c>
      <c r="J48" s="22"/>
      <c r="K48" s="25"/>
    </row>
    <row r="49" spans="1:12" ht="14.1" customHeight="1">
      <c r="A49" s="21" t="s">
        <v>68</v>
      </c>
      <c r="B49" s="81" t="s">
        <v>316</v>
      </c>
      <c r="C49" s="21" t="s">
        <v>29</v>
      </c>
      <c r="D49" s="21">
        <v>10</v>
      </c>
      <c r="E49" s="23"/>
      <c r="F49" s="18"/>
      <c r="G49" s="18">
        <f t="shared" si="1"/>
        <v>0</v>
      </c>
      <c r="H49" s="15"/>
      <c r="I49" s="19">
        <f t="shared" si="0"/>
        <v>0</v>
      </c>
      <c r="J49" s="22"/>
      <c r="K49" s="25"/>
    </row>
    <row r="50" spans="1:12" ht="12.6" customHeight="1">
      <c r="A50" s="21" t="s">
        <v>69</v>
      </c>
      <c r="B50" s="81" t="s">
        <v>317</v>
      </c>
      <c r="C50" s="21" t="s">
        <v>29</v>
      </c>
      <c r="D50" s="21">
        <v>20</v>
      </c>
      <c r="E50" s="23"/>
      <c r="F50" s="18"/>
      <c r="G50" s="18">
        <f t="shared" si="1"/>
        <v>0</v>
      </c>
      <c r="H50" s="21"/>
      <c r="I50" s="19">
        <f t="shared" si="0"/>
        <v>0</v>
      </c>
      <c r="J50" s="22"/>
      <c r="K50" s="25"/>
    </row>
    <row r="51" spans="1:12" ht="11.85" customHeight="1">
      <c r="A51" s="21" t="s">
        <v>70</v>
      </c>
      <c r="B51" s="81" t="s">
        <v>318</v>
      </c>
      <c r="C51" s="21" t="s">
        <v>29</v>
      </c>
      <c r="D51" s="21">
        <v>10</v>
      </c>
      <c r="E51" s="23"/>
      <c r="F51" s="18"/>
      <c r="G51" s="18">
        <f t="shared" si="1"/>
        <v>0</v>
      </c>
      <c r="H51" s="15"/>
      <c r="I51" s="19">
        <f t="shared" si="0"/>
        <v>0</v>
      </c>
      <c r="J51" s="22"/>
      <c r="K51" s="25"/>
    </row>
    <row r="52" spans="1:12" ht="13.35" customHeight="1">
      <c r="A52" s="21" t="s">
        <v>71</v>
      </c>
      <c r="B52" s="81" t="s">
        <v>319</v>
      </c>
      <c r="C52" s="21" t="s">
        <v>29</v>
      </c>
      <c r="D52" s="21">
        <v>50</v>
      </c>
      <c r="E52" s="23"/>
      <c r="F52" s="18"/>
      <c r="G52" s="18">
        <f t="shared" si="1"/>
        <v>0</v>
      </c>
      <c r="H52" s="21"/>
      <c r="I52" s="19">
        <f t="shared" si="0"/>
        <v>0</v>
      </c>
      <c r="J52" s="22"/>
      <c r="K52" s="25"/>
    </row>
    <row r="53" spans="1:12" ht="14.1" customHeight="1">
      <c r="A53" s="21" t="s">
        <v>72</v>
      </c>
      <c r="B53" s="81" t="s">
        <v>320</v>
      </c>
      <c r="C53" s="21" t="s">
        <v>29</v>
      </c>
      <c r="D53" s="21">
        <v>40</v>
      </c>
      <c r="E53" s="23"/>
      <c r="F53" s="18"/>
      <c r="G53" s="18">
        <f t="shared" si="1"/>
        <v>0</v>
      </c>
      <c r="H53" s="15"/>
      <c r="I53" s="19">
        <f t="shared" si="0"/>
        <v>0</v>
      </c>
      <c r="J53" s="22"/>
      <c r="K53" s="25"/>
    </row>
    <row r="54" spans="1:12" ht="14.1" customHeight="1">
      <c r="A54" s="21" t="s">
        <v>73</v>
      </c>
      <c r="B54" s="81" t="s">
        <v>321</v>
      </c>
      <c r="C54" s="21" t="s">
        <v>29</v>
      </c>
      <c r="D54" s="21">
        <v>50</v>
      </c>
      <c r="E54" s="23"/>
      <c r="F54" s="18"/>
      <c r="G54" s="18">
        <f t="shared" si="1"/>
        <v>0</v>
      </c>
      <c r="H54" s="21"/>
      <c r="I54" s="19">
        <f t="shared" si="0"/>
        <v>0</v>
      </c>
      <c r="J54" s="22"/>
      <c r="K54" s="25"/>
    </row>
    <row r="55" spans="1:12" ht="14.1" customHeight="1">
      <c r="A55" s="21" t="s">
        <v>74</v>
      </c>
      <c r="B55" s="81" t="s">
        <v>322</v>
      </c>
      <c r="C55" s="21" t="s">
        <v>29</v>
      </c>
      <c r="D55" s="21">
        <v>20</v>
      </c>
      <c r="E55" s="23"/>
      <c r="F55" s="18"/>
      <c r="G55" s="18">
        <f t="shared" si="1"/>
        <v>0</v>
      </c>
      <c r="H55" s="15"/>
      <c r="I55" s="19">
        <f t="shared" si="0"/>
        <v>0</v>
      </c>
      <c r="J55" s="22"/>
      <c r="K55" s="25"/>
    </row>
    <row r="56" spans="1:12" ht="14.1" customHeight="1">
      <c r="A56" s="21" t="s">
        <v>75</v>
      </c>
      <c r="B56" s="81" t="s">
        <v>323</v>
      </c>
      <c r="C56" s="21" t="s">
        <v>29</v>
      </c>
      <c r="D56" s="21">
        <v>20</v>
      </c>
      <c r="E56" s="23"/>
      <c r="F56" s="18"/>
      <c r="G56" s="18">
        <f t="shared" si="1"/>
        <v>0</v>
      </c>
      <c r="H56" s="21"/>
      <c r="I56" s="19">
        <f t="shared" si="0"/>
        <v>0</v>
      </c>
      <c r="J56" s="22"/>
      <c r="K56" s="25"/>
    </row>
    <row r="57" spans="1:12" ht="12.6" customHeight="1">
      <c r="A57" s="21" t="s">
        <v>76</v>
      </c>
      <c r="B57" s="81" t="s">
        <v>324</v>
      </c>
      <c r="C57" s="21" t="s">
        <v>29</v>
      </c>
      <c r="D57" s="21">
        <v>10</v>
      </c>
      <c r="E57" s="23"/>
      <c r="F57" s="18"/>
      <c r="G57" s="18">
        <f t="shared" si="1"/>
        <v>0</v>
      </c>
      <c r="H57" s="15"/>
      <c r="I57" s="19">
        <f t="shared" si="0"/>
        <v>0</v>
      </c>
      <c r="J57" s="22"/>
      <c r="K57" s="25"/>
    </row>
    <row r="58" spans="1:12" ht="14.1" customHeight="1">
      <c r="A58" s="21" t="s">
        <v>77</v>
      </c>
      <c r="B58" s="81" t="s">
        <v>325</v>
      </c>
      <c r="C58" s="21" t="s">
        <v>29</v>
      </c>
      <c r="D58" s="21">
        <v>50</v>
      </c>
      <c r="E58" s="23"/>
      <c r="F58" s="18"/>
      <c r="G58" s="18">
        <f t="shared" si="1"/>
        <v>0</v>
      </c>
      <c r="H58" s="21"/>
      <c r="I58" s="19">
        <f t="shared" si="0"/>
        <v>0</v>
      </c>
      <c r="J58" s="22"/>
      <c r="K58" s="25"/>
    </row>
    <row r="59" spans="1:12" ht="13.35" customHeight="1">
      <c r="A59" s="21" t="s">
        <v>78</v>
      </c>
      <c r="B59" s="81" t="s">
        <v>79</v>
      </c>
      <c r="C59" s="21" t="s">
        <v>29</v>
      </c>
      <c r="D59" s="21">
        <v>20</v>
      </c>
      <c r="E59" s="23"/>
      <c r="F59" s="18"/>
      <c r="G59" s="18">
        <f t="shared" si="1"/>
        <v>0</v>
      </c>
      <c r="H59" s="15"/>
      <c r="I59" s="19">
        <f t="shared" si="0"/>
        <v>0</v>
      </c>
      <c r="J59" s="22"/>
      <c r="K59" s="25"/>
    </row>
    <row r="60" spans="1:12" ht="13.35" customHeight="1">
      <c r="A60" s="21" t="s">
        <v>80</v>
      </c>
      <c r="B60" s="81" t="s">
        <v>81</v>
      </c>
      <c r="C60" s="21" t="s">
        <v>29</v>
      </c>
      <c r="D60" s="21">
        <v>10</v>
      </c>
      <c r="E60" s="21"/>
      <c r="F60" s="18"/>
      <c r="G60" s="18">
        <f t="shared" si="1"/>
        <v>0</v>
      </c>
      <c r="H60" s="21"/>
      <c r="I60" s="19">
        <f t="shared" si="0"/>
        <v>0</v>
      </c>
      <c r="J60" s="22"/>
      <c r="K60" s="25"/>
      <c r="L60" s="26"/>
    </row>
    <row r="61" spans="1:12" ht="14.1" customHeight="1">
      <c r="A61" s="21" t="s">
        <v>82</v>
      </c>
      <c r="B61" s="81" t="s">
        <v>326</v>
      </c>
      <c r="C61" s="21" t="s">
        <v>29</v>
      </c>
      <c r="D61" s="21">
        <v>40</v>
      </c>
      <c r="E61" s="23"/>
      <c r="F61" s="18"/>
      <c r="G61" s="18">
        <f t="shared" si="1"/>
        <v>0</v>
      </c>
      <c r="H61" s="15"/>
      <c r="I61" s="19">
        <f t="shared" si="0"/>
        <v>0</v>
      </c>
      <c r="J61" s="22"/>
      <c r="K61" s="25"/>
    </row>
    <row r="62" spans="1:12" ht="15.6" customHeight="1">
      <c r="A62" s="21" t="s">
        <v>83</v>
      </c>
      <c r="B62" s="81" t="s">
        <v>327</v>
      </c>
      <c r="C62" s="21" t="s">
        <v>29</v>
      </c>
      <c r="D62" s="21">
        <v>40</v>
      </c>
      <c r="E62" s="23"/>
      <c r="F62" s="18"/>
      <c r="G62" s="18">
        <f t="shared" si="1"/>
        <v>0</v>
      </c>
      <c r="H62" s="21"/>
      <c r="I62" s="19">
        <f t="shared" si="0"/>
        <v>0</v>
      </c>
      <c r="J62" s="22"/>
      <c r="K62" s="25"/>
    </row>
    <row r="63" spans="1:12" ht="15.6" customHeight="1">
      <c r="A63" s="21" t="s">
        <v>84</v>
      </c>
      <c r="B63" s="81" t="s">
        <v>328</v>
      </c>
      <c r="C63" s="21" t="s">
        <v>29</v>
      </c>
      <c r="D63" s="21">
        <v>20</v>
      </c>
      <c r="E63" s="23"/>
      <c r="F63" s="18"/>
      <c r="G63" s="18">
        <f t="shared" si="1"/>
        <v>0</v>
      </c>
      <c r="H63" s="15"/>
      <c r="I63" s="19">
        <f t="shared" si="0"/>
        <v>0</v>
      </c>
      <c r="J63" s="22"/>
      <c r="K63" s="25"/>
    </row>
    <row r="64" spans="1:12" ht="14.1" customHeight="1">
      <c r="A64" s="21" t="s">
        <v>85</v>
      </c>
      <c r="B64" s="81" t="s">
        <v>329</v>
      </c>
      <c r="C64" s="21" t="s">
        <v>29</v>
      </c>
      <c r="D64" s="21">
        <v>20</v>
      </c>
      <c r="E64" s="23"/>
      <c r="F64" s="18"/>
      <c r="G64" s="18">
        <f t="shared" si="1"/>
        <v>0</v>
      </c>
      <c r="H64" s="21"/>
      <c r="I64" s="19">
        <f t="shared" si="0"/>
        <v>0</v>
      </c>
      <c r="J64" s="22"/>
      <c r="K64" s="25"/>
    </row>
    <row r="65" spans="1:11" ht="12.6" customHeight="1">
      <c r="A65" s="21" t="s">
        <v>86</v>
      </c>
      <c r="B65" s="81" t="s">
        <v>330</v>
      </c>
      <c r="C65" s="21" t="s">
        <v>29</v>
      </c>
      <c r="D65" s="21">
        <v>60</v>
      </c>
      <c r="E65" s="23"/>
      <c r="F65" s="18"/>
      <c r="G65" s="18">
        <f t="shared" si="1"/>
        <v>0</v>
      </c>
      <c r="H65" s="15"/>
      <c r="I65" s="19">
        <f t="shared" si="0"/>
        <v>0</v>
      </c>
      <c r="J65" s="22"/>
      <c r="K65" s="25"/>
    </row>
    <row r="66" spans="1:11" ht="17.25" customHeight="1">
      <c r="A66" s="27" t="s">
        <v>87</v>
      </c>
      <c r="B66" s="83" t="s">
        <v>331</v>
      </c>
      <c r="C66" s="27" t="s">
        <v>29</v>
      </c>
      <c r="D66" s="27">
        <v>10</v>
      </c>
      <c r="E66" s="29"/>
      <c r="F66" s="18"/>
      <c r="G66" s="18">
        <f t="shared" si="1"/>
        <v>0</v>
      </c>
      <c r="H66" s="21"/>
      <c r="I66" s="19">
        <f t="shared" si="0"/>
        <v>0</v>
      </c>
      <c r="J66" s="28"/>
      <c r="K66" s="25"/>
    </row>
    <row r="67" spans="1:11" ht="14.25" customHeight="1">
      <c r="A67" s="27" t="s">
        <v>88</v>
      </c>
      <c r="B67" s="81" t="s">
        <v>332</v>
      </c>
      <c r="C67" s="21" t="s">
        <v>29</v>
      </c>
      <c r="D67" s="21">
        <v>10</v>
      </c>
      <c r="E67" s="23"/>
      <c r="F67" s="18"/>
      <c r="G67" s="18">
        <f t="shared" si="1"/>
        <v>0</v>
      </c>
      <c r="H67" s="21"/>
      <c r="I67" s="19">
        <f t="shared" si="0"/>
        <v>0</v>
      </c>
      <c r="J67" s="22"/>
      <c r="K67" s="30"/>
    </row>
    <row r="68" spans="1:11" ht="14.25" customHeight="1">
      <c r="A68" s="27" t="s">
        <v>405</v>
      </c>
      <c r="B68" s="81" t="s">
        <v>333</v>
      </c>
      <c r="C68" s="21" t="s">
        <v>29</v>
      </c>
      <c r="D68" s="21">
        <v>20</v>
      </c>
      <c r="E68" s="23"/>
      <c r="F68" s="18"/>
      <c r="G68" s="18">
        <f t="shared" si="1"/>
        <v>0</v>
      </c>
      <c r="H68" s="15"/>
      <c r="I68" s="19">
        <f t="shared" si="0"/>
        <v>0</v>
      </c>
      <c r="J68" s="22"/>
      <c r="K68" s="30"/>
    </row>
    <row r="69" spans="1:11" ht="14.25" customHeight="1">
      <c r="A69" s="27" t="s">
        <v>406</v>
      </c>
      <c r="B69" s="82" t="s">
        <v>388</v>
      </c>
      <c r="C69" s="21" t="s">
        <v>29</v>
      </c>
      <c r="D69" s="21">
        <v>30</v>
      </c>
      <c r="E69" s="21"/>
      <c r="F69" s="18"/>
      <c r="G69" s="18">
        <f t="shared" si="1"/>
        <v>0</v>
      </c>
      <c r="H69" s="21"/>
      <c r="I69" s="19">
        <f t="shared" si="0"/>
        <v>0</v>
      </c>
      <c r="J69" s="22"/>
      <c r="K69" s="30"/>
    </row>
    <row r="70" spans="1:11" ht="14.25" customHeight="1">
      <c r="A70" s="27" t="s">
        <v>407</v>
      </c>
      <c r="B70" s="82" t="s">
        <v>387</v>
      </c>
      <c r="C70" s="21" t="s">
        <v>29</v>
      </c>
      <c r="D70" s="21">
        <v>15</v>
      </c>
      <c r="E70" s="21"/>
      <c r="F70" s="18"/>
      <c r="G70" s="18">
        <f t="shared" si="1"/>
        <v>0</v>
      </c>
      <c r="H70" s="15"/>
      <c r="I70" s="19">
        <f t="shared" si="0"/>
        <v>0</v>
      </c>
      <c r="J70" s="22"/>
      <c r="K70" s="30"/>
    </row>
    <row r="71" spans="1:11" ht="14.25" customHeight="1">
      <c r="A71" s="27" t="s">
        <v>408</v>
      </c>
      <c r="B71" s="81" t="s">
        <v>89</v>
      </c>
      <c r="C71" s="21" t="s">
        <v>29</v>
      </c>
      <c r="D71" s="21">
        <v>40</v>
      </c>
      <c r="E71" s="23"/>
      <c r="F71" s="18"/>
      <c r="G71" s="18">
        <f t="shared" si="1"/>
        <v>0</v>
      </c>
      <c r="H71" s="15"/>
      <c r="I71" s="19">
        <f t="shared" si="0"/>
        <v>0</v>
      </c>
      <c r="J71" s="22"/>
      <c r="K71" s="30"/>
    </row>
    <row r="72" spans="1:11" ht="17.25" customHeight="1">
      <c r="A72" s="31" t="s">
        <v>90</v>
      </c>
      <c r="B72" s="32" t="s">
        <v>91</v>
      </c>
      <c r="C72" s="33"/>
      <c r="D72" s="33"/>
      <c r="E72" s="33"/>
      <c r="F72" s="34"/>
      <c r="G72" s="34"/>
      <c r="H72" s="233"/>
      <c r="I72" s="34"/>
      <c r="J72" s="35"/>
      <c r="K72" s="36"/>
    </row>
    <row r="73" spans="1:11" ht="15" customHeight="1">
      <c r="A73" s="37">
        <v>1</v>
      </c>
      <c r="B73" s="82" t="s">
        <v>92</v>
      </c>
      <c r="C73" s="21" t="s">
        <v>93</v>
      </c>
      <c r="D73" s="21">
        <v>10</v>
      </c>
      <c r="E73" s="23"/>
      <c r="F73" s="38"/>
      <c r="G73" s="38">
        <f t="shared" ref="G73:G97" si="2">E73*F73</f>
        <v>0</v>
      </c>
      <c r="H73" s="21"/>
      <c r="I73" s="19">
        <f t="shared" ref="I73:I97" si="3">G73*H73%+G73</f>
        <v>0</v>
      </c>
      <c r="J73" s="22"/>
      <c r="K73" s="25"/>
    </row>
    <row r="74" spans="1:11" ht="15" customHeight="1">
      <c r="A74" s="37">
        <v>2</v>
      </c>
      <c r="B74" s="81" t="s">
        <v>94</v>
      </c>
      <c r="C74" s="21" t="s">
        <v>93</v>
      </c>
      <c r="D74" s="21">
        <v>10</v>
      </c>
      <c r="E74" s="23"/>
      <c r="F74" s="38"/>
      <c r="G74" s="38">
        <f t="shared" si="2"/>
        <v>0</v>
      </c>
      <c r="H74" s="15"/>
      <c r="I74" s="19">
        <f t="shared" si="3"/>
        <v>0</v>
      </c>
      <c r="J74" s="22"/>
      <c r="K74" s="25"/>
    </row>
    <row r="75" spans="1:11" ht="15" customHeight="1">
      <c r="A75" s="37">
        <v>3</v>
      </c>
      <c r="B75" s="81" t="s">
        <v>95</v>
      </c>
      <c r="C75" s="21" t="s">
        <v>93</v>
      </c>
      <c r="D75" s="21">
        <v>6</v>
      </c>
      <c r="E75" s="23"/>
      <c r="F75" s="38"/>
      <c r="G75" s="38">
        <f t="shared" si="2"/>
        <v>0</v>
      </c>
      <c r="H75" s="21"/>
      <c r="I75" s="19">
        <f t="shared" si="3"/>
        <v>0</v>
      </c>
      <c r="J75" s="22"/>
      <c r="K75" s="25"/>
    </row>
    <row r="76" spans="1:11" ht="15" customHeight="1">
      <c r="A76" s="37">
        <v>4</v>
      </c>
      <c r="B76" s="81" t="s">
        <v>96</v>
      </c>
      <c r="C76" s="21" t="s">
        <v>93</v>
      </c>
      <c r="D76" s="21">
        <v>10</v>
      </c>
      <c r="E76" s="23"/>
      <c r="F76" s="38"/>
      <c r="G76" s="38">
        <f t="shared" si="2"/>
        <v>0</v>
      </c>
      <c r="H76" s="15"/>
      <c r="I76" s="19">
        <f t="shared" si="3"/>
        <v>0</v>
      </c>
      <c r="J76" s="22"/>
      <c r="K76" s="25"/>
    </row>
    <row r="77" spans="1:11" ht="15" customHeight="1">
      <c r="A77" s="37">
        <v>5</v>
      </c>
      <c r="B77" s="81" t="s">
        <v>97</v>
      </c>
      <c r="C77" s="21" t="s">
        <v>93</v>
      </c>
      <c r="D77" s="21">
        <v>6</v>
      </c>
      <c r="E77" s="23"/>
      <c r="F77" s="38"/>
      <c r="G77" s="38">
        <f t="shared" si="2"/>
        <v>0</v>
      </c>
      <c r="H77" s="21"/>
      <c r="I77" s="19">
        <f t="shared" si="3"/>
        <v>0</v>
      </c>
      <c r="J77" s="22"/>
      <c r="K77" s="25"/>
    </row>
    <row r="78" spans="1:11" ht="15" customHeight="1">
      <c r="A78" s="37" t="s">
        <v>34</v>
      </c>
      <c r="B78" s="81" t="s">
        <v>98</v>
      </c>
      <c r="C78" s="21" t="s">
        <v>93</v>
      </c>
      <c r="D78" s="21">
        <v>6</v>
      </c>
      <c r="E78" s="23"/>
      <c r="F78" s="38"/>
      <c r="G78" s="38">
        <f t="shared" si="2"/>
        <v>0</v>
      </c>
      <c r="H78" s="15"/>
      <c r="I78" s="19">
        <f t="shared" si="3"/>
        <v>0</v>
      </c>
      <c r="J78" s="22"/>
      <c r="K78" s="25"/>
    </row>
    <row r="79" spans="1:11" ht="15" customHeight="1">
      <c r="A79" s="37" t="s">
        <v>35</v>
      </c>
      <c r="B79" s="81" t="s">
        <v>99</v>
      </c>
      <c r="C79" s="21" t="s">
        <v>93</v>
      </c>
      <c r="D79" s="21">
        <v>10</v>
      </c>
      <c r="E79" s="23"/>
      <c r="F79" s="38"/>
      <c r="G79" s="38">
        <f t="shared" si="2"/>
        <v>0</v>
      </c>
      <c r="H79" s="21"/>
      <c r="I79" s="19">
        <f t="shared" si="3"/>
        <v>0</v>
      </c>
      <c r="J79" s="22"/>
      <c r="K79" s="25"/>
    </row>
    <row r="80" spans="1:11" ht="15" customHeight="1">
      <c r="A80" s="37" t="s">
        <v>36</v>
      </c>
      <c r="B80" s="81" t="s">
        <v>100</v>
      </c>
      <c r="C80" s="21" t="s">
        <v>93</v>
      </c>
      <c r="D80" s="21">
        <v>10</v>
      </c>
      <c r="E80" s="23"/>
      <c r="F80" s="38"/>
      <c r="G80" s="38">
        <f t="shared" si="2"/>
        <v>0</v>
      </c>
      <c r="H80" s="15"/>
      <c r="I80" s="19">
        <f t="shared" si="3"/>
        <v>0</v>
      </c>
      <c r="J80" s="22"/>
      <c r="K80" s="25"/>
    </row>
    <row r="81" spans="1:11" ht="15" customHeight="1">
      <c r="A81" s="37" t="s">
        <v>37</v>
      </c>
      <c r="B81" s="81" t="s">
        <v>101</v>
      </c>
      <c r="C81" s="21" t="s">
        <v>93</v>
      </c>
      <c r="D81" s="21">
        <v>6</v>
      </c>
      <c r="E81" s="23"/>
      <c r="F81" s="38"/>
      <c r="G81" s="38">
        <f t="shared" si="2"/>
        <v>0</v>
      </c>
      <c r="H81" s="21"/>
      <c r="I81" s="19">
        <f t="shared" si="3"/>
        <v>0</v>
      </c>
      <c r="J81" s="22"/>
      <c r="K81" s="25"/>
    </row>
    <row r="82" spans="1:11" ht="15" customHeight="1">
      <c r="A82" s="37" t="s">
        <v>38</v>
      </c>
      <c r="B82" s="81" t="s">
        <v>102</v>
      </c>
      <c r="C82" s="21" t="s">
        <v>93</v>
      </c>
      <c r="D82" s="21">
        <v>10</v>
      </c>
      <c r="E82" s="23"/>
      <c r="F82" s="38"/>
      <c r="G82" s="38">
        <f t="shared" si="2"/>
        <v>0</v>
      </c>
      <c r="H82" s="15"/>
      <c r="I82" s="19">
        <f t="shared" si="3"/>
        <v>0</v>
      </c>
      <c r="J82" s="22"/>
      <c r="K82" s="25"/>
    </row>
    <row r="83" spans="1:11" ht="15" customHeight="1">
      <c r="A83" s="37" t="s">
        <v>39</v>
      </c>
      <c r="B83" s="81" t="s">
        <v>103</v>
      </c>
      <c r="C83" s="21" t="s">
        <v>93</v>
      </c>
      <c r="D83" s="21">
        <v>6</v>
      </c>
      <c r="E83" s="23"/>
      <c r="F83" s="38"/>
      <c r="G83" s="38">
        <f t="shared" si="2"/>
        <v>0</v>
      </c>
      <c r="H83" s="21"/>
      <c r="I83" s="19">
        <f t="shared" si="3"/>
        <v>0</v>
      </c>
      <c r="J83" s="22"/>
      <c r="K83" s="25"/>
    </row>
    <row r="84" spans="1:11" ht="15" customHeight="1">
      <c r="A84" s="37" t="s">
        <v>40</v>
      </c>
      <c r="B84" s="81" t="s">
        <v>104</v>
      </c>
      <c r="C84" s="21" t="s">
        <v>93</v>
      </c>
      <c r="D84" s="21">
        <v>6</v>
      </c>
      <c r="E84" s="23"/>
      <c r="F84" s="38"/>
      <c r="G84" s="38">
        <f t="shared" si="2"/>
        <v>0</v>
      </c>
      <c r="H84" s="15"/>
      <c r="I84" s="19">
        <f t="shared" si="3"/>
        <v>0</v>
      </c>
      <c r="J84" s="22"/>
      <c r="K84" s="25"/>
    </row>
    <row r="85" spans="1:11" ht="15" customHeight="1">
      <c r="A85" s="37" t="s">
        <v>41</v>
      </c>
      <c r="B85" s="81" t="s">
        <v>105</v>
      </c>
      <c r="C85" s="21" t="s">
        <v>93</v>
      </c>
      <c r="D85" s="21">
        <v>6</v>
      </c>
      <c r="E85" s="23"/>
      <c r="F85" s="38"/>
      <c r="G85" s="38">
        <f t="shared" si="2"/>
        <v>0</v>
      </c>
      <c r="H85" s="21"/>
      <c r="I85" s="19">
        <f t="shared" si="3"/>
        <v>0</v>
      </c>
      <c r="J85" s="22"/>
      <c r="K85" s="25"/>
    </row>
    <row r="86" spans="1:11" ht="15" customHeight="1">
      <c r="A86" s="37" t="s">
        <v>42</v>
      </c>
      <c r="B86" s="81" t="s">
        <v>334</v>
      </c>
      <c r="C86" s="21" t="s">
        <v>106</v>
      </c>
      <c r="D86" s="21">
        <v>10</v>
      </c>
      <c r="E86" s="23"/>
      <c r="F86" s="38"/>
      <c r="G86" s="38">
        <f t="shared" si="2"/>
        <v>0</v>
      </c>
      <c r="H86" s="15"/>
      <c r="I86" s="19">
        <f t="shared" si="3"/>
        <v>0</v>
      </c>
      <c r="J86" s="22"/>
      <c r="K86" s="25"/>
    </row>
    <row r="87" spans="1:11" ht="15" customHeight="1">
      <c r="A87" s="37" t="s">
        <v>43</v>
      </c>
      <c r="B87" s="81" t="s">
        <v>335</v>
      </c>
      <c r="C87" s="21" t="s">
        <v>106</v>
      </c>
      <c r="D87" s="21">
        <v>6</v>
      </c>
      <c r="E87" s="23"/>
      <c r="F87" s="38"/>
      <c r="G87" s="38">
        <f t="shared" si="2"/>
        <v>0</v>
      </c>
      <c r="H87" s="21"/>
      <c r="I87" s="19">
        <f t="shared" si="3"/>
        <v>0</v>
      </c>
      <c r="J87" s="22"/>
      <c r="K87" s="25"/>
    </row>
    <row r="88" spans="1:11" ht="15" customHeight="1">
      <c r="A88" s="37" t="s">
        <v>44</v>
      </c>
      <c r="B88" s="81" t="s">
        <v>336</v>
      </c>
      <c r="C88" s="21" t="s">
        <v>107</v>
      </c>
      <c r="D88" s="21">
        <v>6</v>
      </c>
      <c r="E88" s="23"/>
      <c r="F88" s="38"/>
      <c r="G88" s="38">
        <f t="shared" si="2"/>
        <v>0</v>
      </c>
      <c r="H88" s="15"/>
      <c r="I88" s="19">
        <f t="shared" si="3"/>
        <v>0</v>
      </c>
      <c r="J88" s="22"/>
      <c r="K88" s="25"/>
    </row>
    <row r="89" spans="1:11" ht="15" customHeight="1">
      <c r="A89" s="37" t="s">
        <v>45</v>
      </c>
      <c r="B89" s="81" t="s">
        <v>337</v>
      </c>
      <c r="C89" s="21" t="s">
        <v>106</v>
      </c>
      <c r="D89" s="21">
        <v>4</v>
      </c>
      <c r="E89" s="23"/>
      <c r="F89" s="38"/>
      <c r="G89" s="38">
        <f t="shared" si="2"/>
        <v>0</v>
      </c>
      <c r="H89" s="21"/>
      <c r="I89" s="19">
        <f t="shared" si="3"/>
        <v>0</v>
      </c>
      <c r="J89" s="28"/>
      <c r="K89" s="39"/>
    </row>
    <row r="90" spans="1:11" ht="15" customHeight="1">
      <c r="A90" s="37" t="s">
        <v>46</v>
      </c>
      <c r="B90" s="81" t="s">
        <v>338</v>
      </c>
      <c r="C90" s="21" t="s">
        <v>107</v>
      </c>
      <c r="D90" s="21">
        <v>4</v>
      </c>
      <c r="E90" s="23"/>
      <c r="F90" s="38"/>
      <c r="G90" s="38">
        <f t="shared" si="2"/>
        <v>0</v>
      </c>
      <c r="H90" s="15"/>
      <c r="I90" s="19">
        <f t="shared" si="3"/>
        <v>0</v>
      </c>
      <c r="J90" s="28"/>
      <c r="K90" s="39"/>
    </row>
    <row r="91" spans="1:11" ht="15" customHeight="1">
      <c r="A91" s="37" t="s">
        <v>47</v>
      </c>
      <c r="B91" s="81" t="s">
        <v>339</v>
      </c>
      <c r="C91" s="21" t="s">
        <v>107</v>
      </c>
      <c r="D91" s="21">
        <v>4</v>
      </c>
      <c r="E91" s="23"/>
      <c r="F91" s="38"/>
      <c r="G91" s="38">
        <f t="shared" si="2"/>
        <v>0</v>
      </c>
      <c r="H91" s="21"/>
      <c r="I91" s="19">
        <f t="shared" si="3"/>
        <v>0</v>
      </c>
      <c r="J91" s="28"/>
      <c r="K91" s="39"/>
    </row>
    <row r="92" spans="1:11" ht="15" customHeight="1">
      <c r="A92" s="37" t="s">
        <v>49</v>
      </c>
      <c r="B92" s="81" t="s">
        <v>340</v>
      </c>
      <c r="C92" s="21" t="s">
        <v>107</v>
      </c>
      <c r="D92" s="21">
        <v>4</v>
      </c>
      <c r="E92" s="23"/>
      <c r="F92" s="38"/>
      <c r="G92" s="38">
        <f t="shared" si="2"/>
        <v>0</v>
      </c>
      <c r="H92" s="15"/>
      <c r="I92" s="19">
        <f t="shared" si="3"/>
        <v>0</v>
      </c>
      <c r="J92" s="28"/>
      <c r="K92" s="39"/>
    </row>
    <row r="93" spans="1:11" ht="15" customHeight="1">
      <c r="A93" s="37" t="s">
        <v>50</v>
      </c>
      <c r="B93" s="81" t="s">
        <v>341</v>
      </c>
      <c r="C93" s="21" t="s">
        <v>107</v>
      </c>
      <c r="D93" s="21">
        <v>4</v>
      </c>
      <c r="E93" s="23"/>
      <c r="F93" s="38"/>
      <c r="G93" s="38">
        <f t="shared" si="2"/>
        <v>0</v>
      </c>
      <c r="H93" s="21"/>
      <c r="I93" s="19">
        <f t="shared" si="3"/>
        <v>0</v>
      </c>
      <c r="J93" s="28"/>
      <c r="K93" s="39"/>
    </row>
    <row r="94" spans="1:11" ht="15" customHeight="1">
      <c r="A94" s="37" t="s">
        <v>51</v>
      </c>
      <c r="B94" s="81" t="s">
        <v>342</v>
      </c>
      <c r="C94" s="21" t="s">
        <v>107</v>
      </c>
      <c r="D94" s="21">
        <v>4</v>
      </c>
      <c r="E94" s="23"/>
      <c r="F94" s="38"/>
      <c r="G94" s="38">
        <f t="shared" si="2"/>
        <v>0</v>
      </c>
      <c r="H94" s="15"/>
      <c r="I94" s="19">
        <f t="shared" si="3"/>
        <v>0</v>
      </c>
      <c r="J94" s="28"/>
      <c r="K94" s="39"/>
    </row>
    <row r="95" spans="1:11" ht="15" customHeight="1">
      <c r="A95" s="37" t="s">
        <v>52</v>
      </c>
      <c r="B95" s="81" t="s">
        <v>343</v>
      </c>
      <c r="C95" s="21" t="s">
        <v>107</v>
      </c>
      <c r="D95" s="21">
        <v>4</v>
      </c>
      <c r="E95" s="23"/>
      <c r="F95" s="38"/>
      <c r="G95" s="38">
        <f t="shared" si="2"/>
        <v>0</v>
      </c>
      <c r="H95" s="21"/>
      <c r="I95" s="19">
        <f t="shared" si="3"/>
        <v>0</v>
      </c>
      <c r="J95" s="28"/>
      <c r="K95" s="39"/>
    </row>
    <row r="96" spans="1:11" ht="15" customHeight="1">
      <c r="A96" s="37" t="s">
        <v>53</v>
      </c>
      <c r="B96" s="22" t="s">
        <v>108</v>
      </c>
      <c r="C96" s="21" t="s">
        <v>106</v>
      </c>
      <c r="D96" s="21">
        <v>4</v>
      </c>
      <c r="E96" s="23"/>
      <c r="F96" s="38"/>
      <c r="G96" s="38">
        <f t="shared" si="2"/>
        <v>0</v>
      </c>
      <c r="H96" s="15"/>
      <c r="I96" s="19">
        <f t="shared" si="3"/>
        <v>0</v>
      </c>
      <c r="J96" s="22"/>
      <c r="K96" s="25"/>
    </row>
    <row r="97" spans="1:12" ht="22.2" customHeight="1">
      <c r="A97" s="37" t="s">
        <v>54</v>
      </c>
      <c r="B97" s="40" t="s">
        <v>109</v>
      </c>
      <c r="C97" s="21" t="s">
        <v>107</v>
      </c>
      <c r="D97" s="21">
        <v>4</v>
      </c>
      <c r="E97" s="21"/>
      <c r="F97" s="38"/>
      <c r="G97" s="38">
        <f t="shared" si="2"/>
        <v>0</v>
      </c>
      <c r="H97" s="21"/>
      <c r="I97" s="19">
        <f t="shared" si="3"/>
        <v>0</v>
      </c>
      <c r="J97" s="22"/>
      <c r="K97" s="25"/>
    </row>
    <row r="98" spans="1:12" ht="17.25" customHeight="1">
      <c r="A98" s="416" t="s">
        <v>110</v>
      </c>
      <c r="B98" s="416"/>
      <c r="C98" s="41"/>
      <c r="D98" s="41"/>
      <c r="E98" s="41"/>
      <c r="F98" s="42"/>
      <c r="G98" s="38">
        <f>SUM(G11:G96)</f>
        <v>0</v>
      </c>
      <c r="H98" s="42"/>
      <c r="I98" s="43">
        <f>SUM(I11:I96)</f>
        <v>0</v>
      </c>
      <c r="J98" s="42"/>
      <c r="K98" s="44"/>
    </row>
    <row r="99" spans="1:12" ht="10.95" customHeight="1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6"/>
    </row>
    <row r="100" spans="1:12" ht="19.5" customHeight="1">
      <c r="A100" s="45"/>
      <c r="B100" s="239"/>
      <c r="C100" s="45"/>
      <c r="D100" s="45"/>
      <c r="E100" s="45"/>
      <c r="F100" s="45"/>
      <c r="G100" s="45"/>
      <c r="H100" s="45"/>
      <c r="I100" s="45"/>
      <c r="J100" s="45"/>
      <c r="K100" s="45"/>
      <c r="L100" s="46"/>
    </row>
    <row r="101" spans="1:12" ht="17.25" customHeight="1">
      <c r="A101" s="47" t="s">
        <v>404</v>
      </c>
      <c r="B101" s="48"/>
      <c r="C101" s="49"/>
      <c r="D101" s="49"/>
      <c r="E101" s="49"/>
      <c r="F101" s="50"/>
      <c r="G101" s="51"/>
      <c r="H101" s="50"/>
      <c r="I101" s="45"/>
      <c r="J101" s="50"/>
      <c r="K101" s="52"/>
    </row>
    <row r="102" spans="1:12" ht="20.399999999999999" customHeight="1">
      <c r="A102" s="53" t="s">
        <v>112</v>
      </c>
      <c r="B102" s="54"/>
      <c r="C102" s="54"/>
      <c r="D102" s="54"/>
      <c r="E102" s="54"/>
      <c r="F102" s="54"/>
      <c r="G102" s="54"/>
      <c r="H102" s="54"/>
      <c r="I102" s="55"/>
      <c r="J102" s="55"/>
      <c r="K102" s="55"/>
    </row>
    <row r="103" spans="1:12" ht="17.25" customHeight="1">
      <c r="A103" s="133" t="s">
        <v>344</v>
      </c>
      <c r="B103" s="54"/>
      <c r="C103" s="54"/>
      <c r="D103" s="54"/>
      <c r="E103" s="54"/>
      <c r="F103" s="54"/>
      <c r="G103" s="54"/>
      <c r="H103" s="54"/>
      <c r="I103" s="3"/>
      <c r="J103" s="3"/>
      <c r="K103" s="3"/>
    </row>
    <row r="104" spans="1:12" ht="16.5" customHeight="1">
      <c r="A104" s="56"/>
      <c r="B104" s="57" t="s">
        <v>409</v>
      </c>
      <c r="C104" s="56"/>
      <c r="D104" s="58"/>
      <c r="E104" s="58"/>
      <c r="F104" s="56"/>
      <c r="G104" s="58"/>
      <c r="H104" s="58"/>
      <c r="I104" s="58"/>
      <c r="J104" s="58"/>
      <c r="K104" s="56"/>
    </row>
    <row r="105" spans="1:12" ht="23.85" customHeight="1">
      <c r="A105" s="59" t="s">
        <v>28</v>
      </c>
      <c r="B105" s="417" t="s">
        <v>512</v>
      </c>
      <c r="C105" s="417"/>
      <c r="D105" s="417"/>
      <c r="E105" s="417"/>
      <c r="F105" s="417"/>
      <c r="G105" s="417"/>
      <c r="H105" s="417"/>
      <c r="I105" s="417"/>
      <c r="J105" s="417"/>
      <c r="K105" s="56"/>
    </row>
    <row r="106" spans="1:12" ht="16.5" customHeight="1">
      <c r="A106" s="59" t="s">
        <v>30</v>
      </c>
      <c r="B106" s="59" t="s">
        <v>113</v>
      </c>
      <c r="C106" s="59"/>
      <c r="D106" s="61"/>
      <c r="E106" s="61"/>
      <c r="F106" s="59"/>
      <c r="G106" s="61"/>
      <c r="H106" s="61"/>
      <c r="I106" s="61"/>
      <c r="J106" s="61"/>
      <c r="K106" s="56"/>
    </row>
    <row r="107" spans="1:12" ht="16.5" customHeight="1">
      <c r="A107" s="59" t="s">
        <v>31</v>
      </c>
      <c r="B107" s="59" t="s">
        <v>114</v>
      </c>
      <c r="C107" s="59"/>
      <c r="D107" s="61"/>
      <c r="E107" s="61"/>
      <c r="F107" s="59"/>
      <c r="G107" s="61"/>
      <c r="H107" s="61"/>
      <c r="I107" s="61"/>
      <c r="J107" s="61"/>
      <c r="K107" s="56"/>
    </row>
    <row r="108" spans="1:12" ht="16.5" customHeight="1">
      <c r="A108" s="59" t="s">
        <v>32</v>
      </c>
      <c r="B108" s="59" t="s">
        <v>115</v>
      </c>
      <c r="C108" s="59"/>
      <c r="D108" s="61"/>
      <c r="E108" s="61"/>
      <c r="F108" s="59"/>
      <c r="G108" s="61"/>
      <c r="H108" s="61"/>
      <c r="I108" s="61"/>
      <c r="J108" s="61"/>
      <c r="K108" s="56"/>
    </row>
    <row r="109" spans="1:12" ht="16.5" customHeight="1">
      <c r="A109" s="59" t="s">
        <v>33</v>
      </c>
      <c r="B109" s="59" t="s">
        <v>116</v>
      </c>
      <c r="C109" s="59"/>
      <c r="D109" s="61"/>
      <c r="E109" s="61"/>
      <c r="F109" s="59"/>
      <c r="G109" s="61"/>
      <c r="H109" s="61"/>
      <c r="I109" s="61"/>
      <c r="J109" s="61"/>
      <c r="K109" s="56"/>
    </row>
    <row r="110" spans="1:12" ht="36" customHeight="1">
      <c r="A110" s="59" t="s">
        <v>34</v>
      </c>
      <c r="B110" s="418" t="s">
        <v>117</v>
      </c>
      <c r="C110" s="418"/>
      <c r="D110" s="418"/>
      <c r="E110" s="418"/>
      <c r="F110" s="418"/>
      <c r="G110" s="418"/>
      <c r="H110" s="418"/>
      <c r="I110" s="418"/>
      <c r="J110" s="418"/>
      <c r="K110" s="56"/>
    </row>
    <row r="111" spans="1:12" ht="21" customHeight="1">
      <c r="A111" s="59" t="s">
        <v>35</v>
      </c>
      <c r="B111" s="59" t="s">
        <v>118</v>
      </c>
      <c r="C111" s="60"/>
      <c r="D111" s="60"/>
      <c r="E111" s="60"/>
      <c r="F111" s="60"/>
      <c r="G111" s="60"/>
      <c r="H111" s="60"/>
      <c r="I111" s="60"/>
      <c r="J111" s="60"/>
      <c r="K111" s="56"/>
    </row>
    <row r="112" spans="1:12" ht="38.4" customHeight="1">
      <c r="A112" s="59" t="s">
        <v>36</v>
      </c>
      <c r="B112" s="419" t="s">
        <v>119</v>
      </c>
      <c r="C112" s="419"/>
      <c r="D112" s="419"/>
      <c r="E112" s="419"/>
      <c r="F112" s="419"/>
      <c r="G112" s="419"/>
      <c r="H112" s="419"/>
      <c r="I112" s="60"/>
      <c r="J112" s="60"/>
      <c r="K112" s="62"/>
      <c r="L112" s="63"/>
    </row>
    <row r="113" spans="1:11" ht="14.4" customHeight="1">
      <c r="A113" s="59" t="s">
        <v>37</v>
      </c>
      <c r="B113" s="64" t="s">
        <v>120</v>
      </c>
      <c r="C113" s="60"/>
      <c r="D113" s="60"/>
      <c r="E113" s="60"/>
      <c r="F113" s="60"/>
      <c r="G113" s="60"/>
      <c r="H113" s="60"/>
      <c r="I113" s="60"/>
      <c r="J113" s="60"/>
      <c r="K113" s="56"/>
    </row>
    <row r="114" spans="1:11" ht="13.95" customHeight="1">
      <c r="A114" s="59" t="s">
        <v>38</v>
      </c>
      <c r="B114" s="64" t="s">
        <v>121</v>
      </c>
      <c r="C114" s="60"/>
      <c r="D114" s="60"/>
      <c r="E114" s="60"/>
      <c r="F114" s="60"/>
      <c r="G114" s="60"/>
      <c r="H114" s="60"/>
      <c r="I114" s="60"/>
      <c r="J114" s="60"/>
      <c r="K114" s="56"/>
    </row>
    <row r="115" spans="1:11" ht="21" customHeight="1">
      <c r="A115" s="59" t="s">
        <v>39</v>
      </c>
      <c r="B115" s="59" t="s">
        <v>122</v>
      </c>
      <c r="C115" s="60"/>
      <c r="D115" s="60"/>
      <c r="E115" s="60"/>
      <c r="F115" s="60"/>
      <c r="G115" s="60"/>
      <c r="H115" s="60"/>
      <c r="I115" s="60"/>
      <c r="J115" s="60"/>
      <c r="K115" s="56"/>
    </row>
    <row r="116" spans="1:11" ht="11.4" customHeight="1">
      <c r="A116" s="59" t="s">
        <v>40</v>
      </c>
      <c r="B116" s="59" t="s">
        <v>123</v>
      </c>
      <c r="C116" s="60"/>
      <c r="D116" s="60"/>
      <c r="E116" s="60"/>
      <c r="F116" s="60"/>
      <c r="G116" s="60"/>
      <c r="H116" s="60"/>
      <c r="I116" s="60"/>
      <c r="J116" s="60"/>
      <c r="K116" s="56"/>
    </row>
    <row r="117" spans="1:11" ht="13.95" customHeight="1">
      <c r="A117" s="59" t="s">
        <v>41</v>
      </c>
      <c r="B117" s="65" t="s">
        <v>124</v>
      </c>
      <c r="C117" s="60"/>
      <c r="D117" s="60"/>
      <c r="E117" s="60"/>
      <c r="F117" s="60"/>
      <c r="G117" s="60"/>
      <c r="H117" s="60"/>
      <c r="I117" s="60"/>
      <c r="J117" s="60"/>
      <c r="K117" s="56"/>
    </row>
    <row r="118" spans="1:11" ht="13.2" customHeight="1">
      <c r="A118" s="59" t="s">
        <v>42</v>
      </c>
      <c r="B118" s="66" t="s">
        <v>125</v>
      </c>
      <c r="C118" s="60"/>
      <c r="D118" s="60"/>
      <c r="E118" s="60"/>
      <c r="F118" s="60"/>
      <c r="G118" s="60"/>
      <c r="H118" s="60"/>
      <c r="I118" s="60"/>
      <c r="J118" s="60"/>
      <c r="K118" s="56"/>
    </row>
    <row r="119" spans="1:11" ht="12" customHeight="1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56"/>
    </row>
    <row r="120" spans="1:11" ht="4.2" customHeight="1">
      <c r="A120" s="67"/>
      <c r="B120" s="67"/>
      <c r="C120" s="67"/>
      <c r="D120" s="67"/>
      <c r="E120" s="67"/>
      <c r="F120" s="67"/>
      <c r="G120" s="58"/>
      <c r="H120" s="58"/>
      <c r="I120" s="58"/>
      <c r="J120" s="58"/>
      <c r="K120" s="56"/>
    </row>
    <row r="121" spans="1:11" ht="16.5" customHeight="1">
      <c r="A121" s="56"/>
      <c r="B121" s="57" t="s">
        <v>126</v>
      </c>
      <c r="C121" s="68"/>
      <c r="D121" s="58"/>
      <c r="E121" s="58"/>
      <c r="F121" s="56"/>
      <c r="G121" s="58"/>
      <c r="H121" s="58"/>
      <c r="I121" s="58"/>
      <c r="J121" s="58"/>
      <c r="K121" s="56"/>
    </row>
    <row r="122" spans="1:11" ht="16.5" customHeight="1">
      <c r="A122" s="232">
        <v>1</v>
      </c>
      <c r="B122" s="56" t="s">
        <v>345</v>
      </c>
      <c r="C122" s="56"/>
      <c r="D122" s="58"/>
      <c r="E122" s="58"/>
      <c r="F122" s="56"/>
      <c r="G122" s="58"/>
      <c r="H122" s="58"/>
      <c r="I122" s="58"/>
      <c r="J122" s="58"/>
      <c r="K122" s="56"/>
    </row>
    <row r="123" spans="1:11" ht="14.4" customHeight="1">
      <c r="A123" s="232">
        <v>2</v>
      </c>
      <c r="B123" s="56" t="s">
        <v>346</v>
      </c>
      <c r="C123" s="56"/>
      <c r="D123" s="56"/>
      <c r="E123" s="56"/>
      <c r="F123" s="56"/>
      <c r="G123" s="56"/>
      <c r="H123" s="58"/>
      <c r="I123" s="56"/>
      <c r="J123" s="58"/>
      <c r="K123" s="56"/>
    </row>
    <row r="124" spans="1:11" ht="13.95" customHeight="1">
      <c r="A124" s="232">
        <v>3</v>
      </c>
      <c r="B124" s="422" t="s">
        <v>456</v>
      </c>
      <c r="C124" s="422"/>
      <c r="D124" s="422"/>
      <c r="E124" s="422"/>
      <c r="F124" s="422"/>
      <c r="G124" s="422"/>
      <c r="H124" s="422"/>
      <c r="I124" s="422"/>
      <c r="J124" s="422"/>
      <c r="K124" s="422"/>
    </row>
    <row r="125" spans="1:11" ht="14.4" customHeight="1">
      <c r="A125" s="232">
        <v>4</v>
      </c>
      <c r="B125" s="56" t="s">
        <v>347</v>
      </c>
      <c r="C125" s="67"/>
      <c r="D125" s="67"/>
      <c r="E125" s="67"/>
      <c r="F125" s="67"/>
      <c r="G125" s="67"/>
      <c r="H125" s="67"/>
      <c r="I125" s="67"/>
      <c r="J125" s="58"/>
      <c r="K125" s="56"/>
    </row>
    <row r="126" spans="1:11" ht="37.200000000000003" customHeight="1">
      <c r="A126" s="232">
        <v>5</v>
      </c>
      <c r="B126" s="421" t="s">
        <v>394</v>
      </c>
      <c r="C126" s="421"/>
      <c r="D126" s="421"/>
      <c r="E126" s="421"/>
      <c r="F126" s="421"/>
      <c r="G126" s="421"/>
      <c r="H126" s="421"/>
      <c r="I126" s="421"/>
      <c r="J126" s="421"/>
      <c r="K126" s="421"/>
    </row>
    <row r="127" spans="1:11" ht="22.95" customHeight="1">
      <c r="A127" s="232"/>
      <c r="B127" s="421" t="s">
        <v>393</v>
      </c>
      <c r="C127" s="421"/>
      <c r="D127" s="421"/>
      <c r="E127" s="421"/>
      <c r="F127" s="421"/>
      <c r="G127" s="421"/>
      <c r="H127" s="421"/>
      <c r="I127" s="421"/>
      <c r="J127" s="421"/>
      <c r="K127" s="421"/>
    </row>
    <row r="128" spans="1:11" ht="11.4" customHeight="1">
      <c r="A128" s="232"/>
      <c r="B128" s="56" t="s">
        <v>457</v>
      </c>
      <c r="C128" s="67"/>
      <c r="D128" s="67"/>
      <c r="E128" s="67"/>
      <c r="F128" s="67"/>
      <c r="G128" s="67"/>
      <c r="H128" s="67"/>
      <c r="I128" s="67"/>
      <c r="J128" s="58"/>
      <c r="K128" s="56"/>
    </row>
    <row r="129" spans="1:11" ht="11.4" customHeight="1">
      <c r="A129" s="232"/>
      <c r="B129" s="56" t="s">
        <v>458</v>
      </c>
      <c r="C129" s="67"/>
      <c r="D129" s="67"/>
      <c r="E129" s="67"/>
      <c r="F129" s="67"/>
      <c r="G129" s="67"/>
      <c r="H129" s="67"/>
      <c r="I129" s="67"/>
      <c r="J129" s="58"/>
      <c r="K129" s="56"/>
    </row>
    <row r="130" spans="1:11" ht="13.2" customHeight="1">
      <c r="A130" s="232">
        <v>6</v>
      </c>
      <c r="B130" s="56" t="s">
        <v>348</v>
      </c>
      <c r="C130" s="67"/>
      <c r="D130" s="67"/>
      <c r="E130" s="67"/>
      <c r="F130" s="67"/>
      <c r="G130" s="67"/>
      <c r="H130" s="67"/>
      <c r="I130" s="67"/>
      <c r="J130" s="58"/>
      <c r="K130" s="56"/>
    </row>
    <row r="131" spans="1:11" ht="12" customHeight="1">
      <c r="A131" s="232">
        <v>7</v>
      </c>
      <c r="B131" s="56" t="s">
        <v>349</v>
      </c>
      <c r="C131" s="67"/>
      <c r="D131" s="67"/>
      <c r="E131" s="67"/>
      <c r="F131" s="67"/>
      <c r="G131" s="67"/>
      <c r="H131" s="67"/>
      <c r="I131" s="67"/>
      <c r="J131" s="58"/>
      <c r="K131" s="56"/>
    </row>
    <row r="132" spans="1:11" ht="16.5" customHeight="1">
      <c r="A132" s="56"/>
      <c r="B132" s="60"/>
      <c r="C132" s="60"/>
      <c r="D132" s="60"/>
      <c r="E132" s="60"/>
      <c r="F132" s="60"/>
      <c r="G132" s="60"/>
      <c r="H132" s="60"/>
      <c r="I132" s="56"/>
      <c r="J132" s="58"/>
      <c r="K132" s="56"/>
    </row>
    <row r="133" spans="1:11" ht="16.5" customHeight="1">
      <c r="A133" s="56"/>
      <c r="B133" s="57" t="s">
        <v>127</v>
      </c>
      <c r="C133" s="67"/>
      <c r="D133" s="56"/>
      <c r="E133" s="56"/>
      <c r="F133" s="56"/>
      <c r="G133" s="56"/>
      <c r="H133" s="58"/>
      <c r="I133" s="56"/>
      <c r="J133" s="58"/>
      <c r="K133" s="56"/>
    </row>
    <row r="134" spans="1:11" ht="13.95" customHeight="1">
      <c r="A134" s="68">
        <v>1</v>
      </c>
      <c r="B134" s="56" t="s">
        <v>397</v>
      </c>
      <c r="C134" s="67"/>
      <c r="D134" s="67"/>
      <c r="E134" s="67"/>
      <c r="F134" s="67"/>
      <c r="G134" s="67"/>
      <c r="H134" s="67"/>
      <c r="I134" s="67"/>
      <c r="J134" s="67"/>
      <c r="K134" s="56"/>
    </row>
    <row r="135" spans="1:11" ht="13.95" customHeight="1">
      <c r="A135" s="68">
        <v>2</v>
      </c>
      <c r="B135" s="56" t="s">
        <v>398</v>
      </c>
      <c r="C135" s="67"/>
      <c r="D135" s="67"/>
      <c r="E135" s="67"/>
      <c r="F135" s="67"/>
      <c r="G135" s="67"/>
      <c r="H135" s="67"/>
      <c r="I135" s="67"/>
      <c r="J135" s="67"/>
      <c r="K135" s="56"/>
    </row>
    <row r="136" spans="1:11" ht="13.95" customHeight="1">
      <c r="A136" s="68">
        <v>3</v>
      </c>
      <c r="B136" s="56" t="s">
        <v>399</v>
      </c>
      <c r="C136" s="67"/>
      <c r="D136" s="67"/>
      <c r="E136" s="67"/>
      <c r="F136" s="67"/>
      <c r="G136" s="67"/>
      <c r="H136" s="67"/>
      <c r="I136" s="67"/>
      <c r="J136" s="67"/>
      <c r="K136" s="56"/>
    </row>
    <row r="137" spans="1:11" ht="13.95" customHeight="1">
      <c r="A137" s="68">
        <v>4</v>
      </c>
      <c r="B137" s="56" t="s">
        <v>400</v>
      </c>
      <c r="C137" s="56"/>
      <c r="D137" s="56"/>
      <c r="E137" s="56"/>
      <c r="F137" s="56"/>
      <c r="G137" s="56"/>
      <c r="H137" s="58"/>
      <c r="I137" s="56"/>
      <c r="J137" s="58"/>
      <c r="K137" s="56"/>
    </row>
    <row r="138" spans="1:11" ht="13.95" customHeight="1">
      <c r="A138" s="68">
        <v>5</v>
      </c>
      <c r="B138" s="56" t="s">
        <v>396</v>
      </c>
      <c r="C138" s="56"/>
      <c r="D138" s="56"/>
      <c r="E138" s="56"/>
      <c r="F138" s="56"/>
      <c r="G138" s="56"/>
      <c r="H138" s="58"/>
      <c r="I138" s="56"/>
      <c r="J138" s="58"/>
      <c r="K138" s="56"/>
    </row>
    <row r="139" spans="1:11" ht="45.45" customHeight="1">
      <c r="A139" s="415" t="s">
        <v>350</v>
      </c>
      <c r="B139" s="415"/>
      <c r="C139" s="415"/>
      <c r="D139" s="415"/>
      <c r="E139" s="415"/>
      <c r="F139" s="415"/>
      <c r="G139" s="415"/>
      <c r="H139" s="415"/>
      <c r="I139" s="415"/>
      <c r="J139" s="415"/>
      <c r="K139" s="415"/>
    </row>
    <row r="140" spans="1:11" ht="16.5" customHeight="1">
      <c r="A140" s="57" t="s">
        <v>128</v>
      </c>
      <c r="B140" s="56"/>
      <c r="C140" s="68"/>
      <c r="D140" s="68"/>
      <c r="E140" s="68"/>
      <c r="F140" s="56"/>
      <c r="G140" s="56"/>
      <c r="H140" s="56"/>
      <c r="I140" s="56"/>
      <c r="J140" s="56"/>
      <c r="K140" s="56"/>
    </row>
    <row r="141" spans="1:11" ht="16.5" customHeight="1">
      <c r="A141" s="363" t="s">
        <v>129</v>
      </c>
      <c r="B141" s="56"/>
      <c r="C141" s="68"/>
      <c r="D141" s="68"/>
      <c r="E141" s="68"/>
      <c r="F141" s="56"/>
      <c r="G141" s="240"/>
      <c r="H141" s="56"/>
      <c r="I141" s="56"/>
      <c r="J141" s="56"/>
      <c r="K141" s="56"/>
    </row>
    <row r="142" spans="1:11" ht="12" customHeight="1">
      <c r="A142" s="56"/>
      <c r="B142" s="56"/>
      <c r="C142" s="68"/>
      <c r="D142" s="68"/>
      <c r="E142" s="68"/>
      <c r="F142" s="56"/>
      <c r="G142" s="56"/>
      <c r="H142" s="56"/>
      <c r="I142" s="56"/>
      <c r="J142" s="56"/>
      <c r="K142" s="56"/>
    </row>
    <row r="143" spans="1:11" ht="16.5" customHeight="1">
      <c r="A143" s="3"/>
      <c r="B143" s="135" t="s">
        <v>352</v>
      </c>
      <c r="C143" s="134"/>
      <c r="D143" s="134"/>
      <c r="E143" s="134"/>
      <c r="F143" s="136"/>
      <c r="G143" s="136"/>
      <c r="H143" s="136"/>
      <c r="I143" s="136"/>
      <c r="J143" s="3"/>
      <c r="K143" s="3"/>
    </row>
    <row r="144" spans="1:11" ht="16.5" customHeight="1">
      <c r="A144" s="3"/>
      <c r="B144" s="420" t="s">
        <v>351</v>
      </c>
      <c r="C144" s="420"/>
      <c r="D144" s="420"/>
      <c r="E144" s="420"/>
      <c r="F144" s="420"/>
      <c r="G144" s="420"/>
      <c r="H144" s="420"/>
      <c r="I144" s="420"/>
      <c r="J144" s="3"/>
      <c r="K144" s="3"/>
    </row>
    <row r="145" spans="1:11" ht="16.5" customHeight="1">
      <c r="A145" s="3"/>
      <c r="B145" s="69"/>
      <c r="C145" s="3"/>
      <c r="D145" s="3"/>
      <c r="E145" s="3"/>
      <c r="F145" s="3"/>
      <c r="G145" s="3"/>
      <c r="H145" s="3"/>
      <c r="I145" s="405"/>
      <c r="J145" s="405"/>
      <c r="K145" s="3"/>
    </row>
    <row r="146" spans="1:11" ht="16.5" customHeight="1">
      <c r="A146" s="70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ht="16.5" customHeight="1">
      <c r="A147" s="71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ht="16.5" customHeight="1">
      <c r="A148" s="132"/>
      <c r="B148" s="132"/>
      <c r="C148" s="132"/>
      <c r="D148" s="132"/>
      <c r="E148" s="132"/>
      <c r="F148" s="132"/>
      <c r="G148" s="132"/>
      <c r="H148" s="132"/>
      <c r="I148" s="132"/>
      <c r="J148" s="132"/>
      <c r="K148" s="3"/>
    </row>
    <row r="149" spans="1:11" ht="16.5" customHeight="1">
      <c r="A149" s="132"/>
      <c r="B149" s="132"/>
      <c r="C149" s="132"/>
      <c r="D149" s="132"/>
      <c r="E149" s="132"/>
      <c r="F149" s="132"/>
      <c r="G149" s="132"/>
      <c r="H149" s="132"/>
      <c r="I149" s="132"/>
      <c r="J149" s="132"/>
      <c r="K149" s="3"/>
    </row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</sheetData>
  <sheetProtection selectLockedCells="1" selectUnlockedCells="1"/>
  <mergeCells count="20">
    <mergeCell ref="B144:I144"/>
    <mergeCell ref="B126:K126"/>
    <mergeCell ref="B124:K124"/>
    <mergeCell ref="B127:K127"/>
    <mergeCell ref="A139:K139"/>
    <mergeCell ref="A98:B98"/>
    <mergeCell ref="B105:J105"/>
    <mergeCell ref="B110:J110"/>
    <mergeCell ref="B112:H112"/>
    <mergeCell ref="A1:I1"/>
    <mergeCell ref="A5:K5"/>
    <mergeCell ref="A7:A8"/>
    <mergeCell ref="B7:B8"/>
    <mergeCell ref="C7:C8"/>
    <mergeCell ref="D7:D8"/>
    <mergeCell ref="F7:F8"/>
    <mergeCell ref="H7:H8"/>
    <mergeCell ref="J7:J8"/>
    <mergeCell ref="E7:E8"/>
    <mergeCell ref="K7:K8"/>
  </mergeCells>
  <pageMargins left="0.31527777777777777" right="0.19652777777777777" top="0.78750000000000009" bottom="0.43263888888888891" header="0.51180555555555562" footer="0.19652777777777777"/>
  <pageSetup paperSize="9" scale="95" firstPageNumber="0" orientation="landscape" horizontalDpi="300" verticalDpi="300" r:id="rId1"/>
  <headerFooter alignWithMargins="0">
    <oddHeader>&amp;CZał. "1A" do SWZ - Formularz asortymentowo-cenowy&amp;RSPZOZ_NT.DZP.241.09.24</oddHeader>
    <oddFooter>&amp;C&amp;A 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5525"/>
  <sheetViews>
    <sheetView topLeftCell="A43" zoomScale="102" zoomScaleNormal="102" workbookViewId="0">
      <selection sqref="A1:K1"/>
    </sheetView>
  </sheetViews>
  <sheetFormatPr defaultRowHeight="18.75" customHeight="1"/>
  <cols>
    <col min="1" max="1" width="4" customWidth="1"/>
    <col min="2" max="2" width="55.109375" customWidth="1"/>
    <col min="3" max="3" width="5.6640625" customWidth="1"/>
    <col min="4" max="4" width="7.44140625" customWidth="1"/>
    <col min="5" max="5" width="8.109375" customWidth="1"/>
    <col min="7" max="7" width="15" customWidth="1"/>
    <col min="8" max="8" width="6.6640625" customWidth="1"/>
    <col min="9" max="9" width="15.109375" customWidth="1"/>
    <col min="10" max="10" width="12" customWidth="1"/>
    <col min="11" max="11" width="11.5546875" customWidth="1"/>
    <col min="12" max="12" width="19.5546875" customWidth="1"/>
  </cols>
  <sheetData>
    <row r="1" spans="1:12" ht="21.6" customHeight="1">
      <c r="A1" s="425" t="s">
        <v>130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</row>
    <row r="2" spans="1:12" ht="9" customHeight="1">
      <c r="A2" s="72"/>
      <c r="B2" s="73"/>
      <c r="C2" s="73"/>
      <c r="D2" s="73"/>
      <c r="E2" s="73"/>
      <c r="F2" s="73"/>
      <c r="G2" s="73"/>
      <c r="H2" s="72"/>
      <c r="I2" s="73"/>
      <c r="J2" s="73"/>
      <c r="K2" s="73"/>
    </row>
    <row r="3" spans="1:12" ht="11.2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2" ht="30" customHeight="1">
      <c r="A4" s="411" t="s">
        <v>4</v>
      </c>
      <c r="B4" s="411" t="s">
        <v>5</v>
      </c>
      <c r="C4" s="411" t="s">
        <v>6</v>
      </c>
      <c r="D4" s="411" t="s">
        <v>7</v>
      </c>
      <c r="E4" s="412" t="s">
        <v>391</v>
      </c>
      <c r="F4" s="411" t="s">
        <v>8</v>
      </c>
      <c r="G4" s="10" t="s">
        <v>389</v>
      </c>
      <c r="H4" s="411" t="s">
        <v>374</v>
      </c>
      <c r="I4" s="10" t="s">
        <v>390</v>
      </c>
      <c r="J4" s="411" t="s">
        <v>373</v>
      </c>
      <c r="K4" s="414" t="s">
        <v>13</v>
      </c>
    </row>
    <row r="5" spans="1:12" ht="13.2" customHeight="1">
      <c r="A5" s="411"/>
      <c r="B5" s="411"/>
      <c r="C5" s="411"/>
      <c r="D5" s="411"/>
      <c r="E5" s="413"/>
      <c r="F5" s="411"/>
      <c r="G5" s="11" t="s">
        <v>209</v>
      </c>
      <c r="H5" s="411"/>
      <c r="I5" s="12" t="s">
        <v>392</v>
      </c>
      <c r="J5" s="411"/>
      <c r="K5" s="414"/>
    </row>
    <row r="6" spans="1:12" ht="13.5" customHeight="1">
      <c r="A6" s="13" t="s">
        <v>16</v>
      </c>
      <c r="B6" s="13" t="s">
        <v>17</v>
      </c>
      <c r="C6" s="13" t="s">
        <v>18</v>
      </c>
      <c r="D6" s="13" t="s">
        <v>19</v>
      </c>
      <c r="E6" s="13" t="s">
        <v>20</v>
      </c>
      <c r="F6" s="13" t="s">
        <v>21</v>
      </c>
      <c r="G6" s="13" t="s">
        <v>22</v>
      </c>
      <c r="H6" s="13" t="s">
        <v>23</v>
      </c>
      <c r="I6" s="13" t="s">
        <v>24</v>
      </c>
      <c r="J6" s="13" t="s">
        <v>25</v>
      </c>
      <c r="K6" s="13" t="s">
        <v>182</v>
      </c>
    </row>
    <row r="7" spans="1:12" s="63" customFormat="1" ht="16.5" customHeight="1">
      <c r="A7" s="76" t="s">
        <v>26</v>
      </c>
      <c r="B7" s="430" t="s">
        <v>131</v>
      </c>
      <c r="C7" s="430"/>
      <c r="D7" s="430"/>
      <c r="E7" s="430"/>
      <c r="F7" s="430"/>
      <c r="G7" s="430"/>
      <c r="H7" s="430"/>
      <c r="I7" s="77"/>
      <c r="J7" s="77"/>
      <c r="K7" s="78"/>
      <c r="L7"/>
    </row>
    <row r="8" spans="1:12" ht="18.75" customHeight="1">
      <c r="A8" s="259" t="s">
        <v>28</v>
      </c>
      <c r="B8" s="260" t="s">
        <v>415</v>
      </c>
      <c r="C8" s="244" t="s">
        <v>132</v>
      </c>
      <c r="D8" s="261">
        <v>350</v>
      </c>
      <c r="E8" s="262"/>
      <c r="F8" s="263"/>
      <c r="G8" s="263">
        <f>E8*F8</f>
        <v>0</v>
      </c>
      <c r="H8" s="264"/>
      <c r="I8" s="263">
        <f>G8*H8%+G8</f>
        <v>0</v>
      </c>
      <c r="J8" s="260"/>
      <c r="K8" s="265"/>
    </row>
    <row r="9" spans="1:12" ht="18" customHeight="1">
      <c r="A9" s="244" t="s">
        <v>30</v>
      </c>
      <c r="B9" s="257" t="s">
        <v>416</v>
      </c>
      <c r="C9" s="244" t="s">
        <v>132</v>
      </c>
      <c r="D9" s="261">
        <v>1400</v>
      </c>
      <c r="E9" s="266"/>
      <c r="F9" s="267"/>
      <c r="G9" s="263">
        <f t="shared" ref="G9:G34" si="0">E9*F9</f>
        <v>0</v>
      </c>
      <c r="H9" s="268"/>
      <c r="I9" s="263">
        <f t="shared" ref="I9:I34" si="1">G9*H9%+G9</f>
        <v>0</v>
      </c>
      <c r="J9" s="257"/>
      <c r="K9" s="258"/>
    </row>
    <row r="10" spans="1:12" ht="18" customHeight="1">
      <c r="A10" s="244" t="s">
        <v>31</v>
      </c>
      <c r="B10" s="257" t="s">
        <v>417</v>
      </c>
      <c r="C10" s="244" t="s">
        <v>132</v>
      </c>
      <c r="D10" s="261">
        <v>1000</v>
      </c>
      <c r="E10" s="266"/>
      <c r="F10" s="267"/>
      <c r="G10" s="263">
        <f t="shared" si="0"/>
        <v>0</v>
      </c>
      <c r="H10" s="268"/>
      <c r="I10" s="263">
        <f t="shared" si="1"/>
        <v>0</v>
      </c>
      <c r="J10" s="257"/>
      <c r="K10" s="258"/>
    </row>
    <row r="11" spans="1:12" ht="20.25" customHeight="1">
      <c r="A11" s="244" t="s">
        <v>32</v>
      </c>
      <c r="B11" s="257" t="s">
        <v>418</v>
      </c>
      <c r="C11" s="244" t="s">
        <v>132</v>
      </c>
      <c r="D11" s="261">
        <v>700</v>
      </c>
      <c r="E11" s="266"/>
      <c r="F11" s="267"/>
      <c r="G11" s="263">
        <f t="shared" si="0"/>
        <v>0</v>
      </c>
      <c r="H11" s="268"/>
      <c r="I11" s="263">
        <f t="shared" si="1"/>
        <v>0</v>
      </c>
      <c r="J11" s="257"/>
      <c r="K11" s="258"/>
    </row>
    <row r="12" spans="1:12" ht="18" customHeight="1">
      <c r="A12" s="244" t="s">
        <v>33</v>
      </c>
      <c r="B12" s="257" t="s">
        <v>419</v>
      </c>
      <c r="C12" s="244" t="s">
        <v>132</v>
      </c>
      <c r="D12" s="261">
        <v>900</v>
      </c>
      <c r="E12" s="266"/>
      <c r="F12" s="267"/>
      <c r="G12" s="263">
        <f t="shared" si="0"/>
        <v>0</v>
      </c>
      <c r="H12" s="268"/>
      <c r="I12" s="263">
        <f t="shared" si="1"/>
        <v>0</v>
      </c>
      <c r="J12" s="257"/>
      <c r="K12" s="258"/>
    </row>
    <row r="13" spans="1:12" ht="18.75" customHeight="1">
      <c r="A13" s="244" t="s">
        <v>34</v>
      </c>
      <c r="B13" s="257" t="s">
        <v>420</v>
      </c>
      <c r="C13" s="244" t="s">
        <v>132</v>
      </c>
      <c r="D13" s="261">
        <v>1600</v>
      </c>
      <c r="E13" s="266"/>
      <c r="F13" s="267"/>
      <c r="G13" s="263">
        <f t="shared" si="0"/>
        <v>0</v>
      </c>
      <c r="H13" s="268"/>
      <c r="I13" s="263">
        <f t="shared" si="1"/>
        <v>0</v>
      </c>
      <c r="J13" s="257"/>
      <c r="K13" s="258"/>
    </row>
    <row r="14" spans="1:12" ht="18" customHeight="1">
      <c r="A14" s="244" t="s">
        <v>35</v>
      </c>
      <c r="B14" s="257" t="s">
        <v>421</v>
      </c>
      <c r="C14" s="244" t="s">
        <v>132</v>
      </c>
      <c r="D14" s="261">
        <v>14100</v>
      </c>
      <c r="E14" s="266"/>
      <c r="F14" s="267"/>
      <c r="G14" s="263">
        <f t="shared" si="0"/>
        <v>0</v>
      </c>
      <c r="H14" s="268"/>
      <c r="I14" s="263">
        <f t="shared" si="1"/>
        <v>0</v>
      </c>
      <c r="J14" s="257"/>
      <c r="K14" s="258"/>
    </row>
    <row r="15" spans="1:12" ht="15" customHeight="1">
      <c r="A15" s="244" t="s">
        <v>36</v>
      </c>
      <c r="B15" s="257" t="s">
        <v>422</v>
      </c>
      <c r="C15" s="244" t="s">
        <v>132</v>
      </c>
      <c r="D15" s="261">
        <v>1500</v>
      </c>
      <c r="E15" s="266"/>
      <c r="F15" s="267"/>
      <c r="G15" s="263">
        <f t="shared" si="0"/>
        <v>0</v>
      </c>
      <c r="H15" s="268"/>
      <c r="I15" s="263">
        <f t="shared" si="1"/>
        <v>0</v>
      </c>
      <c r="J15" s="257"/>
      <c r="K15" s="258"/>
    </row>
    <row r="16" spans="1:12" ht="19.5" customHeight="1">
      <c r="A16" s="244" t="s">
        <v>37</v>
      </c>
      <c r="B16" s="257" t="s">
        <v>423</v>
      </c>
      <c r="C16" s="244" t="s">
        <v>132</v>
      </c>
      <c r="D16" s="261">
        <v>1900</v>
      </c>
      <c r="E16" s="266"/>
      <c r="F16" s="267"/>
      <c r="G16" s="263">
        <f t="shared" si="0"/>
        <v>0</v>
      </c>
      <c r="H16" s="268"/>
      <c r="I16" s="263">
        <f t="shared" si="1"/>
        <v>0</v>
      </c>
      <c r="J16" s="257"/>
      <c r="K16" s="258"/>
    </row>
    <row r="17" spans="1:11" ht="18" customHeight="1">
      <c r="A17" s="244" t="s">
        <v>38</v>
      </c>
      <c r="B17" s="257" t="s">
        <v>424</v>
      </c>
      <c r="C17" s="244" t="s">
        <v>133</v>
      </c>
      <c r="D17" s="261">
        <v>1100</v>
      </c>
      <c r="E17" s="266"/>
      <c r="F17" s="267"/>
      <c r="G17" s="263">
        <f t="shared" si="0"/>
        <v>0</v>
      </c>
      <c r="H17" s="268"/>
      <c r="I17" s="263">
        <f t="shared" si="1"/>
        <v>0</v>
      </c>
      <c r="J17" s="257"/>
      <c r="K17" s="258"/>
    </row>
    <row r="18" spans="1:11" ht="16.5" customHeight="1">
      <c r="A18" s="244" t="s">
        <v>39</v>
      </c>
      <c r="B18" s="257" t="s">
        <v>425</v>
      </c>
      <c r="C18" s="244" t="s">
        <v>132</v>
      </c>
      <c r="D18" s="261">
        <v>12100</v>
      </c>
      <c r="E18" s="266"/>
      <c r="F18" s="267"/>
      <c r="G18" s="267">
        <f t="shared" si="0"/>
        <v>0</v>
      </c>
      <c r="H18" s="268"/>
      <c r="I18" s="267">
        <f t="shared" si="1"/>
        <v>0</v>
      </c>
      <c r="J18" s="257"/>
      <c r="K18" s="258"/>
    </row>
    <row r="19" spans="1:11" ht="15" customHeight="1">
      <c r="A19" s="244" t="s">
        <v>40</v>
      </c>
      <c r="B19" s="257" t="s">
        <v>426</v>
      </c>
      <c r="C19" s="244" t="s">
        <v>132</v>
      </c>
      <c r="D19" s="261">
        <v>2500</v>
      </c>
      <c r="E19" s="266"/>
      <c r="F19" s="267"/>
      <c r="G19" s="267">
        <f t="shared" si="0"/>
        <v>0</v>
      </c>
      <c r="H19" s="268"/>
      <c r="I19" s="267">
        <f t="shared" si="1"/>
        <v>0</v>
      </c>
      <c r="J19" s="257"/>
      <c r="K19" s="258"/>
    </row>
    <row r="20" spans="1:11" ht="18" customHeight="1">
      <c r="A20" s="244" t="s">
        <v>41</v>
      </c>
      <c r="B20" s="257" t="s">
        <v>427</v>
      </c>
      <c r="C20" s="244" t="s">
        <v>132</v>
      </c>
      <c r="D20" s="261">
        <v>14100</v>
      </c>
      <c r="E20" s="266"/>
      <c r="F20" s="267"/>
      <c r="G20" s="267">
        <f t="shared" si="0"/>
        <v>0</v>
      </c>
      <c r="H20" s="268"/>
      <c r="I20" s="267">
        <f t="shared" si="1"/>
        <v>0</v>
      </c>
      <c r="J20" s="257"/>
      <c r="K20" s="258"/>
    </row>
    <row r="21" spans="1:11" ht="17.25" customHeight="1">
      <c r="A21" s="244" t="s">
        <v>42</v>
      </c>
      <c r="B21" s="257" t="s">
        <v>428</v>
      </c>
      <c r="C21" s="244" t="s">
        <v>132</v>
      </c>
      <c r="D21" s="261">
        <v>1500</v>
      </c>
      <c r="E21" s="266"/>
      <c r="F21" s="267"/>
      <c r="G21" s="267">
        <f t="shared" si="0"/>
        <v>0</v>
      </c>
      <c r="H21" s="268"/>
      <c r="I21" s="267">
        <f t="shared" si="1"/>
        <v>0</v>
      </c>
      <c r="J21" s="257"/>
      <c r="K21" s="258"/>
    </row>
    <row r="22" spans="1:11" ht="15.75" customHeight="1">
      <c r="A22" s="244" t="s">
        <v>43</v>
      </c>
      <c r="B22" s="257" t="s">
        <v>429</v>
      </c>
      <c r="C22" s="244" t="s">
        <v>132</v>
      </c>
      <c r="D22" s="261">
        <v>900</v>
      </c>
      <c r="E22" s="266"/>
      <c r="F22" s="267"/>
      <c r="G22" s="267">
        <f t="shared" si="0"/>
        <v>0</v>
      </c>
      <c r="H22" s="268"/>
      <c r="I22" s="267">
        <f t="shared" si="1"/>
        <v>0</v>
      </c>
      <c r="J22" s="257"/>
      <c r="K22" s="258"/>
    </row>
    <row r="23" spans="1:11" ht="18.75" customHeight="1">
      <c r="A23" s="244" t="s">
        <v>44</v>
      </c>
      <c r="B23" s="257" t="s">
        <v>430</v>
      </c>
      <c r="C23" s="244" t="s">
        <v>132</v>
      </c>
      <c r="D23" s="261">
        <v>1100</v>
      </c>
      <c r="E23" s="266"/>
      <c r="F23" s="267"/>
      <c r="G23" s="267">
        <f t="shared" si="0"/>
        <v>0</v>
      </c>
      <c r="H23" s="268"/>
      <c r="I23" s="267">
        <f t="shared" si="1"/>
        <v>0</v>
      </c>
      <c r="J23" s="257"/>
      <c r="K23" s="258"/>
    </row>
    <row r="24" spans="1:11" ht="21.75" customHeight="1">
      <c r="A24" s="244" t="s">
        <v>45</v>
      </c>
      <c r="B24" s="257" t="s">
        <v>431</v>
      </c>
      <c r="C24" s="244" t="s">
        <v>132</v>
      </c>
      <c r="D24" s="261">
        <v>900</v>
      </c>
      <c r="E24" s="266"/>
      <c r="F24" s="267"/>
      <c r="G24" s="267">
        <f t="shared" si="0"/>
        <v>0</v>
      </c>
      <c r="H24" s="268"/>
      <c r="I24" s="267">
        <f t="shared" si="1"/>
        <v>0</v>
      </c>
      <c r="J24" s="257"/>
      <c r="K24" s="258"/>
    </row>
    <row r="25" spans="1:11" ht="18" customHeight="1">
      <c r="A25" s="244" t="s">
        <v>46</v>
      </c>
      <c r="B25" s="269" t="s">
        <v>432</v>
      </c>
      <c r="C25" s="244" t="s">
        <v>134</v>
      </c>
      <c r="D25" s="261">
        <v>950</v>
      </c>
      <c r="E25" s="266"/>
      <c r="F25" s="267"/>
      <c r="G25" s="267">
        <f t="shared" si="0"/>
        <v>0</v>
      </c>
      <c r="H25" s="268"/>
      <c r="I25" s="267">
        <f t="shared" si="1"/>
        <v>0</v>
      </c>
      <c r="J25" s="257"/>
      <c r="K25" s="258"/>
    </row>
    <row r="26" spans="1:11" ht="15.75" customHeight="1">
      <c r="A26" s="244">
        <v>19</v>
      </c>
      <c r="B26" s="269" t="s">
        <v>433</v>
      </c>
      <c r="C26" s="244" t="s">
        <v>134</v>
      </c>
      <c r="D26" s="261">
        <v>950</v>
      </c>
      <c r="E26" s="266"/>
      <c r="F26" s="267"/>
      <c r="G26" s="267">
        <f t="shared" si="0"/>
        <v>0</v>
      </c>
      <c r="H26" s="268"/>
      <c r="I26" s="267">
        <f t="shared" si="1"/>
        <v>0</v>
      </c>
      <c r="J26" s="257"/>
      <c r="K26" s="258"/>
    </row>
    <row r="27" spans="1:11" ht="17.25" customHeight="1">
      <c r="A27" s="244">
        <v>20</v>
      </c>
      <c r="B27" s="269" t="s">
        <v>434</v>
      </c>
      <c r="C27" s="244" t="s">
        <v>134</v>
      </c>
      <c r="D27" s="261">
        <v>950</v>
      </c>
      <c r="E27" s="266"/>
      <c r="F27" s="267"/>
      <c r="G27" s="267">
        <f>E27*F27</f>
        <v>0</v>
      </c>
      <c r="H27" s="268"/>
      <c r="I27" s="267">
        <f t="shared" si="1"/>
        <v>0</v>
      </c>
      <c r="J27" s="257"/>
      <c r="K27" s="258"/>
    </row>
    <row r="28" spans="1:11" ht="19.5" customHeight="1">
      <c r="A28" s="244">
        <v>21</v>
      </c>
      <c r="B28" s="269" t="s">
        <v>435</v>
      </c>
      <c r="C28" s="244" t="s">
        <v>134</v>
      </c>
      <c r="D28" s="261">
        <v>2700</v>
      </c>
      <c r="E28" s="266"/>
      <c r="F28" s="267"/>
      <c r="G28" s="267">
        <f t="shared" si="0"/>
        <v>0</v>
      </c>
      <c r="H28" s="268"/>
      <c r="I28" s="267">
        <f t="shared" si="1"/>
        <v>0</v>
      </c>
      <c r="J28" s="257"/>
      <c r="K28" s="258"/>
    </row>
    <row r="29" spans="1:11" ht="18" customHeight="1">
      <c r="A29" s="244" t="s">
        <v>50</v>
      </c>
      <c r="B29" s="269" t="s">
        <v>436</v>
      </c>
      <c r="C29" s="244" t="s">
        <v>134</v>
      </c>
      <c r="D29" s="261">
        <v>700</v>
      </c>
      <c r="E29" s="266"/>
      <c r="F29" s="267"/>
      <c r="G29" s="267">
        <f t="shared" si="0"/>
        <v>0</v>
      </c>
      <c r="H29" s="268"/>
      <c r="I29" s="267">
        <f t="shared" si="1"/>
        <v>0</v>
      </c>
      <c r="J29" s="257"/>
      <c r="K29" s="258"/>
    </row>
    <row r="30" spans="1:11" ht="20.25" customHeight="1">
      <c r="A30" s="244" t="s">
        <v>51</v>
      </c>
      <c r="B30" s="269" t="s">
        <v>437</v>
      </c>
      <c r="C30" s="244" t="s">
        <v>134</v>
      </c>
      <c r="D30" s="261">
        <v>70</v>
      </c>
      <c r="E30" s="266"/>
      <c r="F30" s="267"/>
      <c r="G30" s="267">
        <f t="shared" si="0"/>
        <v>0</v>
      </c>
      <c r="H30" s="268"/>
      <c r="I30" s="267">
        <f t="shared" si="1"/>
        <v>0</v>
      </c>
      <c r="J30" s="257"/>
      <c r="K30" s="258"/>
    </row>
    <row r="31" spans="1:11" ht="15.75" customHeight="1">
      <c r="A31" s="244" t="s">
        <v>52</v>
      </c>
      <c r="B31" s="269" t="s">
        <v>438</v>
      </c>
      <c r="C31" s="244" t="s">
        <v>134</v>
      </c>
      <c r="D31" s="261">
        <v>950</v>
      </c>
      <c r="E31" s="266"/>
      <c r="F31" s="270"/>
      <c r="G31" s="267">
        <f t="shared" si="0"/>
        <v>0</v>
      </c>
      <c r="H31" s="268"/>
      <c r="I31" s="267">
        <f t="shared" si="1"/>
        <v>0</v>
      </c>
      <c r="J31" s="257"/>
      <c r="K31" s="258"/>
    </row>
    <row r="32" spans="1:11" ht="13.5" customHeight="1">
      <c r="A32" s="244" t="s">
        <v>53</v>
      </c>
      <c r="B32" s="257" t="s">
        <v>440</v>
      </c>
      <c r="C32" s="244"/>
      <c r="D32" s="261">
        <v>700</v>
      </c>
      <c r="E32" s="266"/>
      <c r="F32" s="267"/>
      <c r="G32" s="267">
        <f t="shared" si="0"/>
        <v>0</v>
      </c>
      <c r="H32" s="268"/>
      <c r="I32" s="267">
        <f t="shared" si="1"/>
        <v>0</v>
      </c>
      <c r="J32" s="257"/>
      <c r="K32" s="258"/>
    </row>
    <row r="33" spans="1:11" ht="12.75" customHeight="1">
      <c r="A33" s="244" t="s">
        <v>54</v>
      </c>
      <c r="B33" s="269" t="s">
        <v>441</v>
      </c>
      <c r="C33" s="244" t="s">
        <v>134</v>
      </c>
      <c r="D33" s="261">
        <v>70</v>
      </c>
      <c r="E33" s="266"/>
      <c r="F33" s="267"/>
      <c r="G33" s="267">
        <f t="shared" si="0"/>
        <v>0</v>
      </c>
      <c r="H33" s="268"/>
      <c r="I33" s="267">
        <f t="shared" si="1"/>
        <v>0</v>
      </c>
      <c r="J33" s="257"/>
      <c r="K33" s="258"/>
    </row>
    <row r="34" spans="1:11" ht="63.75" customHeight="1">
      <c r="A34" s="244" t="s">
        <v>55</v>
      </c>
      <c r="B34" s="257" t="s">
        <v>439</v>
      </c>
      <c r="C34" s="244" t="s">
        <v>134</v>
      </c>
      <c r="D34" s="261">
        <v>700</v>
      </c>
      <c r="E34" s="266"/>
      <c r="F34" s="267"/>
      <c r="G34" s="267">
        <f t="shared" si="0"/>
        <v>0</v>
      </c>
      <c r="H34" s="268"/>
      <c r="I34" s="267">
        <f t="shared" si="1"/>
        <v>0</v>
      </c>
      <c r="J34" s="257"/>
      <c r="K34" s="258"/>
    </row>
    <row r="35" spans="1:11" ht="49.95" customHeight="1">
      <c r="A35" s="271" t="s">
        <v>90</v>
      </c>
      <c r="B35" s="431" t="s">
        <v>135</v>
      </c>
      <c r="C35" s="431"/>
      <c r="D35" s="431"/>
      <c r="E35" s="431"/>
      <c r="F35" s="431"/>
      <c r="G35" s="431"/>
      <c r="H35" s="431"/>
      <c r="I35" s="431"/>
      <c r="J35" s="431"/>
      <c r="K35" s="272"/>
    </row>
    <row r="36" spans="1:11" ht="20.399999999999999" customHeight="1">
      <c r="A36" s="244">
        <v>28</v>
      </c>
      <c r="B36" s="257" t="s">
        <v>449</v>
      </c>
      <c r="C36" s="244" t="s">
        <v>107</v>
      </c>
      <c r="D36" s="244">
        <v>2</v>
      </c>
      <c r="E36" s="273"/>
      <c r="F36" s="267"/>
      <c r="G36" s="267">
        <f>E36*F36</f>
        <v>0</v>
      </c>
      <c r="H36" s="268"/>
      <c r="I36" s="267">
        <f>G36*H36%+G36</f>
        <v>0</v>
      </c>
      <c r="J36" s="257"/>
      <c r="K36" s="258"/>
    </row>
    <row r="37" spans="1:11" ht="20.399999999999999" customHeight="1">
      <c r="A37" s="274">
        <v>29</v>
      </c>
      <c r="B37" s="257" t="s">
        <v>450</v>
      </c>
      <c r="C37" s="244" t="s">
        <v>107</v>
      </c>
      <c r="D37" s="244">
        <v>2</v>
      </c>
      <c r="E37" s="273"/>
      <c r="F37" s="267"/>
      <c r="G37" s="267">
        <f t="shared" ref="G37:G43" si="2">E37*F37</f>
        <v>0</v>
      </c>
      <c r="H37" s="268"/>
      <c r="I37" s="267">
        <f t="shared" ref="I37:I43" si="3">G37*H37%+G37</f>
        <v>0</v>
      </c>
      <c r="J37" s="257"/>
      <c r="K37" s="258"/>
    </row>
    <row r="38" spans="1:11" ht="20.399999999999999" customHeight="1">
      <c r="A38" s="244">
        <v>30</v>
      </c>
      <c r="B38" s="257" t="s">
        <v>451</v>
      </c>
      <c r="C38" s="244" t="s">
        <v>107</v>
      </c>
      <c r="D38" s="244">
        <v>2</v>
      </c>
      <c r="E38" s="273"/>
      <c r="F38" s="267"/>
      <c r="G38" s="267">
        <f t="shared" si="2"/>
        <v>0</v>
      </c>
      <c r="H38" s="268"/>
      <c r="I38" s="267">
        <f t="shared" si="3"/>
        <v>0</v>
      </c>
      <c r="J38" s="257"/>
      <c r="K38" s="258"/>
    </row>
    <row r="39" spans="1:11" ht="20.399999999999999" customHeight="1">
      <c r="A39" s="274">
        <v>31</v>
      </c>
      <c r="B39" s="275" t="s">
        <v>452</v>
      </c>
      <c r="C39" s="244" t="s">
        <v>107</v>
      </c>
      <c r="D39" s="244">
        <v>2</v>
      </c>
      <c r="E39" s="273"/>
      <c r="F39" s="267"/>
      <c r="G39" s="267">
        <f>E39*F39</f>
        <v>0</v>
      </c>
      <c r="H39" s="276"/>
      <c r="I39" s="267">
        <f t="shared" si="3"/>
        <v>0</v>
      </c>
      <c r="J39" s="275"/>
      <c r="K39" s="277"/>
    </row>
    <row r="40" spans="1:11" ht="20.399999999999999" customHeight="1">
      <c r="A40" s="244">
        <v>32</v>
      </c>
      <c r="B40" s="257" t="s">
        <v>453</v>
      </c>
      <c r="C40" s="244" t="s">
        <v>107</v>
      </c>
      <c r="D40" s="244">
        <v>2</v>
      </c>
      <c r="E40" s="273"/>
      <c r="F40" s="267"/>
      <c r="G40" s="267">
        <f t="shared" si="2"/>
        <v>0</v>
      </c>
      <c r="H40" s="244"/>
      <c r="I40" s="267">
        <f t="shared" si="3"/>
        <v>0</v>
      </c>
      <c r="J40" s="257"/>
      <c r="K40" s="257"/>
    </row>
    <row r="41" spans="1:11" ht="20.399999999999999" customHeight="1">
      <c r="A41" s="274">
        <v>33</v>
      </c>
      <c r="B41" s="257" t="s">
        <v>454</v>
      </c>
      <c r="C41" s="244" t="s">
        <v>107</v>
      </c>
      <c r="D41" s="244">
        <v>2</v>
      </c>
      <c r="E41" s="273"/>
      <c r="F41" s="267"/>
      <c r="G41" s="267">
        <f t="shared" si="2"/>
        <v>0</v>
      </c>
      <c r="H41" s="244"/>
      <c r="I41" s="267">
        <f t="shared" si="3"/>
        <v>0</v>
      </c>
      <c r="J41" s="257"/>
      <c r="K41" s="257"/>
    </row>
    <row r="42" spans="1:11" ht="20.399999999999999" customHeight="1">
      <c r="A42" s="244">
        <v>34</v>
      </c>
      <c r="B42" s="257" t="s">
        <v>455</v>
      </c>
      <c r="C42" s="244" t="s">
        <v>107</v>
      </c>
      <c r="D42" s="244">
        <v>2</v>
      </c>
      <c r="E42" s="273"/>
      <c r="F42" s="267"/>
      <c r="G42" s="267">
        <f>E42*F42</f>
        <v>0</v>
      </c>
      <c r="H42" s="244"/>
      <c r="I42" s="267">
        <f t="shared" si="3"/>
        <v>0</v>
      </c>
      <c r="J42" s="257"/>
      <c r="K42" s="257"/>
    </row>
    <row r="43" spans="1:11" ht="20.399999999999999" customHeight="1">
      <c r="A43" s="274">
        <v>35</v>
      </c>
      <c r="B43" s="275" t="s">
        <v>459</v>
      </c>
      <c r="C43" s="274" t="s">
        <v>107</v>
      </c>
      <c r="D43" s="274">
        <v>2</v>
      </c>
      <c r="E43" s="278"/>
      <c r="F43" s="279"/>
      <c r="G43" s="279">
        <f t="shared" si="2"/>
        <v>0</v>
      </c>
      <c r="H43" s="274"/>
      <c r="I43" s="279">
        <f t="shared" si="3"/>
        <v>0</v>
      </c>
      <c r="J43" s="275"/>
      <c r="K43" s="275"/>
    </row>
    <row r="44" spans="1:11" ht="15" customHeight="1">
      <c r="A44" s="433" t="s">
        <v>110</v>
      </c>
      <c r="B44" s="433"/>
      <c r="C44" s="433"/>
      <c r="D44" s="433"/>
      <c r="E44" s="433"/>
      <c r="F44" s="280"/>
      <c r="G44" s="281">
        <f>G8+G9+G10+G11+G12+G13+G14+G15+G16+G17+G18+G19+G20+G21+G22+G23+G24+G25+G26+G27+G28+G29+G30+G31+G32+G33+G34+G36+G37+G38+G39+G40+G41+G42+G43</f>
        <v>0</v>
      </c>
      <c r="H44" s="280"/>
      <c r="I44" s="281">
        <f>I8+I9+I10+I11+I12+I13+I14+I15+I16+I18+I17+I19+I20+I21+I22+I23+I24+I25+I26+I27+I28+I29+I30+I31+I32+I33+I34+I36+I37+I38+I39+I40+I41+I42+I43</f>
        <v>0</v>
      </c>
      <c r="J44" s="280"/>
      <c r="K44" s="280"/>
    </row>
    <row r="45" spans="1:11" ht="10.199999999999999" customHeight="1">
      <c r="A45" s="84"/>
      <c r="B45" s="73"/>
      <c r="C45" s="73"/>
      <c r="D45" s="73"/>
      <c r="E45" s="73"/>
      <c r="F45" s="73"/>
      <c r="G45" s="73"/>
      <c r="H45" s="73"/>
      <c r="I45" s="73"/>
      <c r="J45" s="73"/>
      <c r="K45" s="73"/>
    </row>
    <row r="46" spans="1:11" ht="7.2" customHeight="1">
      <c r="A46" s="72"/>
      <c r="B46" s="73"/>
      <c r="C46" s="85"/>
      <c r="D46" s="85"/>
      <c r="E46" s="85"/>
      <c r="F46" s="73"/>
      <c r="G46" s="73"/>
      <c r="H46" s="73"/>
      <c r="I46" s="73"/>
      <c r="J46" s="73"/>
      <c r="K46" s="73"/>
    </row>
    <row r="47" spans="1:11" ht="19.5" customHeight="1">
      <c r="A47" s="86" t="s">
        <v>111</v>
      </c>
      <c r="B47" s="87"/>
      <c r="C47" s="87"/>
      <c r="D47" s="87"/>
      <c r="E47" s="87"/>
      <c r="F47" s="87"/>
      <c r="G47" s="87"/>
      <c r="H47" s="87"/>
      <c r="I47" s="73"/>
      <c r="J47" s="87"/>
      <c r="K47" s="88"/>
    </row>
    <row r="48" spans="1:11" ht="12" customHeight="1">
      <c r="A48" s="89"/>
      <c r="B48" s="72" t="s">
        <v>112</v>
      </c>
      <c r="C48" s="90"/>
      <c r="D48" s="90"/>
      <c r="E48" s="90"/>
      <c r="F48" s="90"/>
      <c r="G48" s="90"/>
      <c r="H48" s="90"/>
      <c r="I48" s="90"/>
      <c r="J48" s="90"/>
      <c r="K48" s="90"/>
    </row>
    <row r="49" spans="1:15" ht="12" customHeight="1">
      <c r="A49" s="89"/>
      <c r="B49" s="91" t="s">
        <v>382</v>
      </c>
      <c r="C49" s="90"/>
      <c r="D49" s="90"/>
      <c r="E49" s="90"/>
      <c r="F49" s="90"/>
      <c r="G49" s="90"/>
      <c r="H49" s="90"/>
      <c r="I49" s="90"/>
      <c r="J49" s="90"/>
      <c r="K49" s="90"/>
    </row>
    <row r="50" spans="1:15" ht="9" customHeight="1">
      <c r="A50" s="89"/>
      <c r="B50" s="91"/>
      <c r="C50" s="90"/>
      <c r="D50" s="90"/>
      <c r="E50" s="90"/>
      <c r="F50" s="90"/>
      <c r="G50" s="90"/>
      <c r="H50" s="90"/>
      <c r="I50" s="90"/>
      <c r="J50" s="90"/>
      <c r="K50" s="90"/>
    </row>
    <row r="51" spans="1:15" ht="23.25" customHeight="1">
      <c r="A51" s="92"/>
      <c r="B51" s="93" t="s">
        <v>136</v>
      </c>
      <c r="C51" s="94"/>
      <c r="D51" s="92"/>
      <c r="E51" s="92"/>
      <c r="F51" s="94"/>
      <c r="G51" s="95"/>
      <c r="H51" s="96"/>
      <c r="I51" s="90"/>
      <c r="J51" s="90"/>
      <c r="K51" s="90"/>
    </row>
    <row r="52" spans="1:15" ht="23.25" customHeight="1">
      <c r="A52" s="92">
        <v>1</v>
      </c>
      <c r="B52" s="428" t="s">
        <v>377</v>
      </c>
      <c r="C52" s="428"/>
      <c r="D52" s="428"/>
      <c r="E52" s="428"/>
      <c r="F52" s="428"/>
      <c r="G52" s="428"/>
      <c r="H52" s="428"/>
      <c r="I52" s="90"/>
      <c r="J52" s="90"/>
      <c r="K52" s="90"/>
    </row>
    <row r="53" spans="1:15" ht="23.25" customHeight="1">
      <c r="A53" s="92">
        <v>2</v>
      </c>
      <c r="B53" s="432" t="s">
        <v>378</v>
      </c>
      <c r="C53" s="432"/>
      <c r="D53" s="432"/>
      <c r="E53" s="432"/>
      <c r="F53" s="432"/>
      <c r="G53" s="432"/>
      <c r="H53" s="432"/>
      <c r="I53" s="90"/>
      <c r="J53" s="90"/>
      <c r="K53" s="90"/>
    </row>
    <row r="54" spans="1:15" ht="23.25" customHeight="1">
      <c r="A54" s="92">
        <v>3</v>
      </c>
      <c r="B54" s="428" t="s">
        <v>379</v>
      </c>
      <c r="C54" s="428"/>
      <c r="D54" s="428"/>
      <c r="E54" s="428"/>
      <c r="F54" s="428"/>
      <c r="G54" s="428"/>
      <c r="H54" s="428"/>
      <c r="I54" s="90"/>
      <c r="J54" s="90"/>
      <c r="K54" s="90"/>
    </row>
    <row r="55" spans="1:15" ht="23.25" customHeight="1">
      <c r="A55" s="92">
        <v>4</v>
      </c>
      <c r="B55" s="429" t="s">
        <v>414</v>
      </c>
      <c r="C55" s="429"/>
      <c r="D55" s="429"/>
      <c r="E55" s="429"/>
      <c r="F55" s="429"/>
      <c r="G55" s="429"/>
      <c r="H55" s="429"/>
      <c r="I55" s="90"/>
      <c r="J55" s="90"/>
      <c r="K55" s="90"/>
    </row>
    <row r="56" spans="1:15" ht="15.6" customHeight="1">
      <c r="A56" s="92">
        <v>5</v>
      </c>
      <c r="B56" s="417" t="s">
        <v>380</v>
      </c>
      <c r="C56" s="417"/>
      <c r="D56" s="417"/>
      <c r="E56" s="417"/>
      <c r="F56" s="417"/>
      <c r="G56" s="417"/>
      <c r="H56" s="417"/>
      <c r="I56" s="90"/>
      <c r="J56" s="90"/>
      <c r="K56" s="90"/>
    </row>
    <row r="57" spans="1:15" ht="15.6" customHeight="1">
      <c r="A57" s="92">
        <v>6</v>
      </c>
      <c r="B57" s="62" t="s">
        <v>381</v>
      </c>
      <c r="C57" s="97"/>
      <c r="D57" s="97"/>
      <c r="E57" s="97"/>
      <c r="F57" s="97"/>
      <c r="G57" s="98"/>
      <c r="H57" s="98"/>
      <c r="I57" s="90"/>
      <c r="J57" s="90"/>
      <c r="K57" s="90"/>
    </row>
    <row r="58" spans="1:15" ht="12.6" customHeight="1">
      <c r="A58" s="212"/>
      <c r="B58" s="226"/>
      <c r="C58" s="90"/>
      <c r="D58" s="90"/>
      <c r="E58" s="90"/>
      <c r="F58" s="90"/>
      <c r="G58" s="90"/>
      <c r="H58" s="90"/>
      <c r="I58" s="90"/>
      <c r="J58" s="90"/>
      <c r="K58" s="90"/>
    </row>
    <row r="59" spans="1:15" ht="23.25" customHeight="1">
      <c r="A59" s="54"/>
      <c r="B59" s="235" t="s">
        <v>401</v>
      </c>
      <c r="C59" s="227"/>
      <c r="D59" s="227"/>
      <c r="E59" s="227"/>
      <c r="F59" s="227"/>
      <c r="G59" s="227"/>
      <c r="H59" s="227"/>
      <c r="I59" s="227"/>
      <c r="J59" s="227"/>
      <c r="K59" s="227"/>
      <c r="L59" s="99"/>
      <c r="M59" s="99"/>
      <c r="N59" s="99"/>
      <c r="O59" s="99"/>
    </row>
    <row r="60" spans="1:15" ht="23.25" customHeight="1">
      <c r="A60" s="234">
        <v>1</v>
      </c>
      <c r="B60" s="421" t="s">
        <v>383</v>
      </c>
      <c r="C60" s="421"/>
      <c r="D60" s="421"/>
      <c r="E60" s="421"/>
      <c r="F60" s="421"/>
      <c r="G60" s="421"/>
      <c r="H60" s="421"/>
      <c r="I60" s="421"/>
      <c r="J60" s="421"/>
      <c r="K60" s="421"/>
      <c r="L60" s="99"/>
      <c r="M60" s="99"/>
      <c r="N60" s="99"/>
      <c r="O60" s="99"/>
    </row>
    <row r="61" spans="1:15" ht="13.2" customHeight="1">
      <c r="A61" s="234">
        <v>2</v>
      </c>
      <c r="B61" s="421" t="s">
        <v>384</v>
      </c>
      <c r="C61" s="421"/>
      <c r="D61" s="421"/>
      <c r="E61" s="421"/>
      <c r="F61" s="421"/>
      <c r="G61" s="421"/>
      <c r="H61" s="421"/>
      <c r="I61" s="421"/>
      <c r="J61" s="421"/>
      <c r="K61" s="421"/>
      <c r="L61" s="99"/>
      <c r="M61" s="99"/>
      <c r="N61" s="99"/>
      <c r="O61" s="99"/>
    </row>
    <row r="62" spans="1:15" ht="24.6" customHeight="1">
      <c r="A62" s="234">
        <v>3</v>
      </c>
      <c r="B62" s="426" t="s">
        <v>385</v>
      </c>
      <c r="C62" s="426"/>
      <c r="D62" s="426"/>
      <c r="E62" s="426"/>
      <c r="F62" s="426"/>
      <c r="G62" s="426"/>
      <c r="H62" s="426"/>
      <c r="I62" s="426"/>
      <c r="J62" s="426"/>
      <c r="K62" s="426"/>
      <c r="L62" s="99"/>
      <c r="M62" s="99"/>
      <c r="N62" s="99"/>
      <c r="O62" s="99"/>
    </row>
    <row r="63" spans="1:15" ht="12.6" customHeight="1">
      <c r="A63" s="234">
        <v>4</v>
      </c>
      <c r="B63" s="421" t="s">
        <v>137</v>
      </c>
      <c r="C63" s="421"/>
      <c r="D63" s="421"/>
      <c r="E63" s="421"/>
      <c r="F63" s="421"/>
      <c r="G63" s="421"/>
      <c r="H63" s="421"/>
      <c r="I63" s="421"/>
      <c r="J63" s="421"/>
      <c r="K63" s="421"/>
      <c r="L63" s="99"/>
      <c r="M63" s="99"/>
      <c r="N63" s="99"/>
      <c r="O63" s="99"/>
    </row>
    <row r="64" spans="1:15" ht="15" customHeight="1">
      <c r="A64" s="234">
        <v>5</v>
      </c>
      <c r="B64" s="427" t="s">
        <v>386</v>
      </c>
      <c r="C64" s="427"/>
      <c r="D64" s="427"/>
      <c r="E64" s="427"/>
      <c r="F64" s="427"/>
      <c r="G64" s="427"/>
      <c r="H64" s="427"/>
      <c r="I64" s="427"/>
      <c r="J64" s="427"/>
      <c r="K64" s="427"/>
      <c r="L64" s="99"/>
      <c r="M64" s="99"/>
      <c r="N64" s="99"/>
      <c r="O64" s="99"/>
    </row>
    <row r="65" spans="1:15" ht="11.4" customHeight="1">
      <c r="A65" s="243">
        <v>6</v>
      </c>
      <c r="B65" s="423" t="s">
        <v>410</v>
      </c>
      <c r="C65" s="423"/>
      <c r="D65" s="423"/>
      <c r="E65" s="423"/>
      <c r="F65" s="423"/>
      <c r="G65" s="423"/>
      <c r="H65" s="423"/>
      <c r="I65" s="423"/>
      <c r="J65" s="423"/>
      <c r="K65" s="423"/>
      <c r="L65" s="423"/>
      <c r="M65" s="99"/>
      <c r="N65" s="99"/>
      <c r="O65" s="99"/>
    </row>
    <row r="66" spans="1:15" ht="7.95" customHeight="1">
      <c r="A66" s="212"/>
      <c r="B66" s="90"/>
      <c r="C66" s="90"/>
      <c r="D66" s="90"/>
      <c r="E66" s="90"/>
      <c r="F66" s="90"/>
      <c r="G66" s="90"/>
      <c r="H66" s="90"/>
      <c r="I66" s="90"/>
      <c r="J66" s="90"/>
      <c r="K66" s="90"/>
    </row>
    <row r="67" spans="1:15" ht="16.2" customHeight="1">
      <c r="A67" s="47" t="s">
        <v>111</v>
      </c>
      <c r="B67" s="228"/>
      <c r="C67" s="228"/>
      <c r="D67" s="228"/>
      <c r="E67" s="228"/>
      <c r="F67" s="228"/>
      <c r="G67" s="229"/>
      <c r="H67" s="229"/>
      <c r="I67" s="229"/>
      <c r="J67" s="3"/>
      <c r="K67" s="3"/>
    </row>
    <row r="68" spans="1:15" ht="18.600000000000001" customHeight="1">
      <c r="A68" s="230" t="s">
        <v>138</v>
      </c>
      <c r="B68" s="3"/>
      <c r="C68" s="3"/>
      <c r="D68" s="3"/>
      <c r="E68" s="3"/>
      <c r="F68" s="3"/>
      <c r="G68" s="3"/>
      <c r="H68" s="3"/>
      <c r="I68" s="3"/>
      <c r="J68" s="3"/>
      <c r="K68" s="231"/>
    </row>
    <row r="69" spans="1:15" ht="16.2" customHeight="1">
      <c r="A69" s="97" t="s">
        <v>28</v>
      </c>
      <c r="B69" s="426" t="s">
        <v>139</v>
      </c>
      <c r="C69" s="426"/>
      <c r="D69" s="426"/>
      <c r="E69" s="426"/>
      <c r="F69" s="426"/>
      <c r="G69" s="426"/>
      <c r="H69" s="426"/>
      <c r="I69" s="426"/>
      <c r="J69" s="426"/>
      <c r="K69" s="426"/>
      <c r="L69" s="63"/>
    </row>
    <row r="70" spans="1:15" ht="24" customHeight="1">
      <c r="A70" s="97" t="s">
        <v>30</v>
      </c>
      <c r="B70" s="426" t="s">
        <v>140</v>
      </c>
      <c r="C70" s="426"/>
      <c r="D70" s="426"/>
      <c r="E70" s="426"/>
      <c r="F70" s="426"/>
      <c r="G70" s="426"/>
      <c r="H70" s="426"/>
      <c r="I70" s="426"/>
      <c r="J70" s="426"/>
      <c r="K70" s="426"/>
      <c r="L70" s="63"/>
    </row>
    <row r="71" spans="1:15" ht="15" customHeight="1">
      <c r="A71" s="97" t="s">
        <v>31</v>
      </c>
      <c r="B71" s="426" t="s">
        <v>141</v>
      </c>
      <c r="C71" s="426"/>
      <c r="D71" s="426"/>
      <c r="E71" s="426"/>
      <c r="F71" s="426"/>
      <c r="G71" s="426"/>
      <c r="H71" s="426"/>
      <c r="I71" s="426"/>
      <c r="J71" s="426"/>
      <c r="K71" s="426"/>
      <c r="L71" s="63"/>
    </row>
    <row r="72" spans="1:15" ht="7.95" customHeight="1">
      <c r="A72" s="97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63"/>
    </row>
    <row r="73" spans="1:15" ht="7.95" customHeight="1">
      <c r="A73" s="97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63"/>
    </row>
    <row r="74" spans="1:15" ht="21" customHeight="1">
      <c r="A74" s="3"/>
      <c r="B74" s="158" t="s">
        <v>352</v>
      </c>
      <c r="C74" s="73"/>
      <c r="D74" s="73"/>
      <c r="E74" s="73"/>
      <c r="F74" s="73"/>
      <c r="G74" s="73"/>
      <c r="H74" s="223"/>
      <c r="I74" s="73"/>
      <c r="J74" s="3"/>
      <c r="K74" s="3"/>
    </row>
    <row r="75" spans="1:15" ht="15" customHeight="1">
      <c r="A75" s="3"/>
      <c r="B75" s="424" t="s">
        <v>351</v>
      </c>
      <c r="C75" s="424"/>
      <c r="D75" s="424"/>
      <c r="E75" s="424"/>
      <c r="F75" s="424"/>
      <c r="G75" s="424"/>
      <c r="H75" s="424"/>
      <c r="I75" s="424"/>
      <c r="J75" s="3"/>
      <c r="K75" s="3"/>
    </row>
    <row r="76" spans="1:15" ht="18.75" customHeight="1">
      <c r="A76" s="70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5" ht="18.75" customHeight="1">
      <c r="A77" s="71"/>
      <c r="B77" s="238"/>
      <c r="C77" s="3"/>
      <c r="D77" s="3"/>
      <c r="E77" s="3"/>
      <c r="F77" s="3"/>
      <c r="G77" s="3"/>
      <c r="H77" s="3"/>
      <c r="I77" s="3"/>
      <c r="J77" s="3"/>
      <c r="K77" s="3"/>
    </row>
    <row r="78" spans="1:15" ht="25.2" customHeight="1">
      <c r="A78" s="132"/>
      <c r="B78" s="132"/>
      <c r="C78" s="132"/>
      <c r="D78" s="132"/>
      <c r="E78" s="132"/>
      <c r="F78" s="132"/>
      <c r="G78" s="132"/>
      <c r="H78" s="132"/>
      <c r="I78" s="132"/>
      <c r="J78" s="3"/>
      <c r="K78" s="3"/>
    </row>
    <row r="79" spans="1:15" ht="29.4" customHeight="1">
      <c r="A79" s="132"/>
      <c r="B79" s="132"/>
      <c r="C79" s="132"/>
      <c r="D79" s="132"/>
      <c r="E79" s="132"/>
      <c r="F79" s="132"/>
      <c r="G79" s="132"/>
      <c r="H79" s="132"/>
      <c r="I79" s="132"/>
      <c r="J79" s="3"/>
      <c r="K79" s="3"/>
    </row>
    <row r="80" spans="1:15" ht="18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8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8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8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8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8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8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8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8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</sheetData>
  <sheetProtection selectLockedCells="1" selectUnlockedCells="1"/>
  <mergeCells count="28">
    <mergeCell ref="B62:K62"/>
    <mergeCell ref="B63:K63"/>
    <mergeCell ref="B64:K64"/>
    <mergeCell ref="E4:E5"/>
    <mergeCell ref="B54:H54"/>
    <mergeCell ref="B55:H55"/>
    <mergeCell ref="B56:H56"/>
    <mergeCell ref="B7:H7"/>
    <mergeCell ref="B35:J35"/>
    <mergeCell ref="B52:H52"/>
    <mergeCell ref="B53:H53"/>
    <mergeCell ref="A44:E44"/>
    <mergeCell ref="B65:L65"/>
    <mergeCell ref="B75:I75"/>
    <mergeCell ref="A1:K1"/>
    <mergeCell ref="A4:A5"/>
    <mergeCell ref="B4:B5"/>
    <mergeCell ref="C4:C5"/>
    <mergeCell ref="D4:D5"/>
    <mergeCell ref="F4:F5"/>
    <mergeCell ref="H4:H5"/>
    <mergeCell ref="J4:J5"/>
    <mergeCell ref="K4:K5"/>
    <mergeCell ref="B69:K69"/>
    <mergeCell ref="B70:K70"/>
    <mergeCell ref="B71:K71"/>
    <mergeCell ref="B60:K60"/>
    <mergeCell ref="B61:K61"/>
  </mergeCells>
  <printOptions horizontalCentered="1"/>
  <pageMargins left="0.35416666666666669" right="0.15763888888888888" top="0.74861111111111112" bottom="0.55138888888888893" header="0.43333333333333335" footer="0.31527777777777777"/>
  <pageSetup paperSize="9" scale="95" firstPageNumber="0" orientation="landscape" r:id="rId1"/>
  <headerFooter alignWithMargins="0">
    <oddHeader>&amp;CZałącznik „1A” do SWZ - Formularz asortymentowo-cenowy&amp;RSPZOZ_NT.DZP.241.09.24</oddHeader>
    <oddFooter>&amp;C&amp;A  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"/>
  <sheetViews>
    <sheetView topLeftCell="E1" zoomScale="177" zoomScaleNormal="177" workbookViewId="0">
      <selection activeCell="N8" sqref="N8"/>
    </sheetView>
  </sheetViews>
  <sheetFormatPr defaultRowHeight="13.2"/>
  <cols>
    <col min="1" max="1" width="4" customWidth="1"/>
    <col min="2" max="2" width="51" customWidth="1"/>
    <col min="3" max="4" width="6.88671875" customWidth="1"/>
    <col min="5" max="5" width="8.33203125" customWidth="1"/>
    <col min="6" max="6" width="13.109375" customWidth="1"/>
    <col min="7" max="7" width="12.6640625" customWidth="1"/>
    <col min="8" max="8" width="7.44140625" customWidth="1"/>
    <col min="9" max="10" width="13" customWidth="1"/>
    <col min="11" max="11" width="11.33203125" customWidth="1"/>
  </cols>
  <sheetData>
    <row r="1" spans="1:15" ht="13.8">
      <c r="A1" s="224" t="s">
        <v>142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5" ht="5.25" customHeight="1">
      <c r="A2" s="224"/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5" ht="34.5" customHeight="1">
      <c r="A3" s="411" t="s">
        <v>4</v>
      </c>
      <c r="B3" s="411" t="s">
        <v>5</v>
      </c>
      <c r="C3" s="411" t="s">
        <v>6</v>
      </c>
      <c r="D3" s="411" t="s">
        <v>7</v>
      </c>
      <c r="E3" s="412" t="s">
        <v>391</v>
      </c>
      <c r="F3" s="411" t="s">
        <v>8</v>
      </c>
      <c r="G3" s="10" t="s">
        <v>389</v>
      </c>
      <c r="H3" s="411" t="s">
        <v>374</v>
      </c>
      <c r="I3" s="10" t="s">
        <v>390</v>
      </c>
      <c r="J3" s="411" t="s">
        <v>373</v>
      </c>
      <c r="K3" s="414" t="s">
        <v>13</v>
      </c>
      <c r="L3" s="406"/>
      <c r="M3" s="407"/>
      <c r="N3" s="407"/>
      <c r="O3" s="407"/>
    </row>
    <row r="4" spans="1:15" ht="20.25" customHeight="1">
      <c r="A4" s="411"/>
      <c r="B4" s="411"/>
      <c r="C4" s="411"/>
      <c r="D4" s="411"/>
      <c r="E4" s="413"/>
      <c r="F4" s="411"/>
      <c r="G4" s="11" t="s">
        <v>209</v>
      </c>
      <c r="H4" s="411"/>
      <c r="I4" s="12" t="s">
        <v>392</v>
      </c>
      <c r="J4" s="411"/>
      <c r="K4" s="414"/>
    </row>
    <row r="5" spans="1:15">
      <c r="A5" s="13" t="s">
        <v>16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 t="s">
        <v>22</v>
      </c>
      <c r="H5" s="13" t="s">
        <v>23</v>
      </c>
      <c r="I5" s="13" t="s">
        <v>24</v>
      </c>
      <c r="J5" s="13" t="s">
        <v>25</v>
      </c>
      <c r="K5" s="13" t="s">
        <v>182</v>
      </c>
    </row>
    <row r="6" spans="1:15" ht="14.4" customHeight="1">
      <c r="A6" s="225" t="s">
        <v>28</v>
      </c>
      <c r="B6" s="348" t="s">
        <v>402</v>
      </c>
      <c r="C6" s="349" t="s">
        <v>93</v>
      </c>
      <c r="D6" s="349">
        <v>2</v>
      </c>
      <c r="E6" s="350"/>
      <c r="F6" s="351"/>
      <c r="G6" s="351">
        <f t="shared" ref="G6:G29" si="0">E6*F6</f>
        <v>0</v>
      </c>
      <c r="H6" s="352"/>
      <c r="I6" s="351">
        <f t="shared" ref="I6:I29" si="1">G6*H6+G6</f>
        <v>0</v>
      </c>
      <c r="J6" s="353"/>
      <c r="K6" s="354"/>
    </row>
    <row r="7" spans="1:15" ht="14.4" customHeight="1">
      <c r="A7" s="225" t="s">
        <v>30</v>
      </c>
      <c r="B7" s="355" t="s">
        <v>143</v>
      </c>
      <c r="C7" s="298" t="s">
        <v>93</v>
      </c>
      <c r="D7" s="298">
        <v>2</v>
      </c>
      <c r="E7" s="356"/>
      <c r="F7" s="351"/>
      <c r="G7" s="351">
        <f t="shared" si="0"/>
        <v>0</v>
      </c>
      <c r="H7" s="352"/>
      <c r="I7" s="351">
        <f t="shared" si="1"/>
        <v>0</v>
      </c>
      <c r="J7" s="198"/>
      <c r="K7" s="299"/>
    </row>
    <row r="8" spans="1:15" ht="14.4" customHeight="1">
      <c r="A8" s="225" t="s">
        <v>31</v>
      </c>
      <c r="B8" s="355" t="s">
        <v>144</v>
      </c>
      <c r="C8" s="298" t="s">
        <v>29</v>
      </c>
      <c r="D8" s="298">
        <v>40</v>
      </c>
      <c r="E8" s="356"/>
      <c r="F8" s="351"/>
      <c r="G8" s="351">
        <f t="shared" si="0"/>
        <v>0</v>
      </c>
      <c r="H8" s="352"/>
      <c r="I8" s="351">
        <f t="shared" si="1"/>
        <v>0</v>
      </c>
      <c r="J8" s="198"/>
      <c r="K8" s="299"/>
    </row>
    <row r="9" spans="1:15" ht="14.4" customHeight="1">
      <c r="A9" s="225" t="s">
        <v>32</v>
      </c>
      <c r="B9" s="355" t="s">
        <v>145</v>
      </c>
      <c r="C9" s="298" t="s">
        <v>29</v>
      </c>
      <c r="D9" s="298">
        <v>500</v>
      </c>
      <c r="E9" s="356"/>
      <c r="F9" s="351"/>
      <c r="G9" s="351">
        <f t="shared" si="0"/>
        <v>0</v>
      </c>
      <c r="H9" s="352"/>
      <c r="I9" s="351">
        <f t="shared" si="1"/>
        <v>0</v>
      </c>
      <c r="J9" s="198"/>
      <c r="K9" s="299"/>
    </row>
    <row r="10" spans="1:15" ht="14.4" customHeight="1">
      <c r="A10" s="225" t="s">
        <v>33</v>
      </c>
      <c r="B10" s="355" t="s">
        <v>146</v>
      </c>
      <c r="C10" s="298" t="s">
        <v>147</v>
      </c>
      <c r="D10" s="298">
        <v>5</v>
      </c>
      <c r="E10" s="356"/>
      <c r="F10" s="351"/>
      <c r="G10" s="351">
        <f t="shared" si="0"/>
        <v>0</v>
      </c>
      <c r="H10" s="352"/>
      <c r="I10" s="351">
        <f t="shared" si="1"/>
        <v>0</v>
      </c>
      <c r="J10" s="198"/>
      <c r="K10" s="299"/>
    </row>
    <row r="11" spans="1:15" ht="23.25" customHeight="1">
      <c r="A11" s="225" t="s">
        <v>34</v>
      </c>
      <c r="B11" s="355" t="s">
        <v>148</v>
      </c>
      <c r="C11" s="298" t="s">
        <v>93</v>
      </c>
      <c r="D11" s="298">
        <v>3</v>
      </c>
      <c r="E11" s="356"/>
      <c r="F11" s="351"/>
      <c r="G11" s="351">
        <f t="shared" si="0"/>
        <v>0</v>
      </c>
      <c r="H11" s="352"/>
      <c r="I11" s="351">
        <f t="shared" si="1"/>
        <v>0</v>
      </c>
      <c r="J11" s="198"/>
      <c r="K11" s="299"/>
    </row>
    <row r="12" spans="1:15" ht="23.25" customHeight="1">
      <c r="A12" s="225" t="s">
        <v>35</v>
      </c>
      <c r="B12" s="355" t="s">
        <v>460</v>
      </c>
      <c r="C12" s="298" t="s">
        <v>93</v>
      </c>
      <c r="D12" s="298">
        <v>3</v>
      </c>
      <c r="E12" s="356"/>
      <c r="F12" s="351"/>
      <c r="G12" s="351">
        <f t="shared" si="0"/>
        <v>0</v>
      </c>
      <c r="H12" s="352"/>
      <c r="I12" s="351">
        <f t="shared" si="1"/>
        <v>0</v>
      </c>
      <c r="J12" s="198"/>
      <c r="K12" s="299"/>
    </row>
    <row r="13" spans="1:15" ht="24" customHeight="1">
      <c r="A13" s="225" t="s">
        <v>36</v>
      </c>
      <c r="B13" s="355" t="s">
        <v>149</v>
      </c>
      <c r="C13" s="298" t="s">
        <v>93</v>
      </c>
      <c r="D13" s="298">
        <v>3</v>
      </c>
      <c r="E13" s="356"/>
      <c r="F13" s="351"/>
      <c r="G13" s="351">
        <f t="shared" si="0"/>
        <v>0</v>
      </c>
      <c r="H13" s="352"/>
      <c r="I13" s="351">
        <f t="shared" si="1"/>
        <v>0</v>
      </c>
      <c r="J13" s="198"/>
      <c r="K13" s="299"/>
    </row>
    <row r="14" spans="1:15" ht="13.95" customHeight="1">
      <c r="A14" s="225" t="s">
        <v>37</v>
      </c>
      <c r="B14" s="355" t="s">
        <v>150</v>
      </c>
      <c r="C14" s="298" t="s">
        <v>93</v>
      </c>
      <c r="D14" s="298">
        <v>2</v>
      </c>
      <c r="E14" s="356"/>
      <c r="F14" s="351"/>
      <c r="G14" s="351">
        <f t="shared" si="0"/>
        <v>0</v>
      </c>
      <c r="H14" s="352"/>
      <c r="I14" s="351">
        <f t="shared" si="1"/>
        <v>0</v>
      </c>
      <c r="J14" s="198"/>
      <c r="K14" s="299"/>
    </row>
    <row r="15" spans="1:15" ht="13.95" customHeight="1">
      <c r="A15" s="225" t="s">
        <v>38</v>
      </c>
      <c r="B15" s="355" t="s">
        <v>151</v>
      </c>
      <c r="C15" s="298" t="s">
        <v>93</v>
      </c>
      <c r="D15" s="298">
        <v>4</v>
      </c>
      <c r="E15" s="356"/>
      <c r="F15" s="351"/>
      <c r="G15" s="351">
        <f t="shared" si="0"/>
        <v>0</v>
      </c>
      <c r="H15" s="352"/>
      <c r="I15" s="351">
        <f t="shared" si="1"/>
        <v>0</v>
      </c>
      <c r="J15" s="198"/>
      <c r="K15" s="299"/>
    </row>
    <row r="16" spans="1:15" ht="13.95" customHeight="1">
      <c r="A16" s="225" t="s">
        <v>39</v>
      </c>
      <c r="B16" s="355" t="s">
        <v>152</v>
      </c>
      <c r="C16" s="298" t="s">
        <v>93</v>
      </c>
      <c r="D16" s="298">
        <v>20</v>
      </c>
      <c r="E16" s="356"/>
      <c r="F16" s="351"/>
      <c r="G16" s="351">
        <f t="shared" si="0"/>
        <v>0</v>
      </c>
      <c r="H16" s="352"/>
      <c r="I16" s="351">
        <f t="shared" si="1"/>
        <v>0</v>
      </c>
      <c r="J16" s="198"/>
      <c r="K16" s="299"/>
    </row>
    <row r="17" spans="1:11" ht="13.95" customHeight="1">
      <c r="A17" s="225" t="s">
        <v>40</v>
      </c>
      <c r="B17" s="355" t="s">
        <v>153</v>
      </c>
      <c r="C17" s="298" t="s">
        <v>93</v>
      </c>
      <c r="D17" s="298">
        <v>6</v>
      </c>
      <c r="E17" s="356"/>
      <c r="F17" s="351"/>
      <c r="G17" s="351">
        <f t="shared" si="0"/>
        <v>0</v>
      </c>
      <c r="H17" s="352"/>
      <c r="I17" s="351">
        <f t="shared" si="1"/>
        <v>0</v>
      </c>
      <c r="J17" s="198"/>
      <c r="K17" s="299"/>
    </row>
    <row r="18" spans="1:11" ht="13.95" customHeight="1">
      <c r="A18" s="225" t="s">
        <v>41</v>
      </c>
      <c r="B18" s="355" t="s">
        <v>154</v>
      </c>
      <c r="C18" s="298" t="s">
        <v>155</v>
      </c>
      <c r="D18" s="298">
        <v>6</v>
      </c>
      <c r="E18" s="298"/>
      <c r="F18" s="351"/>
      <c r="G18" s="351">
        <f t="shared" si="0"/>
        <v>0</v>
      </c>
      <c r="H18" s="352"/>
      <c r="I18" s="351">
        <f t="shared" si="1"/>
        <v>0</v>
      </c>
      <c r="J18" s="198"/>
      <c r="K18" s="299"/>
    </row>
    <row r="19" spans="1:11" ht="13.95" customHeight="1">
      <c r="A19" s="225" t="s">
        <v>42</v>
      </c>
      <c r="B19" s="355" t="s">
        <v>156</v>
      </c>
      <c r="C19" s="298" t="s">
        <v>93</v>
      </c>
      <c r="D19" s="298">
        <v>2</v>
      </c>
      <c r="E19" s="356"/>
      <c r="F19" s="351"/>
      <c r="G19" s="351">
        <f t="shared" si="0"/>
        <v>0</v>
      </c>
      <c r="H19" s="352"/>
      <c r="I19" s="351">
        <f t="shared" si="1"/>
        <v>0</v>
      </c>
      <c r="J19" s="198"/>
      <c r="K19" s="299"/>
    </row>
    <row r="20" spans="1:11" ht="13.95" customHeight="1">
      <c r="A20" s="225" t="s">
        <v>43</v>
      </c>
      <c r="B20" s="355" t="s">
        <v>157</v>
      </c>
      <c r="C20" s="298" t="s">
        <v>93</v>
      </c>
      <c r="D20" s="298">
        <v>4</v>
      </c>
      <c r="E20" s="356"/>
      <c r="F20" s="351"/>
      <c r="G20" s="351">
        <f t="shared" si="0"/>
        <v>0</v>
      </c>
      <c r="H20" s="352"/>
      <c r="I20" s="351">
        <f t="shared" si="1"/>
        <v>0</v>
      </c>
      <c r="J20" s="198"/>
      <c r="K20" s="299"/>
    </row>
    <row r="21" spans="1:11" ht="24.6" customHeight="1">
      <c r="A21" s="225" t="s">
        <v>44</v>
      </c>
      <c r="B21" s="355" t="s">
        <v>447</v>
      </c>
      <c r="C21" s="298" t="s">
        <v>106</v>
      </c>
      <c r="D21" s="298">
        <v>4</v>
      </c>
      <c r="E21" s="356"/>
      <c r="F21" s="351"/>
      <c r="G21" s="351">
        <f t="shared" si="0"/>
        <v>0</v>
      </c>
      <c r="H21" s="352"/>
      <c r="I21" s="351">
        <f t="shared" si="1"/>
        <v>0</v>
      </c>
      <c r="J21" s="198"/>
      <c r="K21" s="299"/>
    </row>
    <row r="22" spans="1:11" ht="16.2" customHeight="1">
      <c r="A22" s="225" t="s">
        <v>45</v>
      </c>
      <c r="B22" s="355" t="s">
        <v>158</v>
      </c>
      <c r="C22" s="298" t="s">
        <v>106</v>
      </c>
      <c r="D22" s="298">
        <v>1</v>
      </c>
      <c r="E22" s="356"/>
      <c r="F22" s="351"/>
      <c r="G22" s="351">
        <f t="shared" si="0"/>
        <v>0</v>
      </c>
      <c r="H22" s="352"/>
      <c r="I22" s="351">
        <f t="shared" si="1"/>
        <v>0</v>
      </c>
      <c r="J22" s="198"/>
      <c r="K22" s="299"/>
    </row>
    <row r="23" spans="1:11" ht="16.2" customHeight="1">
      <c r="A23" s="225" t="s">
        <v>46</v>
      </c>
      <c r="B23" s="355" t="s">
        <v>159</v>
      </c>
      <c r="C23" s="298" t="s">
        <v>106</v>
      </c>
      <c r="D23" s="298">
        <v>1</v>
      </c>
      <c r="E23" s="356"/>
      <c r="F23" s="351"/>
      <c r="G23" s="351">
        <f t="shared" si="0"/>
        <v>0</v>
      </c>
      <c r="H23" s="352"/>
      <c r="I23" s="351">
        <f t="shared" si="1"/>
        <v>0</v>
      </c>
      <c r="J23" s="198"/>
      <c r="K23" s="299"/>
    </row>
    <row r="24" spans="1:11" ht="16.2" customHeight="1">
      <c r="A24" s="225" t="s">
        <v>47</v>
      </c>
      <c r="B24" s="355" t="s">
        <v>160</v>
      </c>
      <c r="C24" s="298" t="s">
        <v>106</v>
      </c>
      <c r="D24" s="298">
        <v>1</v>
      </c>
      <c r="E24" s="357"/>
      <c r="F24" s="351"/>
      <c r="G24" s="351">
        <f t="shared" si="0"/>
        <v>0</v>
      </c>
      <c r="H24" s="352"/>
      <c r="I24" s="351">
        <f t="shared" si="1"/>
        <v>0</v>
      </c>
      <c r="J24" s="198"/>
      <c r="K24" s="299"/>
    </row>
    <row r="25" spans="1:11" ht="16.2" customHeight="1">
      <c r="A25" s="225" t="s">
        <v>48</v>
      </c>
      <c r="B25" s="358" t="s">
        <v>161</v>
      </c>
      <c r="C25" s="298" t="s">
        <v>106</v>
      </c>
      <c r="D25" s="298">
        <v>1</v>
      </c>
      <c r="E25" s="357"/>
      <c r="F25" s="351"/>
      <c r="G25" s="351">
        <f t="shared" si="0"/>
        <v>0</v>
      </c>
      <c r="H25" s="352"/>
      <c r="I25" s="351">
        <f t="shared" si="1"/>
        <v>0</v>
      </c>
      <c r="J25" s="198"/>
      <c r="K25" s="299"/>
    </row>
    <row r="26" spans="1:11" ht="25.5" customHeight="1">
      <c r="A26" s="225" t="s">
        <v>49</v>
      </c>
      <c r="B26" s="355" t="s">
        <v>162</v>
      </c>
      <c r="C26" s="298" t="s">
        <v>106</v>
      </c>
      <c r="D26" s="298">
        <v>2</v>
      </c>
      <c r="E26" s="357"/>
      <c r="F26" s="351"/>
      <c r="G26" s="351">
        <f t="shared" si="0"/>
        <v>0</v>
      </c>
      <c r="H26" s="352"/>
      <c r="I26" s="351">
        <f t="shared" si="1"/>
        <v>0</v>
      </c>
      <c r="J26" s="198"/>
      <c r="K26" s="299"/>
    </row>
    <row r="27" spans="1:11" ht="15" customHeight="1">
      <c r="A27" s="225" t="s">
        <v>50</v>
      </c>
      <c r="B27" s="358" t="s">
        <v>163</v>
      </c>
      <c r="C27" s="298" t="s">
        <v>106</v>
      </c>
      <c r="D27" s="298">
        <v>2</v>
      </c>
      <c r="E27" s="357"/>
      <c r="F27" s="351"/>
      <c r="G27" s="351">
        <f t="shared" si="0"/>
        <v>0</v>
      </c>
      <c r="H27" s="352"/>
      <c r="I27" s="351">
        <f t="shared" si="1"/>
        <v>0</v>
      </c>
      <c r="J27" s="198"/>
      <c r="K27" s="299"/>
    </row>
    <row r="28" spans="1:11" ht="27.6" customHeight="1">
      <c r="A28" s="225" t="s">
        <v>51</v>
      </c>
      <c r="B28" s="355" t="s">
        <v>164</v>
      </c>
      <c r="C28" s="298" t="s">
        <v>106</v>
      </c>
      <c r="D28" s="298">
        <v>4</v>
      </c>
      <c r="E28" s="357"/>
      <c r="F28" s="351"/>
      <c r="G28" s="351">
        <f t="shared" si="0"/>
        <v>0</v>
      </c>
      <c r="H28" s="352"/>
      <c r="I28" s="351">
        <f t="shared" si="1"/>
        <v>0</v>
      </c>
      <c r="J28" s="198"/>
      <c r="K28" s="299"/>
    </row>
    <row r="29" spans="1:11" ht="14.4" customHeight="1">
      <c r="A29" s="225" t="s">
        <v>52</v>
      </c>
      <c r="B29" s="355" t="s">
        <v>165</v>
      </c>
      <c r="C29" s="298" t="s">
        <v>106</v>
      </c>
      <c r="D29" s="298">
        <v>2</v>
      </c>
      <c r="E29" s="357"/>
      <c r="F29" s="351"/>
      <c r="G29" s="351">
        <f t="shared" si="0"/>
        <v>0</v>
      </c>
      <c r="H29" s="352"/>
      <c r="I29" s="351">
        <f t="shared" si="1"/>
        <v>0</v>
      </c>
      <c r="J29" s="198"/>
      <c r="K29" s="299"/>
    </row>
    <row r="30" spans="1:11" ht="18" customHeight="1">
      <c r="A30" s="225"/>
      <c r="B30" s="359" t="s">
        <v>166</v>
      </c>
      <c r="C30" s="359"/>
      <c r="D30" s="359"/>
      <c r="E30" s="359"/>
      <c r="F30" s="360"/>
      <c r="G30" s="361">
        <f>G6+G7+G8+G9+G10+G11+G12+G13+G14+G15+G16+G17+G18+G19+G20+G21+G22+G23+G24+G25+G26+G27+G28+G29</f>
        <v>0</v>
      </c>
      <c r="H30" s="360"/>
      <c r="I30" s="362">
        <f>I6+I7+I8+I9+I10+I11+I12+I13+I14+I15+I16+I17+I18+I19+I20+I21+I22+I23+I24+I25+I26+I27+I28+I29</f>
        <v>0</v>
      </c>
      <c r="J30" s="360"/>
      <c r="K30" s="360"/>
    </row>
    <row r="31" spans="1:11" ht="10.95" customHeight="1">
      <c r="A31" s="436"/>
      <c r="B31" s="436"/>
      <c r="C31" s="436"/>
      <c r="D31" s="436"/>
      <c r="E31" s="436"/>
      <c r="F31" s="436"/>
      <c r="G31" s="436"/>
      <c r="H31" s="436"/>
      <c r="I31" s="436"/>
      <c r="J31" s="436"/>
      <c r="K31" s="436"/>
    </row>
    <row r="32" spans="1:11" ht="28.2" customHeight="1">
      <c r="A32" s="435" t="s">
        <v>353</v>
      </c>
      <c r="B32" s="435"/>
      <c r="C32" s="435"/>
      <c r="D32" s="435"/>
      <c r="E32" s="435"/>
      <c r="F32" s="435"/>
      <c r="G32" s="435"/>
      <c r="H32" s="435"/>
      <c r="I32" s="435"/>
      <c r="J32" s="435"/>
      <c r="K32" s="435"/>
    </row>
    <row r="33" spans="1:10" ht="10.95" customHeight="1">
      <c r="B33" s="100"/>
      <c r="I33" s="101"/>
    </row>
    <row r="34" spans="1:10" ht="15" customHeight="1">
      <c r="A34" s="135" t="s">
        <v>352</v>
      </c>
      <c r="B34" s="134"/>
      <c r="C34" s="134"/>
      <c r="D34" s="134"/>
      <c r="E34" s="136"/>
      <c r="F34" s="136"/>
      <c r="G34" s="136"/>
      <c r="H34" s="136"/>
      <c r="I34" s="434"/>
      <c r="J34" s="434"/>
    </row>
    <row r="35" spans="1:10" ht="15.75" customHeight="1">
      <c r="A35" s="420" t="s">
        <v>351</v>
      </c>
      <c r="B35" s="420"/>
      <c r="C35" s="420"/>
      <c r="D35" s="420"/>
      <c r="E35" s="420"/>
      <c r="F35" s="420"/>
      <c r="G35" s="420"/>
      <c r="H35" s="420"/>
    </row>
    <row r="36" spans="1:10" ht="14.4">
      <c r="A36" s="105"/>
    </row>
  </sheetData>
  <sheetProtection selectLockedCells="1" selectUnlockedCells="1"/>
  <mergeCells count="13">
    <mergeCell ref="I34:J34"/>
    <mergeCell ref="A35:H35"/>
    <mergeCell ref="A32:K32"/>
    <mergeCell ref="A3:A4"/>
    <mergeCell ref="B3:B4"/>
    <mergeCell ref="C3:C4"/>
    <mergeCell ref="D3:D4"/>
    <mergeCell ref="F3:F4"/>
    <mergeCell ref="H3:H4"/>
    <mergeCell ref="J3:J4"/>
    <mergeCell ref="E3:E4"/>
    <mergeCell ref="K3:K4"/>
    <mergeCell ref="A31:K31"/>
  </mergeCells>
  <phoneticPr fontId="57" type="noConversion"/>
  <pageMargins left="0.23622047244094491" right="0.15748031496062992" top="0.6692913385826772" bottom="0.35433070866141736" header="0.43307086614173229" footer="0.19685039370078741"/>
  <pageSetup paperSize="9" scale="90" firstPageNumber="0" orientation="landscape" r:id="rId1"/>
  <headerFooter alignWithMargins="0">
    <oddHeader>&amp;CZałącznik „1A” do SWZ - Formularz asortymentowo-cenowy&amp;R SPZOZ_NT.DZP.241.09.24</oddHeader>
    <oddFooter>&amp;C&amp;A 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6"/>
  <sheetViews>
    <sheetView topLeftCell="A25" zoomScale="136" zoomScaleNormal="136" workbookViewId="0">
      <selection activeCell="J39" sqref="J39"/>
    </sheetView>
  </sheetViews>
  <sheetFormatPr defaultRowHeight="15.75" customHeight="1"/>
  <cols>
    <col min="1" max="1" width="4.109375" customWidth="1"/>
    <col min="2" max="2" width="52.5546875" customWidth="1"/>
    <col min="3" max="3" width="6.44140625" customWidth="1"/>
    <col min="4" max="4" width="7.33203125" customWidth="1"/>
    <col min="5" max="5" width="9.33203125" customWidth="1"/>
    <col min="6" max="6" width="11.88671875" customWidth="1"/>
    <col min="7" max="7" width="5.33203125" customWidth="1"/>
    <col min="8" max="8" width="11.5546875" customWidth="1"/>
    <col min="9" max="9" width="11.6640625" customWidth="1"/>
    <col min="10" max="10" width="12.6640625" customWidth="1"/>
  </cols>
  <sheetData>
    <row r="1" spans="1:12" ht="29.4" customHeight="1">
      <c r="A1" s="425" t="s">
        <v>167</v>
      </c>
      <c r="B1" s="425"/>
      <c r="C1" s="425"/>
      <c r="D1" s="425"/>
      <c r="E1" s="425"/>
      <c r="F1" s="425"/>
      <c r="G1" s="425"/>
      <c r="H1" s="425"/>
      <c r="I1" s="425"/>
      <c r="J1" s="425"/>
    </row>
    <row r="2" spans="1:12" ht="7.95" customHeight="1">
      <c r="A2" s="214"/>
      <c r="B2" s="214"/>
      <c r="C2" s="214"/>
      <c r="D2" s="214"/>
      <c r="E2" s="214"/>
      <c r="F2" s="214"/>
      <c r="G2" s="214"/>
      <c r="H2" s="214"/>
      <c r="I2" s="214"/>
      <c r="J2" s="214"/>
    </row>
    <row r="3" spans="1:12" ht="22.2" customHeight="1">
      <c r="A3" s="437" t="s">
        <v>4</v>
      </c>
      <c r="B3" s="437" t="s">
        <v>5</v>
      </c>
      <c r="C3" s="437" t="s">
        <v>6</v>
      </c>
      <c r="D3" s="437" t="s">
        <v>7</v>
      </c>
      <c r="E3" s="437" t="s">
        <v>8</v>
      </c>
      <c r="F3" s="10" t="s">
        <v>375</v>
      </c>
      <c r="G3" s="437" t="s">
        <v>374</v>
      </c>
      <c r="H3" s="10" t="s">
        <v>376</v>
      </c>
      <c r="I3" s="437" t="s">
        <v>373</v>
      </c>
      <c r="J3" s="439" t="s">
        <v>13</v>
      </c>
    </row>
    <row r="4" spans="1:12" ht="19.2" customHeight="1">
      <c r="A4" s="438"/>
      <c r="B4" s="438"/>
      <c r="C4" s="438"/>
      <c r="D4" s="438"/>
      <c r="E4" s="438"/>
      <c r="F4" s="11" t="s">
        <v>14</v>
      </c>
      <c r="G4" s="438"/>
      <c r="H4" s="220" t="s">
        <v>15</v>
      </c>
      <c r="I4" s="438"/>
      <c r="J4" s="440"/>
      <c r="L4" s="63"/>
    </row>
    <row r="5" spans="1:12" ht="14.85" customHeight="1">
      <c r="A5" s="13" t="s">
        <v>16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 t="s">
        <v>22</v>
      </c>
      <c r="H5" s="75" t="s">
        <v>23</v>
      </c>
      <c r="I5" s="75" t="s">
        <v>24</v>
      </c>
      <c r="J5" s="75" t="s">
        <v>25</v>
      </c>
    </row>
    <row r="6" spans="1:12" ht="53.4" customHeight="1">
      <c r="A6" s="244">
        <v>1</v>
      </c>
      <c r="B6" s="342" t="s">
        <v>168</v>
      </c>
      <c r="C6" s="343" t="s">
        <v>106</v>
      </c>
      <c r="D6" s="343">
        <v>7</v>
      </c>
      <c r="E6" s="344"/>
      <c r="F6" s="344">
        <f>D6*E6</f>
        <v>0</v>
      </c>
      <c r="G6" s="345"/>
      <c r="H6" s="344">
        <f>F6*G6+F6</f>
        <v>0</v>
      </c>
      <c r="I6" s="344"/>
      <c r="J6" s="344"/>
    </row>
    <row r="7" spans="1:12" ht="15.6" customHeight="1">
      <c r="A7" s="441" t="s">
        <v>110</v>
      </c>
      <c r="B7" s="441"/>
      <c r="C7" s="441"/>
      <c r="D7" s="441"/>
      <c r="E7" s="291"/>
      <c r="F7" s="346">
        <f>SUM(F6)</f>
        <v>0</v>
      </c>
      <c r="G7" s="347"/>
      <c r="H7" s="346">
        <f>SUM(H6)</f>
        <v>0</v>
      </c>
      <c r="I7" s="291"/>
      <c r="J7" s="291"/>
    </row>
    <row r="8" spans="1:12" ht="38.4" customHeight="1">
      <c r="A8" s="442" t="s">
        <v>350</v>
      </c>
      <c r="B8" s="442"/>
      <c r="C8" s="442"/>
      <c r="D8" s="442"/>
      <c r="E8" s="442"/>
      <c r="F8" s="442"/>
      <c r="G8" s="442"/>
      <c r="H8" s="442"/>
      <c r="I8" s="442"/>
      <c r="J8" s="442"/>
    </row>
    <row r="9" spans="1:12" ht="8.4" customHeight="1">
      <c r="A9" s="55"/>
      <c r="B9" s="55"/>
      <c r="C9" s="55"/>
      <c r="D9" s="55"/>
      <c r="E9" s="55"/>
      <c r="F9" s="55"/>
      <c r="G9" s="55"/>
      <c r="H9" s="55"/>
      <c r="I9" s="55"/>
      <c r="J9" s="55"/>
    </row>
    <row r="10" spans="1:12" ht="12.6" customHeight="1">
      <c r="A10" s="221" t="s">
        <v>111</v>
      </c>
      <c r="B10" s="55"/>
      <c r="C10" s="55"/>
      <c r="D10" s="55"/>
      <c r="E10" s="55"/>
      <c r="F10" s="55"/>
      <c r="G10" s="55"/>
      <c r="H10" s="55"/>
      <c r="I10" s="55"/>
      <c r="J10" s="55"/>
    </row>
    <row r="11" spans="1:12" ht="13.2" customHeight="1">
      <c r="A11" s="3"/>
      <c r="B11" s="9" t="s">
        <v>169</v>
      </c>
      <c r="C11" s="3"/>
      <c r="D11" s="3"/>
      <c r="E11" s="3"/>
      <c r="F11" s="3"/>
      <c r="G11" s="3"/>
      <c r="H11" s="3"/>
      <c r="I11" s="3"/>
      <c r="J11" s="3"/>
    </row>
    <row r="12" spans="1:12" ht="13.2" customHeight="1">
      <c r="A12" s="3"/>
      <c r="B12" s="218" t="s">
        <v>403</v>
      </c>
      <c r="C12" s="3"/>
      <c r="D12" s="3"/>
      <c r="E12" s="3"/>
      <c r="F12" s="3"/>
      <c r="G12" s="3"/>
      <c r="H12" s="3"/>
      <c r="I12" s="3"/>
      <c r="J12" s="3"/>
    </row>
    <row r="13" spans="1:12" ht="13.2" customHeight="1">
      <c r="A13" s="3"/>
      <c r="B13" s="218" t="s">
        <v>170</v>
      </c>
      <c r="C13" s="3"/>
      <c r="D13" s="3"/>
      <c r="E13" s="3"/>
      <c r="F13" s="3"/>
      <c r="G13" s="3"/>
      <c r="H13" s="3"/>
      <c r="I13" s="3"/>
      <c r="J13" s="3"/>
    </row>
    <row r="14" spans="1:12" ht="13.2" customHeight="1">
      <c r="A14" s="3"/>
      <c r="B14" s="218" t="s">
        <v>171</v>
      </c>
      <c r="C14" s="3"/>
      <c r="D14" s="3"/>
      <c r="E14" s="3"/>
      <c r="F14" s="3"/>
      <c r="G14" s="3"/>
      <c r="H14" s="3"/>
      <c r="I14" s="3"/>
      <c r="J14" s="3"/>
    </row>
    <row r="15" spans="1:12" ht="7.2" customHeight="1">
      <c r="A15" s="3"/>
      <c r="B15" s="215"/>
      <c r="C15" s="3"/>
      <c r="D15" s="3"/>
      <c r="E15" s="3"/>
      <c r="F15" s="3"/>
      <c r="G15" s="3"/>
      <c r="H15" s="3"/>
      <c r="I15" s="3"/>
      <c r="J15" s="3"/>
    </row>
    <row r="16" spans="1:12" ht="15.75" customHeight="1">
      <c r="A16" s="3"/>
      <c r="B16" s="9" t="s">
        <v>172</v>
      </c>
      <c r="C16" s="3"/>
      <c r="D16" s="3"/>
      <c r="E16" s="3"/>
      <c r="F16" s="3"/>
      <c r="G16" s="3"/>
      <c r="H16" s="3"/>
      <c r="I16" s="3"/>
      <c r="J16" s="3"/>
    </row>
    <row r="17" spans="1:10" ht="13.95" customHeight="1">
      <c r="A17" s="3"/>
      <c r="B17" s="3" t="s">
        <v>173</v>
      </c>
      <c r="C17" s="3"/>
      <c r="D17" s="3"/>
      <c r="E17" s="3"/>
      <c r="F17" s="3"/>
      <c r="G17" s="3"/>
      <c r="H17" s="3"/>
      <c r="I17" s="3"/>
      <c r="J17" s="3"/>
    </row>
    <row r="18" spans="1:10" ht="13.95" customHeight="1">
      <c r="A18" s="3"/>
      <c r="B18" s="3" t="s">
        <v>174</v>
      </c>
      <c r="C18" s="3"/>
      <c r="D18" s="3"/>
      <c r="E18" s="3"/>
      <c r="F18" s="3"/>
      <c r="G18" s="3"/>
      <c r="H18" s="3"/>
      <c r="I18" s="3"/>
      <c r="J18" s="3"/>
    </row>
    <row r="19" spans="1:10" ht="13.95" customHeight="1">
      <c r="A19" s="3"/>
      <c r="B19" s="3" t="s">
        <v>175</v>
      </c>
      <c r="C19" s="3"/>
      <c r="D19" s="3"/>
      <c r="E19" s="3"/>
      <c r="F19" s="3"/>
      <c r="G19" s="3"/>
      <c r="H19" s="3"/>
      <c r="I19" s="3"/>
      <c r="J19" s="3"/>
    </row>
    <row r="20" spans="1:10" ht="13.95" customHeight="1">
      <c r="A20" s="3"/>
      <c r="B20" s="3" t="s">
        <v>176</v>
      </c>
      <c r="C20" s="3"/>
      <c r="D20" s="3"/>
      <c r="E20" s="3"/>
      <c r="F20" s="3"/>
      <c r="G20" s="3"/>
      <c r="H20" s="3"/>
      <c r="I20" s="3"/>
      <c r="J20" s="3"/>
    </row>
    <row r="21" spans="1:10" ht="13.95" customHeight="1">
      <c r="A21" s="3"/>
      <c r="B21" s="3" t="s">
        <v>177</v>
      </c>
      <c r="C21" s="3"/>
      <c r="D21" s="3"/>
      <c r="E21" s="3"/>
      <c r="F21" s="3"/>
      <c r="G21" s="3"/>
      <c r="H21" s="3"/>
      <c r="I21" s="3"/>
      <c r="J21" s="3"/>
    </row>
    <row r="22" spans="1:10" ht="13.95" customHeight="1">
      <c r="A22" s="3"/>
      <c r="B22" s="3" t="s">
        <v>178</v>
      </c>
      <c r="C22" s="3"/>
      <c r="D22" s="3"/>
      <c r="E22" s="3"/>
      <c r="F22" s="3"/>
      <c r="G22" s="3"/>
      <c r="H22" s="3"/>
      <c r="I22" s="3"/>
      <c r="J22" s="3"/>
    </row>
    <row r="23" spans="1:10" ht="6" customHeight="1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ht="1.95" customHeight="1">
      <c r="A24" s="3"/>
      <c r="B24" s="69"/>
      <c r="C24" s="3"/>
      <c r="D24" s="3"/>
      <c r="E24" s="3"/>
      <c r="F24" s="3"/>
      <c r="G24" s="3"/>
      <c r="H24" s="443"/>
      <c r="I24" s="443"/>
      <c r="J24" s="3"/>
    </row>
    <row r="25" spans="1:10" ht="15.75" customHeight="1">
      <c r="A25" s="3" t="s">
        <v>179</v>
      </c>
      <c r="B25" s="3"/>
      <c r="C25" s="3"/>
      <c r="D25" s="3"/>
      <c r="E25" s="3"/>
      <c r="F25" s="213"/>
      <c r="G25" s="213"/>
      <c r="H25" s="213"/>
      <c r="I25" s="216"/>
      <c r="J25" s="213"/>
    </row>
    <row r="26" spans="1:10" ht="13.95" customHeight="1">
      <c r="A26" s="217" t="s">
        <v>180</v>
      </c>
      <c r="B26" s="218"/>
      <c r="C26" s="218"/>
      <c r="D26" s="218"/>
      <c r="E26" s="218"/>
      <c r="F26" s="218"/>
      <c r="G26" s="218"/>
      <c r="H26" s="218"/>
      <c r="I26" s="219"/>
      <c r="J26" s="218"/>
    </row>
    <row r="27" spans="1:10" ht="27.6" customHeight="1">
      <c r="A27" s="444" t="s">
        <v>372</v>
      </c>
      <c r="B27" s="444"/>
      <c r="C27" s="444"/>
      <c r="D27" s="444"/>
      <c r="E27" s="444"/>
      <c r="F27" s="444"/>
      <c r="G27" s="444"/>
      <c r="H27" s="444"/>
      <c r="I27" s="444"/>
      <c r="J27" s="444"/>
    </row>
    <row r="28" spans="1:10" ht="15.75" customHeight="1">
      <c r="A28" s="3" t="s">
        <v>396</v>
      </c>
      <c r="B28" s="3"/>
      <c r="C28" s="3"/>
      <c r="D28" s="3"/>
      <c r="E28" s="3"/>
      <c r="F28" s="213"/>
      <c r="G28" s="213"/>
      <c r="H28" s="213"/>
      <c r="I28" s="3"/>
      <c r="J28" s="213"/>
    </row>
    <row r="29" spans="1:10" ht="6.6" customHeight="1">
      <c r="A29" s="3"/>
      <c r="B29" s="69"/>
      <c r="C29" s="3"/>
      <c r="D29" s="3"/>
      <c r="E29" s="3"/>
      <c r="F29" s="3"/>
      <c r="G29" s="3"/>
      <c r="H29" s="131"/>
      <c r="I29" s="131"/>
      <c r="J29" s="3"/>
    </row>
    <row r="30" spans="1:10" ht="10.95" customHeight="1">
      <c r="A30" s="158" t="s">
        <v>352</v>
      </c>
      <c r="B30" s="222"/>
      <c r="C30" s="222"/>
      <c r="D30" s="222"/>
      <c r="E30" s="223"/>
      <c r="F30" s="223"/>
      <c r="G30" s="223"/>
      <c r="H30" s="223"/>
      <c r="I30" s="131"/>
      <c r="J30" s="3"/>
    </row>
    <row r="31" spans="1:10" ht="9.6" customHeight="1">
      <c r="A31" s="424" t="s">
        <v>351</v>
      </c>
      <c r="B31" s="424"/>
      <c r="C31" s="424"/>
      <c r="D31" s="424"/>
      <c r="E31" s="424"/>
      <c r="F31" s="424"/>
      <c r="G31" s="424"/>
      <c r="H31" s="424"/>
      <c r="I31" s="131"/>
      <c r="J31" s="3"/>
    </row>
    <row r="32" spans="1:10" ht="15.75" customHeight="1">
      <c r="B32" s="102"/>
      <c r="H32" s="103"/>
      <c r="I32" s="103"/>
    </row>
    <row r="33" spans="1:9" ht="6" customHeight="1">
      <c r="A33" s="104"/>
    </row>
    <row r="34" spans="1:9" ht="15.75" customHeight="1">
      <c r="A34" s="105"/>
    </row>
    <row r="35" spans="1:9" ht="25.95" customHeight="1">
      <c r="A35" s="106"/>
      <c r="B35" s="106"/>
      <c r="C35" s="106"/>
      <c r="D35" s="106"/>
      <c r="E35" s="106"/>
      <c r="F35" s="106"/>
      <c r="G35" s="106"/>
      <c r="H35" s="106"/>
      <c r="I35" s="106"/>
    </row>
    <row r="36" spans="1:9" ht="23.4" customHeight="1">
      <c r="A36" s="106"/>
      <c r="B36" s="106"/>
      <c r="C36" s="106"/>
      <c r="D36" s="106"/>
      <c r="E36" s="106"/>
      <c r="F36" s="106"/>
      <c r="G36" s="106"/>
      <c r="H36" s="106"/>
      <c r="I36" s="106"/>
    </row>
  </sheetData>
  <sheetProtection selectLockedCells="1" selectUnlockedCells="1"/>
  <mergeCells count="14">
    <mergeCell ref="A31:H31"/>
    <mergeCell ref="A1:J1"/>
    <mergeCell ref="A3:A4"/>
    <mergeCell ref="B3:B4"/>
    <mergeCell ref="C3:C4"/>
    <mergeCell ref="D3:D4"/>
    <mergeCell ref="E3:E4"/>
    <mergeCell ref="G3:G4"/>
    <mergeCell ref="I3:I4"/>
    <mergeCell ref="J3:J4"/>
    <mergeCell ref="A7:D7"/>
    <mergeCell ref="A8:J8"/>
    <mergeCell ref="H24:I24"/>
    <mergeCell ref="A27:J27"/>
  </mergeCells>
  <printOptions horizontalCentered="1"/>
  <pageMargins left="0.43307086614173229" right="0.27559055118110237" top="0.98425196850393704" bottom="0.82677165354330717" header="0.51181102362204722" footer="0.39370078740157483"/>
  <pageSetup paperSize="9" firstPageNumber="0" orientation="landscape" r:id="rId1"/>
  <headerFooter alignWithMargins="0">
    <oddHeader>&amp;CZałącznik „1A” do SWZ - Formularz asortymento-cenowy&amp;RSPZOZ_NT.DZP.241.09.24</oddHeader>
    <oddFooter>&amp;C&amp;A 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1"/>
  <sheetViews>
    <sheetView zoomScale="102" zoomScaleNormal="102" workbookViewId="0"/>
  </sheetViews>
  <sheetFormatPr defaultRowHeight="13.2"/>
  <cols>
    <col min="1" max="1" width="4" customWidth="1"/>
    <col min="2" max="2" width="46.109375" customWidth="1"/>
    <col min="3" max="3" width="7.33203125" customWidth="1"/>
    <col min="4" max="4" width="6.5546875" customWidth="1"/>
    <col min="5" max="5" width="8" customWidth="1"/>
    <col min="6" max="6" width="7.5546875" customWidth="1"/>
    <col min="7" max="7" width="13.33203125" customWidth="1"/>
    <col min="9" max="9" width="13.33203125" customWidth="1"/>
    <col min="10" max="10" width="12.5546875" customWidth="1"/>
    <col min="11" max="11" width="13.109375" customWidth="1"/>
  </cols>
  <sheetData>
    <row r="1" spans="1:12" ht="15.6">
      <c r="A1" s="109" t="s">
        <v>181</v>
      </c>
    </row>
    <row r="2" spans="1:12" ht="13.8">
      <c r="A2" s="110"/>
    </row>
    <row r="3" spans="1:12" ht="30.6" customHeight="1">
      <c r="A3" s="411" t="s">
        <v>4</v>
      </c>
      <c r="B3" s="411" t="s">
        <v>5</v>
      </c>
      <c r="C3" s="411" t="s">
        <v>6</v>
      </c>
      <c r="D3" s="411" t="s">
        <v>7</v>
      </c>
      <c r="E3" s="412" t="s">
        <v>391</v>
      </c>
      <c r="F3" s="411" t="s">
        <v>8</v>
      </c>
      <c r="G3" s="10" t="s">
        <v>389</v>
      </c>
      <c r="H3" s="411" t="s">
        <v>374</v>
      </c>
      <c r="I3" s="10" t="s">
        <v>390</v>
      </c>
      <c r="J3" s="411" t="s">
        <v>373</v>
      </c>
      <c r="K3" s="414" t="s">
        <v>13</v>
      </c>
    </row>
    <row r="4" spans="1:12" ht="19.2">
      <c r="A4" s="411"/>
      <c r="B4" s="411"/>
      <c r="C4" s="411"/>
      <c r="D4" s="411"/>
      <c r="E4" s="413"/>
      <c r="F4" s="411"/>
      <c r="G4" s="11" t="s">
        <v>209</v>
      </c>
      <c r="H4" s="411"/>
      <c r="I4" s="12" t="s">
        <v>392</v>
      </c>
      <c r="J4" s="411"/>
      <c r="K4" s="414"/>
    </row>
    <row r="5" spans="1:12">
      <c r="A5" s="13" t="s">
        <v>16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 t="s">
        <v>22</v>
      </c>
      <c r="H5" s="13" t="s">
        <v>23</v>
      </c>
      <c r="I5" s="13" t="s">
        <v>24</v>
      </c>
      <c r="J5" s="13" t="s">
        <v>25</v>
      </c>
      <c r="K5" s="13" t="s">
        <v>182</v>
      </c>
    </row>
    <row r="6" spans="1:12">
      <c r="A6" s="107"/>
      <c r="B6" s="107"/>
      <c r="C6" s="107"/>
      <c r="D6" s="107"/>
      <c r="E6" s="108"/>
      <c r="F6" s="107"/>
      <c r="G6" s="107"/>
      <c r="H6" s="107"/>
      <c r="I6" s="107"/>
      <c r="J6" s="107"/>
      <c r="K6" s="107"/>
    </row>
    <row r="7" spans="1:12" ht="22.8" customHeight="1">
      <c r="A7" s="282" t="s">
        <v>28</v>
      </c>
      <c r="B7" s="364" t="s">
        <v>461</v>
      </c>
      <c r="C7" s="365" t="s">
        <v>133</v>
      </c>
      <c r="D7" s="365">
        <v>1400</v>
      </c>
      <c r="E7" s="246"/>
      <c r="F7" s="366"/>
      <c r="G7" s="247">
        <f t="shared" ref="G7:G13" si="0">E7*F7</f>
        <v>0</v>
      </c>
      <c r="H7" s="248"/>
      <c r="I7" s="247">
        <f t="shared" ref="I7:I13" si="1">G7*H7+G7</f>
        <v>0</v>
      </c>
      <c r="J7" s="249"/>
      <c r="K7" s="250"/>
    </row>
    <row r="8" spans="1:12" ht="22.8" customHeight="1">
      <c r="A8" s="282" t="s">
        <v>30</v>
      </c>
      <c r="B8" s="364" t="s">
        <v>462</v>
      </c>
      <c r="C8" s="365" t="s">
        <v>133</v>
      </c>
      <c r="D8" s="365">
        <v>4000</v>
      </c>
      <c r="E8" s="246"/>
      <c r="F8" s="366"/>
      <c r="G8" s="247">
        <f t="shared" si="0"/>
        <v>0</v>
      </c>
      <c r="H8" s="248"/>
      <c r="I8" s="247">
        <f t="shared" si="1"/>
        <v>0</v>
      </c>
      <c r="J8" s="249"/>
      <c r="K8" s="250"/>
    </row>
    <row r="9" spans="1:12" ht="22.8" customHeight="1">
      <c r="A9" s="282" t="s">
        <v>31</v>
      </c>
      <c r="B9" s="364" t="s">
        <v>463</v>
      </c>
      <c r="C9" s="365" t="s">
        <v>133</v>
      </c>
      <c r="D9" s="365">
        <v>4000</v>
      </c>
      <c r="E9" s="246"/>
      <c r="F9" s="366"/>
      <c r="G9" s="247">
        <f t="shared" si="0"/>
        <v>0</v>
      </c>
      <c r="H9" s="248"/>
      <c r="I9" s="247">
        <f t="shared" si="1"/>
        <v>0</v>
      </c>
      <c r="J9" s="249"/>
      <c r="K9" s="250"/>
    </row>
    <row r="10" spans="1:12" ht="29.4" customHeight="1">
      <c r="A10" s="282" t="s">
        <v>32</v>
      </c>
      <c r="B10" s="367" t="s">
        <v>442</v>
      </c>
      <c r="C10" s="368" t="s">
        <v>133</v>
      </c>
      <c r="D10" s="368">
        <v>1400</v>
      </c>
      <c r="E10" s="251"/>
      <c r="F10" s="366"/>
      <c r="G10" s="247">
        <f t="shared" si="0"/>
        <v>0</v>
      </c>
      <c r="H10" s="248"/>
      <c r="I10" s="247">
        <f t="shared" si="1"/>
        <v>0</v>
      </c>
      <c r="J10" s="245"/>
      <c r="K10" s="252"/>
      <c r="L10" s="241"/>
    </row>
    <row r="11" spans="1:12" ht="22.8" customHeight="1">
      <c r="A11" s="282" t="s">
        <v>33</v>
      </c>
      <c r="B11" s="367" t="s">
        <v>443</v>
      </c>
      <c r="C11" s="368" t="s">
        <v>133</v>
      </c>
      <c r="D11" s="368">
        <v>70</v>
      </c>
      <c r="E11" s="251"/>
      <c r="F11" s="366"/>
      <c r="G11" s="247">
        <f t="shared" si="0"/>
        <v>0</v>
      </c>
      <c r="H11" s="248"/>
      <c r="I11" s="247">
        <f t="shared" si="1"/>
        <v>0</v>
      </c>
      <c r="J11" s="245"/>
      <c r="K11" s="252"/>
    </row>
    <row r="12" spans="1:12" ht="22.8" customHeight="1">
      <c r="A12" s="282" t="s">
        <v>34</v>
      </c>
      <c r="B12" s="367" t="s">
        <v>444</v>
      </c>
      <c r="C12" s="368" t="s">
        <v>133</v>
      </c>
      <c r="D12" s="368">
        <v>1400</v>
      </c>
      <c r="E12" s="251"/>
      <c r="F12" s="366"/>
      <c r="G12" s="247">
        <f t="shared" si="0"/>
        <v>0</v>
      </c>
      <c r="H12" s="248"/>
      <c r="I12" s="247">
        <f t="shared" si="1"/>
        <v>0</v>
      </c>
      <c r="J12" s="245"/>
      <c r="K12" s="252"/>
    </row>
    <row r="13" spans="1:12" ht="22.8" customHeight="1">
      <c r="A13" s="282" t="s">
        <v>35</v>
      </c>
      <c r="B13" s="367" t="s">
        <v>448</v>
      </c>
      <c r="C13" s="368" t="s">
        <v>133</v>
      </c>
      <c r="D13" s="368">
        <v>5400</v>
      </c>
      <c r="E13" s="251"/>
      <c r="F13" s="366"/>
      <c r="G13" s="247">
        <f t="shared" si="0"/>
        <v>0</v>
      </c>
      <c r="H13" s="248"/>
      <c r="I13" s="247">
        <f t="shared" si="1"/>
        <v>0</v>
      </c>
      <c r="J13" s="245"/>
      <c r="K13" s="252"/>
    </row>
    <row r="14" spans="1:12" ht="18" customHeight="1">
      <c r="A14" s="283"/>
      <c r="B14" s="284" t="s">
        <v>166</v>
      </c>
      <c r="C14" s="284"/>
      <c r="D14" s="284"/>
      <c r="E14" s="284"/>
      <c r="F14" s="285"/>
      <c r="G14" s="286">
        <f>G7+G8+G9+G10+G11+G12+G13</f>
        <v>0</v>
      </c>
      <c r="H14" s="287"/>
      <c r="I14" s="286">
        <f>I7+I8+I9+I10+I11+I12+I13</f>
        <v>0</v>
      </c>
      <c r="J14" s="288"/>
      <c r="K14" s="288"/>
    </row>
    <row r="15" spans="1:12" ht="13.8">
      <c r="A15" s="111"/>
      <c r="G15" s="129"/>
    </row>
    <row r="16" spans="1:12" ht="13.8">
      <c r="A16" s="135" t="s">
        <v>352</v>
      </c>
      <c r="B16" s="134"/>
      <c r="C16" s="134"/>
      <c r="D16" s="134"/>
      <c r="E16" s="136"/>
      <c r="F16" s="136"/>
      <c r="G16" s="136"/>
      <c r="H16" s="136"/>
      <c r="I16" s="101"/>
    </row>
    <row r="17" spans="1:10" ht="19.95" customHeight="1">
      <c r="A17" s="420" t="s">
        <v>351</v>
      </c>
      <c r="B17" s="420"/>
      <c r="C17" s="420"/>
      <c r="D17" s="420"/>
      <c r="E17" s="420"/>
      <c r="F17" s="420"/>
      <c r="G17" s="420"/>
      <c r="H17" s="420"/>
      <c r="I17" s="434"/>
      <c r="J17" s="434"/>
    </row>
    <row r="18" spans="1:10">
      <c r="A18" s="104"/>
    </row>
    <row r="19" spans="1:10" ht="14.4">
      <c r="A19" s="105"/>
    </row>
    <row r="20" spans="1:10" ht="22.2" customHeight="1">
      <c r="A20" s="445"/>
      <c r="B20" s="445"/>
      <c r="C20" s="445"/>
      <c r="D20" s="445"/>
      <c r="E20" s="445"/>
      <c r="F20" s="445"/>
      <c r="G20" s="445"/>
      <c r="H20" s="445"/>
      <c r="I20" s="445"/>
      <c r="J20" s="445"/>
    </row>
    <row r="21" spans="1:10" ht="13.2" customHeight="1">
      <c r="A21" s="445"/>
      <c r="B21" s="445"/>
      <c r="C21" s="445"/>
      <c r="D21" s="445"/>
      <c r="E21" s="445"/>
      <c r="F21" s="445"/>
      <c r="G21" s="445"/>
      <c r="H21" s="445"/>
      <c r="I21" s="445"/>
      <c r="J21" s="445"/>
    </row>
  </sheetData>
  <sheetProtection selectLockedCells="1" selectUnlockedCells="1"/>
  <mergeCells count="13">
    <mergeCell ref="K3:K4"/>
    <mergeCell ref="I17:J17"/>
    <mergeCell ref="A20:J20"/>
    <mergeCell ref="E3:E4"/>
    <mergeCell ref="A21:J21"/>
    <mergeCell ref="A3:A4"/>
    <mergeCell ref="B3:B4"/>
    <mergeCell ref="C3:C4"/>
    <mergeCell ref="D3:D4"/>
    <mergeCell ref="A17:H17"/>
    <mergeCell ref="F3:F4"/>
    <mergeCell ref="H3:H4"/>
    <mergeCell ref="J3:J4"/>
  </mergeCells>
  <printOptions horizontalCentered="1"/>
  <pageMargins left="0.23622047244094491" right="0.15748031496062992" top="0.98425196850393704" bottom="0.6692913385826772" header="0.51181102362204722" footer="0.35433070866141736"/>
  <pageSetup paperSize="9" scale="95" firstPageNumber="0" orientation="landscape" r:id="rId1"/>
  <headerFooter alignWithMargins="0">
    <oddHeader>&amp;CZałącznik „1A” do SWZ - Formularz asortymentowo-cenowy&amp;RSPZOZ_NT.DZP.241.09.24</oddHeader>
    <oddFooter>&amp;C&amp;A 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topLeftCell="A10" zoomScale="154" zoomScaleNormal="154" workbookViewId="0">
      <selection activeCell="B13" sqref="B13"/>
    </sheetView>
  </sheetViews>
  <sheetFormatPr defaultColWidth="11.44140625" defaultRowHeight="13.2"/>
  <cols>
    <col min="1" max="1" width="4.6640625" customWidth="1"/>
    <col min="2" max="2" width="58.6640625" customWidth="1"/>
    <col min="3" max="3" width="3.88671875" customWidth="1"/>
    <col min="4" max="4" width="4.88671875" customWidth="1"/>
    <col min="5" max="5" width="9.5546875" customWidth="1"/>
    <col min="7" max="7" width="6" customWidth="1"/>
    <col min="8" max="8" width="13.88671875" bestFit="1" customWidth="1"/>
  </cols>
  <sheetData>
    <row r="1" spans="1:10" ht="7.2" customHeight="1">
      <c r="A1" s="2"/>
      <c r="B1" s="3"/>
      <c r="C1" s="3"/>
      <c r="D1" s="3"/>
      <c r="E1" s="3"/>
      <c r="F1" s="3"/>
      <c r="G1" s="3"/>
      <c r="H1" s="3"/>
      <c r="I1" s="3"/>
      <c r="J1" s="3"/>
    </row>
    <row r="2" spans="1:10" ht="45.45" customHeight="1">
      <c r="A2" s="2"/>
      <c r="B2" s="452" t="s">
        <v>445</v>
      </c>
      <c r="C2" s="452"/>
      <c r="D2" s="452"/>
      <c r="E2" s="452"/>
      <c r="F2" s="452"/>
      <c r="G2" s="452"/>
      <c r="H2" s="452"/>
      <c r="I2" s="452"/>
      <c r="J2" s="452"/>
    </row>
    <row r="3" spans="1:10" ht="15.6">
      <c r="A3" s="112"/>
      <c r="B3" s="113"/>
      <c r="C3" s="3"/>
      <c r="D3" s="3"/>
      <c r="E3" s="3"/>
      <c r="F3" s="3"/>
      <c r="G3" s="3"/>
      <c r="H3" s="3"/>
      <c r="I3" s="3"/>
      <c r="J3" s="3"/>
    </row>
    <row r="4" spans="1:10" ht="39.75" customHeight="1">
      <c r="A4" s="411" t="s">
        <v>4</v>
      </c>
      <c r="B4" s="411" t="s">
        <v>5</v>
      </c>
      <c r="C4" s="411" t="s">
        <v>6</v>
      </c>
      <c r="D4" s="411" t="s">
        <v>7</v>
      </c>
      <c r="E4" s="411" t="s">
        <v>8</v>
      </c>
      <c r="F4" s="10" t="s">
        <v>389</v>
      </c>
      <c r="G4" s="411" t="s">
        <v>395</v>
      </c>
      <c r="H4" s="74" t="s">
        <v>376</v>
      </c>
      <c r="I4" s="414" t="s">
        <v>12</v>
      </c>
      <c r="J4" s="414" t="s">
        <v>13</v>
      </c>
    </row>
    <row r="5" spans="1:10" ht="20.399999999999999">
      <c r="A5" s="411"/>
      <c r="B5" s="411"/>
      <c r="C5" s="411"/>
      <c r="D5" s="411"/>
      <c r="E5" s="411"/>
      <c r="F5" s="11" t="s">
        <v>14</v>
      </c>
      <c r="G5" s="411"/>
      <c r="H5" s="220" t="s">
        <v>15</v>
      </c>
      <c r="I5" s="414"/>
      <c r="J5" s="414"/>
    </row>
    <row r="6" spans="1:10">
      <c r="A6" s="13" t="s">
        <v>16</v>
      </c>
      <c r="B6" s="13" t="s">
        <v>17</v>
      </c>
      <c r="C6" s="13" t="s">
        <v>18</v>
      </c>
      <c r="D6" s="13" t="s">
        <v>19</v>
      </c>
      <c r="E6" s="13" t="s">
        <v>20</v>
      </c>
      <c r="F6" s="13" t="s">
        <v>21</v>
      </c>
      <c r="G6" s="13" t="s">
        <v>22</v>
      </c>
      <c r="H6" s="13" t="s">
        <v>24</v>
      </c>
      <c r="I6" s="13" t="s">
        <v>25</v>
      </c>
      <c r="J6" s="13" t="s">
        <v>182</v>
      </c>
    </row>
    <row r="7" spans="1:10" ht="15.75" customHeight="1">
      <c r="A7" s="446" t="s">
        <v>371</v>
      </c>
      <c r="B7" s="446"/>
      <c r="C7" s="446"/>
      <c r="D7" s="446"/>
      <c r="E7" s="446"/>
      <c r="F7" s="446"/>
      <c r="G7" s="446"/>
      <c r="H7" s="114"/>
      <c r="I7" s="114"/>
      <c r="J7" s="115"/>
    </row>
    <row r="8" spans="1:10" ht="72" customHeight="1">
      <c r="A8" s="116" t="s">
        <v>28</v>
      </c>
      <c r="B8" s="117" t="s">
        <v>183</v>
      </c>
      <c r="C8" s="253" t="s">
        <v>106</v>
      </c>
      <c r="D8" s="244">
        <v>4</v>
      </c>
      <c r="E8" s="254"/>
      <c r="F8" s="255">
        <f t="shared" ref="F8:F13" si="0">D8*E8</f>
        <v>0</v>
      </c>
      <c r="G8" s="256"/>
      <c r="H8" s="255">
        <f t="shared" ref="H8:H13" si="1">F8*G8+F8</f>
        <v>0</v>
      </c>
      <c r="I8" s="257"/>
      <c r="J8" s="258"/>
    </row>
    <row r="9" spans="1:10" ht="60.6" customHeight="1">
      <c r="A9" s="116" t="s">
        <v>30</v>
      </c>
      <c r="B9" s="117" t="s">
        <v>184</v>
      </c>
      <c r="C9" s="253" t="s">
        <v>106</v>
      </c>
      <c r="D9" s="244">
        <v>4</v>
      </c>
      <c r="E9" s="254"/>
      <c r="F9" s="255">
        <f t="shared" si="0"/>
        <v>0</v>
      </c>
      <c r="G9" s="256"/>
      <c r="H9" s="255">
        <f t="shared" si="1"/>
        <v>0</v>
      </c>
      <c r="I9" s="257"/>
      <c r="J9" s="258"/>
    </row>
    <row r="10" spans="1:10" ht="52.95" customHeight="1">
      <c r="A10" s="116" t="s">
        <v>31</v>
      </c>
      <c r="B10" s="117" t="s">
        <v>185</v>
      </c>
      <c r="C10" s="253" t="s">
        <v>106</v>
      </c>
      <c r="D10" s="244">
        <v>4</v>
      </c>
      <c r="E10" s="254"/>
      <c r="F10" s="255">
        <f t="shared" si="0"/>
        <v>0</v>
      </c>
      <c r="G10" s="256"/>
      <c r="H10" s="255">
        <f t="shared" si="1"/>
        <v>0</v>
      </c>
      <c r="I10" s="257"/>
      <c r="J10" s="258"/>
    </row>
    <row r="11" spans="1:10" ht="50.4" customHeight="1">
      <c r="A11" s="116" t="s">
        <v>32</v>
      </c>
      <c r="B11" s="117" t="s">
        <v>186</v>
      </c>
      <c r="C11" s="253" t="s">
        <v>106</v>
      </c>
      <c r="D11" s="244">
        <v>2</v>
      </c>
      <c r="E11" s="254"/>
      <c r="F11" s="255">
        <f t="shared" si="0"/>
        <v>0</v>
      </c>
      <c r="G11" s="256"/>
      <c r="H11" s="255">
        <f t="shared" si="1"/>
        <v>0</v>
      </c>
      <c r="I11" s="257"/>
      <c r="J11" s="258"/>
    </row>
    <row r="12" spans="1:10" ht="28.95" customHeight="1">
      <c r="A12" s="116" t="s">
        <v>33</v>
      </c>
      <c r="B12" s="117" t="s">
        <v>520</v>
      </c>
      <c r="C12" s="253" t="s">
        <v>106</v>
      </c>
      <c r="D12" s="244">
        <v>6</v>
      </c>
      <c r="E12" s="254"/>
      <c r="F12" s="255">
        <f t="shared" si="0"/>
        <v>0</v>
      </c>
      <c r="G12" s="256"/>
      <c r="H12" s="255">
        <f t="shared" si="1"/>
        <v>0</v>
      </c>
      <c r="I12" s="257"/>
      <c r="J12" s="258"/>
    </row>
    <row r="13" spans="1:10" ht="64.2" customHeight="1">
      <c r="A13" s="80" t="s">
        <v>34</v>
      </c>
      <c r="B13" s="117" t="s">
        <v>521</v>
      </c>
      <c r="C13" s="244" t="s">
        <v>106</v>
      </c>
      <c r="D13" s="244">
        <v>6</v>
      </c>
      <c r="E13" s="254"/>
      <c r="F13" s="255">
        <f t="shared" si="0"/>
        <v>0</v>
      </c>
      <c r="G13" s="256"/>
      <c r="H13" s="255">
        <f t="shared" si="1"/>
        <v>0</v>
      </c>
      <c r="I13" s="257"/>
      <c r="J13" s="258"/>
    </row>
    <row r="14" spans="1:10" ht="13.8">
      <c r="A14" s="289"/>
      <c r="B14" s="295" t="s">
        <v>110</v>
      </c>
      <c r="C14" s="290"/>
      <c r="D14" s="291"/>
      <c r="E14" s="292"/>
      <c r="F14" s="293">
        <f>SUM(F8:F13)</f>
        <v>0</v>
      </c>
      <c r="G14" s="292"/>
      <c r="H14" s="294">
        <f>H8+H9+H10+H11+H12+H13</f>
        <v>0</v>
      </c>
      <c r="I14" s="291"/>
      <c r="J14" s="291"/>
    </row>
    <row r="15" spans="1:10" ht="31.2" customHeight="1">
      <c r="A15" s="449" t="s">
        <v>353</v>
      </c>
      <c r="B15" s="449"/>
      <c r="C15" s="449"/>
      <c r="D15" s="449"/>
      <c r="E15" s="449"/>
      <c r="F15" s="449"/>
      <c r="G15" s="449"/>
      <c r="H15" s="449"/>
      <c r="I15" s="449"/>
      <c r="J15" s="449"/>
    </row>
    <row r="16" spans="1:10" ht="13.8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13.8">
      <c r="A17" s="118"/>
      <c r="B17" s="3"/>
      <c r="C17" s="119"/>
      <c r="D17" s="119"/>
      <c r="E17" s="119"/>
      <c r="F17" s="120"/>
      <c r="G17" s="120"/>
      <c r="H17" s="3"/>
      <c r="I17" s="3"/>
      <c r="J17" s="3"/>
    </row>
    <row r="18" spans="1:10" ht="14.7" customHeight="1">
      <c r="A18" s="447" t="s">
        <v>187</v>
      </c>
      <c r="B18" s="447"/>
      <c r="C18" s="447"/>
      <c r="D18" s="447"/>
      <c r="E18" s="447"/>
      <c r="F18" s="447"/>
      <c r="G18" s="447"/>
      <c r="H18" s="3"/>
      <c r="I18" s="3"/>
      <c r="J18" s="3"/>
    </row>
    <row r="19" spans="1:10" ht="14.7" customHeight="1">
      <c r="A19" s="121">
        <v>1</v>
      </c>
      <c r="B19" s="448" t="s">
        <v>466</v>
      </c>
      <c r="C19" s="448"/>
      <c r="D19" s="448"/>
      <c r="E19" s="448"/>
      <c r="F19" s="448"/>
      <c r="G19" s="448"/>
      <c r="H19" s="3"/>
      <c r="I19" s="3"/>
      <c r="J19" s="3"/>
    </row>
    <row r="20" spans="1:10" ht="14.7" customHeight="1">
      <c r="A20" s="121">
        <v>2</v>
      </c>
      <c r="B20" s="451" t="s">
        <v>188</v>
      </c>
      <c r="C20" s="451"/>
      <c r="D20" s="451"/>
      <c r="E20" s="451"/>
      <c r="F20" s="451"/>
      <c r="G20" s="451"/>
      <c r="H20" s="3"/>
      <c r="I20" s="3"/>
      <c r="J20" s="3"/>
    </row>
    <row r="21" spans="1:10" ht="16.95" customHeight="1">
      <c r="A21" s="121">
        <v>3</v>
      </c>
      <c r="B21" s="450" t="s">
        <v>189</v>
      </c>
      <c r="C21" s="450"/>
      <c r="D21" s="450"/>
      <c r="E21" s="450"/>
      <c r="F21" s="450"/>
      <c r="G21" s="450"/>
      <c r="H21" s="3"/>
      <c r="I21" s="3"/>
      <c r="J21" s="3"/>
    </row>
    <row r="22" spans="1:10" ht="27.6" customHeight="1">
      <c r="A22" s="121">
        <v>4</v>
      </c>
      <c r="B22" s="450" t="s">
        <v>190</v>
      </c>
      <c r="C22" s="450"/>
      <c r="D22" s="450"/>
      <c r="E22" s="450"/>
      <c r="F22" s="450"/>
      <c r="G22" s="450"/>
      <c r="H22" s="3"/>
      <c r="I22" s="3"/>
      <c r="J22" s="3"/>
    </row>
    <row r="23" spans="1:10" ht="14.4" customHeight="1">
      <c r="A23" s="121">
        <v>5</v>
      </c>
      <c r="B23" s="450" t="s">
        <v>191</v>
      </c>
      <c r="C23" s="450"/>
      <c r="D23" s="450"/>
      <c r="E23" s="450"/>
      <c r="F23" s="450"/>
      <c r="G23" s="450"/>
      <c r="H23" s="3"/>
      <c r="I23" s="3"/>
      <c r="J23" s="3"/>
    </row>
    <row r="24" spans="1:10" ht="15.6" customHeight="1">
      <c r="A24" s="121">
        <v>6</v>
      </c>
      <c r="B24" s="450" t="s">
        <v>192</v>
      </c>
      <c r="C24" s="450"/>
      <c r="D24" s="450"/>
      <c r="E24" s="450"/>
      <c r="F24" s="450"/>
      <c r="G24" s="450"/>
      <c r="H24" s="3"/>
      <c r="I24" s="3"/>
      <c r="J24" s="3"/>
    </row>
    <row r="26" spans="1:10" ht="13.8">
      <c r="A26" s="135" t="s">
        <v>352</v>
      </c>
      <c r="B26" s="134"/>
      <c r="C26" s="134"/>
      <c r="D26" s="134"/>
      <c r="E26" s="136"/>
      <c r="F26" s="136"/>
      <c r="G26" s="136"/>
      <c r="H26" s="136"/>
    </row>
    <row r="27" spans="1:10" ht="13.8">
      <c r="A27" s="420" t="s">
        <v>351</v>
      </c>
      <c r="B27" s="420"/>
      <c r="C27" s="420"/>
      <c r="D27" s="420"/>
      <c r="E27" s="420"/>
      <c r="F27" s="420"/>
      <c r="G27" s="420"/>
      <c r="H27" s="420"/>
    </row>
    <row r="28" spans="1:10" ht="26.1" customHeight="1"/>
    <row r="29" spans="1:10" ht="14.7" customHeight="1"/>
  </sheetData>
  <sheetProtection selectLockedCells="1" selectUnlockedCells="1"/>
  <mergeCells count="19">
    <mergeCell ref="B2:J2"/>
    <mergeCell ref="A4:A5"/>
    <mergeCell ref="B4:B5"/>
    <mergeCell ref="C4:C5"/>
    <mergeCell ref="D4:D5"/>
    <mergeCell ref="E4:E5"/>
    <mergeCell ref="G4:G5"/>
    <mergeCell ref="I4:I5"/>
    <mergeCell ref="J4:J5"/>
    <mergeCell ref="A7:G7"/>
    <mergeCell ref="A18:G18"/>
    <mergeCell ref="B19:G19"/>
    <mergeCell ref="A27:H27"/>
    <mergeCell ref="A15:J15"/>
    <mergeCell ref="B21:G21"/>
    <mergeCell ref="B22:G22"/>
    <mergeCell ref="B23:G23"/>
    <mergeCell ref="B24:G24"/>
    <mergeCell ref="B20:G20"/>
  </mergeCells>
  <pageMargins left="0.15748031496062992" right="0.15748031496062992" top="0.59055118110236227" bottom="0.39370078740157483" header="0.31496062992125984" footer="0.15748031496062992"/>
  <pageSetup paperSize="9" firstPageNumber="0" orientation="landscape" r:id="rId1"/>
  <headerFooter alignWithMargins="0">
    <oddHeader>&amp;C&amp;"Times New Roman,Normalny"&amp;12Zał. 1A do SWZ Formularz asortymentowo-cenowy&amp;RSPZOZ_NT.DZP.241.09.24</oddHeader>
    <oddFooter>&amp;C&amp;"Times New Roman,Normalny"&amp;12&amp;A - 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3"/>
  <sheetViews>
    <sheetView tabSelected="1" topLeftCell="A34" zoomScale="110" zoomScaleNormal="110" workbookViewId="0">
      <selection activeCell="B38" sqref="B38"/>
    </sheetView>
  </sheetViews>
  <sheetFormatPr defaultColWidth="11.5546875" defaultRowHeight="13.2"/>
  <cols>
    <col min="1" max="1" width="5.33203125" customWidth="1"/>
    <col min="2" max="2" width="25.6640625" customWidth="1"/>
    <col min="3" max="3" width="5.33203125" customWidth="1"/>
    <col min="4" max="4" width="11.6640625" customWidth="1"/>
    <col min="5" max="5" width="7.6640625" customWidth="1"/>
    <col min="6" max="6" width="10.44140625" customWidth="1"/>
    <col min="8" max="8" width="14.44140625" customWidth="1"/>
    <col min="9" max="9" width="9.5546875" customWidth="1"/>
    <col min="10" max="10" width="12.6640625" customWidth="1"/>
    <col min="11" max="11" width="13.88671875" customWidth="1"/>
    <col min="12" max="12" width="12.77734375" customWidth="1"/>
  </cols>
  <sheetData>
    <row r="1" spans="1:12" ht="15.6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164"/>
      <c r="L1" s="164"/>
    </row>
    <row r="2" spans="1:12" ht="14.4">
      <c r="A2" s="165"/>
      <c r="B2" s="164"/>
      <c r="C2" s="166"/>
      <c r="D2" s="166"/>
      <c r="E2" s="166"/>
      <c r="F2" s="164"/>
      <c r="G2" s="164"/>
      <c r="H2" s="164"/>
      <c r="I2" s="164"/>
      <c r="J2" s="164"/>
      <c r="K2" s="164"/>
      <c r="L2" s="164"/>
    </row>
    <row r="3" spans="1:12" ht="27" customHeight="1">
      <c r="A3" s="454" t="s">
        <v>413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164"/>
    </row>
    <row r="4" spans="1:12" ht="13.8">
      <c r="A4" s="167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ht="15.6">
      <c r="A5" s="168" t="s">
        <v>193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4"/>
    </row>
    <row r="6" spans="1:12" ht="53.1" customHeight="1">
      <c r="A6" s="549" t="s">
        <v>194</v>
      </c>
      <c r="B6" s="552" t="s">
        <v>195</v>
      </c>
      <c r="C6" s="553"/>
      <c r="D6" s="554"/>
      <c r="E6" s="550" t="s">
        <v>196</v>
      </c>
      <c r="F6" s="545"/>
      <c r="G6" s="466" t="s">
        <v>197</v>
      </c>
      <c r="H6" s="170" t="s">
        <v>198</v>
      </c>
      <c r="I6" s="466" t="s">
        <v>10</v>
      </c>
      <c r="J6" s="171" t="s">
        <v>199</v>
      </c>
      <c r="K6" s="164"/>
      <c r="L6" s="164"/>
    </row>
    <row r="7" spans="1:12" ht="13.8">
      <c r="A7" s="549"/>
      <c r="B7" s="555"/>
      <c r="C7" s="556"/>
      <c r="D7" s="557"/>
      <c r="E7" s="551"/>
      <c r="F7" s="546"/>
      <c r="G7" s="466"/>
      <c r="H7" s="172" t="s">
        <v>200</v>
      </c>
      <c r="I7" s="466"/>
      <c r="J7" s="173" t="s">
        <v>201</v>
      </c>
      <c r="K7" s="164"/>
      <c r="L7" s="164"/>
    </row>
    <row r="8" spans="1:12" ht="12.75" customHeight="1">
      <c r="A8" s="174" t="s">
        <v>16</v>
      </c>
      <c r="B8" s="475" t="s">
        <v>17</v>
      </c>
      <c r="C8" s="476"/>
      <c r="D8" s="477"/>
      <c r="E8" s="543" t="s">
        <v>18</v>
      </c>
      <c r="F8" s="544"/>
      <c r="G8" s="175" t="s">
        <v>19</v>
      </c>
      <c r="H8" s="175" t="s">
        <v>20</v>
      </c>
      <c r="I8" s="175" t="s">
        <v>21</v>
      </c>
      <c r="J8" s="174" t="s">
        <v>23</v>
      </c>
      <c r="K8" s="176"/>
      <c r="L8" s="164"/>
    </row>
    <row r="9" spans="1:12" ht="46.2" customHeight="1">
      <c r="A9" s="177">
        <v>1</v>
      </c>
      <c r="B9" s="558" t="s">
        <v>518</v>
      </c>
      <c r="C9" s="559"/>
      <c r="D9" s="560"/>
      <c r="E9" s="547">
        <v>24</v>
      </c>
      <c r="F9" s="548"/>
      <c r="G9" s="178"/>
      <c r="H9" s="179">
        <f>E9*G9</f>
        <v>0</v>
      </c>
      <c r="I9" s="180"/>
      <c r="J9" s="178">
        <f>H9+(H9*I9)</f>
        <v>0</v>
      </c>
      <c r="K9" s="181"/>
      <c r="L9" s="164"/>
    </row>
    <row r="10" spans="1:12" ht="57" customHeight="1">
      <c r="A10" s="177">
        <v>2</v>
      </c>
      <c r="B10" s="540" t="s">
        <v>501</v>
      </c>
      <c r="C10" s="541"/>
      <c r="D10" s="542"/>
      <c r="E10" s="547">
        <v>24</v>
      </c>
      <c r="F10" s="548"/>
      <c r="G10" s="182"/>
      <c r="H10" s="178">
        <f>E10*G10</f>
        <v>0</v>
      </c>
      <c r="I10" s="180"/>
      <c r="J10" s="178">
        <f>H10+(H10*I10)</f>
        <v>0</v>
      </c>
      <c r="K10" s="164"/>
      <c r="L10" s="164"/>
    </row>
    <row r="11" spans="1:12" ht="39" customHeight="1">
      <c r="A11" s="537">
        <v>3</v>
      </c>
      <c r="B11" s="558" t="s">
        <v>517</v>
      </c>
      <c r="C11" s="559"/>
      <c r="D11" s="560"/>
      <c r="E11" s="547">
        <v>24</v>
      </c>
      <c r="F11" s="548"/>
      <c r="G11" s="538"/>
      <c r="H11" s="178">
        <f>E11*G11</f>
        <v>0</v>
      </c>
      <c r="I11" s="539"/>
      <c r="J11" s="178">
        <f>H11+(H11*I11)</f>
        <v>0</v>
      </c>
      <c r="K11" s="164"/>
      <c r="L11" s="164"/>
    </row>
    <row r="12" spans="1:12" ht="16.95" customHeight="1">
      <c r="A12" s="464" t="s">
        <v>469</v>
      </c>
      <c r="B12" s="464"/>
      <c r="C12" s="464"/>
      <c r="D12" s="464"/>
      <c r="E12" s="464"/>
      <c r="F12" s="464"/>
      <c r="G12" s="464"/>
      <c r="H12" s="183">
        <f>SUM(H9:H11)</f>
        <v>0</v>
      </c>
      <c r="I12" s="184" t="s">
        <v>202</v>
      </c>
      <c r="J12" s="183">
        <f>SUM(J9:J11)</f>
        <v>0</v>
      </c>
      <c r="K12" s="185"/>
      <c r="L12" s="164"/>
    </row>
    <row r="13" spans="1:12" ht="16.95" customHeight="1">
      <c r="A13" s="382"/>
      <c r="B13" s="382" t="s">
        <v>474</v>
      </c>
      <c r="C13" s="382"/>
      <c r="D13" s="382"/>
      <c r="E13" s="382"/>
      <c r="F13" s="382"/>
      <c r="G13" s="382"/>
      <c r="H13" s="382"/>
      <c r="I13" s="382"/>
      <c r="J13" s="382"/>
      <c r="K13" s="185"/>
      <c r="L13" s="164"/>
    </row>
    <row r="14" spans="1:12" ht="19.2" customHeight="1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</row>
    <row r="15" spans="1:12" ht="20.399999999999999" customHeight="1">
      <c r="A15" s="469" t="s">
        <v>472</v>
      </c>
      <c r="B15" s="469"/>
      <c r="C15" s="469"/>
      <c r="D15" s="469"/>
      <c r="E15" s="469"/>
      <c r="F15" s="469"/>
      <c r="G15" s="469"/>
      <c r="H15" s="470"/>
      <c r="I15" s="469"/>
      <c r="J15" s="469"/>
      <c r="K15" s="469"/>
      <c r="L15" s="164"/>
    </row>
    <row r="16" spans="1:12" ht="37.799999999999997" customHeight="1">
      <c r="A16" s="471" t="s">
        <v>4</v>
      </c>
      <c r="B16" s="531" t="s">
        <v>5</v>
      </c>
      <c r="C16" s="463" t="s">
        <v>6</v>
      </c>
      <c r="D16" s="473" t="s">
        <v>513</v>
      </c>
      <c r="E16" s="478" t="s">
        <v>495</v>
      </c>
      <c r="F16" s="474" t="s">
        <v>493</v>
      </c>
      <c r="G16" s="207" t="s">
        <v>8</v>
      </c>
      <c r="H16" s="209" t="s">
        <v>9</v>
      </c>
      <c r="I16" s="208" t="s">
        <v>10</v>
      </c>
      <c r="J16" s="371" t="s">
        <v>11</v>
      </c>
      <c r="K16" s="186" t="s">
        <v>12</v>
      </c>
      <c r="L16" s="187" t="s">
        <v>13</v>
      </c>
    </row>
    <row r="17" spans="1:12" ht="13.8" customHeight="1">
      <c r="A17" s="471"/>
      <c r="B17" s="532"/>
      <c r="C17" s="463"/>
      <c r="D17" s="473"/>
      <c r="E17" s="479"/>
      <c r="F17" s="474"/>
      <c r="G17" s="186"/>
      <c r="H17" s="188" t="s">
        <v>14</v>
      </c>
      <c r="I17" s="186"/>
      <c r="J17" s="206" t="s">
        <v>370</v>
      </c>
      <c r="K17" s="186"/>
      <c r="L17" s="187"/>
    </row>
    <row r="18" spans="1:12" ht="10.199999999999999" customHeight="1">
      <c r="A18" s="210" t="s">
        <v>16</v>
      </c>
      <c r="B18" s="534" t="s">
        <v>17</v>
      </c>
      <c r="C18" s="194" t="s">
        <v>18</v>
      </c>
      <c r="D18" s="194" t="s">
        <v>19</v>
      </c>
      <c r="E18" s="535" t="s">
        <v>20</v>
      </c>
      <c r="F18" s="536"/>
      <c r="G18" s="189" t="s">
        <v>20</v>
      </c>
      <c r="H18" s="189" t="s">
        <v>21</v>
      </c>
      <c r="I18" s="190" t="s">
        <v>22</v>
      </c>
      <c r="J18" s="190" t="s">
        <v>23</v>
      </c>
      <c r="K18" s="190" t="s">
        <v>24</v>
      </c>
      <c r="L18" s="190" t="s">
        <v>25</v>
      </c>
    </row>
    <row r="19" spans="1:12" ht="75.599999999999994" customHeight="1">
      <c r="A19" s="303">
        <v>1</v>
      </c>
      <c r="B19" s="533" t="s">
        <v>497</v>
      </c>
      <c r="C19" s="533" t="s">
        <v>134</v>
      </c>
      <c r="D19" s="320">
        <v>500</v>
      </c>
      <c r="E19" s="395" t="s">
        <v>494</v>
      </c>
      <c r="F19" s="334"/>
      <c r="G19" s="401"/>
      <c r="H19" s="196">
        <f>F19*K35</f>
        <v>0</v>
      </c>
      <c r="I19" s="321"/>
      <c r="J19" s="322">
        <f>H19*I19+H19</f>
        <v>0</v>
      </c>
      <c r="K19" s="323"/>
      <c r="L19" s="324"/>
    </row>
    <row r="20" spans="1:12" ht="39" customHeight="1">
      <c r="A20" s="303">
        <v>2</v>
      </c>
      <c r="B20" s="533" t="s">
        <v>203</v>
      </c>
      <c r="C20" s="533" t="s">
        <v>134</v>
      </c>
      <c r="D20" s="320">
        <v>1200</v>
      </c>
      <c r="E20" s="395" t="s">
        <v>494</v>
      </c>
      <c r="F20" s="334"/>
      <c r="G20" s="401"/>
      <c r="H20" s="196">
        <f t="shared" ref="H20:H25" si="0">F20*K36</f>
        <v>0</v>
      </c>
      <c r="I20" s="326"/>
      <c r="J20" s="325">
        <f t="shared" ref="J20:J26" si="1">H20*I20+H20</f>
        <v>0</v>
      </c>
      <c r="K20" s="327"/>
      <c r="L20" s="328"/>
    </row>
    <row r="21" spans="1:12" ht="51.6" customHeight="1">
      <c r="A21" s="303">
        <v>3</v>
      </c>
      <c r="B21" s="533" t="s">
        <v>204</v>
      </c>
      <c r="C21" s="533" t="s">
        <v>134</v>
      </c>
      <c r="D21" s="320">
        <v>1200</v>
      </c>
      <c r="E21" s="395" t="s">
        <v>494</v>
      </c>
      <c r="F21" s="334"/>
      <c r="G21" s="401"/>
      <c r="H21" s="196">
        <f t="shared" si="0"/>
        <v>0</v>
      </c>
      <c r="I21" s="326"/>
      <c r="J21" s="325">
        <f t="shared" si="1"/>
        <v>0</v>
      </c>
      <c r="K21" s="327"/>
      <c r="L21" s="328"/>
    </row>
    <row r="22" spans="1:12" ht="21" customHeight="1">
      <c r="A22" s="303">
        <v>4</v>
      </c>
      <c r="B22" s="533" t="s">
        <v>205</v>
      </c>
      <c r="C22" s="533" t="s">
        <v>134</v>
      </c>
      <c r="D22" s="320">
        <v>1600</v>
      </c>
      <c r="E22" s="395" t="s">
        <v>494</v>
      </c>
      <c r="F22" s="334"/>
      <c r="G22" s="401"/>
      <c r="H22" s="196">
        <f t="shared" si="0"/>
        <v>0</v>
      </c>
      <c r="I22" s="326"/>
      <c r="J22" s="325">
        <f t="shared" si="1"/>
        <v>0</v>
      </c>
      <c r="K22" s="327"/>
      <c r="L22" s="328"/>
    </row>
    <row r="23" spans="1:12" ht="26.4" customHeight="1">
      <c r="A23" s="303">
        <v>7</v>
      </c>
      <c r="B23" s="334" t="s">
        <v>476</v>
      </c>
      <c r="C23" s="533" t="s">
        <v>134</v>
      </c>
      <c r="D23" s="320">
        <v>300</v>
      </c>
      <c r="E23" s="395" t="s">
        <v>494</v>
      </c>
      <c r="F23" s="334"/>
      <c r="G23" s="402"/>
      <c r="H23" s="196">
        <f t="shared" si="0"/>
        <v>0</v>
      </c>
      <c r="I23" s="329"/>
      <c r="J23" s="325">
        <f>H23*I23+H23</f>
        <v>0</v>
      </c>
      <c r="K23" s="327"/>
      <c r="L23" s="328"/>
    </row>
    <row r="24" spans="1:12" ht="32.700000000000003" customHeight="1">
      <c r="A24" s="303">
        <v>8</v>
      </c>
      <c r="B24" s="533" t="s">
        <v>206</v>
      </c>
      <c r="C24" s="533" t="s">
        <v>134</v>
      </c>
      <c r="D24" s="320"/>
      <c r="E24" s="334"/>
      <c r="F24" s="334"/>
      <c r="G24" s="403"/>
      <c r="H24" s="196">
        <f t="shared" si="0"/>
        <v>0</v>
      </c>
      <c r="I24" s="331"/>
      <c r="J24" s="330">
        <f t="shared" si="1"/>
        <v>0</v>
      </c>
      <c r="K24" s="332"/>
      <c r="L24" s="306"/>
    </row>
    <row r="25" spans="1:12" ht="19.2" customHeight="1">
      <c r="A25" s="303">
        <v>9</v>
      </c>
      <c r="B25" s="467"/>
      <c r="C25" s="467"/>
      <c r="D25" s="333"/>
      <c r="E25" s="334"/>
      <c r="F25" s="529"/>
      <c r="G25" s="333"/>
      <c r="H25" s="196">
        <f t="shared" si="0"/>
        <v>0</v>
      </c>
      <c r="I25" s="333"/>
      <c r="J25" s="330">
        <f t="shared" si="1"/>
        <v>0</v>
      </c>
      <c r="K25" s="334"/>
      <c r="L25" s="335"/>
    </row>
    <row r="26" spans="1:12" ht="13.8">
      <c r="A26" s="303">
        <v>10</v>
      </c>
      <c r="B26" s="459"/>
      <c r="C26" s="460"/>
      <c r="D26" s="320"/>
      <c r="E26" s="334"/>
      <c r="F26" s="530"/>
      <c r="G26" s="336"/>
      <c r="H26" s="337">
        <f t="shared" ref="H26" si="2">F26*G26</f>
        <v>0</v>
      </c>
      <c r="I26" s="320"/>
      <c r="J26" s="330">
        <f t="shared" si="1"/>
        <v>0</v>
      </c>
      <c r="K26" s="334"/>
      <c r="L26" s="338"/>
    </row>
    <row r="27" spans="1:12" ht="14.7" customHeight="1">
      <c r="A27" s="458" t="s">
        <v>473</v>
      </c>
      <c r="B27" s="458"/>
      <c r="C27" s="458"/>
      <c r="D27" s="458"/>
      <c r="E27" s="458"/>
      <c r="F27" s="458"/>
      <c r="G27" s="458"/>
      <c r="H27" s="339">
        <f>SUM(H19:H26)</f>
        <v>0</v>
      </c>
      <c r="I27" s="339" t="s">
        <v>202</v>
      </c>
      <c r="J27" s="339">
        <f>SUM(J19:J26)</f>
        <v>0</v>
      </c>
      <c r="K27" s="341"/>
      <c r="L27" s="340"/>
    </row>
    <row r="28" spans="1:12" ht="13.8">
      <c r="A28" s="164"/>
      <c r="B28" s="164"/>
      <c r="C28" s="164"/>
      <c r="D28" s="164"/>
      <c r="E28" s="164"/>
      <c r="F28" s="164"/>
      <c r="G28" s="191"/>
      <c r="H28" s="164"/>
      <c r="I28" s="164"/>
      <c r="J28" s="164"/>
      <c r="K28" s="164"/>
      <c r="L28" s="164"/>
    </row>
    <row r="29" spans="1:12" ht="26.7" customHeight="1">
      <c r="A29" s="462" t="s">
        <v>364</v>
      </c>
      <c r="B29" s="462"/>
      <c r="C29" s="462"/>
      <c r="D29" s="462"/>
      <c r="E29" s="462"/>
      <c r="F29" s="462"/>
      <c r="G29" s="462"/>
      <c r="H29" s="462"/>
      <c r="I29" s="462"/>
      <c r="J29" s="462"/>
      <c r="K29" s="462"/>
      <c r="L29" s="462"/>
    </row>
    <row r="30" spans="1:12" ht="13.8">
      <c r="A30" s="164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</row>
    <row r="31" spans="1:12" ht="27" customHeight="1">
      <c r="A31" s="211" t="s">
        <v>212</v>
      </c>
      <c r="B31" s="472" t="s">
        <v>213</v>
      </c>
      <c r="C31" s="472"/>
      <c r="D31" s="472"/>
      <c r="E31" s="472"/>
      <c r="F31" s="472"/>
      <c r="G31" s="472"/>
      <c r="H31" s="472"/>
      <c r="I31" s="472"/>
      <c r="J31" s="472"/>
      <c r="K31" s="472"/>
      <c r="L31" s="472"/>
    </row>
    <row r="32" spans="1:12" ht="46.2" customHeight="1">
      <c r="A32" s="463" t="s">
        <v>4</v>
      </c>
      <c r="B32" s="463" t="s">
        <v>5</v>
      </c>
      <c r="C32" s="463" t="s">
        <v>6</v>
      </c>
      <c r="D32" s="473" t="s">
        <v>207</v>
      </c>
      <c r="E32" s="478" t="s">
        <v>495</v>
      </c>
      <c r="F32" s="474" t="s">
        <v>493</v>
      </c>
      <c r="G32" s="463" t="s">
        <v>8</v>
      </c>
      <c r="H32" s="192" t="s">
        <v>9</v>
      </c>
      <c r="I32" s="463" t="s">
        <v>10</v>
      </c>
      <c r="J32" s="192" t="s">
        <v>11</v>
      </c>
      <c r="K32" s="468" t="s">
        <v>208</v>
      </c>
      <c r="L32" s="468" t="s">
        <v>13</v>
      </c>
    </row>
    <row r="33" spans="1:12" ht="13.2" customHeight="1">
      <c r="A33" s="463"/>
      <c r="B33" s="463"/>
      <c r="C33" s="463"/>
      <c r="D33" s="473"/>
      <c r="E33" s="479"/>
      <c r="F33" s="474"/>
      <c r="G33" s="463"/>
      <c r="H33" s="570" t="s">
        <v>209</v>
      </c>
      <c r="I33" s="463"/>
      <c r="J33" s="193" t="s">
        <v>210</v>
      </c>
      <c r="K33" s="468"/>
      <c r="L33" s="468"/>
    </row>
    <row r="34" spans="1:12">
      <c r="A34" s="194" t="s">
        <v>16</v>
      </c>
      <c r="B34" s="194" t="s">
        <v>17</v>
      </c>
      <c r="C34" s="194" t="s">
        <v>18</v>
      </c>
      <c r="D34" s="194" t="s">
        <v>19</v>
      </c>
      <c r="E34" s="480" t="s">
        <v>20</v>
      </c>
      <c r="F34" s="481"/>
      <c r="G34" s="194" t="s">
        <v>21</v>
      </c>
      <c r="H34" s="194" t="s">
        <v>22</v>
      </c>
      <c r="I34" s="194" t="s">
        <v>23</v>
      </c>
      <c r="J34" s="194" t="s">
        <v>25</v>
      </c>
      <c r="K34" s="194" t="s">
        <v>182</v>
      </c>
      <c r="L34" s="194" t="s">
        <v>211</v>
      </c>
    </row>
    <row r="35" spans="1:12" ht="39.6">
      <c r="A35" s="349">
        <v>1</v>
      </c>
      <c r="B35" s="297" t="s">
        <v>366</v>
      </c>
      <c r="C35" s="372" t="s">
        <v>134</v>
      </c>
      <c r="D35" s="373">
        <v>1700</v>
      </c>
      <c r="E35" s="395" t="s">
        <v>496</v>
      </c>
      <c r="F35" s="195"/>
      <c r="G35" s="178"/>
      <c r="H35" s="196">
        <f>F35*G35</f>
        <v>0</v>
      </c>
      <c r="I35" s="236"/>
      <c r="J35" s="196">
        <f>(H35*I35)+H35</f>
        <v>0</v>
      </c>
      <c r="K35" s="197"/>
      <c r="L35" s="299"/>
    </row>
    <row r="36" spans="1:12" ht="39.6">
      <c r="A36" s="349">
        <v>2</v>
      </c>
      <c r="B36" s="297" t="s">
        <v>367</v>
      </c>
      <c r="C36" s="372" t="s">
        <v>134</v>
      </c>
      <c r="D36" s="373">
        <v>1700</v>
      </c>
      <c r="E36" s="395" t="s">
        <v>494</v>
      </c>
      <c r="F36" s="195"/>
      <c r="G36" s="178"/>
      <c r="H36" s="196">
        <f t="shared" ref="H36:H45" si="3">F36*G36</f>
        <v>0</v>
      </c>
      <c r="I36" s="236"/>
      <c r="J36" s="196">
        <f t="shared" ref="J36:J53" si="4">(H36*I36)+H36</f>
        <v>0</v>
      </c>
      <c r="K36" s="197"/>
      <c r="L36" s="299"/>
    </row>
    <row r="37" spans="1:12" ht="52.2" customHeight="1">
      <c r="A37" s="397">
        <v>3</v>
      </c>
      <c r="B37" s="398" t="s">
        <v>214</v>
      </c>
      <c r="C37" s="399" t="s">
        <v>134</v>
      </c>
      <c r="D37" s="400">
        <v>70</v>
      </c>
      <c r="E37" s="395" t="s">
        <v>494</v>
      </c>
      <c r="F37" s="195"/>
      <c r="G37" s="178"/>
      <c r="H37" s="196">
        <f t="shared" si="3"/>
        <v>0</v>
      </c>
      <c r="I37" s="236"/>
      <c r="J37" s="196">
        <f t="shared" si="4"/>
        <v>0</v>
      </c>
      <c r="K37" s="197"/>
      <c r="L37" s="299"/>
    </row>
    <row r="38" spans="1:12" ht="48">
      <c r="A38" s="563">
        <v>4</v>
      </c>
      <c r="B38" s="398" t="s">
        <v>215</v>
      </c>
      <c r="C38" s="399" t="s">
        <v>134</v>
      </c>
      <c r="D38" s="400">
        <v>70</v>
      </c>
      <c r="E38" s="395" t="s">
        <v>494</v>
      </c>
      <c r="F38" s="195"/>
      <c r="G38" s="178"/>
      <c r="H38" s="196">
        <f t="shared" si="3"/>
        <v>0</v>
      </c>
      <c r="I38" s="236"/>
      <c r="J38" s="196">
        <f t="shared" si="4"/>
        <v>0</v>
      </c>
      <c r="K38" s="197"/>
      <c r="L38" s="299"/>
    </row>
    <row r="39" spans="1:12" ht="58.8" customHeight="1">
      <c r="A39" s="564">
        <v>5</v>
      </c>
      <c r="B39" s="562" t="s">
        <v>477</v>
      </c>
      <c r="C39" s="561" t="s">
        <v>134</v>
      </c>
      <c r="D39" s="374" t="s">
        <v>522</v>
      </c>
      <c r="E39" s="395" t="s">
        <v>494</v>
      </c>
      <c r="F39" s="195"/>
      <c r="G39" s="178"/>
      <c r="H39" s="196">
        <f t="shared" si="3"/>
        <v>0</v>
      </c>
      <c r="I39" s="567"/>
      <c r="J39" s="196">
        <f t="shared" si="4"/>
        <v>0</v>
      </c>
      <c r="K39" s="197"/>
      <c r="L39" s="299"/>
    </row>
    <row r="40" spans="1:12" ht="60" customHeight="1">
      <c r="A40" s="349">
        <v>6</v>
      </c>
      <c r="B40" s="297" t="s">
        <v>368</v>
      </c>
      <c r="C40" s="375" t="s">
        <v>134</v>
      </c>
      <c r="D40" s="374" t="s">
        <v>523</v>
      </c>
      <c r="E40" s="395" t="s">
        <v>494</v>
      </c>
      <c r="F40" s="195"/>
      <c r="G40" s="178"/>
      <c r="H40" s="565">
        <f t="shared" si="3"/>
        <v>0</v>
      </c>
      <c r="I40" s="569"/>
      <c r="J40" s="566">
        <f t="shared" si="4"/>
        <v>0</v>
      </c>
      <c r="K40" s="197"/>
      <c r="L40" s="299"/>
    </row>
    <row r="41" spans="1:12" ht="52.8">
      <c r="A41" s="349">
        <v>7</v>
      </c>
      <c r="B41" s="297" t="s">
        <v>369</v>
      </c>
      <c r="C41" s="375" t="s">
        <v>134</v>
      </c>
      <c r="D41" s="374" t="s">
        <v>524</v>
      </c>
      <c r="E41" s="395" t="s">
        <v>494</v>
      </c>
      <c r="F41" s="195"/>
      <c r="G41" s="178"/>
      <c r="H41" s="196">
        <f t="shared" si="3"/>
        <v>0</v>
      </c>
      <c r="I41" s="568"/>
      <c r="J41" s="196">
        <f t="shared" si="4"/>
        <v>0</v>
      </c>
      <c r="K41" s="197"/>
      <c r="L41" s="299"/>
    </row>
    <row r="42" spans="1:12" ht="25.95" customHeight="1">
      <c r="A42" s="349">
        <v>8</v>
      </c>
      <c r="B42" s="301" t="s">
        <v>500</v>
      </c>
      <c r="C42" s="373" t="s">
        <v>134</v>
      </c>
      <c r="D42" s="376">
        <v>100</v>
      </c>
      <c r="E42" s="395" t="s">
        <v>494</v>
      </c>
      <c r="F42" s="199"/>
      <c r="G42" s="178"/>
      <c r="H42" s="196">
        <f>F42*G42</f>
        <v>0</v>
      </c>
      <c r="I42" s="236"/>
      <c r="J42" s="196">
        <f>(H42*I42)+H42</f>
        <v>0</v>
      </c>
      <c r="K42" s="197"/>
      <c r="L42" s="299"/>
    </row>
    <row r="43" spans="1:12" ht="48">
      <c r="A43" s="349">
        <v>9</v>
      </c>
      <c r="B43" s="300" t="s">
        <v>498</v>
      </c>
      <c r="C43" s="373" t="s">
        <v>134</v>
      </c>
      <c r="D43" s="376">
        <v>140</v>
      </c>
      <c r="E43" s="395" t="s">
        <v>494</v>
      </c>
      <c r="F43" s="199"/>
      <c r="G43" s="178"/>
      <c r="H43" s="196">
        <f t="shared" si="3"/>
        <v>0</v>
      </c>
      <c r="I43" s="236"/>
      <c r="J43" s="196">
        <f t="shared" si="4"/>
        <v>0</v>
      </c>
      <c r="K43" s="197"/>
      <c r="L43" s="299"/>
    </row>
    <row r="44" spans="1:12" ht="24">
      <c r="A44" s="349">
        <v>10</v>
      </c>
      <c r="B44" s="396" t="s">
        <v>216</v>
      </c>
      <c r="C44" s="373" t="s">
        <v>134</v>
      </c>
      <c r="D44" s="377">
        <v>2000</v>
      </c>
      <c r="E44" s="395" t="s">
        <v>494</v>
      </c>
      <c r="F44" s="199"/>
      <c r="G44" s="178"/>
      <c r="H44" s="196">
        <f t="shared" si="3"/>
        <v>0</v>
      </c>
      <c r="I44" s="236"/>
      <c r="J44" s="196">
        <f t="shared" si="4"/>
        <v>0</v>
      </c>
      <c r="K44" s="197"/>
      <c r="L44" s="299"/>
    </row>
    <row r="45" spans="1:12" ht="36">
      <c r="A45" s="349">
        <v>11</v>
      </c>
      <c r="B45" s="302" t="s">
        <v>478</v>
      </c>
      <c r="C45" s="303"/>
      <c r="D45" s="303"/>
      <c r="E45" s="303"/>
      <c r="F45" s="304"/>
      <c r="G45" s="305"/>
      <c r="H45" s="196">
        <f t="shared" si="3"/>
        <v>0</v>
      </c>
      <c r="I45" s="236"/>
      <c r="J45" s="196">
        <f t="shared" si="4"/>
        <v>0</v>
      </c>
      <c r="K45" s="306"/>
      <c r="L45" s="299"/>
    </row>
    <row r="46" spans="1:12" ht="13.8">
      <c r="A46" s="307" t="s">
        <v>217</v>
      </c>
      <c r="B46" s="308"/>
      <c r="C46" s="309"/>
      <c r="D46" s="309"/>
      <c r="E46" s="313"/>
      <c r="F46" s="200"/>
      <c r="G46" s="201"/>
      <c r="H46" s="202"/>
      <c r="I46" s="237"/>
      <c r="J46" s="196">
        <f t="shared" si="4"/>
        <v>0</v>
      </c>
      <c r="K46" s="306"/>
      <c r="L46" s="299"/>
    </row>
    <row r="47" spans="1:12" ht="13.8">
      <c r="A47" s="307" t="s">
        <v>218</v>
      </c>
      <c r="B47" s="310"/>
      <c r="C47" s="309"/>
      <c r="D47" s="309"/>
      <c r="E47" s="313"/>
      <c r="F47" s="200"/>
      <c r="G47" s="201"/>
      <c r="H47" s="202"/>
      <c r="I47" s="237"/>
      <c r="J47" s="196">
        <f t="shared" si="4"/>
        <v>0</v>
      </c>
      <c r="K47" s="306"/>
      <c r="L47" s="299"/>
    </row>
    <row r="48" spans="1:12" ht="13.8">
      <c r="A48" s="307" t="s">
        <v>219</v>
      </c>
      <c r="B48" s="310"/>
      <c r="C48" s="309"/>
      <c r="D48" s="309"/>
      <c r="E48" s="313"/>
      <c r="F48" s="200"/>
      <c r="G48" s="201"/>
      <c r="H48" s="202"/>
      <c r="I48" s="237"/>
      <c r="J48" s="196">
        <f t="shared" si="4"/>
        <v>0</v>
      </c>
      <c r="K48" s="306"/>
      <c r="L48" s="299"/>
    </row>
    <row r="49" spans="1:12" ht="13.8">
      <c r="A49" s="307" t="s">
        <v>219</v>
      </c>
      <c r="B49" s="310"/>
      <c r="C49" s="309"/>
      <c r="D49" s="309"/>
      <c r="E49" s="313"/>
      <c r="F49" s="200"/>
      <c r="G49" s="201"/>
      <c r="H49" s="202"/>
      <c r="I49" s="237"/>
      <c r="J49" s="196">
        <f t="shared" si="4"/>
        <v>0</v>
      </c>
      <c r="K49" s="306"/>
      <c r="L49" s="299"/>
    </row>
    <row r="50" spans="1:12" ht="13.8">
      <c r="A50" s="307" t="s">
        <v>220</v>
      </c>
      <c r="B50" s="310"/>
      <c r="C50" s="309"/>
      <c r="D50" s="309"/>
      <c r="E50" s="313"/>
      <c r="F50" s="200"/>
      <c r="G50" s="201"/>
      <c r="H50" s="202"/>
      <c r="I50" s="237"/>
      <c r="J50" s="196">
        <f t="shared" si="4"/>
        <v>0</v>
      </c>
      <c r="K50" s="306"/>
      <c r="L50" s="299"/>
    </row>
    <row r="51" spans="1:12" ht="13.8">
      <c r="A51" s="307" t="s">
        <v>220</v>
      </c>
      <c r="B51" s="311"/>
      <c r="C51" s="309"/>
      <c r="D51" s="309"/>
      <c r="E51" s="313"/>
      <c r="F51" s="200"/>
      <c r="G51" s="201"/>
      <c r="H51" s="202"/>
      <c r="I51" s="237"/>
      <c r="J51" s="196">
        <f t="shared" si="4"/>
        <v>0</v>
      </c>
      <c r="K51" s="306"/>
      <c r="L51" s="299"/>
    </row>
    <row r="52" spans="1:12" ht="13.8">
      <c r="A52" s="307" t="s">
        <v>221</v>
      </c>
      <c r="B52" s="312"/>
      <c r="C52" s="313"/>
      <c r="D52" s="313"/>
      <c r="E52" s="313"/>
      <c r="F52" s="200"/>
      <c r="G52" s="201"/>
      <c r="H52" s="202"/>
      <c r="I52" s="237"/>
      <c r="J52" s="196">
        <f t="shared" si="4"/>
        <v>0</v>
      </c>
      <c r="K52" s="306"/>
      <c r="L52" s="299"/>
    </row>
    <row r="53" spans="1:12" ht="13.8">
      <c r="A53" s="307" t="s">
        <v>222</v>
      </c>
      <c r="B53" s="312"/>
      <c r="C53" s="313"/>
      <c r="D53" s="313"/>
      <c r="E53" s="313"/>
      <c r="F53" s="200"/>
      <c r="G53" s="201"/>
      <c r="H53" s="202"/>
      <c r="I53" s="237"/>
      <c r="J53" s="196">
        <f t="shared" si="4"/>
        <v>0</v>
      </c>
      <c r="K53" s="314"/>
      <c r="L53" s="299"/>
    </row>
    <row r="54" spans="1:12" ht="16.8" customHeight="1">
      <c r="A54" s="461" t="s">
        <v>470</v>
      </c>
      <c r="B54" s="461"/>
      <c r="C54" s="461"/>
      <c r="D54" s="461"/>
      <c r="E54" s="383"/>
      <c r="F54" s="315"/>
      <c r="G54" s="316"/>
      <c r="H54" s="317">
        <f>SUM(H35:H53)</f>
        <v>0</v>
      </c>
      <c r="I54" s="316"/>
      <c r="J54" s="296">
        <f>SUM(J35:J53)</f>
        <v>0</v>
      </c>
      <c r="K54" s="318"/>
      <c r="L54" s="319"/>
    </row>
    <row r="55" spans="1:12" ht="24.6" customHeight="1">
      <c r="A55" s="455" t="s">
        <v>471</v>
      </c>
      <c r="B55" s="456"/>
      <c r="C55" s="456"/>
      <c r="D55" s="456"/>
      <c r="E55" s="456"/>
      <c r="F55" s="456"/>
      <c r="G55" s="457"/>
      <c r="H55" s="378">
        <f>H12+H27+H54</f>
        <v>0</v>
      </c>
      <c r="I55" s="379" t="s">
        <v>202</v>
      </c>
      <c r="J55" s="378">
        <f>J12+J27+J54</f>
        <v>0</v>
      </c>
      <c r="K55" s="380"/>
      <c r="L55" s="381"/>
    </row>
    <row r="56" spans="1:12" ht="16.8" customHeight="1">
      <c r="A56" s="164"/>
      <c r="B56" s="164" t="s">
        <v>479</v>
      </c>
      <c r="C56" s="164"/>
      <c r="D56" s="164"/>
      <c r="E56" s="164"/>
      <c r="F56" s="164"/>
      <c r="G56" s="164"/>
      <c r="H56" s="164"/>
      <c r="I56" s="164"/>
      <c r="J56" s="164"/>
      <c r="K56" s="164"/>
      <c r="L56" s="164"/>
    </row>
    <row r="57" spans="1:12" ht="31.8" customHeight="1">
      <c r="A57" s="462" t="s">
        <v>365</v>
      </c>
      <c r="B57" s="462"/>
      <c r="C57" s="462"/>
      <c r="D57" s="462"/>
      <c r="E57" s="462"/>
      <c r="F57" s="462"/>
      <c r="G57" s="462"/>
      <c r="H57" s="462"/>
      <c r="I57" s="462"/>
      <c r="J57" s="462"/>
      <c r="K57" s="462"/>
      <c r="L57" s="462"/>
    </row>
    <row r="58" spans="1:12" ht="13.8">
      <c r="A58" s="203" t="s">
        <v>352</v>
      </c>
      <c r="B58" s="204"/>
      <c r="C58" s="204"/>
      <c r="D58" s="204"/>
      <c r="E58" s="204"/>
      <c r="F58" s="205"/>
      <c r="G58" s="205"/>
      <c r="H58" s="205"/>
      <c r="I58" s="205"/>
      <c r="J58" s="164"/>
      <c r="K58" s="164"/>
      <c r="L58" s="164"/>
    </row>
    <row r="59" spans="1:12" ht="13.8">
      <c r="A59" s="453" t="s">
        <v>351</v>
      </c>
      <c r="B59" s="453"/>
      <c r="C59" s="453"/>
      <c r="D59" s="453"/>
      <c r="E59" s="453"/>
      <c r="F59" s="453"/>
      <c r="G59" s="453"/>
      <c r="H59" s="453"/>
      <c r="I59" s="453"/>
      <c r="J59" s="164"/>
      <c r="K59" s="164"/>
      <c r="L59" s="164"/>
    </row>
    <row r="60" spans="1:12">
      <c r="A60" s="104"/>
    </row>
    <row r="61" spans="1:12" ht="14.4">
      <c r="A61" s="105"/>
    </row>
    <row r="62" spans="1:12" ht="25.35" customHeight="1">
      <c r="A62" s="106"/>
      <c r="B62" s="106"/>
      <c r="C62" s="106"/>
      <c r="D62" s="106"/>
      <c r="E62" s="106"/>
      <c r="F62" s="106"/>
      <c r="G62" s="106"/>
      <c r="H62" s="106"/>
      <c r="I62" s="106"/>
      <c r="J62" s="106"/>
      <c r="K62" s="106"/>
    </row>
    <row r="63" spans="1:12" ht="25.35" customHeight="1">
      <c r="A63" s="106"/>
      <c r="B63" s="106"/>
      <c r="C63" s="106"/>
      <c r="D63" s="106"/>
      <c r="E63" s="106"/>
      <c r="F63" s="106"/>
      <c r="G63" s="106"/>
      <c r="H63" s="106"/>
      <c r="I63" s="106"/>
      <c r="J63" s="106"/>
      <c r="K63" s="106"/>
    </row>
  </sheetData>
  <sheetProtection selectLockedCells="1" selectUnlockedCells="1"/>
  <mergeCells count="43">
    <mergeCell ref="C16:C17"/>
    <mergeCell ref="E16:E17"/>
    <mergeCell ref="E34:F34"/>
    <mergeCell ref="E18:F18"/>
    <mergeCell ref="F16:F17"/>
    <mergeCell ref="B25:C25"/>
    <mergeCell ref="G32:G33"/>
    <mergeCell ref="L32:L33"/>
    <mergeCell ref="A15:K15"/>
    <mergeCell ref="A16:A17"/>
    <mergeCell ref="D16:D17"/>
    <mergeCell ref="B31:L31"/>
    <mergeCell ref="I32:I33"/>
    <mergeCell ref="K32:K33"/>
    <mergeCell ref="C32:C33"/>
    <mergeCell ref="D32:D33"/>
    <mergeCell ref="F32:F33"/>
    <mergeCell ref="E32:E33"/>
    <mergeCell ref="A12:G12"/>
    <mergeCell ref="A1:J1"/>
    <mergeCell ref="A6:A7"/>
    <mergeCell ref="G6:G7"/>
    <mergeCell ref="I6:I7"/>
    <mergeCell ref="B6:D7"/>
    <mergeCell ref="B8:D8"/>
    <mergeCell ref="B9:D9"/>
    <mergeCell ref="B10:D10"/>
    <mergeCell ref="B11:D11"/>
    <mergeCell ref="E8:F8"/>
    <mergeCell ref="E6:F7"/>
    <mergeCell ref="E9:F9"/>
    <mergeCell ref="E10:F10"/>
    <mergeCell ref="E11:F11"/>
    <mergeCell ref="A59:I59"/>
    <mergeCell ref="A3:K3"/>
    <mergeCell ref="A55:G55"/>
    <mergeCell ref="A27:G27"/>
    <mergeCell ref="B26:C26"/>
    <mergeCell ref="A54:D54"/>
    <mergeCell ref="A57:L57"/>
    <mergeCell ref="B32:B33"/>
    <mergeCell ref="A29:L29"/>
    <mergeCell ref="A32:A33"/>
  </mergeCells>
  <pageMargins left="0.33" right="0.21" top="0.66" bottom="0.48" header="0.36" footer="0.17"/>
  <pageSetup paperSize="9" firstPageNumber="0" orientation="landscape" r:id="rId1"/>
  <headerFooter alignWithMargins="0">
    <oddHeader>&amp;C&amp;11Zał. 1A do SWZ Formularz asortymentowo-cenowy&amp;RSPZOZ_NT.DZP.241.09.24</oddHeader>
    <oddFooter>&amp;C&amp;"Times New Roman,Normalny"&amp;12&amp;A - 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5530"/>
  <sheetViews>
    <sheetView topLeftCell="A27" zoomScale="110" zoomScaleNormal="110" workbookViewId="0">
      <selection activeCell="I30" sqref="I30"/>
    </sheetView>
  </sheetViews>
  <sheetFormatPr defaultColWidth="11.44140625" defaultRowHeight="33.75" customHeight="1"/>
  <cols>
    <col min="1" max="1" width="4.109375" customWidth="1"/>
    <col min="2" max="2" width="51.33203125" customWidth="1"/>
    <col min="3" max="3" width="8.5546875" customWidth="1"/>
    <col min="4" max="4" width="8.88671875" customWidth="1"/>
    <col min="5" max="5" width="27" customWidth="1"/>
    <col min="6" max="6" width="2.77734375" customWidth="1"/>
  </cols>
  <sheetData>
    <row r="1" spans="1:7" ht="27.75" customHeight="1">
      <c r="A1" s="492" t="s">
        <v>411</v>
      </c>
      <c r="B1" s="492"/>
      <c r="C1" s="492"/>
      <c r="D1" s="492"/>
      <c r="E1" s="492"/>
    </row>
    <row r="2" spans="1:7" ht="8.25" customHeight="1">
      <c r="A2" s="122"/>
      <c r="B2" s="122"/>
      <c r="C2" s="122"/>
      <c r="D2" s="122"/>
      <c r="E2" s="122"/>
    </row>
    <row r="3" spans="1:7" ht="42" customHeight="1">
      <c r="A3" s="493" t="s">
        <v>412</v>
      </c>
      <c r="B3" s="493"/>
      <c r="C3" s="493"/>
      <c r="D3" s="493"/>
      <c r="E3" s="493"/>
    </row>
    <row r="4" spans="1:7" ht="43.5" customHeight="1">
      <c r="A4" s="494" t="s">
        <v>362</v>
      </c>
      <c r="B4" s="494"/>
      <c r="C4" s="494"/>
      <c r="D4" s="494"/>
      <c r="E4" s="494"/>
    </row>
    <row r="5" spans="1:7" ht="54" customHeight="1">
      <c r="A5" s="494" t="s">
        <v>363</v>
      </c>
      <c r="B5" s="494"/>
      <c r="C5" s="494"/>
      <c r="D5" s="494"/>
      <c r="E5" s="494"/>
    </row>
    <row r="6" spans="1:7" ht="14.25" customHeight="1">
      <c r="A6" s="123"/>
      <c r="B6" s="123"/>
      <c r="C6" s="123"/>
      <c r="D6" s="123"/>
      <c r="E6" s="123"/>
    </row>
    <row r="7" spans="1:7" ht="14.85" customHeight="1">
      <c r="A7" s="495" t="s">
        <v>360</v>
      </c>
      <c r="B7" s="495"/>
      <c r="C7" s="495"/>
      <c r="D7" s="496" t="s">
        <v>223</v>
      </c>
      <c r="E7" s="496"/>
      <c r="F7" s="124"/>
      <c r="G7" s="124"/>
    </row>
    <row r="8" spans="1:7" ht="14.85" customHeight="1">
      <c r="A8" s="495"/>
      <c r="B8" s="495"/>
      <c r="C8" s="495"/>
      <c r="D8" s="496" t="s">
        <v>224</v>
      </c>
      <c r="E8" s="496"/>
      <c r="F8" s="124"/>
      <c r="G8" s="124"/>
    </row>
    <row r="9" spans="1:7" ht="14.85" customHeight="1">
      <c r="A9" s="495"/>
      <c r="B9" s="495"/>
      <c r="C9" s="495"/>
      <c r="D9" s="496" t="s">
        <v>359</v>
      </c>
      <c r="E9" s="496"/>
      <c r="F9" s="124"/>
      <c r="G9" s="124"/>
    </row>
    <row r="10" spans="1:7" ht="23.85" customHeight="1">
      <c r="A10" s="489" t="s">
        <v>4</v>
      </c>
      <c r="B10" s="489" t="s">
        <v>225</v>
      </c>
      <c r="C10" s="138" t="s">
        <v>226</v>
      </c>
      <c r="D10" s="490" t="s">
        <v>227</v>
      </c>
      <c r="E10" s="491" t="s">
        <v>354</v>
      </c>
      <c r="F10" s="124"/>
      <c r="G10" s="124"/>
    </row>
    <row r="11" spans="1:7" ht="13.2" customHeight="1">
      <c r="A11" s="489"/>
      <c r="B11" s="489"/>
      <c r="C11" s="139" t="s">
        <v>228</v>
      </c>
      <c r="D11" s="490"/>
      <c r="E11" s="491"/>
      <c r="F11" s="124"/>
      <c r="G11" s="124"/>
    </row>
    <row r="12" spans="1:7" ht="13.2" customHeight="1">
      <c r="A12" s="140" t="s">
        <v>28</v>
      </c>
      <c r="B12" s="140">
        <v>2</v>
      </c>
      <c r="C12" s="140">
        <v>3</v>
      </c>
      <c r="D12" s="140">
        <v>4</v>
      </c>
      <c r="E12" s="140">
        <v>5</v>
      </c>
      <c r="F12" s="124"/>
      <c r="G12" s="124"/>
    </row>
    <row r="13" spans="1:7" ht="25.95" customHeight="1">
      <c r="A13" s="141">
        <v>1</v>
      </c>
      <c r="B13" s="159" t="s">
        <v>229</v>
      </c>
      <c r="C13" s="142" t="s">
        <v>230</v>
      </c>
      <c r="D13" s="142"/>
      <c r="E13" s="143"/>
      <c r="F13" s="3"/>
      <c r="G13" s="3"/>
    </row>
    <row r="14" spans="1:7" ht="25.95" customHeight="1">
      <c r="A14" s="141">
        <v>2</v>
      </c>
      <c r="B14" s="160" t="s">
        <v>231</v>
      </c>
      <c r="C14" s="142" t="s">
        <v>230</v>
      </c>
      <c r="D14" s="142"/>
      <c r="E14" s="142"/>
      <c r="F14" s="3"/>
      <c r="G14" s="3"/>
    </row>
    <row r="15" spans="1:7" ht="39.6" customHeight="1">
      <c r="A15" s="141">
        <v>3</v>
      </c>
      <c r="B15" s="159" t="s">
        <v>232</v>
      </c>
      <c r="C15" s="142" t="s">
        <v>230</v>
      </c>
      <c r="D15" s="142"/>
      <c r="E15" s="142"/>
      <c r="F15" s="3"/>
      <c r="G15" s="3"/>
    </row>
    <row r="16" spans="1:7" ht="49.95" customHeight="1">
      <c r="A16" s="141">
        <v>4</v>
      </c>
      <c r="B16" s="159" t="s">
        <v>233</v>
      </c>
      <c r="C16" s="142" t="s">
        <v>230</v>
      </c>
      <c r="D16" s="142"/>
      <c r="E16" s="142"/>
      <c r="F16" s="3"/>
      <c r="G16" s="3"/>
    </row>
    <row r="17" spans="1:7" ht="49.95" customHeight="1">
      <c r="A17" s="141">
        <v>5</v>
      </c>
      <c r="B17" s="159" t="s">
        <v>499</v>
      </c>
      <c r="C17" s="142" t="s">
        <v>230</v>
      </c>
      <c r="D17" s="142"/>
      <c r="E17" s="142"/>
      <c r="F17" s="3"/>
      <c r="G17" s="3"/>
    </row>
    <row r="18" spans="1:7" ht="25.2" customHeight="1">
      <c r="A18" s="141">
        <v>6</v>
      </c>
      <c r="B18" s="159" t="s">
        <v>234</v>
      </c>
      <c r="C18" s="142" t="s">
        <v>230</v>
      </c>
      <c r="D18" s="142"/>
      <c r="E18" s="142"/>
      <c r="F18" s="3"/>
      <c r="G18" s="3"/>
    </row>
    <row r="19" spans="1:7" ht="26.4" customHeight="1">
      <c r="A19" s="141">
        <v>7</v>
      </c>
      <c r="B19" s="159" t="s">
        <v>235</v>
      </c>
      <c r="C19" s="142" t="s">
        <v>230</v>
      </c>
      <c r="D19" s="142"/>
      <c r="E19" s="142"/>
      <c r="F19" s="3"/>
      <c r="G19" s="3"/>
    </row>
    <row r="20" spans="1:7" ht="50.4" customHeight="1">
      <c r="A20" s="141">
        <v>8</v>
      </c>
      <c r="B20" s="386" t="s">
        <v>514</v>
      </c>
      <c r="C20" s="142" t="s">
        <v>230</v>
      </c>
      <c r="D20" s="142"/>
      <c r="E20" s="142"/>
      <c r="F20" s="3"/>
      <c r="G20" s="3"/>
    </row>
    <row r="21" spans="1:7" ht="25.95" customHeight="1">
      <c r="A21" s="141">
        <v>9</v>
      </c>
      <c r="B21" s="159" t="s">
        <v>236</v>
      </c>
      <c r="C21" s="142" t="s">
        <v>230</v>
      </c>
      <c r="D21" s="142"/>
      <c r="E21" s="142"/>
      <c r="F21" s="3"/>
      <c r="G21" s="3"/>
    </row>
    <row r="22" spans="1:7" ht="40.5" customHeight="1">
      <c r="A22" s="141">
        <v>10</v>
      </c>
      <c r="B22" s="369" t="s">
        <v>465</v>
      </c>
      <c r="C22" s="142" t="s">
        <v>230</v>
      </c>
      <c r="D22" s="142"/>
      <c r="E22" s="142"/>
      <c r="F22" s="3"/>
      <c r="G22" s="3"/>
    </row>
    <row r="23" spans="1:7" ht="47.4" customHeight="1">
      <c r="A23" s="141">
        <v>11</v>
      </c>
      <c r="B23" s="386" t="s">
        <v>237</v>
      </c>
      <c r="C23" s="142" t="s">
        <v>230</v>
      </c>
      <c r="D23" s="142"/>
      <c r="E23" s="142"/>
      <c r="F23" s="3"/>
      <c r="G23" s="3"/>
    </row>
    <row r="24" spans="1:7" ht="42.6" customHeight="1">
      <c r="A24" s="141">
        <v>12</v>
      </c>
      <c r="B24" s="159" t="s">
        <v>238</v>
      </c>
      <c r="C24" s="142" t="s">
        <v>230</v>
      </c>
      <c r="D24" s="142"/>
      <c r="E24" s="142"/>
      <c r="F24" s="3"/>
      <c r="G24" s="3"/>
    </row>
    <row r="25" spans="1:7" ht="48" customHeight="1">
      <c r="A25" s="141">
        <v>13</v>
      </c>
      <c r="B25" s="159" t="s">
        <v>239</v>
      </c>
      <c r="C25" s="142" t="s">
        <v>230</v>
      </c>
      <c r="D25" s="142"/>
      <c r="E25" s="142"/>
      <c r="F25" s="3"/>
      <c r="G25" s="3"/>
    </row>
    <row r="26" spans="1:7" ht="75.599999999999994" customHeight="1">
      <c r="A26" s="141">
        <v>14</v>
      </c>
      <c r="B26" s="159" t="s">
        <v>240</v>
      </c>
      <c r="C26" s="142" t="s">
        <v>230</v>
      </c>
      <c r="D26" s="142"/>
      <c r="E26" s="142"/>
      <c r="F26" s="3"/>
      <c r="G26" s="3"/>
    </row>
    <row r="27" spans="1:7" ht="45.6" customHeight="1">
      <c r="A27" s="141">
        <v>15</v>
      </c>
      <c r="B27" s="159" t="s">
        <v>241</v>
      </c>
      <c r="C27" s="142" t="s">
        <v>230</v>
      </c>
      <c r="D27" s="142"/>
      <c r="E27" s="142"/>
      <c r="F27" s="3"/>
      <c r="G27" s="3"/>
    </row>
    <row r="28" spans="1:7" ht="15" customHeight="1">
      <c r="A28" s="141">
        <v>16</v>
      </c>
      <c r="B28" s="161" t="s">
        <v>242</v>
      </c>
      <c r="C28" s="142" t="s">
        <v>230</v>
      </c>
      <c r="D28" s="142"/>
      <c r="E28" s="142"/>
      <c r="F28" s="3"/>
      <c r="G28" s="3"/>
    </row>
    <row r="29" spans="1:7" ht="22.95" customHeight="1">
      <c r="A29" s="141">
        <v>17</v>
      </c>
      <c r="B29" s="159" t="s">
        <v>243</v>
      </c>
      <c r="C29" s="142" t="s">
        <v>230</v>
      </c>
      <c r="D29" s="142"/>
      <c r="E29" s="142"/>
      <c r="F29" s="3"/>
      <c r="G29" s="3"/>
    </row>
    <row r="30" spans="1:7" ht="103.2" customHeight="1">
      <c r="A30" s="141">
        <v>18</v>
      </c>
      <c r="B30" s="159" t="s">
        <v>527</v>
      </c>
      <c r="C30" s="142" t="s">
        <v>230</v>
      </c>
      <c r="D30" s="142"/>
      <c r="E30" s="142"/>
      <c r="F30" s="3"/>
      <c r="G30" s="3"/>
    </row>
    <row r="31" spans="1:7" ht="24.6" customHeight="1">
      <c r="A31" s="141">
        <v>19</v>
      </c>
      <c r="B31" s="159" t="s">
        <v>244</v>
      </c>
      <c r="C31" s="142" t="s">
        <v>230</v>
      </c>
      <c r="D31" s="142"/>
      <c r="E31" s="142"/>
      <c r="F31" s="3"/>
      <c r="G31" s="3"/>
    </row>
    <row r="32" spans="1:7" ht="13.95" customHeight="1">
      <c r="A32" s="141">
        <v>20</v>
      </c>
      <c r="B32" s="162" t="s">
        <v>245</v>
      </c>
      <c r="C32" s="142" t="s">
        <v>230</v>
      </c>
      <c r="D32" s="143"/>
      <c r="E32" s="143"/>
      <c r="F32" s="3"/>
      <c r="G32" s="3"/>
    </row>
    <row r="33" spans="1:7" ht="72" customHeight="1">
      <c r="A33" s="141">
        <v>21</v>
      </c>
      <c r="B33" s="162" t="s">
        <v>525</v>
      </c>
      <c r="C33" s="142" t="s">
        <v>230</v>
      </c>
      <c r="D33" s="143"/>
      <c r="E33" s="143"/>
      <c r="F33" s="3"/>
      <c r="G33" s="3"/>
    </row>
    <row r="34" spans="1:7" ht="39" customHeight="1">
      <c r="A34" s="141">
        <v>22</v>
      </c>
      <c r="B34" s="163" t="s">
        <v>526</v>
      </c>
      <c r="C34" s="142" t="s">
        <v>230</v>
      </c>
      <c r="D34" s="143"/>
      <c r="E34" s="143"/>
      <c r="F34" s="3"/>
      <c r="G34" s="3"/>
    </row>
    <row r="35" spans="1:7" ht="36" customHeight="1">
      <c r="A35" s="141">
        <v>23</v>
      </c>
      <c r="B35" s="160" t="s">
        <v>246</v>
      </c>
      <c r="C35" s="145" t="s">
        <v>230</v>
      </c>
      <c r="D35" s="145"/>
      <c r="E35" s="146"/>
      <c r="F35" s="3"/>
      <c r="G35" s="3"/>
    </row>
    <row r="36" spans="1:7" ht="63" customHeight="1">
      <c r="A36" s="141">
        <v>24</v>
      </c>
      <c r="B36" s="160" t="s">
        <v>247</v>
      </c>
      <c r="C36" s="145" t="s">
        <v>230</v>
      </c>
      <c r="D36" s="145"/>
      <c r="E36" s="146"/>
      <c r="F36" s="3"/>
      <c r="G36" s="3"/>
    </row>
    <row r="37" spans="1:7" ht="37.200000000000003" customHeight="1">
      <c r="A37" s="141">
        <v>25</v>
      </c>
      <c r="B37" s="160" t="s">
        <v>248</v>
      </c>
      <c r="C37" s="145" t="s">
        <v>230</v>
      </c>
      <c r="D37" s="145"/>
      <c r="E37" s="146"/>
      <c r="F37" s="3"/>
      <c r="G37" s="3"/>
    </row>
    <row r="38" spans="1:7" ht="27" customHeight="1">
      <c r="A38" s="141">
        <v>26</v>
      </c>
      <c r="B38" s="160" t="s">
        <v>249</v>
      </c>
      <c r="C38" s="145" t="s">
        <v>230</v>
      </c>
      <c r="D38" s="145"/>
      <c r="E38" s="146"/>
      <c r="F38" s="3"/>
      <c r="G38" s="3"/>
    </row>
    <row r="39" spans="1:7" s="63" customFormat="1" ht="40.200000000000003" customHeight="1">
      <c r="A39" s="141">
        <v>27</v>
      </c>
      <c r="B39" s="160" t="s">
        <v>483</v>
      </c>
      <c r="C39" s="147" t="s">
        <v>230</v>
      </c>
      <c r="D39" s="147"/>
      <c r="E39" s="144"/>
      <c r="F39" s="137"/>
      <c r="G39" s="137"/>
    </row>
    <row r="40" spans="1:7" ht="28.2" customHeight="1">
      <c r="A40" s="141">
        <v>28</v>
      </c>
      <c r="B40" s="160" t="s">
        <v>250</v>
      </c>
      <c r="C40" s="145" t="s">
        <v>230</v>
      </c>
      <c r="D40" s="145"/>
      <c r="E40" s="146"/>
      <c r="F40" s="3"/>
      <c r="G40" s="3"/>
    </row>
    <row r="41" spans="1:7" ht="27.6" customHeight="1">
      <c r="A41" s="141">
        <v>29</v>
      </c>
      <c r="B41" s="160" t="s">
        <v>251</v>
      </c>
      <c r="C41" s="145" t="s">
        <v>230</v>
      </c>
      <c r="D41" s="145"/>
      <c r="E41" s="146"/>
      <c r="F41" s="3"/>
      <c r="G41" s="3"/>
    </row>
    <row r="42" spans="1:7" ht="38.4" customHeight="1">
      <c r="A42" s="141">
        <v>30</v>
      </c>
      <c r="B42" s="160" t="s">
        <v>252</v>
      </c>
      <c r="C42" s="145" t="s">
        <v>230</v>
      </c>
      <c r="D42" s="145"/>
      <c r="E42" s="146"/>
      <c r="F42" s="3"/>
      <c r="G42" s="3"/>
    </row>
    <row r="43" spans="1:7" ht="37.950000000000003" customHeight="1">
      <c r="A43" s="141">
        <v>31</v>
      </c>
      <c r="B43" s="160" t="s">
        <v>515</v>
      </c>
      <c r="C43" s="145" t="s">
        <v>230</v>
      </c>
      <c r="D43" s="145"/>
      <c r="E43" s="146"/>
      <c r="F43" s="3"/>
      <c r="G43" s="3"/>
    </row>
    <row r="44" spans="1:7" ht="16.2" customHeight="1">
      <c r="A44" s="141">
        <v>32</v>
      </c>
      <c r="B44" s="160" t="s">
        <v>253</v>
      </c>
      <c r="C44" s="145" t="s">
        <v>230</v>
      </c>
      <c r="D44" s="145"/>
      <c r="E44" s="146"/>
      <c r="F44" s="3"/>
      <c r="G44" s="3"/>
    </row>
    <row r="45" spans="1:7" ht="28.5" customHeight="1">
      <c r="A45" s="141">
        <v>33</v>
      </c>
      <c r="B45" s="160" t="s">
        <v>254</v>
      </c>
      <c r="C45" s="145" t="s">
        <v>230</v>
      </c>
      <c r="D45" s="146"/>
      <c r="E45" s="146"/>
      <c r="F45" s="3"/>
      <c r="G45" s="3"/>
    </row>
    <row r="46" spans="1:7" ht="39.6" customHeight="1">
      <c r="A46" s="141">
        <v>34</v>
      </c>
      <c r="B46" s="160" t="s">
        <v>255</v>
      </c>
      <c r="C46" s="145" t="s">
        <v>230</v>
      </c>
      <c r="D46" s="146"/>
      <c r="E46" s="146"/>
      <c r="F46" s="3"/>
      <c r="G46" s="3"/>
    </row>
    <row r="47" spans="1:7" ht="39" customHeight="1">
      <c r="A47" s="141">
        <v>35</v>
      </c>
      <c r="B47" s="370" t="s">
        <v>467</v>
      </c>
      <c r="C47" s="145" t="s">
        <v>230</v>
      </c>
      <c r="D47" s="146"/>
      <c r="E47" s="146"/>
      <c r="F47" s="3"/>
      <c r="G47" s="3"/>
    </row>
    <row r="48" spans="1:7" ht="36.6" customHeight="1">
      <c r="A48" s="141">
        <v>36</v>
      </c>
      <c r="B48" s="384" t="s">
        <v>355</v>
      </c>
      <c r="C48" s="242" t="s">
        <v>230</v>
      </c>
      <c r="D48" s="146"/>
      <c r="E48" s="146"/>
      <c r="F48" s="3"/>
      <c r="G48" s="3"/>
    </row>
    <row r="49" spans="1:8" ht="63.6" customHeight="1">
      <c r="A49" s="141">
        <v>37</v>
      </c>
      <c r="B49" s="385" t="s">
        <v>516</v>
      </c>
      <c r="C49" s="145" t="s">
        <v>230</v>
      </c>
      <c r="D49" s="146"/>
      <c r="E49" s="146"/>
      <c r="F49" s="3"/>
      <c r="G49" s="3"/>
    </row>
    <row r="50" spans="1:8" ht="16.2" customHeight="1">
      <c r="B50" s="488" t="s">
        <v>491</v>
      </c>
      <c r="C50" s="488"/>
      <c r="D50" s="488"/>
      <c r="E50" s="488"/>
      <c r="F50" s="408"/>
      <c r="G50" s="124"/>
    </row>
    <row r="51" spans="1:8" ht="16.2" customHeight="1">
      <c r="B51" s="134"/>
      <c r="C51" s="134"/>
      <c r="D51" s="134"/>
      <c r="E51" s="136"/>
      <c r="F51" s="136"/>
      <c r="G51" s="136"/>
      <c r="H51" s="136"/>
    </row>
    <row r="52" spans="1:8" ht="15" customHeight="1">
      <c r="B52" s="135" t="s">
        <v>490</v>
      </c>
      <c r="C52" s="135"/>
      <c r="D52" s="135"/>
      <c r="E52" s="135"/>
      <c r="F52" s="135"/>
      <c r="G52" s="135"/>
      <c r="H52" s="135"/>
    </row>
    <row r="53" spans="1:8" ht="34.799999999999997" customHeight="1">
      <c r="A53" s="392" t="s">
        <v>485</v>
      </c>
      <c r="B53" s="394" t="s">
        <v>486</v>
      </c>
      <c r="C53" s="484" t="s">
        <v>488</v>
      </c>
      <c r="D53" s="485"/>
      <c r="E53" s="404" t="s">
        <v>487</v>
      </c>
    </row>
    <row r="54" spans="1:8" ht="33.75" customHeight="1">
      <c r="A54" s="391">
        <v>1</v>
      </c>
      <c r="B54" s="386" t="s">
        <v>507</v>
      </c>
      <c r="C54" s="486" t="s">
        <v>503</v>
      </c>
      <c r="D54" s="487"/>
      <c r="E54" s="149"/>
    </row>
    <row r="55" spans="1:8" ht="48.6" customHeight="1">
      <c r="A55" s="391">
        <v>2</v>
      </c>
      <c r="B55" s="386" t="s">
        <v>358</v>
      </c>
      <c r="C55" s="486" t="s">
        <v>504</v>
      </c>
      <c r="D55" s="487"/>
      <c r="E55" s="149"/>
    </row>
    <row r="56" spans="1:8" ht="50.4" customHeight="1">
      <c r="A56" s="391">
        <v>3</v>
      </c>
      <c r="B56" s="390" t="s">
        <v>464</v>
      </c>
      <c r="C56" s="486" t="s">
        <v>504</v>
      </c>
      <c r="D56" s="487"/>
      <c r="E56" s="149"/>
    </row>
    <row r="57" spans="1:8" ht="84.6" customHeight="1">
      <c r="A57" s="391">
        <v>4</v>
      </c>
      <c r="B57" s="389" t="s">
        <v>484</v>
      </c>
      <c r="C57" s="486" t="s">
        <v>489</v>
      </c>
      <c r="D57" s="487"/>
      <c r="E57" s="149"/>
    </row>
    <row r="58" spans="1:8" ht="33.75" customHeight="1">
      <c r="A58" s="482" t="s">
        <v>508</v>
      </c>
      <c r="B58" s="482"/>
      <c r="C58" s="482"/>
      <c r="D58" s="482"/>
      <c r="E58" s="482"/>
    </row>
    <row r="59" spans="1:8" ht="33.75" customHeight="1">
      <c r="A59" s="483" t="s">
        <v>511</v>
      </c>
      <c r="B59" s="483"/>
      <c r="C59" s="483"/>
      <c r="D59" s="483"/>
      <c r="E59" s="483"/>
    </row>
    <row r="60" spans="1:8" ht="25.8" customHeight="1">
      <c r="A60" s="135" t="s">
        <v>352</v>
      </c>
    </row>
    <row r="61" spans="1:8" ht="16.2" customHeight="1">
      <c r="A61" s="135" t="s">
        <v>351</v>
      </c>
    </row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</sheetData>
  <sheetProtection selectLockedCells="1" selectUnlockedCells="1"/>
  <mergeCells count="20">
    <mergeCell ref="A1:E1"/>
    <mergeCell ref="A3:E3"/>
    <mergeCell ref="A4:E4"/>
    <mergeCell ref="A5:E5"/>
    <mergeCell ref="A7:C9"/>
    <mergeCell ref="D7:E7"/>
    <mergeCell ref="D8:E8"/>
    <mergeCell ref="D9:E9"/>
    <mergeCell ref="B50:E50"/>
    <mergeCell ref="A10:A11"/>
    <mergeCell ref="B10:B11"/>
    <mergeCell ref="D10:D11"/>
    <mergeCell ref="E10:E11"/>
    <mergeCell ref="A58:E58"/>
    <mergeCell ref="A59:E59"/>
    <mergeCell ref="C53:D53"/>
    <mergeCell ref="C54:D54"/>
    <mergeCell ref="C56:D56"/>
    <mergeCell ref="C55:D55"/>
    <mergeCell ref="C57:D57"/>
  </mergeCells>
  <printOptions horizontalCentered="1"/>
  <pageMargins left="0.35433070866141736" right="0.15748031496062992" top="0.94488188976377963" bottom="0.51181102362204722" header="0.6692913385826772" footer="0.27559055118110237"/>
  <pageSetup paperSize="9" firstPageNumber="0" orientation="portrait" r:id="rId1"/>
  <headerFooter alignWithMargins="0">
    <oddHeader>&amp;CZałącznik „1A” do SWZ - Formularz asortymentowo-cenowy&amp;R SPZOZ_NT.DZP.241.09.24</oddHeader>
    <oddFooter>&amp;C&amp;"Times New Roman,Normalny"Strona &amp;P  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5"/>
  <sheetViews>
    <sheetView topLeftCell="A28" zoomScaleNormal="100" workbookViewId="0">
      <selection activeCell="B30" sqref="B30:D30"/>
    </sheetView>
  </sheetViews>
  <sheetFormatPr defaultColWidth="11.5546875" defaultRowHeight="13.2"/>
  <cols>
    <col min="1" max="1" width="4.6640625" customWidth="1"/>
    <col min="2" max="2" width="17.5546875" customWidth="1"/>
    <col min="4" max="4" width="16" customWidth="1"/>
    <col min="5" max="5" width="8.6640625" customWidth="1"/>
    <col min="6" max="6" width="8.44140625" customWidth="1"/>
    <col min="7" max="7" width="26.6640625" customWidth="1"/>
  </cols>
  <sheetData>
    <row r="1" spans="1:10" ht="26.4" customHeight="1">
      <c r="A1" s="516" t="s">
        <v>446</v>
      </c>
      <c r="B1" s="516"/>
      <c r="C1" s="516"/>
      <c r="D1" s="516"/>
      <c r="E1" s="516"/>
      <c r="F1" s="516"/>
      <c r="G1" s="516"/>
    </row>
    <row r="2" spans="1:10" ht="3" customHeight="1">
      <c r="A2" s="125"/>
      <c r="B2" s="125"/>
      <c r="C2" s="125"/>
      <c r="D2" s="125"/>
      <c r="E2" s="125"/>
    </row>
    <row r="3" spans="1:10" ht="44.4" customHeight="1">
      <c r="A3" s="493" t="s">
        <v>361</v>
      </c>
      <c r="B3" s="493"/>
      <c r="C3" s="493"/>
      <c r="D3" s="493"/>
      <c r="E3" s="493"/>
      <c r="F3" s="493"/>
      <c r="G3" s="493"/>
      <c r="H3" s="124"/>
      <c r="I3" s="124"/>
      <c r="J3" s="124"/>
    </row>
    <row r="4" spans="1:10" ht="45.6" customHeight="1">
      <c r="A4" s="494" t="s">
        <v>362</v>
      </c>
      <c r="B4" s="494"/>
      <c r="C4" s="494"/>
      <c r="D4" s="494"/>
      <c r="E4" s="494"/>
      <c r="F4" s="494"/>
      <c r="G4" s="494"/>
      <c r="H4" s="124"/>
      <c r="I4" s="124"/>
      <c r="J4" s="124"/>
    </row>
    <row r="5" spans="1:10" ht="51.6" customHeight="1">
      <c r="A5" s="494" t="s">
        <v>363</v>
      </c>
      <c r="B5" s="494"/>
      <c r="C5" s="494"/>
      <c r="D5" s="494"/>
      <c r="E5" s="494"/>
      <c r="F5" s="494"/>
      <c r="G5" s="494"/>
      <c r="H5" s="124"/>
      <c r="I5" s="124"/>
      <c r="J5" s="124"/>
    </row>
    <row r="6" spans="1:10" ht="9.6" customHeight="1">
      <c r="A6" s="130"/>
      <c r="B6" s="130"/>
      <c r="C6" s="130"/>
      <c r="D6" s="130"/>
      <c r="E6" s="130"/>
      <c r="F6" s="130"/>
      <c r="G6" s="130"/>
      <c r="H6" s="124"/>
      <c r="I6" s="124"/>
      <c r="J6" s="124"/>
    </row>
    <row r="7" spans="1:10" ht="13.2" customHeight="1">
      <c r="A7" s="517" t="s">
        <v>360</v>
      </c>
      <c r="B7" s="517"/>
      <c r="C7" s="517"/>
      <c r="D7" s="517"/>
      <c r="E7" s="517"/>
      <c r="F7" s="511" t="s">
        <v>223</v>
      </c>
      <c r="G7" s="511"/>
      <c r="H7" s="124"/>
      <c r="I7" s="124"/>
      <c r="J7" s="124"/>
    </row>
    <row r="8" spans="1:10" ht="13.2" customHeight="1">
      <c r="A8" s="517"/>
      <c r="B8" s="517"/>
      <c r="C8" s="517"/>
      <c r="D8" s="517"/>
      <c r="E8" s="517"/>
      <c r="F8" s="511" t="s">
        <v>224</v>
      </c>
      <c r="G8" s="511"/>
      <c r="H8" s="124"/>
      <c r="I8" s="124"/>
      <c r="J8" s="124"/>
    </row>
    <row r="9" spans="1:10" ht="13.2" customHeight="1">
      <c r="A9" s="517"/>
      <c r="B9" s="517"/>
      <c r="C9" s="517"/>
      <c r="D9" s="517"/>
      <c r="E9" s="517"/>
      <c r="F9" s="511" t="s">
        <v>357</v>
      </c>
      <c r="G9" s="511"/>
      <c r="H9" s="124"/>
      <c r="I9" s="124"/>
      <c r="J9" s="124"/>
    </row>
    <row r="10" spans="1:10" ht="24" customHeight="1">
      <c r="A10" s="512" t="s">
        <v>4</v>
      </c>
      <c r="B10" s="512" t="s">
        <v>225</v>
      </c>
      <c r="C10" s="512"/>
      <c r="D10" s="512"/>
      <c r="E10" s="153" t="s">
        <v>226</v>
      </c>
      <c r="F10" s="509" t="s">
        <v>227</v>
      </c>
      <c r="G10" s="510" t="s">
        <v>354</v>
      </c>
      <c r="H10" s="124"/>
      <c r="I10" s="124"/>
    </row>
    <row r="11" spans="1:10" ht="13.8">
      <c r="A11" s="512"/>
      <c r="B11" s="512"/>
      <c r="C11" s="512"/>
      <c r="D11" s="512"/>
      <c r="E11" s="153" t="s">
        <v>228</v>
      </c>
      <c r="F11" s="509"/>
      <c r="G11" s="510"/>
      <c r="H11" s="124"/>
      <c r="I11" s="124"/>
    </row>
    <row r="12" spans="1:10" ht="14.7" customHeight="1">
      <c r="A12" s="154" t="s">
        <v>28</v>
      </c>
      <c r="B12" s="518">
        <v>2</v>
      </c>
      <c r="C12" s="518"/>
      <c r="D12" s="518"/>
      <c r="E12" s="154">
        <v>3</v>
      </c>
      <c r="F12" s="154">
        <v>4</v>
      </c>
      <c r="G12" s="154">
        <v>5</v>
      </c>
    </row>
    <row r="13" spans="1:10" ht="14.85" customHeight="1">
      <c r="A13" s="150">
        <v>1</v>
      </c>
      <c r="B13" s="519" t="s">
        <v>256</v>
      </c>
      <c r="C13" s="520"/>
      <c r="D13" s="521"/>
      <c r="E13" s="157" t="s">
        <v>475</v>
      </c>
      <c r="F13" s="151"/>
      <c r="G13" s="152"/>
    </row>
    <row r="14" spans="1:10" ht="24" customHeight="1">
      <c r="A14" s="126">
        <v>2</v>
      </c>
      <c r="B14" s="513" t="s">
        <v>257</v>
      </c>
      <c r="C14" s="514"/>
      <c r="D14" s="515"/>
      <c r="E14" s="155" t="s">
        <v>258</v>
      </c>
      <c r="F14" s="148"/>
      <c r="G14" s="149"/>
    </row>
    <row r="15" spans="1:10" ht="51" customHeight="1">
      <c r="A15" s="126">
        <v>3</v>
      </c>
      <c r="B15" s="497" t="s">
        <v>480</v>
      </c>
      <c r="C15" s="498"/>
      <c r="D15" s="499"/>
      <c r="E15" s="156" t="s">
        <v>475</v>
      </c>
      <c r="F15" s="148"/>
      <c r="G15" s="149"/>
    </row>
    <row r="16" spans="1:10" ht="37.200000000000003" customHeight="1">
      <c r="A16" s="126">
        <v>4</v>
      </c>
      <c r="B16" s="513" t="s">
        <v>259</v>
      </c>
      <c r="C16" s="514"/>
      <c r="D16" s="515"/>
      <c r="E16" s="155" t="s">
        <v>258</v>
      </c>
      <c r="F16" s="148"/>
      <c r="G16" s="149"/>
    </row>
    <row r="17" spans="1:7" ht="25.95" customHeight="1">
      <c r="A17" s="126">
        <v>5</v>
      </c>
      <c r="B17" s="513" t="s">
        <v>260</v>
      </c>
      <c r="C17" s="514"/>
      <c r="D17" s="515"/>
      <c r="E17" s="155" t="s">
        <v>258</v>
      </c>
      <c r="F17" s="148"/>
      <c r="G17" s="149"/>
    </row>
    <row r="18" spans="1:7" ht="25.95" customHeight="1">
      <c r="A18" s="126">
        <v>6</v>
      </c>
      <c r="B18" s="513" t="s">
        <v>257</v>
      </c>
      <c r="C18" s="514"/>
      <c r="D18" s="515"/>
      <c r="E18" s="155" t="s">
        <v>258</v>
      </c>
      <c r="F18" s="148"/>
      <c r="G18" s="149"/>
    </row>
    <row r="19" spans="1:7" ht="25.95" customHeight="1">
      <c r="A19" s="126">
        <v>7</v>
      </c>
      <c r="B19" s="513" t="s">
        <v>261</v>
      </c>
      <c r="C19" s="514"/>
      <c r="D19" s="515"/>
      <c r="E19" s="155" t="s">
        <v>258</v>
      </c>
      <c r="F19" s="148"/>
      <c r="G19" s="149"/>
    </row>
    <row r="20" spans="1:7" ht="25.95" customHeight="1">
      <c r="A20" s="126">
        <v>8</v>
      </c>
      <c r="B20" s="513" t="s">
        <v>481</v>
      </c>
      <c r="C20" s="514"/>
      <c r="D20" s="515"/>
      <c r="E20" s="155" t="s">
        <v>258</v>
      </c>
      <c r="F20" s="148"/>
      <c r="G20" s="149"/>
    </row>
    <row r="21" spans="1:7" ht="25.95" customHeight="1">
      <c r="A21" s="126">
        <v>9</v>
      </c>
      <c r="B21" s="513" t="s">
        <v>262</v>
      </c>
      <c r="C21" s="514"/>
      <c r="D21" s="515"/>
      <c r="E21" s="155" t="s">
        <v>258</v>
      </c>
      <c r="F21" s="148"/>
      <c r="G21" s="149"/>
    </row>
    <row r="22" spans="1:7" ht="36" customHeight="1">
      <c r="A22" s="126">
        <v>10</v>
      </c>
      <c r="B22" s="513" t="s">
        <v>263</v>
      </c>
      <c r="C22" s="514"/>
      <c r="D22" s="515"/>
      <c r="E22" s="155" t="s">
        <v>258</v>
      </c>
      <c r="F22" s="148"/>
      <c r="G22" s="149"/>
    </row>
    <row r="23" spans="1:7" ht="37.200000000000003" customHeight="1">
      <c r="A23" s="126">
        <v>11</v>
      </c>
      <c r="B23" s="513" t="s">
        <v>264</v>
      </c>
      <c r="C23" s="514"/>
      <c r="D23" s="515"/>
      <c r="E23" s="155" t="s">
        <v>258</v>
      </c>
      <c r="F23" s="148"/>
      <c r="G23" s="149"/>
    </row>
    <row r="24" spans="1:7" ht="53.4" customHeight="1">
      <c r="A24" s="126">
        <v>12</v>
      </c>
      <c r="B24" s="513" t="s">
        <v>265</v>
      </c>
      <c r="C24" s="514"/>
      <c r="D24" s="515"/>
      <c r="E24" s="155" t="s">
        <v>258</v>
      </c>
      <c r="F24" s="148"/>
      <c r="G24" s="149"/>
    </row>
    <row r="25" spans="1:7" ht="52.2" customHeight="1">
      <c r="A25" s="126">
        <v>13</v>
      </c>
      <c r="B25" s="522" t="s">
        <v>468</v>
      </c>
      <c r="C25" s="523"/>
      <c r="D25" s="524"/>
      <c r="E25" s="155" t="s">
        <v>258</v>
      </c>
      <c r="F25" s="148"/>
      <c r="G25" s="149"/>
    </row>
    <row r="26" spans="1:7" ht="52.2" customHeight="1">
      <c r="A26" s="126">
        <v>14</v>
      </c>
      <c r="B26" s="513" t="s">
        <v>267</v>
      </c>
      <c r="C26" s="514"/>
      <c r="D26" s="515"/>
      <c r="E26" s="155" t="s">
        <v>258</v>
      </c>
      <c r="F26" s="148"/>
      <c r="G26" s="149"/>
    </row>
    <row r="27" spans="1:7" ht="53.4" customHeight="1">
      <c r="A27" s="126">
        <v>15</v>
      </c>
      <c r="B27" s="513" t="s">
        <v>482</v>
      </c>
      <c r="C27" s="514"/>
      <c r="D27" s="515"/>
      <c r="E27" s="155" t="s">
        <v>258</v>
      </c>
      <c r="F27" s="148"/>
      <c r="G27" s="149"/>
    </row>
    <row r="28" spans="1:7" ht="27.6" customHeight="1">
      <c r="A28" s="126">
        <v>16</v>
      </c>
      <c r="B28" s="513" t="s">
        <v>269</v>
      </c>
      <c r="C28" s="514"/>
      <c r="D28" s="515"/>
      <c r="E28" s="155" t="s">
        <v>258</v>
      </c>
      <c r="F28" s="148"/>
      <c r="G28" s="149"/>
    </row>
    <row r="29" spans="1:7" ht="51.6" customHeight="1">
      <c r="A29" s="126">
        <v>17</v>
      </c>
      <c r="B29" s="497" t="s">
        <v>502</v>
      </c>
      <c r="C29" s="498"/>
      <c r="D29" s="499"/>
      <c r="E29" s="155" t="s">
        <v>258</v>
      </c>
      <c r="F29" s="148"/>
      <c r="G29" s="149"/>
    </row>
    <row r="30" spans="1:7" ht="16.95" customHeight="1">
      <c r="A30" s="126">
        <v>18</v>
      </c>
      <c r="B30" s="513" t="s">
        <v>270</v>
      </c>
      <c r="C30" s="514"/>
      <c r="D30" s="515"/>
      <c r="E30" s="155" t="s">
        <v>258</v>
      </c>
      <c r="F30" s="148"/>
      <c r="G30" s="149"/>
    </row>
    <row r="31" spans="1:7" ht="51.6" customHeight="1">
      <c r="A31" s="126">
        <v>19</v>
      </c>
      <c r="B31" s="513" t="s">
        <v>271</v>
      </c>
      <c r="C31" s="514"/>
      <c r="D31" s="515"/>
      <c r="E31" s="155" t="s">
        <v>258</v>
      </c>
      <c r="F31" s="148"/>
      <c r="G31" s="149"/>
    </row>
    <row r="32" spans="1:7" ht="27" customHeight="1">
      <c r="A32" s="126">
        <v>20</v>
      </c>
      <c r="B32" s="513" t="s">
        <v>272</v>
      </c>
      <c r="C32" s="514"/>
      <c r="D32" s="515"/>
      <c r="E32" s="155" t="s">
        <v>258</v>
      </c>
      <c r="F32" s="148"/>
      <c r="G32" s="149"/>
    </row>
    <row r="33" spans="1:10" ht="37.950000000000003" customHeight="1">
      <c r="A33" s="126">
        <v>21</v>
      </c>
      <c r="B33" s="513" t="s">
        <v>273</v>
      </c>
      <c r="C33" s="514"/>
      <c r="D33" s="515"/>
      <c r="E33" s="155" t="s">
        <v>258</v>
      </c>
      <c r="F33" s="148"/>
      <c r="G33" s="149"/>
    </row>
    <row r="34" spans="1:10" ht="25.2" customHeight="1">
      <c r="A34" s="126">
        <v>22</v>
      </c>
      <c r="B34" s="513" t="s">
        <v>274</v>
      </c>
      <c r="C34" s="514"/>
      <c r="D34" s="515"/>
      <c r="E34" s="155" t="s">
        <v>258</v>
      </c>
      <c r="F34" s="148"/>
      <c r="G34" s="149"/>
    </row>
    <row r="35" spans="1:10" ht="28.95" customHeight="1">
      <c r="A35" s="126">
        <v>23</v>
      </c>
      <c r="B35" s="513" t="s">
        <v>275</v>
      </c>
      <c r="C35" s="514"/>
      <c r="D35" s="515"/>
      <c r="E35" s="155" t="s">
        <v>258</v>
      </c>
      <c r="F35" s="148"/>
      <c r="G35" s="149"/>
    </row>
    <row r="36" spans="1:10" ht="59.4" customHeight="1">
      <c r="A36" s="126">
        <v>24</v>
      </c>
      <c r="B36" s="513" t="s">
        <v>356</v>
      </c>
      <c r="C36" s="514"/>
      <c r="D36" s="515"/>
      <c r="E36" s="155" t="s">
        <v>258</v>
      </c>
      <c r="F36" s="148"/>
      <c r="G36" s="149"/>
    </row>
    <row r="37" spans="1:10" ht="30" customHeight="1">
      <c r="A37" s="126">
        <v>25</v>
      </c>
      <c r="B37" s="513" t="s">
        <v>276</v>
      </c>
      <c r="C37" s="514"/>
      <c r="D37" s="515"/>
      <c r="E37" s="155" t="s">
        <v>258</v>
      </c>
      <c r="F37" s="148"/>
      <c r="G37" s="149"/>
    </row>
    <row r="38" spans="1:10" ht="39" customHeight="1">
      <c r="A38" s="126">
        <v>26</v>
      </c>
      <c r="B38" s="513" t="s">
        <v>277</v>
      </c>
      <c r="C38" s="514"/>
      <c r="D38" s="515"/>
      <c r="E38" s="155" t="s">
        <v>258</v>
      </c>
      <c r="F38" s="148"/>
      <c r="G38" s="149"/>
    </row>
    <row r="39" spans="1:10" ht="17.399999999999999" customHeight="1">
      <c r="A39" s="126">
        <v>27</v>
      </c>
      <c r="B39" s="513" t="s">
        <v>278</v>
      </c>
      <c r="C39" s="514"/>
      <c r="D39" s="515"/>
      <c r="E39" s="155" t="s">
        <v>258</v>
      </c>
      <c r="F39" s="148"/>
      <c r="G39" s="149"/>
    </row>
    <row r="40" spans="1:10" ht="17.399999999999999" customHeight="1">
      <c r="A40" s="525"/>
      <c r="B40" s="526"/>
      <c r="C40" s="526"/>
      <c r="D40" s="526"/>
      <c r="E40" s="527"/>
      <c r="F40" s="525"/>
      <c r="G40" s="528"/>
    </row>
    <row r="41" spans="1:10" ht="16.8" customHeight="1">
      <c r="A41" s="571" t="s">
        <v>519</v>
      </c>
      <c r="B41" s="571"/>
      <c r="C41" s="571"/>
      <c r="D41" s="571"/>
      <c r="E41" s="571"/>
      <c r="F41" s="571"/>
      <c r="G41" s="571"/>
      <c r="H41" s="127"/>
      <c r="I41" s="124"/>
      <c r="J41" s="124"/>
    </row>
    <row r="42" spans="1:10" ht="7.8" customHeight="1">
      <c r="A42" s="158"/>
      <c r="B42" s="134"/>
      <c r="C42" s="134"/>
      <c r="D42" s="134"/>
      <c r="E42" s="136"/>
      <c r="F42" s="136"/>
      <c r="G42" s="128"/>
      <c r="H42" s="128"/>
    </row>
    <row r="43" spans="1:10" ht="13.8">
      <c r="A43" s="158"/>
      <c r="B43" s="135" t="s">
        <v>490</v>
      </c>
      <c r="C43" s="135"/>
      <c r="D43" s="135"/>
      <c r="E43" s="135"/>
      <c r="F43" s="135"/>
      <c r="G43" s="128"/>
      <c r="H43" s="128"/>
    </row>
    <row r="44" spans="1:10" ht="31.8" customHeight="1">
      <c r="A44" s="388" t="s">
        <v>485</v>
      </c>
      <c r="B44" s="506" t="s">
        <v>486</v>
      </c>
      <c r="C44" s="507"/>
      <c r="D44" s="508"/>
      <c r="E44" s="484" t="s">
        <v>488</v>
      </c>
      <c r="F44" s="505"/>
      <c r="G44" s="393" t="s">
        <v>487</v>
      </c>
      <c r="H44" s="128"/>
    </row>
    <row r="45" spans="1:10" ht="38.4" customHeight="1">
      <c r="A45" s="145">
        <v>1</v>
      </c>
      <c r="B45" s="500" t="s">
        <v>266</v>
      </c>
      <c r="C45" s="500"/>
      <c r="D45" s="501"/>
      <c r="E45" s="486" t="s">
        <v>504</v>
      </c>
      <c r="F45" s="487"/>
      <c r="G45" s="387"/>
      <c r="H45" s="128"/>
    </row>
    <row r="46" spans="1:10" ht="40.200000000000003" customHeight="1">
      <c r="A46" s="145">
        <v>2</v>
      </c>
      <c r="B46" s="500" t="s">
        <v>268</v>
      </c>
      <c r="C46" s="500"/>
      <c r="D46" s="501"/>
      <c r="E46" s="486" t="s">
        <v>504</v>
      </c>
      <c r="F46" s="487"/>
      <c r="G46" s="387"/>
      <c r="H46" s="128"/>
    </row>
    <row r="47" spans="1:10" ht="30.6" customHeight="1">
      <c r="A47" s="145">
        <v>3</v>
      </c>
      <c r="B47" s="502" t="s">
        <v>505</v>
      </c>
      <c r="C47" s="503"/>
      <c r="D47" s="504"/>
      <c r="E47" s="486" t="s">
        <v>506</v>
      </c>
      <c r="F47" s="487"/>
      <c r="G47" s="387"/>
      <c r="H47" s="128"/>
    </row>
    <row r="48" spans="1:10" ht="48" customHeight="1">
      <c r="A48" s="145">
        <v>4</v>
      </c>
      <c r="B48" s="497" t="s">
        <v>492</v>
      </c>
      <c r="C48" s="498"/>
      <c r="D48" s="499"/>
      <c r="E48" s="486" t="s">
        <v>506</v>
      </c>
      <c r="F48" s="487"/>
      <c r="G48" s="387"/>
      <c r="H48" s="128"/>
    </row>
    <row r="49" spans="1:8" ht="36.6" customHeight="1">
      <c r="A49" s="482" t="s">
        <v>509</v>
      </c>
      <c r="B49" s="482"/>
      <c r="C49" s="482"/>
      <c r="D49" s="482"/>
      <c r="E49" s="482"/>
      <c r="F49" s="482"/>
      <c r="G49" s="482"/>
      <c r="H49" s="128"/>
    </row>
    <row r="50" spans="1:8" ht="29.4" customHeight="1">
      <c r="A50" s="483" t="s">
        <v>510</v>
      </c>
      <c r="B50" s="483"/>
      <c r="C50" s="483"/>
      <c r="D50" s="483"/>
      <c r="E50" s="483"/>
      <c r="F50" s="483"/>
      <c r="G50" s="483"/>
      <c r="H50" s="128"/>
    </row>
    <row r="51" spans="1:8" ht="10.8" customHeight="1">
      <c r="A51" s="135" t="s">
        <v>352</v>
      </c>
      <c r="E51" s="128"/>
      <c r="F51" s="128"/>
      <c r="G51" s="128"/>
      <c r="H51" s="128"/>
    </row>
    <row r="52" spans="1:8" ht="13.8">
      <c r="A52" s="135" t="s">
        <v>351</v>
      </c>
      <c r="E52" s="128"/>
      <c r="F52" s="128"/>
      <c r="G52" s="128"/>
      <c r="H52" s="128"/>
    </row>
    <row r="53" spans="1:8">
      <c r="A53" s="128"/>
      <c r="B53" s="128"/>
      <c r="C53" s="128"/>
      <c r="D53" s="128"/>
      <c r="E53" s="128"/>
      <c r="F53" s="128"/>
      <c r="G53" s="128"/>
      <c r="H53" s="128"/>
    </row>
    <row r="54" spans="1:8">
      <c r="A54" s="128"/>
      <c r="B54" s="128"/>
      <c r="C54" s="128"/>
      <c r="D54" s="128"/>
      <c r="E54" s="128"/>
      <c r="F54" s="128"/>
      <c r="G54" s="128"/>
      <c r="H54" s="128"/>
    </row>
    <row r="55" spans="1:8">
      <c r="A55" s="128"/>
      <c r="B55" s="128"/>
      <c r="C55" s="128"/>
      <c r="D55" s="128"/>
      <c r="E55" s="128"/>
      <c r="F55" s="128"/>
      <c r="G55" s="128"/>
      <c r="H55" s="128"/>
    </row>
  </sheetData>
  <sheetProtection selectLockedCells="1" selectUnlockedCells="1"/>
  <mergeCells count="53">
    <mergeCell ref="B37:D37"/>
    <mergeCell ref="B38:D38"/>
    <mergeCell ref="B39:D39"/>
    <mergeCell ref="B31:D31"/>
    <mergeCell ref="B32:D32"/>
    <mergeCell ref="B33:D33"/>
    <mergeCell ref="B34:D34"/>
    <mergeCell ref="B35:D35"/>
    <mergeCell ref="B36:D36"/>
    <mergeCell ref="B18:D18"/>
    <mergeCell ref="B13:D13"/>
    <mergeCell ref="B14:D14"/>
    <mergeCell ref="A3:G3"/>
    <mergeCell ref="B30:D30"/>
    <mergeCell ref="B23:D23"/>
    <mergeCell ref="B24:D24"/>
    <mergeCell ref="B25:D25"/>
    <mergeCell ref="B26:D26"/>
    <mergeCell ref="B27:D27"/>
    <mergeCell ref="B28:D28"/>
    <mergeCell ref="B29:D29"/>
    <mergeCell ref="A1:G1"/>
    <mergeCell ref="F9:G9"/>
    <mergeCell ref="A7:E9"/>
    <mergeCell ref="B10:D11"/>
    <mergeCell ref="B12:D12"/>
    <mergeCell ref="A49:G49"/>
    <mergeCell ref="A50:G50"/>
    <mergeCell ref="A4:G4"/>
    <mergeCell ref="A5:G5"/>
    <mergeCell ref="F10:F11"/>
    <mergeCell ref="G10:G11"/>
    <mergeCell ref="F7:G7"/>
    <mergeCell ref="F8:G8"/>
    <mergeCell ref="A10:A11"/>
    <mergeCell ref="B19:D19"/>
    <mergeCell ref="B20:D20"/>
    <mergeCell ref="B21:D21"/>
    <mergeCell ref="B22:D22"/>
    <mergeCell ref="B15:D15"/>
    <mergeCell ref="B16:D16"/>
    <mergeCell ref="B17:D17"/>
    <mergeCell ref="A41:G41"/>
    <mergeCell ref="B48:D48"/>
    <mergeCell ref="E48:F48"/>
    <mergeCell ref="E47:F47"/>
    <mergeCell ref="E46:F46"/>
    <mergeCell ref="B45:D45"/>
    <mergeCell ref="B47:D47"/>
    <mergeCell ref="B46:D46"/>
    <mergeCell ref="E44:F44"/>
    <mergeCell ref="B44:D44"/>
    <mergeCell ref="E45:F45"/>
  </mergeCells>
  <pageMargins left="0.59055118110236227" right="0.27559055118110237" top="0.9055118110236221" bottom="0.55118110236220474" header="0.55118110236220474" footer="0.27559055118110237"/>
  <pageSetup paperSize="9" firstPageNumber="0" orientation="portrait" r:id="rId1"/>
  <headerFooter alignWithMargins="0">
    <oddHeader>&amp;C&amp;"Times New Roman,Normalny"&amp;12Zał. 1A do SWZ Formularz asortymentowo-cenowy&amp;RSPZOZ_NT.DZP.241.09.24</oddHeader>
    <oddFooter>&amp;C&amp;"Times New Roman,Normalny"&amp;12&amp;A - 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2</vt:i4>
      </vt:variant>
    </vt:vector>
  </HeadingPairs>
  <TitlesOfParts>
    <vt:vector size="11" baseType="lpstr">
      <vt:lpstr>Pakiet nr 1</vt:lpstr>
      <vt:lpstr>Pakiet nr 2 </vt:lpstr>
      <vt:lpstr>Pakiet nr 3</vt:lpstr>
      <vt:lpstr>Pakiet nr 4</vt:lpstr>
      <vt:lpstr>Pakiet nr 5</vt:lpstr>
      <vt:lpstr>Pakiet nr 6</vt:lpstr>
      <vt:lpstr>Pakiet nr 7</vt:lpstr>
      <vt:lpstr>Zał.1 do pakietu nr7</vt:lpstr>
      <vt:lpstr>Zał.2 do pakietu nr 7</vt:lpstr>
      <vt:lpstr>'Pakiet nr 2 '!Excel_BuiltIn_Print_Area</vt:lpstr>
      <vt:lpstr>'Pakiet nr 2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Kandulska</dc:creator>
  <cp:lastModifiedBy>Danuta Orwat</cp:lastModifiedBy>
  <cp:lastPrinted>2024-09-16T12:17:01Z</cp:lastPrinted>
  <dcterms:created xsi:type="dcterms:W3CDTF">2024-08-06T10:24:02Z</dcterms:created>
  <dcterms:modified xsi:type="dcterms:W3CDTF">2024-09-16T13:13:54Z</dcterms:modified>
</cp:coreProperties>
</file>