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W:\3. Magdalena\2024\Zamowienia krajow\42 TP JEDNORAZOWKA\2. SWZ + ZAŁĄCZNIKI\"/>
    </mc:Choice>
  </mc:AlternateContent>
  <xr:revisionPtr revIDLastSave="0" documentId="13_ncr:1_{2CFED2A1-073B-40F4-AC45-F5695218F90E}" xr6:coauthVersionLast="47" xr6:coauthVersionMax="47" xr10:uidLastSave="{00000000-0000-0000-0000-000000000000}"/>
  <bookViews>
    <workbookView xWindow="735" yWindow="735" windowWidth="26670" windowHeight="11325" tabRatio="500" firstSheet="29" activeTab="37" xr2:uid="{00000000-000D-0000-FFFF-FFFF00000000}"/>
  </bookViews>
  <sheets>
    <sheet name="Część 1" sheetId="1" r:id="rId1"/>
    <sheet name="Część 2" sheetId="2" r:id="rId2"/>
    <sheet name="Część 3" sheetId="3" r:id="rId3"/>
    <sheet name="Część 4" sheetId="4" r:id="rId4"/>
    <sheet name="Część 5" sheetId="5" r:id="rId5"/>
    <sheet name="Część 6" sheetId="6" r:id="rId6"/>
    <sheet name="Część 7" sheetId="7" r:id="rId7"/>
    <sheet name="Część 8" sheetId="8" r:id="rId8"/>
    <sheet name="Część 9" sheetId="9" r:id="rId9"/>
    <sheet name="Część 10." sheetId="10" r:id="rId10"/>
    <sheet name="Część 11." sheetId="11" r:id="rId11"/>
    <sheet name="Część 12." sheetId="12" r:id="rId12"/>
    <sheet name="Część 13." sheetId="13" r:id="rId13"/>
    <sheet name="Część 14." sheetId="14" r:id="rId14"/>
    <sheet name="Część 15." sheetId="15" r:id="rId15"/>
    <sheet name="Część 16." sheetId="16" r:id="rId16"/>
    <sheet name="Część 17." sheetId="17" r:id="rId17"/>
    <sheet name="Część 18." sheetId="18" r:id="rId18"/>
    <sheet name="Część 19." sheetId="19" r:id="rId19"/>
    <sheet name="Część 20." sheetId="20" r:id="rId20"/>
    <sheet name="Część 21." sheetId="21" r:id="rId21"/>
    <sheet name="Część 22." sheetId="22" r:id="rId22"/>
    <sheet name="Część 23." sheetId="23" r:id="rId23"/>
    <sheet name="Część 24." sheetId="24" r:id="rId24"/>
    <sheet name="Część 25." sheetId="25" r:id="rId25"/>
    <sheet name="Część 26." sheetId="26" r:id="rId26"/>
    <sheet name="Część 27." sheetId="27" r:id="rId27"/>
    <sheet name="Część 28." sheetId="28" r:id="rId28"/>
    <sheet name="Część 29." sheetId="29" r:id="rId29"/>
    <sheet name="Część 30." sheetId="30" r:id="rId30"/>
    <sheet name="Część 31." sheetId="31" r:id="rId31"/>
    <sheet name="Część 32" sheetId="32" r:id="rId32"/>
    <sheet name="Część 33." sheetId="33" r:id="rId33"/>
    <sheet name="Część 34" sheetId="34" r:id="rId34"/>
    <sheet name="Część 35" sheetId="35" r:id="rId35"/>
    <sheet name="Część 36" sheetId="36" r:id="rId36"/>
    <sheet name="Część 37" sheetId="37" r:id="rId37"/>
    <sheet name="Część 38" sheetId="38" r:id="rId38"/>
  </sheets>
  <definedNames>
    <definedName name="_xlnm.Print_Area" localSheetId="15">'Część 16.'!$A$3:$K$12</definedName>
    <definedName name="_xlnm.Print_Area" localSheetId="17">'Część 18.'!$A$1:$K$19</definedName>
  </definedNames>
  <calcPr calcId="18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20" i="38" l="1"/>
  <c r="I20" i="38"/>
  <c r="G20" i="38"/>
  <c r="K9" i="38"/>
  <c r="J9" i="38" s="1"/>
  <c r="K10" i="38"/>
  <c r="K11" i="38"/>
  <c r="J11" i="38" s="1"/>
  <c r="K12" i="38"/>
  <c r="K13" i="38"/>
  <c r="J13" i="38" s="1"/>
  <c r="K14" i="38"/>
  <c r="J14" i="38" s="1"/>
  <c r="K15" i="38"/>
  <c r="J15" i="38" s="1"/>
  <c r="K16" i="38"/>
  <c r="J16" i="38" s="1"/>
  <c r="K17" i="38"/>
  <c r="J17" i="38" s="1"/>
  <c r="K18" i="38"/>
  <c r="J18" i="38" s="1"/>
  <c r="K19" i="38"/>
  <c r="J19" i="38" s="1"/>
  <c r="J10" i="38"/>
  <c r="J12" i="38"/>
  <c r="I9" i="38"/>
  <c r="I10" i="38"/>
  <c r="I11" i="38"/>
  <c r="I12" i="38"/>
  <c r="I13" i="38"/>
  <c r="I14" i="38"/>
  <c r="I15" i="38"/>
  <c r="I16" i="38"/>
  <c r="I17" i="38"/>
  <c r="I18" i="38"/>
  <c r="I19" i="38"/>
  <c r="G9" i="38"/>
  <c r="G10" i="38"/>
  <c r="G11" i="38"/>
  <c r="G12" i="38"/>
  <c r="G13" i="38"/>
  <c r="G14" i="38"/>
  <c r="G15" i="38"/>
  <c r="G16" i="38"/>
  <c r="G17" i="38"/>
  <c r="G18" i="38"/>
  <c r="G19" i="38"/>
  <c r="G9" i="13"/>
  <c r="G18" i="6"/>
  <c r="I18" i="6" s="1"/>
  <c r="I20" i="3"/>
  <c r="K20" i="3"/>
  <c r="J20" i="3" s="1"/>
  <c r="I25" i="3"/>
  <c r="K25" i="3" s="1"/>
  <c r="J25" i="3" s="1"/>
  <c r="G9" i="3"/>
  <c r="I9" i="3" s="1"/>
  <c r="K9" i="3" s="1"/>
  <c r="J9" i="3" s="1"/>
  <c r="G10" i="3"/>
  <c r="I10" i="3" s="1"/>
  <c r="K10" i="3" s="1"/>
  <c r="J10" i="3" s="1"/>
  <c r="G11" i="3"/>
  <c r="I11" i="3" s="1"/>
  <c r="G12" i="3"/>
  <c r="I12" i="3" s="1"/>
  <c r="K12" i="3" s="1"/>
  <c r="J12" i="3" s="1"/>
  <c r="G13" i="3"/>
  <c r="I13" i="3" s="1"/>
  <c r="K13" i="3" s="1"/>
  <c r="J13" i="3" s="1"/>
  <c r="G14" i="3"/>
  <c r="I14" i="3" s="1"/>
  <c r="K14" i="3" s="1"/>
  <c r="J14" i="3" s="1"/>
  <c r="G15" i="3"/>
  <c r="I15" i="3" s="1"/>
  <c r="G16" i="3"/>
  <c r="I16" i="3" s="1"/>
  <c r="K16" i="3" s="1"/>
  <c r="J16" i="3" s="1"/>
  <c r="G17" i="3"/>
  <c r="I17" i="3" s="1"/>
  <c r="K17" i="3" s="1"/>
  <c r="J17" i="3" s="1"/>
  <c r="G18" i="3"/>
  <c r="I18" i="3" s="1"/>
  <c r="K18" i="3" s="1"/>
  <c r="J18" i="3" s="1"/>
  <c r="G19" i="3"/>
  <c r="I19" i="3" s="1"/>
  <c r="G20" i="3"/>
  <c r="G21" i="3"/>
  <c r="I21" i="3" s="1"/>
  <c r="K21" i="3" s="1"/>
  <c r="J21" i="3" s="1"/>
  <c r="G22" i="3"/>
  <c r="I22" i="3" s="1"/>
  <c r="K22" i="3" s="1"/>
  <c r="J22" i="3" s="1"/>
  <c r="G23" i="3"/>
  <c r="I23" i="3" s="1"/>
  <c r="G24" i="3"/>
  <c r="I24" i="3" s="1"/>
  <c r="K24" i="3" s="1"/>
  <c r="J24" i="3" s="1"/>
  <c r="G25" i="3"/>
  <c r="G8" i="3"/>
  <c r="G8" i="2"/>
  <c r="I8" i="2" s="1"/>
  <c r="G12" i="1"/>
  <c r="G8" i="38"/>
  <c r="G10" i="37"/>
  <c r="I10" i="37" s="1"/>
  <c r="G9" i="37"/>
  <c r="I9" i="37" s="1"/>
  <c r="G8" i="37"/>
  <c r="G23" i="36"/>
  <c r="G22" i="36"/>
  <c r="I22" i="36" s="1"/>
  <c r="G21" i="36"/>
  <c r="G20" i="36"/>
  <c r="G19" i="36"/>
  <c r="I19" i="36" s="1"/>
  <c r="G18" i="36"/>
  <c r="I18" i="36" s="1"/>
  <c r="K18" i="36" s="1"/>
  <c r="J18" i="36" s="1"/>
  <c r="G17" i="36"/>
  <c r="I17" i="36" s="1"/>
  <c r="G16" i="36"/>
  <c r="G15" i="36"/>
  <c r="I15" i="36" s="1"/>
  <c r="G14" i="36"/>
  <c r="G13" i="36"/>
  <c r="I13" i="36" s="1"/>
  <c r="G12" i="36"/>
  <c r="I12" i="36" s="1"/>
  <c r="K12" i="36" s="1"/>
  <c r="J12" i="36" s="1"/>
  <c r="G11" i="36"/>
  <c r="I11" i="36" s="1"/>
  <c r="G10" i="36"/>
  <c r="G9" i="36"/>
  <c r="G8" i="36"/>
  <c r="I8" i="36" s="1"/>
  <c r="G8" i="35"/>
  <c r="L8" i="35" s="1"/>
  <c r="N8" i="35" s="1"/>
  <c r="G9" i="34"/>
  <c r="I9" i="34" s="1"/>
  <c r="G8" i="34"/>
  <c r="I8" i="34" s="1"/>
  <c r="I10" i="34" s="1"/>
  <c r="G12" i="33"/>
  <c r="I12" i="33" s="1"/>
  <c r="G11" i="33"/>
  <c r="G10" i="33"/>
  <c r="G9" i="33"/>
  <c r="I9" i="33" s="1"/>
  <c r="G8" i="33"/>
  <c r="G10" i="32"/>
  <c r="I10" i="32" s="1"/>
  <c r="G9" i="32"/>
  <c r="G8" i="32"/>
  <c r="I8" i="32" s="1"/>
  <c r="G9" i="31"/>
  <c r="G8" i="31"/>
  <c r="G27" i="30"/>
  <c r="I27" i="30" s="1"/>
  <c r="K27" i="30" s="1"/>
  <c r="J27" i="30" s="1"/>
  <c r="G26" i="30"/>
  <c r="G25" i="30"/>
  <c r="I25" i="30" s="1"/>
  <c r="G24" i="30"/>
  <c r="G21" i="30"/>
  <c r="I21" i="30" s="1"/>
  <c r="G20" i="30"/>
  <c r="G19" i="30"/>
  <c r="I19" i="30" s="1"/>
  <c r="G16" i="30"/>
  <c r="I16" i="30" s="1"/>
  <c r="K16" i="30" s="1"/>
  <c r="J16" i="30" s="1"/>
  <c r="G15" i="30"/>
  <c r="G14" i="30"/>
  <c r="G13" i="30"/>
  <c r="G12" i="30"/>
  <c r="G11" i="30"/>
  <c r="I11" i="30" s="1"/>
  <c r="G10" i="30"/>
  <c r="G9" i="30"/>
  <c r="I9" i="30" s="1"/>
  <c r="K9" i="30" s="1"/>
  <c r="J9" i="30" s="1"/>
  <c r="G16" i="29"/>
  <c r="I16" i="29" s="1"/>
  <c r="G15" i="29"/>
  <c r="G14" i="29"/>
  <c r="G11" i="29"/>
  <c r="I11" i="29" s="1"/>
  <c r="K11" i="29" s="1"/>
  <c r="J11" i="29" s="1"/>
  <c r="G10" i="29"/>
  <c r="I10" i="29" s="1"/>
  <c r="G9" i="29"/>
  <c r="I9" i="29" s="1"/>
  <c r="G8" i="28"/>
  <c r="I8" i="28" s="1"/>
  <c r="I9" i="28" s="1"/>
  <c r="G13" i="27"/>
  <c r="G12" i="27"/>
  <c r="G11" i="27"/>
  <c r="G10" i="27"/>
  <c r="I10" i="27" s="1"/>
  <c r="G9" i="27"/>
  <c r="I9" i="27" s="1"/>
  <c r="K9" i="27" s="1"/>
  <c r="J9" i="27" s="1"/>
  <c r="G8" i="27"/>
  <c r="G37" i="26"/>
  <c r="I37" i="26" s="1"/>
  <c r="G36" i="26"/>
  <c r="I36" i="26" s="1"/>
  <c r="K36" i="26" s="1"/>
  <c r="J36" i="26" s="1"/>
  <c r="G35" i="26"/>
  <c r="I35" i="26" s="1"/>
  <c r="K35" i="26" s="1"/>
  <c r="J35" i="26" s="1"/>
  <c r="G34" i="26"/>
  <c r="I34" i="26" s="1"/>
  <c r="G31" i="26"/>
  <c r="I31" i="26" s="1"/>
  <c r="G30" i="26"/>
  <c r="G29" i="26"/>
  <c r="G28" i="26"/>
  <c r="I28" i="26" s="1"/>
  <c r="G27" i="26"/>
  <c r="G26" i="26"/>
  <c r="I26" i="26" s="1"/>
  <c r="G25" i="26"/>
  <c r="G22" i="26"/>
  <c r="I22" i="26" s="1"/>
  <c r="G21" i="26"/>
  <c r="G23" i="26" s="1"/>
  <c r="G18" i="26"/>
  <c r="I17" i="26"/>
  <c r="G17" i="26"/>
  <c r="G16" i="26"/>
  <c r="I16" i="26" s="1"/>
  <c r="K16" i="26" s="1"/>
  <c r="J16" i="26" s="1"/>
  <c r="G15" i="26"/>
  <c r="G12" i="26"/>
  <c r="G11" i="26"/>
  <c r="I11" i="26" s="1"/>
  <c r="G10" i="26"/>
  <c r="G9" i="26"/>
  <c r="G9" i="25"/>
  <c r="I9" i="25" s="1"/>
  <c r="G8" i="25"/>
  <c r="G10" i="25" s="1"/>
  <c r="G9" i="24"/>
  <c r="G8" i="24"/>
  <c r="I8" i="24" s="1"/>
  <c r="G18" i="23"/>
  <c r="G17" i="23"/>
  <c r="I17" i="23" s="1"/>
  <c r="G16" i="23"/>
  <c r="I16" i="23" s="1"/>
  <c r="G15" i="23"/>
  <c r="G14" i="23"/>
  <c r="G13" i="23"/>
  <c r="I13" i="23" s="1"/>
  <c r="G12" i="23"/>
  <c r="G11" i="23"/>
  <c r="I11" i="23" s="1"/>
  <c r="K11" i="23" s="1"/>
  <c r="J11" i="23" s="1"/>
  <c r="G10" i="23"/>
  <c r="I10" i="23" s="1"/>
  <c r="G9" i="23"/>
  <c r="G8" i="23"/>
  <c r="G13" i="22"/>
  <c r="I13" i="22" s="1"/>
  <c r="K13" i="22" s="1"/>
  <c r="J13" i="22" s="1"/>
  <c r="G12" i="22"/>
  <c r="I12" i="22" s="1"/>
  <c r="G11" i="22"/>
  <c r="I11" i="22" s="1"/>
  <c r="K11" i="22" s="1"/>
  <c r="J11" i="22" s="1"/>
  <c r="G10" i="22"/>
  <c r="I10" i="22" s="1"/>
  <c r="K10" i="22" s="1"/>
  <c r="J10" i="22" s="1"/>
  <c r="G9" i="22"/>
  <c r="G8" i="22"/>
  <c r="I8" i="22" s="1"/>
  <c r="G11" i="21"/>
  <c r="G10" i="21"/>
  <c r="I10" i="21" s="1"/>
  <c r="K10" i="21" s="1"/>
  <c r="J10" i="21" s="1"/>
  <c r="G9" i="21"/>
  <c r="G8" i="21"/>
  <c r="G10" i="20"/>
  <c r="I10" i="20" s="1"/>
  <c r="G9" i="20"/>
  <c r="G8" i="20"/>
  <c r="I8" i="20" s="1"/>
  <c r="K8" i="20" s="1"/>
  <c r="J8" i="20" s="1"/>
  <c r="G9" i="19"/>
  <c r="G8" i="19"/>
  <c r="G10" i="19" s="1"/>
  <c r="G15" i="18"/>
  <c r="I15" i="18" s="1"/>
  <c r="G14" i="18"/>
  <c r="I14" i="18" s="1"/>
  <c r="K14" i="18" s="1"/>
  <c r="J14" i="18" s="1"/>
  <c r="G13" i="18"/>
  <c r="I13" i="18" s="1"/>
  <c r="G12" i="18"/>
  <c r="I12" i="18" s="1"/>
  <c r="K12" i="18" s="1"/>
  <c r="J12" i="18" s="1"/>
  <c r="G11" i="18"/>
  <c r="I11" i="18" s="1"/>
  <c r="K11" i="18" s="1"/>
  <c r="J11" i="18" s="1"/>
  <c r="G10" i="18"/>
  <c r="G9" i="18"/>
  <c r="I9" i="18" s="1"/>
  <c r="G15" i="17"/>
  <c r="G14" i="17"/>
  <c r="I14" i="17" s="1"/>
  <c r="K14" i="17" s="1"/>
  <c r="J14" i="17" s="1"/>
  <c r="G13" i="17"/>
  <c r="G12" i="17"/>
  <c r="G11" i="17"/>
  <c r="I11" i="17" s="1"/>
  <c r="G10" i="17"/>
  <c r="I10" i="17" s="1"/>
  <c r="G9" i="17"/>
  <c r="G8" i="17"/>
  <c r="I8" i="17" s="1"/>
  <c r="K8" i="17" s="1"/>
  <c r="G11" i="16"/>
  <c r="G10" i="16"/>
  <c r="G9" i="16"/>
  <c r="G8" i="16"/>
  <c r="G12" i="16" s="1"/>
  <c r="G10" i="15"/>
  <c r="G9" i="15"/>
  <c r="I9" i="15" s="1"/>
  <c r="G8" i="15"/>
  <c r="G11" i="15" s="1"/>
  <c r="G8" i="14"/>
  <c r="G9" i="14" s="1"/>
  <c r="G19" i="13"/>
  <c r="I19" i="13" s="1"/>
  <c r="G18" i="13"/>
  <c r="G17" i="13"/>
  <c r="G16" i="13"/>
  <c r="G15" i="13"/>
  <c r="I15" i="13" s="1"/>
  <c r="G12" i="13"/>
  <c r="G11" i="13"/>
  <c r="I11" i="13" s="1"/>
  <c r="G10" i="13"/>
  <c r="I10" i="13" s="1"/>
  <c r="G10" i="12"/>
  <c r="G11" i="12" s="1"/>
  <c r="G9" i="12"/>
  <c r="G8" i="12"/>
  <c r="G9" i="11"/>
  <c r="G8" i="11"/>
  <c r="I8" i="11" s="1"/>
  <c r="I9" i="11" s="1"/>
  <c r="G8" i="10"/>
  <c r="G9" i="10" s="1"/>
  <c r="G26" i="9"/>
  <c r="I26" i="9" s="1"/>
  <c r="K26" i="9" s="1"/>
  <c r="G25" i="9"/>
  <c r="I25" i="9" s="1"/>
  <c r="G24" i="9"/>
  <c r="G23" i="9"/>
  <c r="I23" i="9" s="1"/>
  <c r="K23" i="9" s="1"/>
  <c r="J23" i="9" s="1"/>
  <c r="G22" i="9"/>
  <c r="G21" i="9"/>
  <c r="G20" i="9"/>
  <c r="G19" i="9"/>
  <c r="I19" i="9" s="1"/>
  <c r="G16" i="9"/>
  <c r="G15" i="9"/>
  <c r="G14" i="9"/>
  <c r="I14" i="9" s="1"/>
  <c r="G13" i="9"/>
  <c r="G12" i="9"/>
  <c r="I12" i="9" s="1"/>
  <c r="G11" i="9"/>
  <c r="I11" i="9" s="1"/>
  <c r="G10" i="9"/>
  <c r="G9" i="9"/>
  <c r="G15" i="8"/>
  <c r="I15" i="8" s="1"/>
  <c r="G14" i="8"/>
  <c r="I14" i="8" s="1"/>
  <c r="G13" i="8"/>
  <c r="G12" i="8"/>
  <c r="G11" i="8"/>
  <c r="G10" i="8"/>
  <c r="I10" i="8" s="1"/>
  <c r="K10" i="8" s="1"/>
  <c r="J10" i="8" s="1"/>
  <c r="G9" i="8"/>
  <c r="G8" i="8"/>
  <c r="G22" i="7"/>
  <c r="G21" i="7"/>
  <c r="I21" i="7" s="1"/>
  <c r="K21" i="7" s="1"/>
  <c r="J21" i="7" s="1"/>
  <c r="G20" i="7"/>
  <c r="I20" i="7" s="1"/>
  <c r="G19" i="7"/>
  <c r="G18" i="7"/>
  <c r="I18" i="7" s="1"/>
  <c r="K18" i="7" s="1"/>
  <c r="J18" i="7" s="1"/>
  <c r="G17" i="7"/>
  <c r="G16" i="7"/>
  <c r="G15" i="7"/>
  <c r="I15" i="7" s="1"/>
  <c r="K15" i="7" s="1"/>
  <c r="J15" i="7" s="1"/>
  <c r="G14" i="7"/>
  <c r="I14" i="7" s="1"/>
  <c r="G13" i="7"/>
  <c r="G23" i="7" s="1"/>
  <c r="G12" i="7"/>
  <c r="G11" i="7"/>
  <c r="I11" i="7" s="1"/>
  <c r="K11" i="7" s="1"/>
  <c r="J11" i="7" s="1"/>
  <c r="G10" i="7"/>
  <c r="G9" i="7"/>
  <c r="G8" i="7"/>
  <c r="I8" i="7" s="1"/>
  <c r="G17" i="6"/>
  <c r="G16" i="6"/>
  <c r="I16" i="6" s="1"/>
  <c r="K16" i="6" s="1"/>
  <c r="J16" i="6" s="1"/>
  <c r="G15" i="6"/>
  <c r="G14" i="6"/>
  <c r="G13" i="6"/>
  <c r="I13" i="6" s="1"/>
  <c r="K13" i="6" s="1"/>
  <c r="J13" i="6" s="1"/>
  <c r="G12" i="6"/>
  <c r="I12" i="6" s="1"/>
  <c r="K11" i="6"/>
  <c r="J11" i="6" s="1"/>
  <c r="G11" i="6"/>
  <c r="I11" i="6" s="1"/>
  <c r="G10" i="6"/>
  <c r="I10" i="6" s="1"/>
  <c r="K10" i="6" s="1"/>
  <c r="J10" i="6" s="1"/>
  <c r="G9" i="6"/>
  <c r="I9" i="6" s="1"/>
  <c r="I8" i="6"/>
  <c r="G8" i="6"/>
  <c r="G19" i="6" s="1"/>
  <c r="G12" i="5"/>
  <c r="I12" i="5" s="1"/>
  <c r="K12" i="5" s="1"/>
  <c r="J12" i="5" s="1"/>
  <c r="G11" i="5"/>
  <c r="I11" i="5" s="1"/>
  <c r="K11" i="5" s="1"/>
  <c r="J11" i="5" s="1"/>
  <c r="G10" i="5"/>
  <c r="I10" i="5" s="1"/>
  <c r="K10" i="5" s="1"/>
  <c r="J10" i="5" s="1"/>
  <c r="G9" i="5"/>
  <c r="I9" i="5" s="1"/>
  <c r="K9" i="5" s="1"/>
  <c r="J9" i="5" s="1"/>
  <c r="G8" i="5"/>
  <c r="I8" i="5" s="1"/>
  <c r="I13" i="5" s="1"/>
  <c r="G54" i="4"/>
  <c r="G53" i="4"/>
  <c r="I53" i="4" s="1"/>
  <c r="G52" i="4"/>
  <c r="G51" i="4"/>
  <c r="G50" i="4"/>
  <c r="G49" i="4"/>
  <c r="I49" i="4" s="1"/>
  <c r="K49" i="4" s="1"/>
  <c r="J49" i="4" s="1"/>
  <c r="G48" i="4"/>
  <c r="G47" i="4"/>
  <c r="I47" i="4" s="1"/>
  <c r="G46" i="4"/>
  <c r="I46" i="4" s="1"/>
  <c r="G45" i="4"/>
  <c r="I45" i="4" s="1"/>
  <c r="G44" i="4"/>
  <c r="I44" i="4" s="1"/>
  <c r="G43" i="4"/>
  <c r="I43" i="4" s="1"/>
  <c r="K43" i="4" s="1"/>
  <c r="J43" i="4" s="1"/>
  <c r="G42" i="4"/>
  <c r="G41" i="4"/>
  <c r="G40" i="4"/>
  <c r="I40" i="4" s="1"/>
  <c r="K40" i="4" s="1"/>
  <c r="J40" i="4" s="1"/>
  <c r="G39" i="4"/>
  <c r="G38" i="4"/>
  <c r="I38" i="4" s="1"/>
  <c r="G37" i="4"/>
  <c r="G36" i="4"/>
  <c r="G35" i="4"/>
  <c r="I35" i="4" s="1"/>
  <c r="G34" i="4"/>
  <c r="I34" i="4" s="1"/>
  <c r="G33" i="4"/>
  <c r="G32" i="4"/>
  <c r="I32" i="4" s="1"/>
  <c r="K32" i="4" s="1"/>
  <c r="J32" i="4" s="1"/>
  <c r="G31" i="4"/>
  <c r="I31" i="4" s="1"/>
  <c r="K31" i="4" s="1"/>
  <c r="J31" i="4" s="1"/>
  <c r="G30" i="4"/>
  <c r="I30" i="4" s="1"/>
  <c r="G29" i="4"/>
  <c r="G28" i="4"/>
  <c r="G27" i="4"/>
  <c r="I27" i="4" s="1"/>
  <c r="G26" i="4"/>
  <c r="I26" i="4" s="1"/>
  <c r="G25" i="4"/>
  <c r="I25" i="4" s="1"/>
  <c r="K25" i="4" s="1"/>
  <c r="J25" i="4" s="1"/>
  <c r="G24" i="4"/>
  <c r="G23" i="4"/>
  <c r="I23" i="4" s="1"/>
  <c r="K23" i="4" s="1"/>
  <c r="J23" i="4" s="1"/>
  <c r="G22" i="4"/>
  <c r="I22" i="4" s="1"/>
  <c r="K22" i="4" s="1"/>
  <c r="J22" i="4" s="1"/>
  <c r="G21" i="4"/>
  <c r="G20" i="4"/>
  <c r="I20" i="4" s="1"/>
  <c r="G19" i="4"/>
  <c r="I19" i="4" s="1"/>
  <c r="K19" i="4" s="1"/>
  <c r="J19" i="4" s="1"/>
  <c r="G18" i="4"/>
  <c r="I18" i="4" s="1"/>
  <c r="G17" i="4"/>
  <c r="I17" i="4" s="1"/>
  <c r="G16" i="4"/>
  <c r="G15" i="4"/>
  <c r="G14" i="4"/>
  <c r="I14" i="4" s="1"/>
  <c r="G13" i="4"/>
  <c r="I13" i="4" s="1"/>
  <c r="K13" i="4" s="1"/>
  <c r="J13" i="4" s="1"/>
  <c r="G12" i="4"/>
  <c r="I12" i="4" s="1"/>
  <c r="G11" i="4"/>
  <c r="G10" i="4"/>
  <c r="G9" i="4"/>
  <c r="I9" i="4" s="1"/>
  <c r="G8" i="4"/>
  <c r="G9" i="2"/>
  <c r="G11" i="1"/>
  <c r="G10" i="1"/>
  <c r="I10" i="1" s="1"/>
  <c r="K10" i="1" s="1"/>
  <c r="J10" i="1" s="1"/>
  <c r="G9" i="1"/>
  <c r="K21" i="30" l="1"/>
  <c r="J21" i="30" s="1"/>
  <c r="G32" i="26"/>
  <c r="I17" i="13"/>
  <c r="K17" i="13" s="1"/>
  <c r="J17" i="13" s="1"/>
  <c r="I8" i="12"/>
  <c r="K8" i="12" s="1"/>
  <c r="J8" i="12" s="1"/>
  <c r="I9" i="12"/>
  <c r="K9" i="12" s="1"/>
  <c r="J9" i="12" s="1"/>
  <c r="I15" i="6"/>
  <c r="K15" i="6" s="1"/>
  <c r="J15" i="6" s="1"/>
  <c r="K9" i="6"/>
  <c r="J9" i="6" s="1"/>
  <c r="K37" i="4"/>
  <c r="J37" i="4" s="1"/>
  <c r="I37" i="4"/>
  <c r="G55" i="4"/>
  <c r="K15" i="3"/>
  <c r="J15" i="3" s="1"/>
  <c r="K8" i="2"/>
  <c r="J8" i="2" s="1"/>
  <c r="I9" i="1"/>
  <c r="I8" i="38"/>
  <c r="K8" i="38" s="1"/>
  <c r="K10" i="37"/>
  <c r="J10" i="37" s="1"/>
  <c r="I9" i="36"/>
  <c r="K9" i="36" s="1"/>
  <c r="J9" i="36" s="1"/>
  <c r="I14" i="36"/>
  <c r="K14" i="36" s="1"/>
  <c r="J14" i="36" s="1"/>
  <c r="I21" i="36"/>
  <c r="K21" i="36" s="1"/>
  <c r="J21" i="36" s="1"/>
  <c r="K15" i="36"/>
  <c r="J15" i="36" s="1"/>
  <c r="I20" i="36"/>
  <c r="I23" i="36"/>
  <c r="K23" i="36" s="1"/>
  <c r="J23" i="36" s="1"/>
  <c r="K11" i="36"/>
  <c r="J11" i="36" s="1"/>
  <c r="G24" i="36"/>
  <c r="K8" i="35"/>
  <c r="K9" i="35" s="1"/>
  <c r="G9" i="35"/>
  <c r="K9" i="33"/>
  <c r="J9" i="33" s="1"/>
  <c r="K12" i="33"/>
  <c r="J12" i="33" s="1"/>
  <c r="I9" i="32"/>
  <c r="K9" i="32" s="1"/>
  <c r="J9" i="32" s="1"/>
  <c r="K10" i="32"/>
  <c r="J10" i="32" s="1"/>
  <c r="I8" i="31"/>
  <c r="K8" i="31" s="1"/>
  <c r="J8" i="31" s="1"/>
  <c r="I24" i="30"/>
  <c r="K24" i="30" s="1"/>
  <c r="J24" i="30" s="1"/>
  <c r="K25" i="30"/>
  <c r="J25" i="30" s="1"/>
  <c r="I12" i="30"/>
  <c r="K12" i="30" s="1"/>
  <c r="J12" i="30" s="1"/>
  <c r="K19" i="30"/>
  <c r="J19" i="30" s="1"/>
  <c r="I20" i="30"/>
  <c r="I22" i="30" s="1"/>
  <c r="I15" i="30"/>
  <c r="K15" i="30" s="1"/>
  <c r="J15" i="30" s="1"/>
  <c r="I14" i="30"/>
  <c r="K14" i="30" s="1"/>
  <c r="J14" i="30" s="1"/>
  <c r="K9" i="29"/>
  <c r="J9" i="29" s="1"/>
  <c r="G12" i="29"/>
  <c r="I12" i="27"/>
  <c r="K12" i="27" s="1"/>
  <c r="J12" i="27" s="1"/>
  <c r="I10" i="26"/>
  <c r="K10" i="26" s="1"/>
  <c r="J10" i="26" s="1"/>
  <c r="I25" i="26"/>
  <c r="K25" i="26" s="1"/>
  <c r="K28" i="26"/>
  <c r="J28" i="26" s="1"/>
  <c r="K37" i="26"/>
  <c r="J37" i="26" s="1"/>
  <c r="K31" i="26"/>
  <c r="J31" i="26" s="1"/>
  <c r="K11" i="26"/>
  <c r="J11" i="26" s="1"/>
  <c r="I27" i="26"/>
  <c r="K27" i="26" s="1"/>
  <c r="J27" i="26" s="1"/>
  <c r="G38" i="26"/>
  <c r="I30" i="26"/>
  <c r="K30" i="26" s="1"/>
  <c r="J30" i="26" s="1"/>
  <c r="G19" i="23"/>
  <c r="K16" i="23"/>
  <c r="J16" i="23" s="1"/>
  <c r="K10" i="23"/>
  <c r="J10" i="23" s="1"/>
  <c r="I9" i="22"/>
  <c r="K9" i="22" s="1"/>
  <c r="J9" i="22" s="1"/>
  <c r="G14" i="22"/>
  <c r="K12" i="22"/>
  <c r="J12" i="22" s="1"/>
  <c r="I9" i="21"/>
  <c r="K9" i="21" s="1"/>
  <c r="J9" i="21" s="1"/>
  <c r="K10" i="20"/>
  <c r="J10" i="20" s="1"/>
  <c r="I8" i="19"/>
  <c r="K8" i="19" s="1"/>
  <c r="K13" i="18"/>
  <c r="J13" i="18" s="1"/>
  <c r="G16" i="18"/>
  <c r="K15" i="18"/>
  <c r="J15" i="18" s="1"/>
  <c r="I9" i="17"/>
  <c r="K9" i="17" s="1"/>
  <c r="J9" i="17" s="1"/>
  <c r="I15" i="17"/>
  <c r="K15" i="17" s="1"/>
  <c r="J15" i="17" s="1"/>
  <c r="K11" i="17"/>
  <c r="J11" i="17" s="1"/>
  <c r="G27" i="9"/>
  <c r="I24" i="9"/>
  <c r="K24" i="9" s="1"/>
  <c r="J24" i="9" s="1"/>
  <c r="K14" i="9"/>
  <c r="J14" i="9" s="1"/>
  <c r="I21" i="9"/>
  <c r="K21" i="9" s="1"/>
  <c r="J21" i="9" s="1"/>
  <c r="G17" i="9"/>
  <c r="K11" i="9"/>
  <c r="J11" i="9" s="1"/>
  <c r="I13" i="8"/>
  <c r="K13" i="8" s="1"/>
  <c r="J13" i="8" s="1"/>
  <c r="G16" i="8"/>
  <c r="K14" i="8"/>
  <c r="J14" i="8" s="1"/>
  <c r="I17" i="7"/>
  <c r="K17" i="7" s="1"/>
  <c r="J17" i="7" s="1"/>
  <c r="I12" i="7"/>
  <c r="K12" i="7" s="1"/>
  <c r="J12" i="7" s="1"/>
  <c r="G13" i="5"/>
  <c r="I8" i="16"/>
  <c r="K8" i="16" s="1"/>
  <c r="I10" i="16"/>
  <c r="K10" i="16" s="1"/>
  <c r="J10" i="16" s="1"/>
  <c r="I8" i="15"/>
  <c r="K8" i="15" s="1"/>
  <c r="I52" i="4"/>
  <c r="K52" i="4" s="1"/>
  <c r="J52" i="4" s="1"/>
  <c r="I16" i="4"/>
  <c r="K16" i="4" s="1"/>
  <c r="J16" i="4" s="1"/>
  <c r="K53" i="4"/>
  <c r="J53" i="4" s="1"/>
  <c r="I10" i="4"/>
  <c r="K10" i="4" s="1"/>
  <c r="J10" i="4" s="1"/>
  <c r="I28" i="4"/>
  <c r="K28" i="4" s="1"/>
  <c r="J28" i="4" s="1"/>
  <c r="K34" i="4"/>
  <c r="J34" i="4" s="1"/>
  <c r="I41" i="4"/>
  <c r="K41" i="4" s="1"/>
  <c r="J41" i="4" s="1"/>
  <c r="K46" i="4"/>
  <c r="J46" i="4" s="1"/>
  <c r="K17" i="4"/>
  <c r="J17" i="4" s="1"/>
  <c r="K26" i="4"/>
  <c r="J26" i="4" s="1"/>
  <c r="K19" i="3"/>
  <c r="J19" i="3" s="1"/>
  <c r="K11" i="3"/>
  <c r="J11" i="3" s="1"/>
  <c r="G26" i="3"/>
  <c r="I8" i="3"/>
  <c r="K8" i="3" s="1"/>
  <c r="J8" i="3" s="1"/>
  <c r="K23" i="3"/>
  <c r="J23" i="3" s="1"/>
  <c r="J26" i="9"/>
  <c r="J25" i="26"/>
  <c r="J8" i="16"/>
  <c r="G13" i="26"/>
  <c r="I9" i="26"/>
  <c r="N9" i="35"/>
  <c r="M8" i="35"/>
  <c r="I12" i="13"/>
  <c r="K12" i="13" s="1"/>
  <c r="G13" i="13"/>
  <c r="G20" i="13"/>
  <c r="I9" i="2"/>
  <c r="K9" i="2" s="1"/>
  <c r="K27" i="4"/>
  <c r="J27" i="4" s="1"/>
  <c r="I39" i="4"/>
  <c r="K39" i="4" s="1"/>
  <c r="J39" i="4" s="1"/>
  <c r="K8" i="5"/>
  <c r="K13" i="5" s="1"/>
  <c r="K12" i="6"/>
  <c r="J12" i="6" s="1"/>
  <c r="I9" i="7"/>
  <c r="K9" i="7" s="1"/>
  <c r="J9" i="7" s="1"/>
  <c r="K14" i="7"/>
  <c r="J14" i="7" s="1"/>
  <c r="K12" i="9"/>
  <c r="J12" i="9" s="1"/>
  <c r="I22" i="9"/>
  <c r="K22" i="9" s="1"/>
  <c r="J22" i="9" s="1"/>
  <c r="I10" i="12"/>
  <c r="I11" i="12" s="1"/>
  <c r="I18" i="13"/>
  <c r="I20" i="13" s="1"/>
  <c r="I9" i="20"/>
  <c r="I11" i="20" s="1"/>
  <c r="K8" i="24"/>
  <c r="I15" i="26"/>
  <c r="K15" i="26" s="1"/>
  <c r="I21" i="26"/>
  <c r="I23" i="26" s="1"/>
  <c r="K8" i="32"/>
  <c r="I13" i="7"/>
  <c r="K13" i="7"/>
  <c r="J13" i="7" s="1"/>
  <c r="I11" i="8"/>
  <c r="K11" i="8" s="1"/>
  <c r="J11" i="8" s="1"/>
  <c r="K14" i="4"/>
  <c r="J14" i="4" s="1"/>
  <c r="K8" i="11"/>
  <c r="I9" i="16"/>
  <c r="K9" i="16" s="1"/>
  <c r="J9" i="16" s="1"/>
  <c r="J8" i="17"/>
  <c r="I9" i="24"/>
  <c r="I10" i="24" s="1"/>
  <c r="I15" i="29"/>
  <c r="K15" i="29"/>
  <c r="J15" i="29" s="1"/>
  <c r="I11" i="33"/>
  <c r="K11" i="33" s="1"/>
  <c r="J11" i="33" s="1"/>
  <c r="K16" i="9"/>
  <c r="I22" i="7"/>
  <c r="K22" i="7" s="1"/>
  <c r="J22" i="7" s="1"/>
  <c r="I16" i="9"/>
  <c r="K11" i="4"/>
  <c r="J11" i="4" s="1"/>
  <c r="I17" i="6"/>
  <c r="K17" i="6" s="1"/>
  <c r="J17" i="6" s="1"/>
  <c r="I12" i="8"/>
  <c r="K12" i="8" s="1"/>
  <c r="J12" i="8" s="1"/>
  <c r="I9" i="9"/>
  <c r="K9" i="9" s="1"/>
  <c r="J9" i="9" s="1"/>
  <c r="I13" i="9"/>
  <c r="K13" i="9" s="1"/>
  <c r="J13" i="9" s="1"/>
  <c r="K19" i="13"/>
  <c r="I12" i="17"/>
  <c r="I14" i="22"/>
  <c r="K22" i="26"/>
  <c r="J22" i="26" s="1"/>
  <c r="K17" i="36"/>
  <c r="J17" i="36" s="1"/>
  <c r="I51" i="4"/>
  <c r="K51" i="4" s="1"/>
  <c r="J51" i="4" s="1"/>
  <c r="K15" i="8"/>
  <c r="J15" i="8" s="1"/>
  <c r="I15" i="23"/>
  <c r="K15" i="23" s="1"/>
  <c r="J15" i="23" s="1"/>
  <c r="G17" i="30"/>
  <c r="I10" i="30"/>
  <c r="K35" i="4"/>
  <c r="J35" i="4" s="1"/>
  <c r="I15" i="4"/>
  <c r="K15" i="4" s="1"/>
  <c r="J15" i="4" s="1"/>
  <c r="I11" i="4"/>
  <c r="K8" i="6"/>
  <c r="I10" i="7"/>
  <c r="K10" i="7" s="1"/>
  <c r="J10" i="7" s="1"/>
  <c r="I19" i="7"/>
  <c r="K19" i="7"/>
  <c r="J19" i="7" s="1"/>
  <c r="I8" i="8"/>
  <c r="G16" i="17"/>
  <c r="K18" i="4"/>
  <c r="J18" i="4" s="1"/>
  <c r="I48" i="4"/>
  <c r="K48" i="4" s="1"/>
  <c r="J48" i="4" s="1"/>
  <c r="I36" i="4"/>
  <c r="K36" i="4" s="1"/>
  <c r="J36" i="4" s="1"/>
  <c r="K44" i="4"/>
  <c r="J44" i="4" s="1"/>
  <c r="I12" i="23"/>
  <c r="K12" i="23"/>
  <c r="J12" i="23" s="1"/>
  <c r="I11" i="1"/>
  <c r="K11" i="1" s="1"/>
  <c r="K20" i="4"/>
  <c r="J20" i="4" s="1"/>
  <c r="I24" i="4"/>
  <c r="K24" i="4" s="1"/>
  <c r="J24" i="4" s="1"/>
  <c r="K45" i="4"/>
  <c r="J45" i="4" s="1"/>
  <c r="K20" i="7"/>
  <c r="J20" i="7" s="1"/>
  <c r="K19" i="9"/>
  <c r="J19" i="9" s="1"/>
  <c r="I9" i="13"/>
  <c r="K9" i="13" s="1"/>
  <c r="J9" i="13" s="1"/>
  <c r="K15" i="13"/>
  <c r="J15" i="13" s="1"/>
  <c r="K9" i="15"/>
  <c r="J9" i="15" s="1"/>
  <c r="G11" i="20"/>
  <c r="I8" i="23"/>
  <c r="K13" i="23"/>
  <c r="J13" i="23" s="1"/>
  <c r="K17" i="23"/>
  <c r="J17" i="23" s="1"/>
  <c r="I8" i="25"/>
  <c r="I10" i="25" s="1"/>
  <c r="K17" i="26"/>
  <c r="J17" i="26" s="1"/>
  <c r="K10" i="27"/>
  <c r="J10" i="27" s="1"/>
  <c r="I12" i="29"/>
  <c r="K16" i="29"/>
  <c r="J16" i="29" s="1"/>
  <c r="I18" i="23"/>
  <c r="K18" i="23" s="1"/>
  <c r="J18" i="23" s="1"/>
  <c r="I11" i="27"/>
  <c r="K11" i="27" s="1"/>
  <c r="J11" i="27" s="1"/>
  <c r="K47" i="4"/>
  <c r="J47" i="4" s="1"/>
  <c r="K16" i="13"/>
  <c r="J16" i="13" s="1"/>
  <c r="I10" i="15"/>
  <c r="K10" i="15" s="1"/>
  <c r="J10" i="15" s="1"/>
  <c r="I33" i="4"/>
  <c r="K33" i="4" s="1"/>
  <c r="J33" i="4" s="1"/>
  <c r="I14" i="6"/>
  <c r="K14" i="6" s="1"/>
  <c r="J14" i="6" s="1"/>
  <c r="I16" i="13"/>
  <c r="I11" i="21"/>
  <c r="K11" i="21" s="1"/>
  <c r="J11" i="21" s="1"/>
  <c r="K29" i="26"/>
  <c r="J29" i="26" s="1"/>
  <c r="I38" i="26"/>
  <c r="K34" i="26"/>
  <c r="J34" i="26" s="1"/>
  <c r="K8" i="34"/>
  <c r="K12" i="4"/>
  <c r="J12" i="4" s="1"/>
  <c r="I13" i="17"/>
  <c r="K13" i="17" s="1"/>
  <c r="J13" i="17" s="1"/>
  <c r="K9" i="18"/>
  <c r="I29" i="4"/>
  <c r="K29" i="4" s="1"/>
  <c r="J29" i="4" s="1"/>
  <c r="I50" i="4"/>
  <c r="K50" i="4" s="1"/>
  <c r="J50" i="4" s="1"/>
  <c r="I54" i="4"/>
  <c r="K54" i="4" s="1"/>
  <c r="J54" i="4" s="1"/>
  <c r="K18" i="6"/>
  <c r="J18" i="6" s="1"/>
  <c r="I16" i="7"/>
  <c r="K16" i="7"/>
  <c r="J16" i="7" s="1"/>
  <c r="I8" i="10"/>
  <c r="I9" i="10" s="1"/>
  <c r="K10" i="13"/>
  <c r="J10" i="13" s="1"/>
  <c r="I11" i="16"/>
  <c r="K11" i="16" s="1"/>
  <c r="G12" i="21"/>
  <c r="I8" i="21"/>
  <c r="K8" i="21" s="1"/>
  <c r="I14" i="23"/>
  <c r="K14" i="23" s="1"/>
  <c r="J14" i="23" s="1"/>
  <c r="I29" i="26"/>
  <c r="G13" i="33"/>
  <c r="I8" i="33"/>
  <c r="G11" i="37"/>
  <c r="K9" i="4"/>
  <c r="J9" i="4" s="1"/>
  <c r="I21" i="4"/>
  <c r="K21" i="4" s="1"/>
  <c r="J21" i="4" s="1"/>
  <c r="K38" i="4"/>
  <c r="J38" i="4" s="1"/>
  <c r="I42" i="4"/>
  <c r="K42" i="4" s="1"/>
  <c r="J42" i="4" s="1"/>
  <c r="K8" i="7"/>
  <c r="I15" i="9"/>
  <c r="K15" i="9" s="1"/>
  <c r="J15" i="9" s="1"/>
  <c r="K11" i="13"/>
  <c r="J11" i="13" s="1"/>
  <c r="I8" i="14"/>
  <c r="I10" i="18"/>
  <c r="I16" i="18" s="1"/>
  <c r="K8" i="22"/>
  <c r="I12" i="26"/>
  <c r="K12" i="26" s="1"/>
  <c r="J12" i="26" s="1"/>
  <c r="G19" i="26"/>
  <c r="K10" i="29"/>
  <c r="I13" i="30"/>
  <c r="K13" i="30" s="1"/>
  <c r="J13" i="30" s="1"/>
  <c r="G25" i="36"/>
  <c r="I10" i="36"/>
  <c r="K10" i="36" s="1"/>
  <c r="J10" i="36" s="1"/>
  <c r="I8" i="37"/>
  <c r="I11" i="37" s="1"/>
  <c r="I8" i="4"/>
  <c r="K8" i="4" s="1"/>
  <c r="I10" i="9"/>
  <c r="K10" i="9" s="1"/>
  <c r="J10" i="9" s="1"/>
  <c r="I9" i="8"/>
  <c r="K9" i="8" s="1"/>
  <c r="J9" i="8" s="1"/>
  <c r="I20" i="9"/>
  <c r="K20" i="9" s="1"/>
  <c r="J20" i="9" s="1"/>
  <c r="K30" i="4"/>
  <c r="J30" i="4" s="1"/>
  <c r="K25" i="9"/>
  <c r="J25" i="9" s="1"/>
  <c r="K26" i="26"/>
  <c r="J26" i="26" s="1"/>
  <c r="G28" i="30"/>
  <c r="K9" i="37"/>
  <c r="J9" i="37" s="1"/>
  <c r="G10" i="2"/>
  <c r="K10" i="17"/>
  <c r="J10" i="17" s="1"/>
  <c r="G10" i="24"/>
  <c r="K9" i="25"/>
  <c r="J9" i="25" s="1"/>
  <c r="G9" i="28"/>
  <c r="K8" i="28"/>
  <c r="G17" i="29"/>
  <c r="G18" i="29" s="1"/>
  <c r="K11" i="30"/>
  <c r="J11" i="30" s="1"/>
  <c r="K22" i="36"/>
  <c r="J22" i="36" s="1"/>
  <c r="I10" i="33"/>
  <c r="K10" i="33" s="1"/>
  <c r="J10" i="33" s="1"/>
  <c r="K9" i="34"/>
  <c r="J9" i="34" s="1"/>
  <c r="K19" i="36"/>
  <c r="J19" i="36" s="1"/>
  <c r="I26" i="30"/>
  <c r="I28" i="30" s="1"/>
  <c r="K26" i="30"/>
  <c r="J26" i="30" s="1"/>
  <c r="G10" i="34"/>
  <c r="G10" i="31"/>
  <c r="K9" i="31"/>
  <c r="I16" i="36"/>
  <c r="K16" i="36" s="1"/>
  <c r="J16" i="36" s="1"/>
  <c r="I9" i="23"/>
  <c r="K9" i="23" s="1"/>
  <c r="J9" i="23" s="1"/>
  <c r="I14" i="29"/>
  <c r="I17" i="29" s="1"/>
  <c r="I9" i="19"/>
  <c r="K9" i="19"/>
  <c r="J9" i="19" s="1"/>
  <c r="I18" i="26"/>
  <c r="K18" i="26"/>
  <c r="J18" i="26" s="1"/>
  <c r="I8" i="27"/>
  <c r="I13" i="27" s="1"/>
  <c r="I9" i="31"/>
  <c r="K13" i="36"/>
  <c r="J13" i="36" s="1"/>
  <c r="G22" i="30"/>
  <c r="G11" i="32"/>
  <c r="K8" i="36"/>
  <c r="K8" i="37" l="1"/>
  <c r="J8" i="37" s="1"/>
  <c r="I24" i="36"/>
  <c r="I11" i="32"/>
  <c r="I10" i="31"/>
  <c r="I32" i="26"/>
  <c r="K21" i="26"/>
  <c r="I13" i="26"/>
  <c r="I10" i="19"/>
  <c r="K18" i="13"/>
  <c r="J18" i="13" s="1"/>
  <c r="G28" i="9"/>
  <c r="I10" i="2"/>
  <c r="I12" i="1"/>
  <c r="K9" i="1"/>
  <c r="J9" i="1" s="1"/>
  <c r="J8" i="38"/>
  <c r="K20" i="36"/>
  <c r="J20" i="36" s="1"/>
  <c r="K20" i="30"/>
  <c r="K38" i="26"/>
  <c r="K9" i="24"/>
  <c r="J9" i="24" s="1"/>
  <c r="I19" i="23"/>
  <c r="K10" i="18"/>
  <c r="J10" i="18" s="1"/>
  <c r="I16" i="17"/>
  <c r="K12" i="17"/>
  <c r="J12" i="17" s="1"/>
  <c r="K27" i="9"/>
  <c r="I27" i="9"/>
  <c r="J8" i="15"/>
  <c r="K11" i="15"/>
  <c r="I11" i="15"/>
  <c r="J9" i="2"/>
  <c r="K10" i="2"/>
  <c r="J8" i="21"/>
  <c r="K12" i="21"/>
  <c r="J11" i="1"/>
  <c r="K55" i="4"/>
  <c r="J8" i="4"/>
  <c r="J12" i="13"/>
  <c r="K13" i="13"/>
  <c r="J11" i="16"/>
  <c r="K12" i="16"/>
  <c r="J15" i="26"/>
  <c r="K19" i="26"/>
  <c r="K9" i="11"/>
  <c r="J8" i="11"/>
  <c r="J8" i="36"/>
  <c r="I9" i="14"/>
  <c r="K8" i="14"/>
  <c r="K11" i="37"/>
  <c r="K8" i="25"/>
  <c r="K8" i="23"/>
  <c r="G39" i="26"/>
  <c r="I16" i="8"/>
  <c r="J8" i="24"/>
  <c r="K9" i="20"/>
  <c r="K8" i="27"/>
  <c r="I19" i="6"/>
  <c r="J9" i="18"/>
  <c r="K23" i="26"/>
  <c r="J21" i="26"/>
  <c r="K32" i="26"/>
  <c r="I17" i="9"/>
  <c r="K10" i="31"/>
  <c r="J9" i="31"/>
  <c r="I18" i="29"/>
  <c r="K19" i="6"/>
  <c r="J8" i="6"/>
  <c r="I17" i="30"/>
  <c r="I29" i="30" s="1"/>
  <c r="I26" i="3"/>
  <c r="I13" i="33"/>
  <c r="K8" i="33"/>
  <c r="K23" i="7"/>
  <c r="J8" i="7"/>
  <c r="G29" i="30"/>
  <c r="J19" i="13"/>
  <c r="K10" i="19"/>
  <c r="J8" i="19"/>
  <c r="K11" i="32"/>
  <c r="J8" i="32"/>
  <c r="G21" i="13"/>
  <c r="K26" i="3"/>
  <c r="K14" i="22"/>
  <c r="J8" i="22"/>
  <c r="K14" i="29"/>
  <c r="J8" i="28"/>
  <c r="K9" i="28"/>
  <c r="K8" i="8"/>
  <c r="I23" i="7"/>
  <c r="K10" i="12"/>
  <c r="K11" i="12" s="1"/>
  <c r="K10" i="30"/>
  <c r="J10" i="29"/>
  <c r="K12" i="29"/>
  <c r="I12" i="16"/>
  <c r="K8" i="10"/>
  <c r="K10" i="34"/>
  <c r="J8" i="34"/>
  <c r="K28" i="30"/>
  <c r="I19" i="26"/>
  <c r="I13" i="13"/>
  <c r="I21" i="13" s="1"/>
  <c r="K17" i="9"/>
  <c r="J16" i="9"/>
  <c r="I12" i="21"/>
  <c r="I55" i="4"/>
  <c r="K9" i="26"/>
  <c r="J8" i="5"/>
  <c r="I39" i="26" l="1"/>
  <c r="K10" i="24"/>
  <c r="K16" i="18"/>
  <c r="K16" i="17"/>
  <c r="K20" i="13"/>
  <c r="K21" i="13" s="1"/>
  <c r="K12" i="1"/>
  <c r="K24" i="36"/>
  <c r="J20" i="30"/>
  <c r="K22" i="30"/>
  <c r="I28" i="9"/>
  <c r="K28" i="9"/>
  <c r="J8" i="27"/>
  <c r="K13" i="27"/>
  <c r="J10" i="30"/>
  <c r="K17" i="30"/>
  <c r="K16" i="8"/>
  <c r="J8" i="8"/>
  <c r="K9" i="14"/>
  <c r="J8" i="14"/>
  <c r="J10" i="12"/>
  <c r="J9" i="20"/>
  <c r="K11" i="20"/>
  <c r="K9" i="10"/>
  <c r="J8" i="10"/>
  <c r="K17" i="29"/>
  <c r="J14" i="29"/>
  <c r="J9" i="26"/>
  <c r="K13" i="26"/>
  <c r="K39" i="26" s="1"/>
  <c r="K18" i="29"/>
  <c r="K19" i="23"/>
  <c r="J8" i="23"/>
  <c r="K13" i="33"/>
  <c r="J8" i="33"/>
  <c r="J8" i="25"/>
  <c r="K10" i="25"/>
  <c r="K29" i="30" l="1"/>
</calcChain>
</file>

<file path=xl/sharedStrings.xml><?xml version="1.0" encoding="utf-8"?>
<sst xmlns="http://schemas.openxmlformats.org/spreadsheetml/2006/main" count="2095" uniqueCount="663">
  <si>
    <t>Załącznik nr 2.1 do SWZ</t>
  </si>
  <si>
    <t>Część nr 1 - Zestaw do przezskórnej biopsji wątroby CPV 33141620-2</t>
  </si>
  <si>
    <t>Lp.</t>
  </si>
  <si>
    <t>Nr katalogowy, nazwa, producent</t>
  </si>
  <si>
    <t xml:space="preserve">Przedmiot zamówienia </t>
  </si>
  <si>
    <t>j.m.</t>
  </si>
  <si>
    <t>ilość</t>
  </si>
  <si>
    <t>cena jednostkowa netto</t>
  </si>
  <si>
    <t>wartość netto</t>
  </si>
  <si>
    <t>VAT %</t>
  </si>
  <si>
    <t>wartość VAT</t>
  </si>
  <si>
    <t>cena jednostkowa brutto</t>
  </si>
  <si>
    <t>wartość brutto</t>
  </si>
  <si>
    <t>7/6*5/</t>
  </si>
  <si>
    <t>9/7*8/</t>
  </si>
  <si>
    <t>10/11:5/</t>
  </si>
  <si>
    <t>11/7+9/</t>
  </si>
  <si>
    <t>Zestaw sterylny zawierający kolejno cienkościenną igłę biopsyjną 88mm o średnicy 1,2; średnicy 1,4; średnicy 1,6 ze specjalnym szlifem i elementem zatrzymującym próbkę w igle, zakończenie igły luer lock; strzykawkę aspiracyjną 10 ml z samoczynną blokadą tłoka po uzyskaniu próbki i podwójnym uszczelnieniem tłoka dla uzyskania wysokiego ciśnienia i końcówką lock; skalpelem nr 11; igłą iniekcyjną 0,9 x 40mm.</t>
  </si>
  <si>
    <t>1.</t>
  </si>
  <si>
    <t>rozmiar igła 1,6</t>
  </si>
  <si>
    <t>szt.</t>
  </si>
  <si>
    <t>2.</t>
  </si>
  <si>
    <t>rozmiar G17 igła 1,4</t>
  </si>
  <si>
    <t>3.</t>
  </si>
  <si>
    <t>rozmiar G18 igła 1,2</t>
  </si>
  <si>
    <t>RAZEM</t>
  </si>
  <si>
    <t>x</t>
  </si>
  <si>
    <t>Załącznik nr 2.2 do SWZ</t>
  </si>
  <si>
    <t>Część nr 2 – Igły do trepanobiopsji CPV 33141323-0</t>
  </si>
  <si>
    <t>Przedmiot zamówienia</t>
  </si>
  <si>
    <t>średnica 11G długość 100mm</t>
  </si>
  <si>
    <t xml:space="preserve">   opak.  /10szt/</t>
  </si>
  <si>
    <t>Średnica 13G długość 100mm</t>
  </si>
  <si>
    <t>Razem</t>
  </si>
  <si>
    <t>Wymogi:</t>
  </si>
  <si>
    <t>-</t>
  </si>
  <si>
    <t>Z kaniulą ekstrakcyjną zewnętrzną, wykonaną z hartowanej stali nierdzewnej (kaniula ekstrakcyjna typu rynienka);</t>
  </si>
  <si>
    <t>Posiadająca skalowany wypychacz do mierzenia długości próbki;</t>
  </si>
  <si>
    <t>Kaniula posiadająca 2 krawędzie tnące;</t>
  </si>
  <si>
    <t>Posiadająca mandryn połączony z uchwytem kaniuli na zatrzask;</t>
  </si>
  <si>
    <t>Mandryn piramidalnie zakończony;</t>
  </si>
  <si>
    <t>Produkt sterylny, pakowany pojedynczo;</t>
  </si>
  <si>
    <t>Posiadająca gniazdo luer lock do podłączenia strzykawki 5-20 ml.</t>
  </si>
  <si>
    <t>Załącznik nr 2.3 do SWZ</t>
  </si>
  <si>
    <t>Część nr 3 - Zestawy do urologii CPV 33141620-2</t>
  </si>
  <si>
    <r>
      <rPr>
        <b/>
        <sz val="10"/>
        <color rgb="FF000000"/>
        <rFont val="Arial"/>
        <family val="2"/>
        <charset val="238"/>
      </rPr>
      <t xml:space="preserve">Zestaw do szynowania moczowodów pediatryczny typu Double-J 3Ch, dł. 8, 10 i 12 cm, </t>
    </r>
    <r>
      <rPr>
        <sz val="10"/>
        <color rgb="FF000000"/>
        <rFont val="Arial"/>
        <family val="2"/>
        <charset val="238"/>
      </rPr>
      <t>otwarty-zamknięty, znakowany co centymetr, popychacz o dł. 75 cm, prowadnica o śr. 0.018” i dł. 150 cm powleczona teflonem z giętkim zakończeniem, drenaż do 3 mies., zacisk.</t>
    </r>
  </si>
  <si>
    <t>kpl.</t>
  </si>
  <si>
    <r>
      <rPr>
        <b/>
        <sz val="10"/>
        <color rgb="FF000000"/>
        <rFont val="Arial"/>
        <family val="2"/>
        <charset val="238"/>
      </rPr>
      <t xml:space="preserve">Zestaw do szynowania moczowodów </t>
    </r>
    <r>
      <rPr>
        <sz val="10"/>
        <color rgb="FF000000"/>
        <rFont val="Arial"/>
        <family val="2"/>
        <charset val="238"/>
      </rPr>
      <t xml:space="preserve">typu „Double-J” w składzie: cewnik CH 4, dł. 10cm, 12cm, 15cm, 18cm, 20cm, 22cm, 24cm, 26 cm, średnica pętli pęcherzowej 2 cm, cewnik otwarty-zamknięty, wykonany z poliuretanu, z otworami drenującymi rozmieszczonymi na całej długości cewnika oraz znakowaniem co 5 cm; popychacz o długości 40 cm, w kolorze niebieskim; prowadnik prosty, sztywny, powleczony teflonem (PTFE), o długości 125 cm i średnicy 0,025”, z elastyczną 2-3cm końcówką; zacisk. Drenaż do 6 miesięcy.
</t>
    </r>
  </si>
  <si>
    <r>
      <rPr>
        <b/>
        <sz val="10"/>
        <color rgb="FF000000"/>
        <rFont val="Arial"/>
        <family val="2"/>
        <charset val="238"/>
      </rPr>
      <t>Zestaw do szynowania moczowodów typu „Double-J” w składzie: cewnik CH 4.7 i 6 Ch, dł. 24, 26, 28 i 30cm</t>
    </r>
    <r>
      <rPr>
        <sz val="10"/>
        <color rgb="FF000000"/>
        <rFont val="Arial"/>
        <family val="2"/>
        <charset val="238"/>
      </rPr>
      <t>, średnica pętli pęcherzowej 2cm, cewnik otwarty-zamknięty, wykonany z poliuretanu, z otworami drenującymi rozmieszczonymi na całej długości cewnika oraz znakowaniem co 5cm; popychacz o długości 40cm; prowadnik 0.028-0.035", prosty, sztywny, powleczony teflonem (PTFE), o długości 125cm, z elastyczną 2-3cm końcówką, zacisk. Drenaż do 6 miesięcy.</t>
    </r>
  </si>
  <si>
    <r>
      <rPr>
        <b/>
        <sz val="10"/>
        <color rgb="FF000000"/>
        <rFont val="Arial"/>
        <family val="2"/>
        <charset val="238"/>
      </rPr>
      <t xml:space="preserve">Zestaw do szynowania moczowodów typu Double-J z magnesem: cewnik 4.8Ch, dł. 24 i 26 cm, </t>
    </r>
    <r>
      <rPr>
        <sz val="10"/>
        <color rgb="FF000000"/>
        <rFont val="Arial"/>
        <family val="2"/>
        <charset val="238"/>
      </rPr>
      <t>cewnik otwarty-otwarty, widoczny w promierniach Rtg, wykonany z poliuretanu, popychacz o dł. 40cm, prowadnica o dł. 150cm powleczona teflonem z giętkim zakończeniem, pętla pęcherzowa wyposażona w magnes do wychwytywania, urządzenie wychwytujące z końcówką magnetyczną wygiętą pod kątem 30°, znakowany dla dokładnego umiejscowienia co 1cm, sterylny.</t>
    </r>
  </si>
  <si>
    <r>
      <rPr>
        <b/>
        <sz val="10"/>
        <color rgb="FF000000"/>
        <rFont val="Arial"/>
        <family val="2"/>
        <charset val="238"/>
      </rPr>
      <t xml:space="preserve">Zestaw do szynowania moczowodów typu Mono-J:
</t>
    </r>
    <r>
      <rPr>
        <sz val="10"/>
        <color rgb="FF000000"/>
        <rFont val="Arial"/>
        <family val="2"/>
        <charset val="238"/>
      </rPr>
      <t>• Cewnik o śr. 4, 4.7; 6; 7; 8; 9; 10 i 12 Ch, dł. 70cm, zamknięty od strony nerki, z otworami na pętli cewnika, wykonany z poliuretanu, znakowany co 5cm, widoczny w Rtg;
• Prowadnica powleczona teflonem, sztywna, z elastyczną końcówką o dł. 125cm;
• Łącznik igłowy z lejkiem do worka na mocz.</t>
    </r>
  </si>
  <si>
    <r>
      <rPr>
        <b/>
        <sz val="10"/>
        <color rgb="FF000000"/>
        <rFont val="Arial"/>
        <family val="2"/>
        <charset val="238"/>
      </rPr>
      <t>Cewnik moczowodowy z końcówką typu Nelaton (rozmiar CH 3, CH 4, CH 5</t>
    </r>
    <r>
      <rPr>
        <sz val="10"/>
        <color rgb="FF000000"/>
        <rFont val="Arial"/>
        <family val="2"/>
        <charset val="238"/>
      </rPr>
      <t>) z metalowym mandrynem oraz dwoma otworami drenującymi, znakowany co 1cm dla dokładnego umiejscowienia, widoczny w promieniach RTG,  wyposażony w łącznik moczowodowy z zakończeniem luer lock.</t>
    </r>
  </si>
  <si>
    <r>
      <rPr>
        <b/>
        <sz val="10"/>
        <color rgb="FF000000"/>
        <rFont val="Arial"/>
        <family val="2"/>
        <charset val="238"/>
      </rPr>
      <t>Cewnik moczowodowy</t>
    </r>
    <r>
      <rPr>
        <sz val="10"/>
        <color rgb="FF000000"/>
        <rFont val="Arial"/>
        <family val="2"/>
        <charset val="238"/>
      </rPr>
      <t xml:space="preserve"> z końcówką typu Nelaton, otwarty (rozmiar CH 3, 4, CH 5) z metalowym mandrynem oraz dwoma otworami drenującymi, znakowany co 1cm dla dokładnego umiejscowienia, widoczny w promieniach RTG,  wyposażony w łącznik moczowodowy z zakończeniem luer lock.</t>
    </r>
  </si>
  <si>
    <r>
      <rPr>
        <b/>
        <sz val="10"/>
        <color rgb="FF000000"/>
        <rFont val="Arial"/>
        <family val="2"/>
        <charset val="238"/>
      </rPr>
      <t xml:space="preserve">Rozszerzadło moczowodowe z balonem: </t>
    </r>
    <r>
      <rPr>
        <sz val="10"/>
        <color rgb="FF000000"/>
        <rFont val="Arial"/>
        <family val="2"/>
        <charset val="238"/>
      </rPr>
      <t>balon pokryty powłoką hydrofilną o śr. 12 lub 15 Ch i dł. 4cm, cewnik dwudrożny otwarty o śr. 5 Ch i dł. 75cm z platynowymi znacznikami, kompatybilny z prowadnicami o śr. do 0.035”, ręczna pompka z manometrem w zestawie.</t>
    </r>
  </si>
  <si>
    <r>
      <rPr>
        <b/>
        <sz val="10"/>
        <color rgb="FF000000"/>
        <rFont val="Arial"/>
        <family val="2"/>
        <charset val="238"/>
      </rPr>
      <t>Zestaw do punkcji pęcherza moczowego CH 8, CH 10, CH 12</t>
    </r>
    <r>
      <rPr>
        <sz val="10"/>
        <color rgb="FF000000"/>
        <rFont val="Arial"/>
        <family val="2"/>
        <charset val="238"/>
      </rPr>
      <t xml:space="preserve"> w składzie: cewnik typu Pigtail, znakowany dla dokładnego umiejscowienia, o długości 65cm, wykonany z poliuretanu, zakończony lejkiem do podłączenia worka na mocz, z zaciskiem regulującym przepływ moczu; igła punkcyjna rozrywalna, wykonana ze stali medycznej, o długości 12 cm i średnicy: 3,6mm dla cewnika CH8, 4,6mm dla cewnika CH10 oraz 5,6mm dla cewnika CH12; zatyczka; skalpel.  </t>
    </r>
  </si>
  <si>
    <r>
      <rPr>
        <b/>
        <sz val="10"/>
        <color rgb="FF000000"/>
        <rFont val="Arial"/>
        <family val="2"/>
        <charset val="238"/>
      </rPr>
      <t>Zestaw do punkcji pęcherza moczowego CH 14</t>
    </r>
    <r>
      <rPr>
        <sz val="10"/>
        <color rgb="FF000000"/>
        <rFont val="Arial"/>
        <family val="2"/>
        <charset val="238"/>
      </rPr>
      <t xml:space="preserve"> w składzie: cewnik typu Pigtail, znakowany dla dokładnego umiejscowienia, o długości 65cm, wykonany z poliuretanu, zakończony lejkiem do podłączenia worka na mocz, z zaciskiem regulującym przepływ moczu; igła punkcyjna rozrywalna, wykonana ze stali medycznej, o długości 12cm i średnicy 5,6mm; zatyczka; skalpel.  </t>
    </r>
  </si>
  <si>
    <r>
      <rPr>
        <b/>
        <sz val="10"/>
        <color rgb="FF000000"/>
        <rFont val="Arial"/>
        <family val="2"/>
        <charset val="238"/>
      </rPr>
      <t xml:space="preserve">Igła rozrywalna do punkcji pęcherza moczowego o średnicy 3,6 zewnętrznej 4,6mm oraz 5,6mm </t>
    </r>
    <r>
      <rPr>
        <sz val="10"/>
        <color rgb="FF000000"/>
        <rFont val="Arial"/>
        <family val="2"/>
        <charset val="238"/>
      </rPr>
      <t>(średnica wewnętrzna 3,15mm, 4,2mm oraz 5,2mm), długości 12cm, wykonana ze stali medycznej.</t>
    </r>
  </si>
  <si>
    <r>
      <rPr>
        <b/>
        <sz val="10"/>
        <color rgb="FF000000"/>
        <rFont val="Arial"/>
        <family val="2"/>
        <charset val="238"/>
      </rPr>
      <t>Zestaw do przezskórnej nefrostomii typu „One-Step” (do bezpośredniego nakłucia) w składzie: cewnik nefrostomijny Ch 8, dł. 25cm,</t>
    </r>
    <r>
      <rPr>
        <sz val="10"/>
        <color rgb="FF000000"/>
        <rFont val="Arial"/>
        <family val="2"/>
        <charset val="238"/>
      </rPr>
      <t xml:space="preserve"> wykonany z poliuretanu, z otworami drenującymi rozmieszczonymi na pętli cewnika, z zakończeniem luer lock, płytką mocującą cewnik do skóry, jednodrożnym kranikiem regulującym przepływ moczu oraz tubą do wyprostowania cewnika; igła punkcyjna 2-u częściowa 17,5G, widoczna w promieniach USG z zakończeniem luer lock do połączenia z cewnikiem; mandryn z zaokrągloną końcówką do bezpiecznego wyprostowania cewnika; uniwersalny łącznik luer lock z małym lejkiem.</t>
    </r>
  </si>
  <si>
    <r>
      <rPr>
        <b/>
        <sz val="10"/>
        <color rgb="FF000000"/>
        <rFont val="Arial"/>
        <family val="2"/>
        <charset val="238"/>
      </rPr>
      <t xml:space="preserve">Zestaw punkcyjny do nefrostomii metodą jednostopniową: </t>
    </r>
    <r>
      <rPr>
        <sz val="10"/>
        <color rgb="FF000000"/>
        <rFont val="Arial"/>
        <family val="2"/>
        <charset val="238"/>
      </rPr>
      <t>cewnik wykonany z poliuretanu o śr. 6, 8, 10 i 12 Ch i dł. 30 cm, wyposażony w łącznik z kranikiem i portem Luer-lock, metalowy obturator, igła punkcyjna typu trokar, zestaw wstępnie złożony do punkcji. Drenaż do 4 miesięcy.</t>
    </r>
  </si>
  <si>
    <r>
      <rPr>
        <b/>
        <u/>
        <sz val="10"/>
        <color rgb="FF000000"/>
        <rFont val="Arial"/>
        <family val="2"/>
        <charset val="238"/>
      </rPr>
      <t>Zestaw punkcyjny</t>
    </r>
    <r>
      <rPr>
        <b/>
        <sz val="10"/>
        <color rgb="FF000000"/>
        <rFont val="Arial"/>
        <family val="2"/>
        <charset val="238"/>
      </rPr>
      <t xml:space="preserve"> do punkcji pęcherza moczowego CH 12 - CH 14</t>
    </r>
    <r>
      <rPr>
        <sz val="10"/>
        <color rgb="FF000000"/>
        <rFont val="Arial"/>
        <family val="2"/>
        <charset val="238"/>
      </rPr>
      <t xml:space="preserve"> w składzie: </t>
    </r>
    <r>
      <rPr>
        <u/>
        <sz val="10"/>
        <color rgb="FF000000"/>
        <rFont val="Arial"/>
        <family val="2"/>
        <charset val="238"/>
      </rPr>
      <t>cewnik typu J</t>
    </r>
    <r>
      <rPr>
        <sz val="10"/>
        <color rgb="FF000000"/>
        <rFont val="Arial"/>
        <family val="2"/>
        <charset val="238"/>
      </rPr>
      <t xml:space="preserve">, znakowany dla dokładnego umiejscowienia, o długości 40cm, wykonany ze 100 % silikonu, z balonem zintegrowanym o pojemności 5ml; igła punkcyjna rozrywalna, wykonana ze stali medycznej, o długości 12cm i średnicy 5,6mm; zatyczka; skalpel.  </t>
    </r>
  </si>
  <si>
    <r>
      <rPr>
        <b/>
        <sz val="10"/>
        <color rgb="FF000000"/>
        <rFont val="Arial"/>
        <family val="2"/>
        <charset val="238"/>
      </rPr>
      <t xml:space="preserve">Zestaw do plastycznej operacji miedniczki nerkowej składający się z cewnika obustronnie otwartego w rozmiarach: </t>
    </r>
    <r>
      <rPr>
        <sz val="10"/>
        <color rgb="FF000000"/>
        <rFont val="Arial"/>
        <family val="2"/>
        <charset val="238"/>
      </rPr>
      <t>CH4,7, CH6, CH7, CH8, CH9, dł. 32cm (cześć moczowodowa dł. 6cm, część odprowadzająca 20cm) i 76cm (część moczowodowa 20cm, cześć odprowadzająca 50cm), wykonany z poliuretanu, skalowany co 1cm, z otworami umieszczonymi w części moczowodowej i na pętli, widoczny w promieniach RTG; łącznik igłowy do połączenia worka na mocz; zatyczka.</t>
    </r>
  </si>
  <si>
    <r>
      <rPr>
        <b/>
        <sz val="10"/>
        <color rgb="FF000000"/>
        <rFont val="Arial"/>
        <family val="2"/>
        <charset val="238"/>
      </rPr>
      <t>Prowadnik wykonany z nitinolu</t>
    </r>
    <r>
      <rPr>
        <sz val="10"/>
        <color rgb="FF000000"/>
        <rFont val="Arial"/>
        <family val="2"/>
        <charset val="238"/>
      </rPr>
      <t>, o średnicy 0,025" i długości 150 cm, w kolorze czarnym, bardzo elastyczny i odporny na zapętlenie, pokryty powłoką hydrofilną oraz poliuretanem, z prostą i elastyczną końcówką, widoczny w promieniach RTG. Drut zabezpieczony plastikową osłonką, zakończoną z jednej strony dyspenserem a z drugiej strony łącznikiem luer lock umożliwiającym podanie płynu. Prowadnik dostępny w dwóch wersjach: ze standardowym trzonem i miękką 7 cm końcówką oraz sztywnym trzonem i miękką 3 cm końcówką.</t>
    </r>
  </si>
  <si>
    <r>
      <rPr>
        <b/>
        <sz val="10"/>
        <color rgb="FF000000"/>
        <rFont val="Arial"/>
        <family val="2"/>
        <charset val="238"/>
      </rPr>
      <t xml:space="preserve">Prowadnica do trudnych przejść: </t>
    </r>
    <r>
      <rPr>
        <sz val="10"/>
        <color rgb="FF000000"/>
        <rFont val="Arial"/>
        <family val="2"/>
        <charset val="238"/>
      </rPr>
      <t>Sztywny, dwukolorowy (niebiesko-biały) trzon zapewniający poprawione cieniowanie, giętka, atraumatyczna końcówka hydrofilna na odcinku 5cm, śr. 0.035” oraz dł. 150cm.</t>
    </r>
  </si>
  <si>
    <r>
      <rPr>
        <b/>
        <sz val="10"/>
        <color rgb="FF000000"/>
        <rFont val="Arial"/>
        <family val="2"/>
        <charset val="238"/>
      </rPr>
      <t xml:space="preserve">Nitinolowy ekstraktor kamieni z uchwytem typu przesuwnego Tipless, </t>
    </r>
    <r>
      <rPr>
        <sz val="10"/>
        <color rgb="FF000000"/>
        <rFont val="Arial"/>
        <family val="2"/>
        <charset val="238"/>
      </rPr>
      <t>Rozbieralna rączka z powierzchnią antypoślizgową,, 4-drutowy, Prosty, bezkońcówkowy (tipless), 1.9Ch i 2.2Ch, dł. przewodu 120cm.</t>
    </r>
  </si>
  <si>
    <t>Załącznik nr 2.4 do SWZ</t>
  </si>
  <si>
    <t>Część nr 4 - Cewniki CPV 33141200-2</t>
  </si>
  <si>
    <r>
      <rPr>
        <b/>
        <sz val="9"/>
        <rFont val="Arial"/>
        <family val="2"/>
        <charset val="238"/>
      </rPr>
      <t>Przedmiot zamówienia</t>
    </r>
    <r>
      <rPr>
        <i/>
        <sz val="9"/>
        <rFont val="Arial"/>
        <family val="2"/>
        <charset val="238"/>
      </rPr>
      <t xml:space="preserve"> (rodzaj cewników)</t>
    </r>
  </si>
  <si>
    <t xml:space="preserve">cewniki do odsysania z dróg oddechowych - nr 4, dł.33- 40cm, sterylne </t>
  </si>
  <si>
    <t>cewniki do odsysania z dróg oddechowych - nr 6, dł. 40cm, sterylne</t>
  </si>
  <si>
    <t>cewniki do odsysania z dróg oddechowych - nr 8, dł. 40cm, sterylne</t>
  </si>
  <si>
    <t>4.</t>
  </si>
  <si>
    <t>cewniki do odsysania z dróg oddechowych - nr 10, dł. 40cm, sterylne</t>
  </si>
  <si>
    <t>5.</t>
  </si>
  <si>
    <t>cewniki do odsysania z dróg oddechowych - nr 12, dł. 60cm sterylne</t>
  </si>
  <si>
    <t>6.</t>
  </si>
  <si>
    <t>cewniki do odsysania z dróg oddechowych - nr 14, dł. 60cm,sterylne</t>
  </si>
  <si>
    <t>7.</t>
  </si>
  <si>
    <t>cewniki do odsysania z dróg oddechowych - nr 16, dł. 60cm,sterylne</t>
  </si>
  <si>
    <t>8.</t>
  </si>
  <si>
    <t>cewniki do karmienia niemowląt - nr 6, sterylne</t>
  </si>
  <si>
    <t>9.</t>
  </si>
  <si>
    <t>cewniki do karmienia niemowląt - nr 8, sterylne</t>
  </si>
  <si>
    <t>10.</t>
  </si>
  <si>
    <t>cewniki do karmienia niemowląt - nr 10, sterylne</t>
  </si>
  <si>
    <t>11.</t>
  </si>
  <si>
    <t>Cewnik Foley dwudrożny, nr 6, sterylny. Prowadnica ułatwiająca cewnikowanie,</t>
  </si>
  <si>
    <t>12.</t>
  </si>
  <si>
    <t>Cewnik Foley dwudrożny nr 8, sterylny.</t>
  </si>
  <si>
    <t>13.</t>
  </si>
  <si>
    <t>Cewnik Foley dwudrożny nr 10, sterylny.</t>
  </si>
  <si>
    <t>14.</t>
  </si>
  <si>
    <t>Cewnik Foley dwudrożny nr 12, sterylny.</t>
  </si>
  <si>
    <t>15.</t>
  </si>
  <si>
    <t>Cewnik Foley dwudrożny nr 14, sterylny.</t>
  </si>
  <si>
    <t>16.</t>
  </si>
  <si>
    <t>Cewnik Foley dwudrożny nr 16, sterylny.</t>
  </si>
  <si>
    <t>17.</t>
  </si>
  <si>
    <t>Cewnik Foley dwudrożny nr 18, sterylny.</t>
  </si>
  <si>
    <t>18.</t>
  </si>
  <si>
    <t>Cewnik Foley dwudrożny nr 20, sterylny.</t>
  </si>
  <si>
    <t>19.</t>
  </si>
  <si>
    <t>Cewnik Foley dwudrożny nr 22, sterylny.</t>
  </si>
  <si>
    <t>20.</t>
  </si>
  <si>
    <t>Cewnik Foley dwudrożny nr 24, sterylny.</t>
  </si>
  <si>
    <t>21.</t>
  </si>
  <si>
    <t>Cewnik Foley dwudrożny nr 26, sterylny.</t>
  </si>
  <si>
    <t>22.</t>
  </si>
  <si>
    <t>Cewnik Foley dwudrożny nr 28, sterylny.</t>
  </si>
  <si>
    <t>23.</t>
  </si>
  <si>
    <t>Cewnik urologiczny – Nelaton CH 4, sterylny.</t>
  </si>
  <si>
    <t>24.</t>
  </si>
  <si>
    <t>Cewnik urologiczny – Nelaton CH 6, sterylny.</t>
  </si>
  <si>
    <t>25.</t>
  </si>
  <si>
    <t>Cewnik urologiczny – Nelaton CH 8, sterylny.</t>
  </si>
  <si>
    <t>26.</t>
  </si>
  <si>
    <t>Cewnik urologiczny – Nelaton CH 10, sterylny.</t>
  </si>
  <si>
    <t>27.</t>
  </si>
  <si>
    <t>Cewnik urologiczny – Nelaton CH 12, sterylny.</t>
  </si>
  <si>
    <t>28.</t>
  </si>
  <si>
    <t>Cewnik urologiczny – Nelaton CH 14, sterylny.</t>
  </si>
  <si>
    <t>29.</t>
  </si>
  <si>
    <t>Cewnik urologiczny – Nelaton CH 16, sterylny.</t>
  </si>
  <si>
    <t>30.</t>
  </si>
  <si>
    <t>Cewnik urologiczny – Nelaton CH 18, sterylny.</t>
  </si>
  <si>
    <t>31.</t>
  </si>
  <si>
    <t>Cewnik urologiczny – Nelaton CH 20, sterylny.</t>
  </si>
  <si>
    <t>32.</t>
  </si>
  <si>
    <t>Zgłębnik żołądkowy nr 10 dł.800mm do 1250mm, sterylny</t>
  </si>
  <si>
    <t>33.</t>
  </si>
  <si>
    <t>Zgłębnik żołądkowy nr 12 dł. 800mm do 1250mm, sterylny</t>
  </si>
  <si>
    <t>34.</t>
  </si>
  <si>
    <t>Zgłębnik żołądkowy nr 14 dł. 800mm do 1250mm, sterylny</t>
  </si>
  <si>
    <t>35.</t>
  </si>
  <si>
    <t>Zgłębnik żołądkowy nr 16, dł. 800mm do 1000mm, sterylny</t>
  </si>
  <si>
    <t>36.</t>
  </si>
  <si>
    <t>Zgłębnik żołądkowy nr 18, dł. 800mm do 1000mm, sterylny</t>
  </si>
  <si>
    <t>37.</t>
  </si>
  <si>
    <t>Zgłębnik żołądkowy nr 20, dł. 800mm do 1000mm, sterylny</t>
  </si>
  <si>
    <t>38.</t>
  </si>
  <si>
    <t>Zgłębnik żołądkowy nr 22, dł. 800mm do 1000 mm, sterylny</t>
  </si>
  <si>
    <t>39.</t>
  </si>
  <si>
    <t>Zgłębnik żołądkowy nr 24, dł. 800mm do 1000 mm, sterylne</t>
  </si>
  <si>
    <t>40.</t>
  </si>
  <si>
    <t>Zgłębnik żołądkowy nr 26, dł. 800mm do 1000mm, sterylne</t>
  </si>
  <si>
    <t>41.</t>
  </si>
  <si>
    <t>Zgłębnik żołądkowy nr 28, dł. 800mm do 1000mm, sterylne</t>
  </si>
  <si>
    <t>42.</t>
  </si>
  <si>
    <t>Zgłębnik żołądkowy nr 30, dł. 1000mm do 1500mm, sterylny</t>
  </si>
  <si>
    <t>43.</t>
  </si>
  <si>
    <t>Zgłębnik żołądkowy nr 32, dł. 1000mm do 1500mm, sterylny</t>
  </si>
  <si>
    <t>44.</t>
  </si>
  <si>
    <t>Zgłębnik żołądkowy nr 34, dł. 1000mm do 1500mm, sterylne</t>
  </si>
  <si>
    <t>45.</t>
  </si>
  <si>
    <t>Zgłębnik żołądkowy nr 36, dł. 1000mm do 1500mm, sterylny</t>
  </si>
  <si>
    <t>46.</t>
  </si>
  <si>
    <t>Zatyczki do cewników - schodkowe, sterylne.</t>
  </si>
  <si>
    <t>47.</t>
  </si>
  <si>
    <t>cewniki do odsysania z dróg oddechowych  typ A - nr 12, dł. 60cm sterylne</t>
  </si>
  <si>
    <t>Razem:</t>
  </si>
  <si>
    <t>WYMOGI:</t>
  </si>
  <si>
    <t>Poz. 1,2,3,4,5,6,7</t>
  </si>
  <si>
    <t>sterylny;</t>
  </si>
  <si>
    <t>z jednym otworem centralnym i dwoma otworami bocznymi naprzeciwległymi;</t>
  </si>
  <si>
    <t>powierzchnia cewnika zmatowiona;</t>
  </si>
  <si>
    <t>wykonana z PCV o jakości medycznej;</t>
  </si>
  <si>
    <t>kolor konektora oznaczający kod średnicy;</t>
  </si>
  <si>
    <t>wyprostowany cewnik umieszczony w opakowaniu jednostkowym;</t>
  </si>
  <si>
    <t>kolorowy półprzezroczysty konektor oznaczający rozmiar cewnika;</t>
  </si>
  <si>
    <t>opakowanie folia – papier;</t>
  </si>
  <si>
    <t xml:space="preserve">Poz. 8,9,10 - Cewniki do karmienia niemowląt </t>
  </si>
  <si>
    <t>bez zawartości ftalanów;</t>
  </si>
  <si>
    <t>kolor konektora oznaczająca kod średnicy;</t>
  </si>
  <si>
    <t>posiadały zatyczkę;</t>
  </si>
  <si>
    <t>Poz.11</t>
  </si>
  <si>
    <t>pakowany podwójnie w opakowanie folia - papier lub folia – folia;</t>
  </si>
  <si>
    <t>Poz. 12 do 22</t>
  </si>
  <si>
    <t>wykonany z lateksu pokrytego warstwą silikonu;</t>
  </si>
  <si>
    <t>pakowany podwójnie w opakowanie folia - folia lub folia/folia – papier;</t>
  </si>
  <si>
    <t>Poz. 23 do 31</t>
  </si>
  <si>
    <t>poz. 32</t>
  </si>
  <si>
    <t>Poz. 47</t>
  </si>
  <si>
    <t>z jednym otworem centralnym;</t>
  </si>
  <si>
    <t>opakowanie folia – papier.</t>
  </si>
  <si>
    <t>Załącznik nr 2.5 do SWZ</t>
  </si>
  <si>
    <t>Część nr 5 - Worki do żywienia pozajelitowego CPV 33140000-3</t>
  </si>
  <si>
    <t>Worek do żywienia pozajelitowego z trzema przewodami doprowadzającymi z zaciskiem, wykonany z tworzywa E.V.A., bez lateksu, PVC, niepirogenny, sterylny, zacisk jednokrotnego otwarcia, pojemność 250ml.</t>
  </si>
  <si>
    <t>Worek do żywienia pozajelitowego z trzema przewodami doprowadzającymi z zaciskiem, wykonany z tworzywa E.V.A., bez lateksu, PVC, niepirogenny, sterylny, zacisk jednokrotnego otwarcia, pojemność 500ml.</t>
  </si>
  <si>
    <t>Worek do żywienia pozajelitowego z trzema przewodami doprowadzającymi z zaciskiem, wykonany z tworzywa E.V.A., bez lateksu, PVC, niepirogenny, sterylny, zacisk jednokrotnego otwarcia, pojemność 1000ml.</t>
  </si>
  <si>
    <t>Worek do żywienia pozajelitowego z trzema przewodami doprowadzającymi z zaciskiem, wykonany z tworzywa E.V.A., bez lateksu, PVC, niepirogenny, sterylny, zacisk jednokrotnego otwarcia, pojemność 2000ml.</t>
  </si>
  <si>
    <t xml:space="preserve">Worek do żywienia pozajelitowego z trzema przewodami doprowadzającymi z zaciskiem, wykonany z tworzywa E.V.A., bez lateksu, PVC, niepirogenny, sterylny, zacisk jednokrotnego otwarcia, pojemność 3000ml.   </t>
  </si>
  <si>
    <t>RAZEM:</t>
  </si>
  <si>
    <r>
      <rPr>
        <b/>
        <sz val="10"/>
        <rFont val="Arial"/>
        <family val="2"/>
        <charset val="1"/>
      </rPr>
      <t>Wymagania:</t>
    </r>
    <r>
      <rPr>
        <sz val="10"/>
        <rFont val="Arial"/>
        <family val="2"/>
        <charset val="1"/>
      </rPr>
      <t xml:space="preserve">  
~ zgodność worka z mieszaniną odżywczą (aminokwasy, glukoza, pierwiastki śladowe, elektrolity)
~ zgodność worka z tłuszczami i witaminami</t>
    </r>
  </si>
  <si>
    <t>Opakowanie folia-papier. Na opakowaniu jednostkowym nazwa wytwórcy, informacja o dacie przydatności do użycia, numerze partii.</t>
  </si>
  <si>
    <t>Część nr 6 - Nożyczki, kleszcze i inny sprzęt jednorazowego użytku, sterylny CPV 33140000-3</t>
  </si>
  <si>
    <t>Nożyczki opatrunkowe 16cm, sterylne, jednorazowego użytku, wykonane ze stali nierdzewnej . Symbol graficzny "do jednorazowego użycia" zgodnie z normą EN ISO 15223-1:2017-02 lub normą równoważną. Dodatkowo narzędzie ma posiadać kolorowe oznakowanie ułatwiające odróżnienie od narzędzi wielorazowych.</t>
  </si>
  <si>
    <t>Kleszczyki do zaciskania drenów proste 16cm, sterylne, jednorazowe narzędzie chirurgiczne . Symbol graficzny "do jednorazowego użycia" zgodnie z normą EN ISO 15223-1:2017-02 lub normą równoważną. Dodatkowo narzędzie ma posiadać kolorowe oznakowanie ułatwiające odróżnienie od narzędzi wielorazowych.</t>
  </si>
  <si>
    <t>Ostro tępe proste nożyczki chirurgiczne 14,5cm. Sterylne jednorazowe narzędzia chirurgiczne wykonane z matowionej stali nierdzewnej . Symbol graficzny "do jednorazowego użycia" zgodnie z normą EN ISO 15223-1:2017-02 lub normą równoważną. Dodatkowo narzędzie ma posiadać kolorowe oznakowanie ułatwiające odróżnienie od narzędzi wielorazowych.</t>
  </si>
  <si>
    <t>Ostro ostre proste nożyczki chirurgiczne 13cm. Sterylne jednorazowe narzędzia chirurgiczne wykonane z matowionej stali nierdzewnej . Symbol graficzny "do jednorazowego użycia" zgodnie z normą EN ISO 15223-1:2017-02 lub normą równoważną. Dodatkowo narzędzie ma posiadać kolorowe oznakowanie ułatwiające odróżnienie od narzędzi wielorazowych.</t>
  </si>
  <si>
    <t xml:space="preserve">Nożyczki do obcinania paznokci zgięte chirurgiczne 9,5cm. Sterylne jednorazowe narzędzia chirurgiczne wykonane z matowionej stali nierdzewnej . Symbol graficzny "do jednorazowego użycia" zgodnie z normą EN ISO 15223-1:2017-02 lub normą równoważną. Dodatkowo narzędzie ma posiadać kolorowe oznakowanie ułatwiające odróżnienie od narzędzi wielorazowych. </t>
  </si>
  <si>
    <t xml:space="preserve">Pęsety anatomiczna typu Adson prosta – dł. 12cm, sterylne  jednorazowe narzędzia chirurgiczne wykonane z matowionej, wysokiej jakości stali nierdzewnej . Odpowiednia do chwytania, przytrzymywania i wyjmowania nici, materiałów opatrunkowych, kompresów, gazy, przytrzymywania tkanek, do wprowadzania i usuwania ciał obcych.  Dodatkowo narzędzie ma posiadać kolorowe oznakowanie ułatwiające odróżnienie od narzędzi wielorazowych. </t>
  </si>
  <si>
    <t>Pęsety anatomiczna prosta – dł. 14cm, sterylne  jednorazowe narzędzia chirurgiczne wykonane z matowionej,  wysokiej jakości stali nierdzewnej . Odpowiednia do chwytania, przytrzymywania i wyjmowania nici, materiałów opatrunkowych, kompresów, gazy, przytrzymywania tkanek, do wprowadzania i usuwania ciał obcych.  Dodatkowo narzędzie ma posiadać kolorowe oznakowanie ułatwiające odróżnienie od narzędzi wielorazowych.</t>
  </si>
  <si>
    <t xml:space="preserve">Pęsety chirurgiczna typu Adson prosta – dł.14cm, sterylne  jednorazowe narzędzia chirurgiczne wykonane z matowionej, szczotkowanej, wysokiej jakości stali nierdzewnej . Odpowiednia do chwytania, przytrzymywania i wyjmowania nici, materiałów opatrunkowych, kompresów, gazy, przytrzymywania tkanek, do wprowadzania i usuwania ciał obcych.  Dodatkowo narzędzie ma posiadać kolorowe oznakowanie ułatwiające odróżnienie od narzędzi wielorazowych. </t>
  </si>
  <si>
    <t>Pęsety chirurgiczna  prosta – dł. 12cm, sterylne jednorazowe narzędzia chirurgiczne wykonane z matowionej, wysokiej jakości stali nierdzewnej .Odpowiednia do chwytania, przytrzymywania i wyjmowania nici, materiałów opatrunkowych, kompresów, gazy, przytrzymywania tkanek, do wprowadzania i usuwania ciał obcych.  Dodatkowo narzędzie ma posiadać kolorowe oznakowanie ułatwiające odróżnienie od narzędzi wielorazowych.</t>
  </si>
  <si>
    <t>Ostra łyżka kostna 16,5cm, sterylna, jednorazowe narzędzia chirurgiczne wykonane z matowionej, szczotkowanej, wysokiej jakości stali nierdzewnej ,służy do precyzyjnego oczyszczania ran np. z tkanki martwiczej .Symbol graficzny "do jednorazowego użycia" zgodnie z normą EN ISO 15223-1:2017-02 lub normą równoważną. Dodatkowo narzędzie ma posiadać kolorowe oznakowanie ułatwiające odróżnienie od narzędzi wielorazowych.</t>
  </si>
  <si>
    <t>Igła kulkowa rozmiar 1,25x81cm, przeznaczona jest do irygacji ran, sterylna, jednorazowe narzędzia chirurgiczne wykonane z matowionej, szczotkowanej, wysokiej jakości stali nierdzewnej . Symbol graficzny "do jednorazowego użycia" zgodnie z normą EN ISO 15223-1:2017-02 lub normą równoważną. Dodatkowo narzędzie ma posiadać kolorowe oznakowanie ułatwiające odróżnienie od narzędzi wielorazowych.</t>
  </si>
  <si>
    <t>Załącznik nr 2.7 do SWZ</t>
  </si>
  <si>
    <r>
      <rPr>
        <b/>
        <sz val="10"/>
        <rFont val="Arial CE"/>
        <charset val="238"/>
      </rPr>
      <t xml:space="preserve">Część nr 7 - Akcesoria do badań urodynamicznych </t>
    </r>
    <r>
      <rPr>
        <b/>
        <sz val="10"/>
        <rFont val="Arial"/>
        <family val="2"/>
        <charset val="238"/>
      </rPr>
      <t xml:space="preserve"> CPV 3314000-3</t>
    </r>
  </si>
  <si>
    <t>Dren do trzech zewnętrznych przetworników ciśnienia</t>
  </si>
  <si>
    <t xml:space="preserve">Przewód pompy infuzyjne do aparatu Ellipse
z wymienną końcówka pacjenta </t>
  </si>
  <si>
    <t>Wymienna końcówka pacjenta do przewodu pompy
infuzyjnej z zaworem jednokierunkowym</t>
  </si>
  <si>
    <t>Linia manometryczna, końcówka niebieska (AMS-150cm)</t>
  </si>
  <si>
    <t>Linia manometryczna, Końców, czerwona (AMS-150cm)</t>
  </si>
  <si>
    <r>
      <rPr>
        <sz val="10"/>
        <rFont val="Arial"/>
        <family val="2"/>
        <charset val="238"/>
      </rPr>
      <t xml:space="preserve">ZEWNĘTRZNE PRZETWORNIKI CIŚNIENIA PVB (dla aparatów </t>
    </r>
    <r>
      <rPr>
        <b/>
        <sz val="10"/>
        <rFont val="Arial"/>
        <family val="2"/>
        <charset val="238"/>
      </rPr>
      <t xml:space="preserve">ANDROMEDA </t>
    </r>
    <r>
      <rPr>
        <sz val="10"/>
        <rFont val="Arial"/>
        <family val="2"/>
        <charset val="238"/>
      </rPr>
      <t>ms GmbH</t>
    </r>
    <r>
      <rPr>
        <i/>
        <sz val="10"/>
        <rFont val="Arial"/>
        <family val="2"/>
        <charset val="238"/>
      </rPr>
      <t>)</t>
    </r>
  </si>
  <si>
    <r>
      <rPr>
        <sz val="10"/>
        <rFont val="Arial"/>
        <family val="2"/>
        <charset val="238"/>
      </rPr>
      <t xml:space="preserve">Elektrody powierzchniowe EMG Blue Sensor(dla aparatów </t>
    </r>
    <r>
      <rPr>
        <b/>
        <sz val="10"/>
        <rFont val="Arial"/>
        <family val="2"/>
        <charset val="238"/>
      </rPr>
      <t xml:space="preserve">ANDROMEDA </t>
    </r>
    <r>
      <rPr>
        <sz val="10"/>
        <rFont val="Arial"/>
        <family val="2"/>
        <charset val="238"/>
      </rPr>
      <t>ms GmbH)</t>
    </r>
  </si>
  <si>
    <t>Opak./30szt.</t>
  </si>
  <si>
    <t>Papier termiczny szer. 110 dł. 20m, gramatura 80g</t>
  </si>
  <si>
    <r>
      <rPr>
        <sz val="10"/>
        <rFont val="Arial"/>
        <family val="2"/>
        <charset val="238"/>
      </rPr>
      <t>CEWNIK REKTALNY DWUKANAŁOWY - średnica 9Fr; długość 150mm; materiał  cewnika - PEBAX; Wymiary balonu śr. 7mm, dł. 20mm; Materiał  balonu - POLIIZOPREN, jednorazowego użytku, sterylne w pojedynczym etui</t>
    </r>
    <r>
      <rPr>
        <i/>
        <sz val="10"/>
        <rFont val="Arial"/>
        <family val="2"/>
        <charset val="238"/>
      </rPr>
      <t xml:space="preserve"> </t>
    </r>
  </si>
  <si>
    <t xml:space="preserve">CEWNIK REKTALNY DWUKANAŁOWY - średnica 9Fr; długość 400mm; materiał cewnika - PEBAX; Wymiary balonu śr. 16mm, dł. 30mm; Materiał  balonu  - PVC, jednorazowego użytku, sterylne w pojedynczym etui </t>
  </si>
  <si>
    <t xml:space="preserve">CEWNIK DO CYSTOMETRII - średnica  6Fr; długość 300mm; materiał  cewnika - PEBAX; Odległość pomiędzy kanałami   10mm,  jednorazowego użytku, sterylne w pojedynczym etui  </t>
  </si>
  <si>
    <t xml:space="preserve">Dwukanałowy cewnik rectalny, 9FR - średnica  6Fr; długość 200mm; materiał  cewnika – PEBAX; balon 10x30, materiał balonu Polizopren; jednorazowego użytku, sterylne w pojedynczym etui  </t>
  </si>
  <si>
    <t>Kopułka do przetworników ciśnienia</t>
  </si>
  <si>
    <t>Dren pompy infuzyjnej do jednostki SAU – PicoSmart</t>
  </si>
  <si>
    <r>
      <rPr>
        <sz val="10"/>
        <rFont val="Arial"/>
        <family val="2"/>
        <charset val="238"/>
      </rPr>
      <t xml:space="preserve">Elektrody powierzchniowe EMG
(do aparatów </t>
    </r>
    <r>
      <rPr>
        <b/>
        <sz val="10"/>
        <rFont val="Arial"/>
        <family val="2"/>
        <charset val="238"/>
      </rPr>
      <t>PicoFlow2 )</t>
    </r>
  </si>
  <si>
    <t>Załącznik nr 2.8 do SWZ</t>
  </si>
  <si>
    <t>5-kanałowy cewnik do manometrii odbytu – wersja pediatryczna – długość całkowita 180cm; 4 kanały ciśnienia ustawione w odstępach 0,5cm (najbliższy balonu kanał w odległości 2cm); wymiary balonu śr. 7mm, dł. 20mm, materiał balonu – poliizopren;  średnica cewnika 9 Fr; cewnik z podziałką w cm, umożliwiającą ustalenie głębokości włożenia cewnika do odbytu; końcówki typu Luer; jednorazowego użytku, pakowane sterylnie po 1szt.; kompatybilny z pompą perfuzyjną firmy Menfis bioMedica</t>
  </si>
  <si>
    <t>Cewnik rektalny 2-kanałowy; średnica 9Fr; długość 150mm; materiał cewnika – PEBAX; wymiary balonu śr. 7mm, dł. 20mm, materiał balonu – poliizopren; końcówki typu Luer; jednorazowego użytku, pakowane sterylnie po 1 szt.; kompatybilny z pompą perfuzyjną firmy Menfis bioMedica</t>
  </si>
  <si>
    <t xml:space="preserve">Linia manometryczna, transparentna, z końcówkami czerwonymi typu Luer; długość 150cm; jednorazowego użytku, pakowane sterylnie po 1 szt.; </t>
  </si>
  <si>
    <t xml:space="preserve">Elektrody powierzchniowe EMG, pediatryczne, żel stały, samoprzylepne z kablem, złącze 4mm socket; jednorazowe; </t>
  </si>
  <si>
    <t>opak./30szt</t>
  </si>
  <si>
    <t xml:space="preserve">Elektrody powierzchniowe EMG, pediatryczne, żel stały, samoprzylepne z kablem, złącze 1,5mm socket; jednorazowe; </t>
  </si>
  <si>
    <t>opak./30szt.</t>
  </si>
  <si>
    <t xml:space="preserve">Sonda do pH-impedancji, 6 kanałów impedancji, 1 kanał pH; średnica 6 Fr; z podziałką w cm, umożliwiającą ustalenie głębokości założenia sondy; jednorazowego użytku, pakowane sterylnie po 1szt.; kompatybilne z urządzeniem Blu Runner firmy Menfis BioMedica; </t>
  </si>
  <si>
    <t>Jednorazowy balon bezlateksowy do aplikacji cewników wielorazowych o wym. 15mm x 60mm x 4mm (4mm - średnica ujścia balonu) dostosowany do cewnika K122359-L5-1323D do manometrii odbytu wysokiej rozdzielczości</t>
  </si>
  <si>
    <t>Opak/. 100Szt.</t>
  </si>
  <si>
    <t>5-kanałowy cewnik manometryczny, pediatryczny, do przełyku. 4 kanały ciśnienia ustawione helikoidalnie w odstępach co 3cm. Całkowita długość 180cm. Średnica cewnika 9Fr; cewnik z podziałką w cm, umożliwiającą ustalenie głębokości założenia cewnika do przełyku; końcówki typu Luer; jednorazowego użytku, pakowane sterylnie po 1 szt.; kompatybilny z pompą perfuzyjną firmy Menfis bioMedica</t>
  </si>
  <si>
    <t xml:space="preserve">szt. </t>
  </si>
  <si>
    <t xml:space="preserve">elektroda referencyjna, 1 kanał pH na poziomie 0 cm, 8 pierścieni impedancji przy -3, -1, 1, 3, 5, 9, 11 i 13 cm; śr. cewnika 6 Fr; złącze modularne; z podziałką w cm, umożliwiającą ustalenie głębokości założenia sondy; jednorazowego użytku, pakowana po 1 szt.; kompatybilne z urządzeniem Digitrapper pH-Z firmy Given Imaging </t>
  </si>
  <si>
    <t>Załącznik nr 2.9 do SWZ</t>
  </si>
  <si>
    <t>Część nr 9 - Jednorazowa maska krtaniowa CPV 33171000-9</t>
  </si>
  <si>
    <r>
      <rPr>
        <b/>
        <sz val="9"/>
        <rFont val="Arial"/>
        <family val="2"/>
        <charset val="238"/>
      </rPr>
      <t xml:space="preserve">Przedmiot zamówienia </t>
    </r>
    <r>
      <rPr>
        <i/>
        <sz val="9"/>
        <rFont val="Arial"/>
        <family val="2"/>
        <charset val="238"/>
      </rPr>
      <t>(jednorazowa maska krtaniowa, numer)</t>
    </r>
  </si>
  <si>
    <r>
      <rPr>
        <b/>
        <sz val="10"/>
        <rFont val="Arial"/>
        <family val="2"/>
        <charset val="238"/>
      </rPr>
      <t xml:space="preserve">I Maska krtaniowa jednorazowego użytku (z wygięta i usztywnioną rurką)
</t>
    </r>
    <r>
      <rPr>
        <sz val="10"/>
        <rFont val="Arial"/>
        <family val="2"/>
        <charset val="238"/>
      </rPr>
      <t>• delikatny, pozbawiony nierówności i ostrych krawędzi mankiet;
• rurka maski wygięta pod kątem około 70º i usztywniona w miejscy wygięcia;
• koniuszek mankietu z widocznym wzmocnieniem (w postaci fałdu) zabezpieczającym przed podwijaniem się mankietu podczas zakładania;
• Informacje dotyczące rozmiaru, wagi pacjenta,objętości wypełniającej mankiet umieszczone na baloniku kontrolnym;
• luźny dren balonika kontrolnego, połączony na krótkim odcinku z rurką;
• znaczniki położenia maski w drogach oddechowych, w postaci poprzecznych kresek, umieszczonych na rurce;
• opakowanie maski, w celu szybkiej identyfikacji rozmiaru, kodowane kolorem;
• wykonana z materiałów wolnych od wszystkich ftalanów;
• możliwość bezwarunkowego stosowania w MRI (brak elementów metalowych, odpowiednia informacja na etykiecie).</t>
    </r>
  </si>
  <si>
    <t>Nr 1.0</t>
  </si>
  <si>
    <t>Nr 1.5</t>
  </si>
  <si>
    <t>Nr 2.0</t>
  </si>
  <si>
    <t>Nr 2.5</t>
  </si>
  <si>
    <t>Nr 3.0</t>
  </si>
  <si>
    <t>Nr 4,0</t>
  </si>
  <si>
    <t>Nr 5.0</t>
  </si>
  <si>
    <t>Nr 6.0</t>
  </si>
  <si>
    <r>
      <rPr>
        <b/>
        <sz val="10"/>
        <rFont val="Arial"/>
        <family val="2"/>
        <charset val="238"/>
      </rPr>
      <t xml:space="preserve">II Maska krtaniowa jednorazowego użytku
</t>
    </r>
    <r>
      <rPr>
        <sz val="10"/>
        <rFont val="Arial"/>
        <family val="2"/>
        <charset val="238"/>
      </rPr>
      <t>• delikatny, pozbawiony nierówności i ostrych krawędzi mankiet;
• Rurka i mankiet uformowane jako jedna całość;
• koniuszek mankietu z widocznym wzmocnieniem (w postaci fałdu) zabezpieczającym przed podwijaniem się mankietu podczas zakładania;
• Informacje dotyczące rozmiaru, wagi pacjenta,objętości wypełniającej mankiet umieszczone na baloniku kontrolnym;
• znaczniki prawidłowego usytuowania maski w postaci poprzecznych kresek umieszczonych na rurce;
• dren do napełniania balonika kontrolnego luźny połączony z rurką na krótkim odcinku;
• opakowanie maski, w celu szybkiej identyfikacji rozmiaru, kodowane kolorem;
• wykonana z materiałów wolnych od wszystkich ftalanów;
• możliwość bezwarunkowego stosowania w środowisku MR (brak metalowych elementów, odpowiednie oznakowanie na etykiecie).</t>
    </r>
  </si>
  <si>
    <t>Razem za wszystko (I+II)</t>
  </si>
  <si>
    <t>Załącznik nr 2.10 do SWZ</t>
  </si>
  <si>
    <t xml:space="preserve">Sonda do pH-metrii z impedancją; wewn.
elektroda referencyjna, 1 kanał pH na poziomie 0 cm, 8 pierścieni impedancji przy -3, -1, 1, 3, 5, 9, 11 i 13 cm; śr. cewnika 6Fr; złącze modularne; z podziałką w cm, umożliwiającą ustalenie głębokości założenia sondy; jednorazowego użytku, pakowana po 1szt.; kompatybilne z urządzeniem Digitrapper pH-Z firmy Given Imaging </t>
  </si>
  <si>
    <t>Załącznik nr 2.11 do SWZ</t>
  </si>
  <si>
    <t>Część nr 11 – Skalpel jednorazowy z uchwytem CPV 33141411-4</t>
  </si>
  <si>
    <t>Skalpel jednorazowy z uchwytem nr 15</t>
  </si>
  <si>
    <t>opak. /10szt/</t>
  </si>
  <si>
    <t>Skalpele składają się z jednorazowego ostrza i uchwytu plastikowego.</t>
  </si>
  <si>
    <t>skalpele jednorazowe pakowane indywidualnie w sterylne opakowania;</t>
  </si>
  <si>
    <t>ostrze chirurgiczne wykonane jest z stali nierdzewnej;</t>
  </si>
  <si>
    <t>numer ostrza i nazwa producenta wygrawerowane na ostrzu.</t>
  </si>
  <si>
    <t>Załącznik nr 2.12 do SWZ</t>
  </si>
  <si>
    <t>Część nr 12 – Dren łączący do odsysania - sterylne CPV 33141640-8</t>
  </si>
  <si>
    <r>
      <rPr>
        <b/>
        <sz val="9"/>
        <rFont val="Arial"/>
        <family val="2"/>
        <charset val="238"/>
      </rPr>
      <t xml:space="preserve">Przedmiot zamówienia </t>
    </r>
    <r>
      <rPr>
        <i/>
        <sz val="9"/>
        <rFont val="Arial"/>
        <family val="2"/>
        <charset val="238"/>
      </rPr>
      <t>(rozmiar drenu)</t>
    </r>
  </si>
  <si>
    <t>Dren łączący do odsysania lejek – lejek CH24 /300mm</t>
  </si>
  <si>
    <t>Dren łączący do odsysania lejek – lejek CH24 /210mm</t>
  </si>
  <si>
    <t xml:space="preserve"> Zestaw do oddsysania pola operacyjnego z filtrem</t>
  </si>
  <si>
    <t xml:space="preserve">Poz. 1 – Dren łaczący do odsysania lejek- lejek CH24/300mm
</t>
  </si>
  <si>
    <t>- dren wykonany z medycznego i elastycznego PCV;</t>
  </si>
  <si>
    <t>- wzdłuż drenu specjalne wzmocnienia wzdłużne zapobiegające zaginaniu oraz zasysaniu drenu;</t>
  </si>
  <si>
    <t>- idealnie gładka powierzchnia wewnętrzna drenu - zapobiega osadzaniu się odsysanej wydzieliny na ściankach, zapewniając prawidłowy i optymalny przepływ;</t>
  </si>
  <si>
    <t>-️ zakończenie drenu typu lejek - lejek;</t>
  </si>
  <si>
    <t>- lejki wyposażone w specjalny system zgięciowy, umożliwiający wygodną manipulację drenem;</t>
  </si>
  <si>
    <t>-️ zakończenia drenów dostosowane do standardowych końcówek do odsysania, umożliwiając ich pewne, skuteczne i szczelne połączenie;</t>
  </si>
  <si>
    <t>- opakowanie jednostkowe: wewnętrzne folia, zewnętrzne papier - folia.</t>
  </si>
  <si>
    <r>
      <rPr>
        <sz val="11"/>
        <color rgb="FF000000"/>
        <rFont val="Calibri"/>
        <family val="2"/>
        <charset val="1"/>
      </rPr>
      <t>P</t>
    </r>
    <r>
      <rPr>
        <b/>
        <sz val="10"/>
        <color rgb="FF000000"/>
        <rFont val="Arial"/>
        <family val="2"/>
        <charset val="1"/>
      </rPr>
      <t>oz. 2 – Dren łaczący do odsysania lejek- lejek CH24/210mm</t>
    </r>
  </si>
  <si>
    <t>Dren łączący do odsysania pola operacyjnego wykonany z medycznego, elastycznego PCV o zabarwieniu niebieskim, wzdłuż drenu specjalne wzmocnienia zapobiegające zaginaniu oraz zasysaniu drenu, idealnie gładka powierzchnia wewnętrzna, rozmiar CH24 - 5,60mm/8,00mm (śr. wewn./śr. zewn.), długość 210cm, dren obustronnie zakończony łącznikiem typu lejek żeński prosty ze specjalnymi przegubami (sprężynowymi zagięciami) ułatwiającymi manipulację drenem, łączniki dostosowane do standardowych końcówek do ssania, opakowanie podwójne: wewnętrzne folia + zewnętrzne papier – folia.</t>
  </si>
  <si>
    <t>Poz. 3 -  Zestaw do odsysania pola operacyjnego z filtrem</t>
  </si>
  <si>
    <t xml:space="preserve">Zestaw do odsysania pola operacyjnego  z końcówką wyposażoną w filtr z perforacją krzyżową, transparentna końcówka z możliwością obserwacji odsysanej wydzieliny, rączka z antypoślizgową powierzchnią chwytną, końcówka ssąca z pojedynczym załamaniem krzywizny, rozmiar CH25-5,70mm/8,10mm ( śr.wewn/śr.zew.), długość końcówki ssącej 23cm,  2 otwory boczne, 
wymiary filtra 16mm/19mm( śr.wew/śr zew.) długość 12,3cm
dodatkowo w zestawie dren wykonany z PCV o długości 250cm, rozmiar CH30- 6,40mm/10,10mm( śr wew/śr zew), zakończenie lejek/lejek, 
pakowane podwójnie w folia/papier wewnętrznie i folia/papier zewnętrznie.
</t>
  </si>
  <si>
    <t>Załącznik nr 2.13 do SWZ</t>
  </si>
  <si>
    <t>Część nr 13 – Cewnik Tiemann i Couvelaire CPV 33141200-2</t>
  </si>
  <si>
    <r>
      <rPr>
        <b/>
        <sz val="9"/>
        <rFont val="Arial"/>
        <family val="2"/>
        <charset val="238"/>
      </rPr>
      <t xml:space="preserve">Przedmiot zamówienia </t>
    </r>
    <r>
      <rPr>
        <i/>
        <sz val="9"/>
        <rFont val="Arial"/>
        <family val="2"/>
        <charset val="238"/>
      </rPr>
      <t>(rozmiar)</t>
    </r>
  </si>
  <si>
    <r>
      <rPr>
        <b/>
        <sz val="10"/>
        <rFont val="Arial"/>
        <family val="2"/>
        <charset val="238"/>
      </rPr>
      <t>GRUPA I: Cewnik Tiemanna</t>
    </r>
    <r>
      <rPr>
        <sz val="10"/>
        <rFont val="Arial"/>
        <family val="2"/>
        <charset val="238"/>
      </rPr>
      <t xml:space="preserve"> - jednodniowy cewnik Tiemann'a służy do odprowadzania moczu z pęcherza moczowego w przypadku zwężenia cewki moczowej. Jest to produkt sterylny, jednorazowego użycia, pakowany pojedynczo.</t>
    </r>
  </si>
  <si>
    <t>CH 6</t>
  </si>
  <si>
    <t>CH 8</t>
  </si>
  <si>
    <t>CH 10</t>
  </si>
  <si>
    <t>CH 12</t>
  </si>
  <si>
    <t>Razem;</t>
  </si>
  <si>
    <t>GRUPA II: Cewnik Couvelaire</t>
  </si>
  <si>
    <t>CH 14</t>
  </si>
  <si>
    <t>CH 16</t>
  </si>
  <si>
    <t>Wymogi GRUPA I:</t>
  </si>
  <si>
    <t>- Cewnik urologiczny do odprowadzania moczu z pęcherza moczowego;</t>
  </si>
  <si>
    <t>- Sterylny, sterylizowany tlenkiem etylenu;</t>
  </si>
  <si>
    <t>- Jednorazowego użycia, pakowany pojedynczo;</t>
  </si>
  <si>
    <t>- Przeznaczony do jednodniowego użytku;</t>
  </si>
  <si>
    <t>- Wykonany z elastycznego PVC;</t>
  </si>
  <si>
    <t>- Posiada atraumatyczną zaokrągloną końcówkę, dwa boczne otwory o wyoblonych krawędziach i koniec dystalny zakończony stożkowo, zagięty pod kątem 45 stopni;</t>
  </si>
  <si>
    <t>- Każdy rozmiar cewnika posiada indywidualny kolor końcówki, co zmniejsza ryzyko pomyłki podczas użycia.</t>
  </si>
  <si>
    <t>Wymogi GRUPA II:</t>
  </si>
  <si>
    <t>- wykonane z PCW o jakości medycznej i twardości ok. 76° ShA;</t>
  </si>
  <si>
    <t>- powierzchnia satynowa („zmrożona”);</t>
  </si>
  <si>
    <t>- jednorazowego użytku;</t>
  </si>
  <si>
    <t>- jałowe, sterylizowane w tlenku etylenu;</t>
  </si>
  <si>
    <t>- kolor konektora oznaczający kod średnicy cewnika.</t>
  </si>
  <si>
    <t>Załącznik nr 2.14 do SWZ</t>
  </si>
  <si>
    <t>L.p.</t>
  </si>
  <si>
    <t>a</t>
  </si>
  <si>
    <t>b</t>
  </si>
  <si>
    <t xml:space="preserve">c = a x b </t>
  </si>
  <si>
    <t>d</t>
  </si>
  <si>
    <t>e = c x d</t>
  </si>
  <si>
    <t>g = f / a</t>
  </si>
  <si>
    <t>f = c + e</t>
  </si>
  <si>
    <t>Filtr do spirometrii</t>
  </si>
  <si>
    <t>X</t>
  </si>
  <si>
    <t>Załącznik nr 2.15 do SWZ</t>
  </si>
  <si>
    <r>
      <rPr>
        <b/>
        <sz val="10"/>
        <rFont val="Arial"/>
        <family val="2"/>
        <charset val="238"/>
      </rPr>
      <t xml:space="preserve">Część nr 15. – </t>
    </r>
    <r>
      <rPr>
        <b/>
        <i/>
        <sz val="10"/>
        <rFont val="Arial"/>
        <family val="2"/>
        <charset val="238"/>
      </rPr>
      <t>Osprzęt do wsparcia oddechowego w systemie HIGH FLOW  CPV- 33100000-1</t>
    </r>
  </si>
  <si>
    <r>
      <rPr>
        <b/>
        <sz val="10"/>
        <rFont val="Arial"/>
        <family val="1"/>
        <charset val="238"/>
      </rPr>
      <t xml:space="preserve">układ rur
</t>
    </r>
    <r>
      <rPr>
        <sz val="10"/>
        <rFont val="Arial"/>
        <family val="1"/>
        <charset val="238"/>
      </rPr>
      <t>jednorazowego użytku, 
przeznaczony do HFNC, 
długość ok 150 cm 
wbudowana spiralna grzałka w ścianie drenu na linii wdechowej; 
przepływ gazów w zakresie od 0,5 do 25 l/min; lub wyższy w komplecie komora nawilżacza z automatycznym poborem wody i zabezpieczeniem przed przedostawaniem się wody do obwodu oddechowego; 
układ oddechowy i komora w jednym opakowaniu
Obwód oddechowy kompatybilny z AIRVO II oraz COMEN NF5</t>
    </r>
  </si>
  <si>
    <r>
      <rPr>
        <b/>
        <sz val="10"/>
        <rFont val="Arial"/>
        <family val="1"/>
        <charset val="238"/>
      </rPr>
      <t xml:space="preserve">kaniule nosowe do HFNC
</t>
    </r>
    <r>
      <rPr>
        <sz val="10"/>
        <rFont val="Arial"/>
        <family val="1"/>
        <charset val="238"/>
      </rPr>
      <t>z przylepcem i rzepem do repozycji,
przystosowane do pracy z podgrzewanymi układami oddechowymi kompatybilnymi z AIRVO II oraz COMEN NF5; 
rzep, przylepiec oraz kaniula stanowią komplet;
kaniula i rzep są zespolone i nierozerwalne;
przylepiec wymienny, bezpieczny dermatologicznie; 
kaniula wyposażona w dwa odrębne dreny wzmocnione sprężynką dla minimalizowania ryzyka zagnieceń; dreny złączone z kaniulą z rzepem, kaniula wyposażona w most zapobiegający nadmiernemu naciskowi na skórę pacjenta.   
Użebrowanie drenu zmniejszające ryzyko powstawania skroplin przyłącze kaniuli gwarantujące pewne i bezpieczne mocowanie wewnątrz układu oddechowego; przepływ gazu 2-25 l/min., dostępne w rozmiarach: XS, S, M, L, XL  przeznaczone do stosowania dla noworodków o masie ciała 0,5 kg i wieku poniżej 32 tygodni. (Do wyboru zamawiającego)</t>
    </r>
  </si>
  <si>
    <r>
      <rPr>
        <b/>
        <sz val="10"/>
        <rFont val="Arial"/>
        <family val="1"/>
        <charset val="238"/>
      </rPr>
      <t xml:space="preserve">Plastry do repozycji kaniul
</t>
    </r>
    <r>
      <rPr>
        <sz val="10"/>
        <rFont val="Arial"/>
        <family val="1"/>
        <charset val="238"/>
      </rPr>
      <t>wymienne przylepce kompatybilne do systemu kaniul HFNC  umożliwiające ponowne mocowanie bez konieczności wymiany kaniuli</t>
    </r>
  </si>
  <si>
    <t>Załącznik nr 2.16 do SWZ</t>
  </si>
  <si>
    <r>
      <rPr>
        <b/>
        <sz val="10"/>
        <color rgb="FF333300"/>
        <rFont val="Arial"/>
        <family val="2"/>
        <charset val="1"/>
      </rPr>
      <t xml:space="preserve">Bronchoskop jednorazowy </t>
    </r>
    <r>
      <rPr>
        <sz val="10"/>
        <color rgb="FF333300"/>
        <rFont val="Arial"/>
        <family val="2"/>
        <charset val="1"/>
      </rPr>
      <t>dla jednego pacjenta, sterylny. Technologia video.</t>
    </r>
    <r>
      <rPr>
        <b/>
        <sz val="10"/>
        <color rgb="FF333300"/>
        <rFont val="Arial"/>
        <family val="2"/>
        <charset val="1"/>
      </rPr>
      <t xml:space="preserve"> Kompatybilny z monitorami Ambu aView i aView 2 Advance,</t>
    </r>
    <r>
      <rPr>
        <sz val="10"/>
        <color rgb="FF333300"/>
        <rFont val="Arial"/>
        <family val="2"/>
        <charset val="1"/>
      </rPr>
      <t xml:space="preserve"> możliwość manipulacji w jednej płaszczyźnie sekcją giętą części roboczej. Zakres regulacji do góry 180 stopni i do dołu min. 160 stopni . Możliwość odsysania i wprowadzania narzędzi poprzez kanał roboczy. Kompatybilny z pojemnikami do pobierania wydzielin w systemie zamkniętym. Nie zawierający latexu. Pakowany pojedynczo folia – papier.                          Dostęp do rozmiarów:                                                                                               3,8/1,2 -- kanał roboczy o średniej średnicy 1,2mm i min. średnicy                      zewnętrznej 3,8mm;                                                                                            5,0/2,2 - kanał roboczy o średniej średnicy 2,2mm i min. średnicy  zewnętrznej 5,0;                                                                                                         5,8/2,8 - kanał roboczy o średniej średnicy 2,8 mm i min. średnicy zewnętrznej 5,8mm                                                                                                          do wyboru zamawiającego                                                                                   </t>
    </r>
    <r>
      <rPr>
        <sz val="10"/>
        <rFont val="Arial"/>
        <family val="2"/>
        <charset val="238"/>
      </rPr>
      <t>opakowanie zbiorcze – 5 sztuk jednego rozmiaru</t>
    </r>
  </si>
  <si>
    <r>
      <rPr>
        <b/>
        <sz val="10"/>
        <color rgb="FF333300"/>
        <rFont val="Arial"/>
        <family val="2"/>
        <charset val="1"/>
      </rPr>
      <t xml:space="preserve">Jednorazowy  elastyczny RhinoLaryngoskop  </t>
    </r>
    <r>
      <rPr>
        <sz val="10"/>
        <color rgb="FF333300"/>
        <rFont val="Arial"/>
        <family val="2"/>
        <charset val="1"/>
      </rPr>
      <t>dla jednego pacjenta,sterylny,</t>
    </r>
    <r>
      <rPr>
        <b/>
        <sz val="10"/>
        <color rgb="FF333300"/>
        <rFont val="Arial"/>
        <family val="2"/>
        <charset val="238"/>
      </rPr>
      <t>Kompatybilny z monitorami Ambu aView i aView 2 Advance,</t>
    </r>
    <r>
      <rPr>
        <sz val="10"/>
        <color rgb="FF333300"/>
        <rFont val="Arial"/>
        <family val="2"/>
        <charset val="238"/>
      </rPr>
      <t xml:space="preserve">możliwość manipulacji w jednej płaszczyźnie sekcją giętą części roboczej. Zakres regulacji do góry 130 stopni i do dołu min. 130 stopni . Możliwość odsysania i wprowadzania narzędzi poprzez kanał roboczy. Nie zawierający latexu. Pakowany pojedynczo folia – papier.                                      Rozmiar 5,5/2,2       </t>
    </r>
  </si>
  <si>
    <r>
      <rPr>
        <b/>
        <sz val="10"/>
        <color rgb="FF333300"/>
        <rFont val="Arial"/>
        <family val="2"/>
        <charset val="238"/>
      </rPr>
      <t xml:space="preserve">Jednorazowy  elastyczny RhinoLaryngoskop  wersja SLIM </t>
    </r>
    <r>
      <rPr>
        <sz val="10"/>
        <color rgb="FF333300"/>
        <rFont val="Arial"/>
        <family val="2"/>
        <charset val="238"/>
      </rPr>
      <t xml:space="preserve">dla jednego pacjenta,sterylny,                                                                                        </t>
    </r>
    <r>
      <rPr>
        <b/>
        <sz val="10"/>
        <color rgb="FF333300"/>
        <rFont val="Arial"/>
        <family val="2"/>
        <charset val="238"/>
      </rPr>
      <t>Kompatybilny z monitorami Ambu aView i aView 2 Advance,</t>
    </r>
    <r>
      <rPr>
        <sz val="10"/>
        <color rgb="FF333300"/>
        <rFont val="Arial"/>
        <family val="2"/>
        <charset val="238"/>
      </rPr>
      <t xml:space="preserve">możliwość manipulacji w jednej płaszczyźnie sekcją giętą części roboczej. Zakres regulacji do góry 130 stopni i do dołu min. 130 stopni .  Nie zawierający latexu. Pakowany pojedynczo folia – papier.                                                           Rozmiar  3,0    </t>
    </r>
  </si>
  <si>
    <t xml:space="preserve">rozmiar 5.6/2.8 i 5.0/2.2: do góry 195° do dołu 195° </t>
  </si>
  <si>
    <t>Załącznik nr 2.17 do SWZ</t>
  </si>
  <si>
    <t>Część nr 17 - Rurki ustno-gardłowe sterylne CPV 33171000-9</t>
  </si>
  <si>
    <r>
      <rPr>
        <b/>
        <sz val="9"/>
        <rFont val="Arial"/>
        <family val="2"/>
        <charset val="238"/>
      </rPr>
      <t xml:space="preserve">Przedmiot zamówienia               </t>
    </r>
    <r>
      <rPr>
        <i/>
        <sz val="9"/>
        <rFont val="Arial"/>
        <family val="2"/>
        <charset val="238"/>
      </rPr>
      <t>(rurki ustno-gardłowe)</t>
    </r>
  </si>
  <si>
    <t>nr 000 dł - 40mm</t>
  </si>
  <si>
    <t>nr 00 dł - 50mm</t>
  </si>
  <si>
    <t>nr 0 dł - 60mm</t>
  </si>
  <si>
    <t>nr 1 dł - 70mm</t>
  </si>
  <si>
    <t>nr 2 dł - 80mm</t>
  </si>
  <si>
    <t>nr 3 dł – 90mm</t>
  </si>
  <si>
    <t>nr 4 dł - 100mm</t>
  </si>
  <si>
    <t>nr 5 dł - 110mm</t>
  </si>
  <si>
    <t>sterylne</t>
  </si>
  <si>
    <t>oznakowane na opakowaniu jednostkowym</t>
  </si>
  <si>
    <t>numer rurki ustno - gardłowej na kołnierzu rurki</t>
  </si>
  <si>
    <t>Załącznik nr 2.18 do SWZ</t>
  </si>
  <si>
    <t>Część nr 18 - Cewniki Foleya 100% sylikonu CPV 33141200-2</t>
  </si>
  <si>
    <t>Urologiczny sterylny dwudrożny cewnik wykonany z biokompatybilnego miękkiego i elastycznego materiału, 100% silikonu z plastikową zastawką zapewniającą szczelność balonu z atraumatyczną, lekko zaokrągloną końcówką, wyposażony w dwa boczne otwory o łagodnie wyoblonych krawędziach. Balon o różnych pojemnościach, łatwy do napełnienia i opróżnienia, odporny na rozrywanie. W rozmiarach:</t>
  </si>
  <si>
    <t>cewnik urologiczny Foley nr Ch 6</t>
  </si>
  <si>
    <t>cewnik urologiczny Foley nr Ch 8</t>
  </si>
  <si>
    <t>cewnik urologiczny Foley nr Ch 10</t>
  </si>
  <si>
    <t>cewnik urologiczny Foley nr Ch 12</t>
  </si>
  <si>
    <t>cewnik urologiczny Foley nr Ch 14</t>
  </si>
  <si>
    <t>cewnik urologiczny Foley nr Ch 16</t>
  </si>
  <si>
    <t>cewnik urologiczny Foley nr Ch 18</t>
  </si>
  <si>
    <t>Załącznik nr 2.19 do SWZ</t>
  </si>
  <si>
    <t>Część nr 19 – Zamknięty system do pobierania próbek z drzewa oskrzelowego CPV 33140000-3</t>
  </si>
  <si>
    <t>zamknięty system do pobierania próbek z drzewa oskrzelowego z cewnikiem nr 8 (z naklejkami i łącznikami do zakorkowania) - sterylne</t>
  </si>
  <si>
    <t>zamknięty system do pobierania próbek z drzewa oskrzelowego z cewnikiem do bronchoskopii - sterylne</t>
  </si>
  <si>
    <t xml:space="preserve">                                                              RAZEM:</t>
  </si>
  <si>
    <t>Część nr 20. - Resuscytator jedn. użytku CPV 33171200-1</t>
  </si>
  <si>
    <t xml:space="preserve">Resuscytator jedn. niemowlęce /noworodkowe, zawór ograniczający ciśnienie, zamknięty rezerwuar tlenu, maska roz.0 (równoważny rozmiarowi 1) dla niemowląt </t>
  </si>
  <si>
    <t>Resuscytator jedn. Pediatryczny ,zawór ograniczający ciśnienie,rezerwuar tlenu, maska roz.1 (równoważny rozmiarowi 2) dla małych dzieci</t>
  </si>
  <si>
    <t>Resuscytator jedn. dorosłych, zawór ograniczającym ciśnienie, rezerwuar tlenu, maska roz.5 dla dorosłych</t>
  </si>
  <si>
    <t>Załącznik nr 2.21 do SWZ</t>
  </si>
  <si>
    <t>Część nr 21 - Końcówki do pola operacyjnego CPV 33162200-5</t>
  </si>
  <si>
    <r>
      <rPr>
        <b/>
        <sz val="10"/>
        <rFont val="Arial"/>
        <family val="2"/>
        <charset val="238"/>
      </rPr>
      <t xml:space="preserve">Końcówka Yankauer standardowa
</t>
    </r>
    <r>
      <rPr>
        <sz val="10"/>
        <rFont val="Arial"/>
        <family val="2"/>
        <charset val="238"/>
      </rPr>
      <t>Stosowana do odsysanie pola operacyjnego w chirurgii ogólnej
• całkowicie transparentna końcówka z pełną możliwością obserwacji odsysanej wydzieliny
• ergonomicznie ukształtowana z podwójnym załamaniem krzywizny
• 4 otwory boczne
• CH 23 - Ø 3,80 mm/7,59 mm (wew./zew.)
• bez kontroli odsysania 
opakowanie papier- folia</t>
    </r>
  </si>
  <si>
    <r>
      <rPr>
        <b/>
        <sz val="10"/>
        <rFont val="Arial"/>
        <family val="2"/>
        <charset val="238"/>
      </rPr>
      <t xml:space="preserve">Końcówka Yankauer CH 20
</t>
    </r>
    <r>
      <rPr>
        <sz val="10"/>
        <rFont val="Arial"/>
        <family val="2"/>
        <charset val="238"/>
      </rPr>
      <t>Stosowana do odsysanie pola operacyjnego w chirurgii ogólnej
• całkowicie transparentna końcówka z pełną możliwością
obserwacji odsysanej wydzieliny
• ergonomicznie ukształtowana z pojedynczym załamaniem krzywizny
• bez otworów bocznych
• CH 20 - Ø 4,45 mm/6,50 mm (wew./zew.)
• bez kontroli  odsysania 
Opakowanie folia/papier</t>
    </r>
  </si>
  <si>
    <r>
      <rPr>
        <b/>
        <sz val="10"/>
        <rFont val="Arial"/>
        <family val="2"/>
        <charset val="238"/>
      </rPr>
      <t xml:space="preserve">Końcówka Yankauer CH 20 z 4 otworami bocznymi
</t>
    </r>
    <r>
      <rPr>
        <sz val="10"/>
        <rFont val="Arial"/>
        <family val="2"/>
        <charset val="238"/>
      </rPr>
      <t>Stosowana do odsysania pola operacyjnego w chirurgii ogólnej
• lekka i idealnie wyważona rączka zapewnia wysoki komfort
pracy i ogranicza zmęczenie dłoni
• ergonomicznie ukształtowana z pojedynczym załamaniem krzywizny
• 4 otwory boczne
• CH 20 - Ø 4,45 mm/6,50 mm (wew./zew.)
• bez kontroli odsysania
 Opakowanie folia/papier</t>
    </r>
  </si>
  <si>
    <r>
      <rPr>
        <b/>
        <sz val="10"/>
        <rFont val="Arial"/>
        <family val="2"/>
        <charset val="238"/>
      </rPr>
      <t xml:space="preserve">Końcówka Yankauer Sump Tip koszyczkowa
</t>
    </r>
    <r>
      <rPr>
        <sz val="10"/>
        <rFont val="Arial"/>
        <family val="2"/>
        <charset val="238"/>
      </rPr>
      <t>Stosowana do wzmożonego odsysania, w chirurgii klatki piersiowej i chirurgii
przewodu pokarmowego
• kaniula zakończona koszyczkiem
• całkowicie transparentna końcówka z pełną możliwością
obserwacji odsysanej wydzieliny
• lekka i idealnie wyważona rączka zapewnia wysoki komfort pracy
i ogranicza zmęczenie dłoni
• idealnie gładka powierzchnia wewnętrzna zapobiega blokowaniu
lub zaleganiu odsysanej treści
• ergonomicznie ukształtowana z pojedynczym załamaniem
krzywizny
• CH 20 - Ø 4,45 mm/6,50 mm (wew./zew.), 7 otworów
• dostosowana do łącznika 6,35 mm (1/4”) oraz 9,50 mm (3/8”)
• bez  kontroli odsysania 
Opakowanie folia/papier</t>
    </r>
  </si>
  <si>
    <t>Załącznik nr 2.22 do SWZ</t>
  </si>
  <si>
    <t>Część nr 22– Układ oddechowy, jednorurowy, dwuświatłowy z workiem (do aparatu do znieczulenia oraz do respiratora) CPV 33140000-3</t>
  </si>
  <si>
    <r>
      <rPr>
        <b/>
        <sz val="10"/>
        <rFont val="Arial"/>
        <family val="2"/>
        <charset val="238"/>
      </rPr>
      <t>Obwód oddechowy jednorurowy dla dorosłych i dzieci</t>
    </r>
    <r>
      <rPr>
        <sz val="10"/>
        <rFont val="Arial"/>
        <family val="2"/>
        <charset val="238"/>
      </rPr>
      <t>: dla  pacjentów powyżej 4,5 kg (informacja
w instrukcji użycia - załączyć instrukcję do oferty) , z funkcją wymiennika ciepła (powietrze wydychane przez pacjenta ogrzewa powietrze wdychane przez pacjenta), łącznik T od strony maszyny, rura wykonana z PE (polietylenu) o dł 300 cm cm; rura wydechowa o dł. 60 cm zakończona złączem ryflowanym 22mmF z EVA, dodatkowa rura do worka o długości 150 cm zakończona z jednej strony złączem ryflowanym22mmF z EVA z drugiej łącznikiem pasującym do worka; worek oddechowy bezlateksowy poj. 2 litrów, informacja o pojemności na kołnierzu worka średnica rur 22mm; kolanko 15mmM-22mmM/15mmF z portem luer lock z wkręcanym koreczkiem (dającym stabilne szczelne zabezpieczenie);
zatyczka 22mmF zabezpieczająca układ przed wpadaniem ciał obcych , w czerwonym kolorze zapewniającym dobrą widoczność dla personelu szpitalnego; czysty mikrobiologicznie, opakowanie folia, opakowanie indywidualne, nie zawiera lateksu, nie zawiera DEHP i PHT,
wszystkie elementy składowe w jednym fabrycznym opakowaniu</t>
    </r>
  </si>
  <si>
    <r>
      <rPr>
        <b/>
        <sz val="10"/>
        <rFont val="Arial"/>
        <family val="2"/>
        <charset val="238"/>
      </rPr>
      <t>Obwód oddechowy jednorurowy pediatryczny</t>
    </r>
    <r>
      <rPr>
        <sz val="10"/>
        <rFont val="Arial"/>
        <family val="2"/>
        <charset val="238"/>
      </rPr>
      <t>: dla pacjentów powyżej 4,5 kg (informacja w instrukcji użycia – załączyć instrukcję do oferty), z funkcją wymiennika ciepła (powietrze wydychane przez pacjenta ogrzewa powietrze wdychane przez pacjenta), łącznik T od strony maszyny, rura wykonana z PE (polietylenu) o dł 180 cm cm; rura wydechowa o dł. 60 cm zakończona złączem ryflowanym 22mmF z EVA, dodatkowa rura do worka o długości 180 cm zakończona z jednej strony złączem ryflowanym22mmF z EVA z drugiej łacznikiem pasującym do worka; średnica rur 22mm; kolanko 15mmM- 22mmM/15mmF z portem luer lock z wkręcanym koreczkiem (dającym stabilne szczelne zabezpieczenie); zatyczka 22mmF zabezpieczająca układ przed wpadaniem ciał obcych , w czerwonym kolorze zapewniającym dobrą widoczność dla personelu szpitalnego; czysty mikrobiologicznie, opakowanie folia, opakowanie indywidualne, nie zawiera lateksu, nie zawiera DEHP i PHT, wszystkie elementy składowe w jednym fabrycznym opakowaniu.</t>
    </r>
  </si>
  <si>
    <r>
      <rPr>
        <b/>
        <sz val="10"/>
        <rFont val="Arial"/>
        <family val="2"/>
        <charset val="238"/>
      </rPr>
      <t>Obwód oddechowy jednorurowy dla dorosłych i dzieci</t>
    </r>
    <r>
      <rPr>
        <sz val="10"/>
        <rFont val="Arial"/>
        <family val="2"/>
        <charset val="238"/>
      </rPr>
      <t>: dla pacjentów powyżej 4,5 kg (informacja w instrukcji użycia - załączyć instrukcję do oferty), z funkcją wymiennika ciepła (powietrze wydychane przez pacjenta ogrzewa powietrze wdychane przez pacjenta), łącznik T od strony maszyny, rura wykonana z PE (polietylenu) o dł 300 cm cm; rura wydechowa o dł. 60 cm zakończona złączem ryflowanym 22mmF z EVA, dodatkowa rura do worka o długości 150 cm zakończona z jednej strony złączem ryflowanym22mmF z EVA z drugiej łącznikiem pasującym do worka; worek oddechowy bezlateksowy poj. 1 litra, informacja o pojemności na kołnierzu worka średnica rur 22mm; kolanko 15mmM-22mmM/15mmF z portem luer lock z wkręcanym koreczkiem (dającym stabilne szczelne zabezpieczenie); zatyczka 22mmF zabezpieczająca układ przed wpadaniem ciał obcych , w czerwonym kolorze zapewniającym dobrą widoczność dla personelu szpitalnego; czysty mikrobiologicznie, opakowanie folia, opakowanie indywidualne, nie zawiera lateksu, nie zawiera DEHP i PHT, wszystkie elementy składowe w jednym fabrycznym opakowaniu.</t>
    </r>
  </si>
  <si>
    <r>
      <rPr>
        <b/>
        <sz val="10"/>
        <rFont val="Arial"/>
        <family val="2"/>
        <charset val="238"/>
      </rPr>
      <t>Obwód oddechowy uniwersalny do respiratora</t>
    </r>
    <r>
      <rPr>
        <sz val="10"/>
        <rFont val="Arial"/>
        <family val="2"/>
        <charset val="238"/>
      </rPr>
      <t xml:space="preserve"> dł 180 cm, jednorurowy (z dzieloną membraną), dedykowany pacjentom od 4,5 kg (potwierdzenie w instrukcji użycia – załączyć instrukcję do oferty). Średnica rury 22 mm, złącze rur 22 mm F wykonane z EVA (polimer octanu winylu), rura wydechowa 60 cm, średnica rury wydechowej 22 mm. Obwód zakończony łącznikiem prostym 22M/15F. Kolanko z portem Luer-Lock do kapnografu (koreczek stabilnie wkręcany). Złącza kolanka 15mmM-22mmM/15mmF, wszystkie elementy składowe w jednym fabrycznym opakowaniu.</t>
    </r>
  </si>
  <si>
    <r>
      <rPr>
        <b/>
        <sz val="10"/>
        <rFont val="Arial"/>
        <family val="2"/>
        <charset val="238"/>
      </rPr>
      <t>Obwód oddechowy uniwersalny do respiratora dwuświatłowy</t>
    </r>
    <r>
      <rPr>
        <sz val="10"/>
        <rFont val="Arial"/>
        <family val="2"/>
        <charset val="238"/>
      </rPr>
      <t xml:space="preserve"> (dzielony membraną) z pułapkami wodnymi opróżnianymi w systemie zamkniętym. Dedyjowany pacjentom od 5 kg. Długość 160-180cm. Rura wydechowa do respiratora o dł. 60cm zakończona elastycznym złączem 22mmF. Średnica 22mm. Obrotowe złącze od strony pacjenta. Kolanko 15mmM-22mmM/15mmF z portem luer lock i wkręcaną szczelnie zatyczką. Zatyczka 22mmF zabezpieczająca obwód oddechowy przed wpadaniem obcych ciał i pomocna przy wykonywaniu testu respiratora. 2 pułapki wodne z samouszczelniającymi się zaworami. Filtr oddechowy bakteryjno – wirusowy z HME. Materiał: PP (polipropylen) i PE (polietylen), nie zawiera ftalanów (DEHP i PHT), nie zawiera lateksu. Wszystkie elementy zapakowane razem. Opakowanie: folia. Czysty mikrobiologicznie.</t>
    </r>
  </si>
  <si>
    <r>
      <rPr>
        <b/>
        <sz val="10"/>
        <rFont val="Arial"/>
        <family val="2"/>
        <charset val="238"/>
      </rPr>
      <t>Worek oddechowy jednorazowy</t>
    </r>
    <r>
      <rPr>
        <sz val="10"/>
        <rFont val="Arial"/>
        <family val="2"/>
        <charset val="238"/>
      </rPr>
      <t xml:space="preserve"> o poj. 0,5l. i poj.1 litra neoprenowy, bezlateksowy, złącze 22mmF, informacja o pojemności umieszczona na kołnierzu worka.( do wyboru zamawiającego)</t>
    </r>
  </si>
  <si>
    <t>Załącznik nr 2.23 do SWZ</t>
  </si>
  <si>
    <t>Część nr 23 – Układy oddechowe jedn. użytku do wentylacji nieinwazyjnej CPV 33140000-3</t>
  </si>
  <si>
    <t>Zestaw noworodkowy i dla dzieci do 10kg. Do terapii tlenowej wysokimi przepływami przeznaczony do stosowania z nawilżaczem F&amp;P MR 730/850, Aqua Vent 2600A</t>
  </si>
  <si>
    <t>kaniula nosowa dla noworodków</t>
  </si>
  <si>
    <t>kaniula nosowa dla niemowląt</t>
  </si>
  <si>
    <t>kaniula nosowa dla niemowląt – duża</t>
  </si>
  <si>
    <t>kaniula nosowa pediatryczna</t>
  </si>
  <si>
    <t>Układ do terapii wysokimi przepływami o średnicy 22mm, z zabezpieczeniem przeciwdrobnoustrojowym opartym na działaniu jonów srebra
W skład zestawu wchodzi: 
- odcinek wdechowy podgrzewany dł. 1,5 m
- odcinek łączący nawilżacz z aparatem
- komora nawilżacza</t>
  </si>
  <si>
    <t>Kaniula nosowa - 4mm/przepływ 5-60L/min, waga pacjenta 30-50kg.</t>
  </si>
  <si>
    <t>Kaniula nosowa - 5mm/przepływ 10-80L/min, waga pacjenta 50-70kg.</t>
  </si>
  <si>
    <t>Łącznik do prowadzenia tlenoterapii wysokoprzepływowej bezpośrednio z przepływomierza</t>
  </si>
  <si>
    <t>Zastawka bezpieczeństwa PEEP – różne  zakresy ciśnień: 2,5/ 5/ 7,5/ 10/ 12/ 15/ 20 cm H2O, do wyboru przez użytkownika</t>
  </si>
  <si>
    <t>Załącznik nr 2.24 do SWZ</t>
  </si>
  <si>
    <t>Część nr 24 - Układy oddechowe jedn. użytku do respiratorów wszystkich typów CPV 33140000-3</t>
  </si>
  <si>
    <t>Układ oddechowy jednorazowego użytku dla dorosłych – pow 10 kg masy ciała, posiadający spiralną grzałkę w drenie na linii wdechowej i pułapkę wodna na linii wydechowej: z dwoma kolorami rur odróżniającymi wdech i wydech; w kpl. dren proksymalny,
Wejście w grzałce musi zawierać trójkątne wcięcie, takie aby umożliwiło podłączenie czujnika temp. stosowanego również do modelu nawilżacza MR850 firmy Fisher&amp;Paykel.
Komplet musi zawierać komorę z automatycznym pobieraniem wody, posiadającą dwa pływaki zabezpieczające przed przedostaniem się wody do układu oddechowego. Układ wraz z komorą musi tworzyć kpl. tj. znajdować się w jednym opakowaniu.
Mikrobiologicznie czyste.</t>
  </si>
  <si>
    <t>Układ oddechowy jednorazowego użytku - do 10 kg masy ciała, posiadający spiralną grzałkę w drenie na linii wdechowej i pułapkę wodną na linii wydechowej: z dwoma kolorami rur odróżniającymi wdech i wydech; w kpl. dren proksymalny; część Y obrotowa oraz posiadająca wejście do podawania surfaktantu; porty do podaży NO, posiadający kpl. adapterów umożliwiających stosowanie układu do różnych typów respiratorów. Przepływ gazów powyżej 4L/min. Wejście w grzałce musi zawierać trójkątne wcięcie, takie aby umożliwiło podłączenie czujnika temp. stosowanego również do modelu nawilżacza MR850 firmy Fisher&amp;Paykel, 
Komplet musi zawierać komorę z automatycznym pobieraniem wody, posiadającą dwa pływaki zabezpieczające przed przedostaniem się wody do układu oddechowego. Układ wraz z komorą musi tworzyć kpl. tj. znajdować się w jednym opakowaniu. Mikrobiologicznie czysty.</t>
  </si>
  <si>
    <t>Załącznik nr 2.25 do SWZ</t>
  </si>
  <si>
    <t>Część nr 25 - Dren do drenażu jamy opłucnej CPV 33141640-8</t>
  </si>
  <si>
    <t>Sterylny bezlateksowy cewnik długości 45cm wykonany z miękkiego, elastycznego PCV z atraumatycznym otworem końcowym i sześcioma krzyżowo położonymi otworami bocznymi, proksymalny koniec wyposażony w spłaszczony łącznik umożliwiający chwyt kleszczami, skalowany co 2cm, z linią RTG na całej długości. Cewnik matowy z przeźroczystą częścią drenującą. W zestawie osobno pakowany łącznik do podłączenia z zestawem do drenażu. Pakowany podwójnie. Rozmiary: CH16, CH18, CH22.</t>
  </si>
  <si>
    <t>opak.</t>
  </si>
  <si>
    <r>
      <rPr>
        <sz val="10"/>
        <color rgb="FF000000"/>
        <rFont val="Arial"/>
        <family val="2"/>
        <charset val="1"/>
      </rPr>
      <t xml:space="preserve">. </t>
    </r>
    <r>
      <rPr>
        <sz val="10"/>
        <color rgb="FF000000"/>
        <rFont val="Arial"/>
        <family val="2"/>
        <charset val="238"/>
      </rPr>
      <t>Sterylny wymiennik ciepła i wilgoci z portem tlenowym i zamykaną klapką do odsysania typu Thermovent T 2 ,  Podwójny wkład celulozowy po obu stronach gwarantujący wysoki poziom wydajności wymiany ciepła i wilgoci.</t>
    </r>
  </si>
  <si>
    <t>Wymagania</t>
  </si>
  <si>
    <t xml:space="preserve">Poz 2 - </t>
  </si>
  <si>
    <t>- niewielki rozmiar, kształt T,</t>
  </si>
  <si>
    <t>- podwójny wkład celulozowy,</t>
  </si>
  <si>
    <t>- bezpieczne złącze pasujące do wszystkich rurek z łącznikiem 15 mm,</t>
  </si>
  <si>
    <t>- możliwość podłączenia nasadki tlenowej do owiewania tlenem typu Thermovent O2</t>
  </si>
  <si>
    <t>- sterylny, jednorazowego użytku.</t>
  </si>
  <si>
    <t>Załącznik nr 2.26 do SWZ</t>
  </si>
  <si>
    <t>Część nr 26 - Dreny z trokarem i inne CPV 33141640-8</t>
  </si>
  <si>
    <t>VAT</t>
  </si>
  <si>
    <r>
      <rPr>
        <b/>
        <sz val="10"/>
        <rFont val="Arial"/>
        <family val="2"/>
        <charset val="238"/>
      </rPr>
      <t>Grupa I: Dren z trokarem ostrym typu trójgraniec,</t>
    </r>
    <r>
      <rPr>
        <sz val="10"/>
        <rFont val="Arial"/>
        <family val="2"/>
        <charset val="238"/>
      </rPr>
      <t xml:space="preserve"> wykonany z miękkiego termoplastycznego PCW, otwory ssące i otwór końcowy gładko wykończone, linia rtg., znaczniki co 2 cm, oznaczenie rozmiaru na drenie i płaskim uchwycie trokara, zintegrowany łącznik, podwójne pakowany z dodatkowym zabezpieczeniem przed uszkodzeniem opakowania przez trokar, sterylny, rozmiary:</t>
    </r>
  </si>
  <si>
    <t xml:space="preserve">nr 16F/27cm, </t>
  </si>
  <si>
    <t xml:space="preserve">nr 20F/42cm, </t>
  </si>
  <si>
    <t>nr 24F/42cm,</t>
  </si>
  <si>
    <t>nr 28F/42cm</t>
  </si>
  <si>
    <r>
      <rPr>
        <b/>
        <sz val="10"/>
        <rFont val="Arial"/>
        <family val="2"/>
        <charset val="238"/>
      </rPr>
      <t xml:space="preserve">Grupa II: Dren Thorax prosty z PCW
</t>
    </r>
    <r>
      <rPr>
        <sz val="10"/>
        <rFont val="Arial"/>
        <family val="2"/>
        <charset val="238"/>
      </rPr>
      <t xml:space="preserve">Dren prosty do klatki piersiowej typu Thorax wykonany z gładkiego, odpornego na załamania PCV, z niebieską linię kontrastującą w promieniach Rtg na całej długości, z atraumatycznym uchwytem do kleszczy, z gładko wykończonymi otworami bocznymi i otwartym końcem, ze znacznikami głębokości co 2 cm, </t>
    </r>
    <r>
      <rPr>
        <sz val="10"/>
        <color rgb="FFFF0000"/>
        <rFont val="Arial"/>
        <charset val="238"/>
      </rPr>
      <t>dostarczane razem z łącznikiem do podłączenia do zestawu drenażowego. Długość drenu</t>
    </r>
    <r>
      <rPr>
        <b/>
        <sz val="11"/>
        <color rgb="FFFF0000"/>
        <rFont val="Calibri"/>
        <charset val="238"/>
      </rPr>
      <t xml:space="preserve"> 45 cm</t>
    </r>
    <r>
      <rPr>
        <sz val="10"/>
        <rFont val="Arial"/>
        <family val="2"/>
        <charset val="238"/>
      </rPr>
      <t xml:space="preserve">, pakowany sterylnie, rozmiary: </t>
    </r>
  </si>
  <si>
    <t>nr CH 16</t>
  </si>
  <si>
    <t>nr CH 20</t>
  </si>
  <si>
    <t>nr CH 24</t>
  </si>
  <si>
    <t>nr CH 28</t>
  </si>
  <si>
    <r>
      <rPr>
        <b/>
        <sz val="10"/>
        <rFont val="Arial"/>
        <family val="2"/>
        <charset val="238"/>
      </rPr>
      <t xml:space="preserve">Grupa III:  Dren typu Jackson-Pratt
</t>
    </r>
    <r>
      <rPr>
        <sz val="10"/>
        <rFont val="Arial"/>
        <family val="2"/>
        <charset val="238"/>
      </rPr>
      <t>Płaskie dreny typu Jackson-Pratt, wykonane z czystego 100%-owego silikonu o długości 100cm, z fenestracją na długości 20cm. z łącznikiem stożkowym.</t>
    </r>
  </si>
  <si>
    <t>rozmiar:  3 x 7 mm</t>
  </si>
  <si>
    <t>rozmiar:  4 x 10 mm</t>
  </si>
  <si>
    <r>
      <rPr>
        <b/>
        <sz val="10"/>
        <rFont val="Arial"/>
        <family val="2"/>
        <charset val="238"/>
      </rPr>
      <t xml:space="preserve">Grupa IV: Dren brzuszny 
</t>
    </r>
    <r>
      <rPr>
        <sz val="10"/>
        <rFont val="Arial"/>
        <family val="2"/>
        <charset val="238"/>
      </rPr>
      <t>Dren wykonany z przezroczystego 100% silikonu z atraumatycznym zakończeniem, otwór końcowy, naprzeciwlegle rozmieszczone otwory, znacznik głębokości 5 cm od ostatniego otworu fenestracyjnego oraz linia widoczna w RTG, podwójnie pakowany, sterylny, długość drenu 50cm, rozmiary:</t>
    </r>
  </si>
  <si>
    <t>nr CH 9</t>
  </si>
  <si>
    <t>nr CH 12</t>
  </si>
  <si>
    <t>nr CH 15</t>
  </si>
  <si>
    <t>nr CH 18</t>
  </si>
  <si>
    <t>nr CH 21</t>
  </si>
  <si>
    <r>
      <rPr>
        <b/>
        <sz val="10"/>
        <rFont val="Arial"/>
        <family val="2"/>
        <charset val="238"/>
      </rPr>
      <t xml:space="preserve">Grupa V: Dren Redon 
</t>
    </r>
    <r>
      <rPr>
        <sz val="10"/>
        <rFont val="Arial"/>
        <family val="2"/>
        <charset val="238"/>
      </rPr>
      <t>Dren Redon wykonany z termoplastycznego PCW, odporny na załamanie, gładki, z linią widoczną w rtg, ze znacznikiem głębokości, dł. 50 cm, sterylny, rozmiary:  8Ch, 10Ch, 12Ch, 14Ch.  Po 20szt</t>
    </r>
  </si>
  <si>
    <t>nr CH 8</t>
  </si>
  <si>
    <t>nr CH 10</t>
  </si>
  <si>
    <t>nr CH 14</t>
  </si>
  <si>
    <t>Razem za wszystkie grupy(I+II+III+IV+V):</t>
  </si>
  <si>
    <t>Załącznik nr 2.27 do SWZ</t>
  </si>
  <si>
    <t>Część nr 27 - Cewniki do embolectomii CPV 33141200-2</t>
  </si>
  <si>
    <t>Nr katalogowy, producent</t>
  </si>
  <si>
    <t>Cewnik Fogarty'ego CH 2, dł. 40cm.</t>
  </si>
  <si>
    <t>Cewnik Fogarty'ego CH 2, dł. 60cm.</t>
  </si>
  <si>
    <t>Cewnik Fogarty'ego CH 2, dł. 80cm.</t>
  </si>
  <si>
    <t>Cewnik Fogarty'ego CH 3, dł. 40cm.</t>
  </si>
  <si>
    <t>Cewnik Fogarty'ego CH 3, dł. 80cm.</t>
  </si>
  <si>
    <t>Załącznik nr 2.28 do SWZ</t>
  </si>
  <si>
    <t>Część nr 28 – Igła aspiracyjna do punkcji szpiku CPV 33141320-9</t>
  </si>
  <si>
    <t>16 G dł. 68mm</t>
  </si>
  <si>
    <t>igła aspiracyjna do pobierania szpiku kostnego z nastawną głębokością</t>
  </si>
  <si>
    <t>16GA (1,6mm) x max 68mm</t>
  </si>
  <si>
    <t>uchwyt typu „twist lock” z kaniulą i mandrynem</t>
  </si>
  <si>
    <t>przeznaczona do pobierania szpiku z talerza biodrowego lub mostka</t>
  </si>
  <si>
    <t>posiadająca złącze typu „luer” umieszczone w uchwycie do podłączenia strzykawki</t>
  </si>
  <si>
    <t>pakowane pojedynczo</t>
  </si>
  <si>
    <t>ogranicznik głębokości wkłucia z możliwością ustawienia głębokości wkłucia</t>
  </si>
  <si>
    <t>Załącznik nr 2.29 do SWZ</t>
  </si>
  <si>
    <t>Część nr 29 – Filtry  mechaniczne  i elektrostatyczne do układu oddechowego CPV 33100000-1</t>
  </si>
  <si>
    <r>
      <rPr>
        <b/>
        <sz val="9"/>
        <rFont val="Arial"/>
        <family val="2"/>
        <charset val="238"/>
      </rPr>
      <t>Przedmiot zamówienia</t>
    </r>
    <r>
      <rPr>
        <i/>
        <sz val="9"/>
        <rFont val="Arial"/>
        <family val="2"/>
        <charset val="238"/>
      </rPr>
      <t xml:space="preserve"> (typ filtra lub numer)</t>
    </r>
  </si>
  <si>
    <t>I Filtry  do układu oddechowego bez wymiennika ciepła i wilgoci z portem do kapnografii - sterylne</t>
  </si>
  <si>
    <t>Noworodkowe</t>
  </si>
  <si>
    <t>Pediatryczne</t>
  </si>
  <si>
    <t>Dorośli</t>
  </si>
  <si>
    <t>II Filtr mechaniczny BVF z wymiennikiem ciepła i wilgoci do układu oddechowego , z portem do kapnografii - sterylne</t>
  </si>
  <si>
    <t xml:space="preserve">Pediatryczne </t>
  </si>
  <si>
    <t xml:space="preserve">Wymogi: </t>
  </si>
  <si>
    <t xml:space="preserve"> I Filtry  do układu oddechowego bez wymiennika ciepła i   wilgoci z portem do kapnografii – sterylne</t>
  </si>
  <si>
    <t>Poz. 1 Noworodki – filtr elektrostatyczny</t>
  </si>
  <si>
    <t>zakres objętości oddechowowej  (VT) 30-100ml</t>
  </si>
  <si>
    <t>wysokowydajne nawilżanie wydajność nawilżania 28 mg H2O/l przy Vt 50 ml</t>
  </si>
  <si>
    <t>niski opór przepływu 0,3cm wody przy 2.5l/min   0,6cm wody przy .5l/min   0,9cm wody przy 7.5l/min  1,3cm wody przy 10 l/min, 2,2 cm H2O przy 15 l/min</t>
  </si>
  <si>
    <t>do stosowania przez 24h (lub więcej)</t>
  </si>
  <si>
    <t xml:space="preserve">objętość wewn. 11 ml, </t>
  </si>
  <si>
    <t xml:space="preserve"> masa własna 8,0 g</t>
  </si>
  <si>
    <t>Poz. 2 -Pediatryczny – filtr mechaniczny</t>
  </si>
  <si>
    <t>Zakres objętości oddech. 150 – 1200 ml</t>
  </si>
  <si>
    <t>Skuteczność filtracyjna względem NaCl  ≥ 99,512%*</t>
  </si>
  <si>
    <t xml:space="preserve">Skuteczność filtracyjna względem bakterii  99,9999 </t>
  </si>
  <si>
    <t>Opór przepływu  0,5 cm H2O przy 15 l/min, 1,2 cm H2O przy 30 l/min, 2,7 cm H2O przy 60 l/min, 4,5 cm H2O przy 90 l/min)</t>
  </si>
  <si>
    <t>Urata wilgotności 17 mg H2O/l przy Vt 500 ml*</t>
  </si>
  <si>
    <t xml:space="preserve">Wydajność nawilżania 16 mg H2O/l przy Vt 500 m </t>
  </si>
  <si>
    <t>port do kapnografii</t>
  </si>
  <si>
    <t xml:space="preserve">Mała przestrzeń martwa 42 ml </t>
  </si>
  <si>
    <t>Niska masa 24,0 g</t>
  </si>
  <si>
    <t>Poz. 3- Dorośli- skuteczna filtracja mechaniczna</t>
  </si>
  <si>
    <t>Zakres objętości oddech. 200 – 1500 ml</t>
  </si>
  <si>
    <t>Filtr mechaniczny KOMPAKTOWY</t>
  </si>
  <si>
    <t>Skuteczność filtracji bakterii,  99,9999% (udokumentowane),</t>
  </si>
  <si>
    <t>Skuteczność filtracyjna względem wirusów &gt; 99,9999 %</t>
  </si>
  <si>
    <t>Skuteczność filtracyjna względem NaCl ≥ 99,747%</t>
  </si>
  <si>
    <t>Opór przepływu .0,8 cm H2O przy 30 l/min,  1,9 cm H2O przy 60 l/min,  3,2 cm H2O przy 90 l/min</t>
  </si>
  <si>
    <t xml:space="preserve">Urata wilgotności 15 mg H2O/l przy Vt 500 ml </t>
  </si>
  <si>
    <t>Wydajność nawilżania 21 mg H2O/l przy Vt 500 ml</t>
  </si>
  <si>
    <t xml:space="preserve">Objętość wewnętrzna  66 ml </t>
  </si>
  <si>
    <t>Masa 39,0 g</t>
  </si>
  <si>
    <t>II Filtr z wymiennikiem ciepła i wilgoci do układu oddechowego, z portem do kapnografii - sterylne</t>
  </si>
  <si>
    <t>Poz.1 Noworodki – filtr elektrostatyczny HME</t>
  </si>
  <si>
    <t>Zakres obj. oddech. 30 – 100 ml</t>
  </si>
  <si>
    <t>filtr p/ bakteryjny i p/ wirusowy z osobną warstwą celulozowego wymiennika ciepła i wilgoci oraz warstwy filtrującej, sterylny</t>
  </si>
  <si>
    <t>wyraźnie wydzielony celulozowy wymiennik ciepła i wilgoci</t>
  </si>
  <si>
    <t>kompatybilne z układem oddechowym (respiratora, aparatu do znieczuleń, układem Kühna, aparatem Ambu)</t>
  </si>
  <si>
    <t>nieprzepuszczalne dla cieczy,</t>
  </si>
  <si>
    <t>skuteczna filtracja elektrostatyczna</t>
  </si>
  <si>
    <t>wysokowydajne nawilżanie</t>
  </si>
  <si>
    <t>Skuteczność filtracji bakterii,  99,999%,</t>
  </si>
  <si>
    <t>Skuteczność filtracyjna względem wirusów &gt; 99,99 %</t>
  </si>
  <si>
    <t>Skuteczność filtracyjna względem NaCl ≥ 94,186%</t>
  </si>
  <si>
    <t>Opór przepływu  0,3 cm H2O przy 2,5 l/min, 0,6 cm H2O przy 5 l/min, 1 cm H2O przy 7,5 l/min, 1,5 cm H2O przy 10 l/min, 2,5 cm H2O przy 15 l/min</t>
  </si>
  <si>
    <t>wydajność nawilżania 28 mg wody/l przy VT 50 ml</t>
  </si>
  <si>
    <t>objętość wewn. 10ml, masa własna  9g.</t>
  </si>
  <si>
    <r>
      <rPr>
        <b/>
        <sz val="10"/>
        <rFont val="Arial"/>
        <family val="2"/>
        <charset val="238"/>
      </rPr>
      <t>Poz.2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 xml:space="preserve">Pediatryczne </t>
    </r>
  </si>
  <si>
    <t>Zakres obj. oddech. 75 – 300 ml</t>
  </si>
  <si>
    <t>Skuteczność filtracyjna względem NaCl ≥ 94,263%</t>
  </si>
  <si>
    <t xml:space="preserve">Opór przepływu 1,4 cm H2O przy 15 l/min, 3 cm H2O przy 30 l/min, 4,7 cm H2O przy 45 l/min, </t>
  </si>
  <si>
    <t>Utrata wilgotności 6 mg H2O/l przy Vt 75 ml,  8 mg H2O/l przyVt 250 ml*</t>
  </si>
  <si>
    <t>wydajność nawilżania 31 mg wody/l przy VT 250 ml</t>
  </si>
  <si>
    <t>objętość wewn. 29ml, masa własna  21g.</t>
  </si>
  <si>
    <t>wbudowana plisowana wkładka mechaniczna</t>
  </si>
  <si>
    <t>połączenie filtracji mechanicznej z elektrostatyczną</t>
  </si>
  <si>
    <t>Zakres obj. oddech. 300-1500 ml</t>
  </si>
  <si>
    <r>
      <rPr>
        <sz val="10"/>
        <color rgb="FF000000"/>
        <rFont val="Arial"/>
        <family val="2"/>
        <charset val="1"/>
      </rPr>
      <t xml:space="preserve">Skuteczność filtracji bakterii,  </t>
    </r>
    <r>
      <rPr>
        <sz val="10"/>
        <color rgb="FF000000"/>
        <rFont val="Arial"/>
        <family val="2"/>
        <charset val="238"/>
      </rPr>
      <t xml:space="preserve">≥ </t>
    </r>
    <r>
      <rPr>
        <sz val="10"/>
        <color rgb="FF000000"/>
        <rFont val="Arial"/>
        <family val="2"/>
        <charset val="1"/>
      </rPr>
      <t>99,999%,</t>
    </r>
  </si>
  <si>
    <r>
      <rPr>
        <sz val="10"/>
        <color rgb="FF000000"/>
        <rFont val="Arial"/>
        <family val="2"/>
        <charset val="1"/>
      </rPr>
      <t xml:space="preserve">Skuteczność filtracyjna względem wirusów </t>
    </r>
    <r>
      <rPr>
        <sz val="10"/>
        <color rgb="FF000000"/>
        <rFont val="Arial"/>
        <family val="2"/>
        <charset val="238"/>
      </rPr>
      <t xml:space="preserve">≥ </t>
    </r>
    <r>
      <rPr>
        <sz val="10"/>
        <color rgb="FF000000"/>
        <rFont val="Arial"/>
        <family val="2"/>
        <charset val="1"/>
      </rPr>
      <t xml:space="preserve"> 99,9999 %</t>
    </r>
  </si>
  <si>
    <t>Skuteczność filtracyjna względem NaCl ≥ 94,764%</t>
  </si>
  <si>
    <t>Opór przepływu 1,1 cm H2O przy 30 l/min,  2,5 cm H2O przy 60 l/min,  4,2 cm H2O przy 90 l/min</t>
  </si>
  <si>
    <t>Utrata wilgotności 5 mg H2O/l przy VT 500 ml57</t>
  </si>
  <si>
    <t>Wydajność wilżania 34 mg H2O/l przy VT 500 ml22</t>
  </si>
  <si>
    <t>objętość wewn. 96 ml, masa własna poniżej 49g</t>
  </si>
  <si>
    <t>Załącznik nr 2.30 do SWZ</t>
  </si>
  <si>
    <t>Część nr 30 – Rurki tracheostomijne bez mankietu oraz z mankietem CPV- 33171000-9</t>
  </si>
  <si>
    <r>
      <rPr>
        <b/>
        <sz val="10"/>
        <rFont val="Arial"/>
        <family val="2"/>
        <charset val="238"/>
      </rPr>
      <t xml:space="preserve">I grupa – </t>
    </r>
    <r>
      <rPr>
        <sz val="10"/>
        <rFont val="Arial"/>
        <family val="2"/>
        <charset val="238"/>
      </rPr>
      <t>Rurka tracheostomijna dla noworodków, bez mankietu lub z mankietem TaperGuard - do wyboru. Rozmiary od 2,5 do 4,0, co 0,5. Rurka pozbawiona szkodliwych ftalanów (DEHP) – potwierdzenie na opakowaniu rurki. Rozmiar rurki (średnica wewnętrzna i zewnętrzna w mm) oraz numer katalogowy napylony na kołnierzu rurki; dodatkowo numer katalogowy podany na obturatorze, który znajduje się standardowo w zestawie z rurką 1. Specjalne ukształtowanie skrzydełek kołnierza dopasowane do anatomii noworodków; 2 Rurka posiada mankiet specjalny niskoobjętościowy, niskociśnieniowy w kształcie stożka o potwierdzonej, w teście wewnętrznym producenta, zmniejszonej sile koniecznej do wyjęcia rurki o 30% i lepszej możliwości uszczelnienia przecieku, w porównaniu z rurką z mankietem baryłkowym. 3. Specjalnie zbudowany balonik kontrolny (zabudowany zaworek), dzięki czemu dziecko przypadkowo nie doprowadzi do rozszczelnienia.</t>
    </r>
  </si>
  <si>
    <t>2,5 – średnica zew 4,2 mm</t>
  </si>
  <si>
    <t>3,0 – średnica zew 4,8 mm</t>
  </si>
  <si>
    <t>3,5 – średnica zew 5,4 mm</t>
  </si>
  <si>
    <t>4,0 – średnica zew 6,0 mm</t>
  </si>
  <si>
    <t>2,5 – średnica zew 4,2 mm mankiet</t>
  </si>
  <si>
    <t>3,0 – średnica zew 4,8 mm mankiet</t>
  </si>
  <si>
    <t>3,5 – średnica zew 5,4 mm mankiet</t>
  </si>
  <si>
    <t>4,0 – średnica zew 6,0 mm mankiet</t>
  </si>
  <si>
    <r>
      <rPr>
        <b/>
        <sz val="10"/>
        <rFont val="Arial"/>
        <family val="2"/>
        <charset val="238"/>
      </rPr>
      <t xml:space="preserve">II grupa – </t>
    </r>
    <r>
      <rPr>
        <sz val="10"/>
        <rFont val="Arial"/>
        <family val="2"/>
        <charset val="238"/>
      </rPr>
      <t>Rurka tracheostomijna dla dzieci bez mankietu. Rozmiary od 4,5 do 5,5, co 0,5. Rurka pozbawiona szkodliwych ftalanów (DEHP) – potwierdzenie na opakowaniu rurki. Rozmiar rurki (średnica wewnętrzna i zewnętrzna w mm) oraz numer katalogowy napylony na kołnierzu rurki; dodatkowo numer katalogowy podany na obturatorze, który znajduje się standardowo w zestawie z rurką 1. Specjalne ukształtowanie skrzydełek kołnierza dopasowane do anatomii dzieci.</t>
    </r>
  </si>
  <si>
    <t>4,5 – średnica zew 6,7 mm</t>
  </si>
  <si>
    <t>5,0 – średnica zew 7,3 mm</t>
  </si>
  <si>
    <t>5,5 – średnica zew 7,9 mm</t>
  </si>
  <si>
    <r>
      <rPr>
        <b/>
        <sz val="10"/>
        <rFont val="Arial"/>
        <family val="2"/>
        <charset val="238"/>
      </rPr>
      <t xml:space="preserve">III grupa – </t>
    </r>
    <r>
      <rPr>
        <sz val="10"/>
        <rFont val="Arial"/>
        <family val="2"/>
        <charset val="238"/>
      </rPr>
      <t>Rurka tracheostomijna dla dzieci z mankietem.  Rozmiary od 5,0 do 6,5, co 0,5. Rurka pozbawiona szkodliwych ftalanów (DEHP) – potwierdzenie na opakowaniu rurki. Rozmiar rurki (średnica wewnętrzna i zewnętrzna w mm) oraz numer katalogowy napylony na kołnierzu rurki; dodatkowo numer katalogowy podany na obturatorze, który znajduje się standardowo w zestawie z rurką 1. Specjalne ukształtowanie skrzydełek kołnierza dopasowane do anatomii dzieci; specjalnie zbudowany balonik kontrolny (zabudowany zaworek), dzięki czemu dziecko przypadkowo nie doprowadzi do rozszczelnienia.</t>
    </r>
  </si>
  <si>
    <t>5,5 – średnica zew7,9 mm</t>
  </si>
  <si>
    <t>6,0 – średnica zew 8,5 mm</t>
  </si>
  <si>
    <t>6,5 – średnica zew9,0 mm</t>
  </si>
  <si>
    <t>Razem za wszystko (I+II+II)</t>
  </si>
  <si>
    <t xml:space="preserve"> I – III grupa – rurki tracheostomijne dla noworodków i dzieci</t>
  </si>
  <si>
    <t>rurki w najmniejszych rozmiarach do zastosowania u noworodków i wcześniaków, także w wersji z mankietem uszczelniającym, bez wpływu na średnicę zewn.</t>
  </si>
  <si>
    <t>wykonane z materiału nie zawierającego DEHP</t>
  </si>
  <si>
    <t>kołnierz rurki wykonany z bardzo miękkiego materiału</t>
  </si>
  <si>
    <t>oczka kołnierza lekko uniesione zewnętrznie w celu ułatwienia dostępu np. przy mocowaniu tasiemki</t>
  </si>
  <si>
    <t xml:space="preserve">złącze do wentylacji średnicy 15mm </t>
  </si>
  <si>
    <t>Załącznik nr 2.31 do SWZ</t>
  </si>
  <si>
    <t>Układ oddechowy MRI noworodkowy 3m, bez lateksu (opakowanie po 10 sztuk)</t>
  </si>
  <si>
    <t>Zestaw worka do sztucznego oddychania, dla noworodków, objętość 0,5l, dł.1,1m, bez lateksu (opakowanie po 25 sztuk)</t>
  </si>
  <si>
    <t>Załącznik nr 2.32 do SWZ</t>
  </si>
  <si>
    <t>Część nr 32 -Układy oddechowe do  respiratora transportowego  CPV 33140000-3</t>
  </si>
  <si>
    <t>Układ oddechowy do wentylacji noworodków i małych niemowląt dedykowany Babylogowi VN500 o długości 1,7m, wolny od lateksu, jednorazowego użytku, z ogrzewaniem na ramieniu oddechowym, pułapką i kopułą nawilżacza przeznaczona do nawilżacza F&amp;P MR850. Przeznaczony do stosowania u noworodków  z objętością oddechową do 100 ml.  Średnica rur i złączy 10 mm, złącza elastyczne, rury gładkie w środku, grzałka w ścianach układu, ramie wydechowe zaopatrzone w pułapkę wodną.Układ zoptymalizowany do HFO, wejście do układu zabezpieczone kapturkiem; układ  kompatybilny z respiratorami firmy Drager z opcją Neo.</t>
  </si>
  <si>
    <t>Układ oddechowy do respiratora transportowego Oxylog 3000 , bez lateksu, jednorazowego użytku, długości 1,9 m , dla pacjentów pediatrycznych.</t>
  </si>
  <si>
    <t>Układ oddechowy do respiratora transportowego Oxylog 3000, bez lateksu, jednorazowego użytku, długości 1,5 m, dla pacjentów dorosłych (opakowanie po 5 sztuk).</t>
  </si>
  <si>
    <t>Załącznik nr 2.33 do SWZ</t>
  </si>
  <si>
    <t>Część nr 33 - Nakłuwacze  CPV 33140000-3</t>
  </si>
  <si>
    <t>l.p.</t>
  </si>
  <si>
    <t>nakłuwacze do palca, bez podziałki ( Lancety do pobierania krwi, hematologiczne, metalowe)</t>
  </si>
  <si>
    <t>op./200szt/</t>
  </si>
  <si>
    <t>nakłuwacze igłowe – automatyczne; głębokość nakłucia 1,0 mm  z granatową końcówką (żółtą)</t>
  </si>
  <si>
    <t>nakłuwacze igłowe – automatyczne; głębokość nakłucia 2,4 mm z granatową końcówką (biało – granatowe)</t>
  </si>
  <si>
    <t>lancety do testów punktowych – alergicznych</t>
  </si>
  <si>
    <t>Igły do wstrzykiwaczy (penów) Sterylne igły jednorazowego użytku
- kompatybilne z wieloma wstrzykiwaczami insulinowymi
Opakowanie jednostkowe z czytelną datą ważności i rozmiarem; rozm : 0,25 mm x 5mm</t>
  </si>
  <si>
    <t>op.(100szt.)</t>
  </si>
  <si>
    <t xml:space="preserve">                                                Razem                                                                           </t>
  </si>
  <si>
    <t>Wymogi: poz.4</t>
  </si>
  <si>
    <t>lancety do testów typu Prick testlanzeben lub równoważne</t>
  </si>
  <si>
    <t>metalowe</t>
  </si>
  <si>
    <t>długość ostrza do 1mm</t>
  </si>
  <si>
    <t>Część nr 34 - Dreny do ssaka jednorazowego użytku - sterylne CPV 33141640-8</t>
  </si>
  <si>
    <t>8 x 5,6 x 1500mm z łącznikiem</t>
  </si>
  <si>
    <t>12 x 8,0 x 2000mm</t>
  </si>
  <si>
    <t>Załącznik nr 2.35 do SWZ</t>
  </si>
  <si>
    <t>Część nr 35 – Kanka doodbytnicza - sterylna  CPV 33100000-1</t>
  </si>
  <si>
    <t>kanka doodbytnicza – sterylna          16 x 200</t>
  </si>
  <si>
    <t>Pozycja nr  1- Kanki  doodbytnicze</t>
  </si>
  <si>
    <t>jednorazowe</t>
  </si>
  <si>
    <t>końcówka kompatybilna ze strzykawką jednorazowego użytku (2ml, 5ml, 10ml, 20ml)</t>
  </si>
  <si>
    <t>Załącznik nr 2.36 do SWZ</t>
  </si>
  <si>
    <t>Część nr 36 - Rurki tracheostomijne z mankietem, z łącznikiem dla dzieci CPV- 33171000-9</t>
  </si>
  <si>
    <r>
      <rPr>
        <b/>
        <sz val="9"/>
        <rFont val="Arial"/>
        <family val="2"/>
        <charset val="238"/>
      </rPr>
      <t xml:space="preserve">Przedmiot zamówienia </t>
    </r>
    <r>
      <rPr>
        <i/>
        <sz val="9"/>
        <rFont val="Arial"/>
        <family val="2"/>
        <charset val="238"/>
      </rPr>
      <t>(numer lub typ</t>
    </r>
    <r>
      <rPr>
        <sz val="9"/>
        <rFont val="Arial"/>
        <family val="2"/>
        <charset val="238"/>
      </rPr>
      <t xml:space="preserve">) </t>
    </r>
  </si>
  <si>
    <t>nr 3,0</t>
  </si>
  <si>
    <t>szt</t>
  </si>
  <si>
    <t>nr 3,5</t>
  </si>
  <si>
    <t>nr 4,0</t>
  </si>
  <si>
    <t>nr 4,5</t>
  </si>
  <si>
    <t>nr 5,0</t>
  </si>
  <si>
    <t>nr 5,5</t>
  </si>
  <si>
    <t>nr 6,0</t>
  </si>
  <si>
    <t>nr 6,5</t>
  </si>
  <si>
    <t>nr 7,0</t>
  </si>
  <si>
    <t>nr 7,5</t>
  </si>
  <si>
    <t>nr 8,0</t>
  </si>
  <si>
    <t>łącznik kątowy podwójnie obrotowy do rurek tracheostomijnych i intubacyjnych</t>
  </si>
  <si>
    <t>przedłużacze do rurek tracheostomijnych i intubacyjnych z łącznikiem kątowym</t>
  </si>
  <si>
    <t>przedłużacze do rurek tracheostomijnych i intubacyjnych, bez łącznika</t>
  </si>
  <si>
    <t>opaski do rurek tracheostomijnych dla dorosłych</t>
  </si>
  <si>
    <t>opaski do rurek tracheostomijnych dla dzieci</t>
  </si>
  <si>
    <t xml:space="preserve">WYMOGI:  </t>
  </si>
  <si>
    <t>Rurki tracheostomijne z mankietem poz. 1 – 6</t>
  </si>
  <si>
    <t>wykonana z termoplastycznego PVC, silikonowana</t>
  </si>
  <si>
    <t>mankiet wysokoobjetościowy, niskociśnieniowy</t>
  </si>
  <si>
    <t>linia RTG na całej długości</t>
  </si>
  <si>
    <t>linia radiacyjna na całej długości rurki</t>
  </si>
  <si>
    <t>miękkie, gładkie przezroczyste skrzydełka szyldu</t>
  </si>
  <si>
    <t>prowadnica</t>
  </si>
  <si>
    <t xml:space="preserve">2 tasiemki mocujące </t>
  </si>
  <si>
    <t>balonik kontrolny, znakowany rozmiarem rurki</t>
  </si>
  <si>
    <t>bez lateksu, bez ftalanów</t>
  </si>
  <si>
    <t>Łącznik kątowy podwójnie obrotowy do rurek tracheostomijnych i intubacyjnych poz. 12</t>
  </si>
  <si>
    <t>podwójny port samouszczelniający się do odsysania i bronchoskopii</t>
  </si>
  <si>
    <t>złącza 15F/22M</t>
  </si>
  <si>
    <t>sterylny, pakowany pojedynczo</t>
  </si>
  <si>
    <t>Pozycja nr 13 – Przedłużacze do rurek tracheostomijnych i intubacyjnych z łącznikiem kątowym</t>
  </si>
  <si>
    <t>z łącznikiem kątowym – 22M/15F</t>
  </si>
  <si>
    <t xml:space="preserve">z portem do odsysania wyposażonym w koreczek i gumowe uszczelnienie do bronchoskopii </t>
  </si>
  <si>
    <t>przedłużacz rozciągalny (możliwość regulacji długości)</t>
  </si>
  <si>
    <t>szczelne łączniki i końcówki</t>
  </si>
  <si>
    <t>łącznik prosty 15M</t>
  </si>
  <si>
    <t>Poz. 15, 16 – Opaski do rurek tracheostomijnych</t>
  </si>
  <si>
    <t>miękka i delikatna </t>
  </si>
  <si>
    <t>wykonana z tworzywa sztucznego nie powodującego podrażnień</t>
  </si>
  <si>
    <t>posiada możliwość regulacji długości</t>
  </si>
  <si>
    <t>mocowanie za pomocą taśmy z rzepem</t>
  </si>
  <si>
    <t>sterylnie i pojedynczo pakowane</t>
  </si>
  <si>
    <t>Załącznik nr 2.37 do SWZ</t>
  </si>
  <si>
    <t>Część nr 37 – Osłony na worki CPV 3 33140000-3</t>
  </si>
  <si>
    <t>Osłona worków do żywienia pozajelitowego o pojemności 100 - 250 ml
w rozmiarze 12 (+/- 2 cm) x 21 (+/- 2 cm)</t>
  </si>
  <si>
    <t xml:space="preserve">Osłona worków do żywienia pozajelitowego o pojemności 500 - 1000 ml
w rozmiarze 20 (+/- 2 cm) x 30 (+/- 2 cm) </t>
  </si>
  <si>
    <t>Osłona worków do żywienia pozajelitowego o pojemności 2000 - 3000 ml
w rozmiarze 30 (+/- 2 cm) x 50 (+/- 2 cm)</t>
  </si>
  <si>
    <t>Wymagania:</t>
  </si>
  <si>
    <t>Osłona ochronna uv, dla ochrony preparatów do żywienia pozajelitowego, dla ochrony przed światłem, z wyjątkiem koloru czarnego</t>
  </si>
  <si>
    <t>Załącznik nr 2.38 do SWZ</t>
  </si>
  <si>
    <t>Część nr 38 - Ostrza do skalpela CPV 33141411-4</t>
  </si>
  <si>
    <t>ostrza do skalpela nr 10 - sterylne</t>
  </si>
  <si>
    <t>opak. /100szt/</t>
  </si>
  <si>
    <t>ostrza do skalpela nr 11 - sterylne</t>
  </si>
  <si>
    <t>ostrza do skalpela nr 12 - sterylne</t>
  </si>
  <si>
    <t>ostrza do skalpela nr 13 - sterylne</t>
  </si>
  <si>
    <t>ostrza do skalpela nr 15 - sterylne</t>
  </si>
  <si>
    <t>ostrza do skalpela nr 20 - sterylne</t>
  </si>
  <si>
    <t>ostrza do skalpela nr 21 - sterylne</t>
  </si>
  <si>
    <t>ostrza do skalpela nr 22 - sterylne</t>
  </si>
  <si>
    <t>ostrza do skalpela nr 23 - sterylne</t>
  </si>
  <si>
    <t>ostrza wymienne chirurgiczne, wykonane ze stali węglowej</t>
  </si>
  <si>
    <t>numer ostrza i nazwa producenta wygrawerowane na ostrzu</t>
  </si>
  <si>
    <t>Załącznik nr 2.20 do SWZ</t>
  </si>
  <si>
    <t>Nr sprawy: 42/2024/TP</t>
  </si>
  <si>
    <r>
      <rPr>
        <b/>
        <sz val="10"/>
        <rFont val="Arial"/>
        <family val="2"/>
        <charset val="238"/>
      </rPr>
      <t xml:space="preserve">WYKONAWCA  </t>
    </r>
    <r>
      <rPr>
        <sz val="10"/>
        <rFont val="Arial"/>
        <family val="1"/>
        <charset val="238"/>
      </rPr>
      <t>..............................................................                                                                                                                                                                   (należy wpisać pełną nazwę/firmę, adres, w zależności od podmiotu: NIP/PESEL, KRS/CEiDG)</t>
    </r>
  </si>
  <si>
    <t>Załącznik nr 2.6 do SWZ</t>
  </si>
  <si>
    <t>Załącznik nr 2.34 do SWZ</t>
  </si>
  <si>
    <t>skalpel bezpieczny sterylne z plastikową rączką nr 11</t>
  </si>
  <si>
    <t>skalpel bezpieczny sterylne z plastikową rączką nr 12</t>
  </si>
  <si>
    <t>opak. /10 szt/</t>
  </si>
  <si>
    <t>skalpel bezpieczny sterylne z plastikową rączką nr 15</t>
  </si>
  <si>
    <t>Trójnik- do podłączenia zastawki bezpieczeństwa, komory nawilżacza i odcinka oddechowego układu</t>
  </si>
  <si>
    <r>
      <t xml:space="preserve">Bronchoskop jednorazowy </t>
    </r>
    <r>
      <rPr>
        <sz val="10"/>
        <rFont val="Arial"/>
        <family val="2"/>
        <charset val="1"/>
      </rPr>
      <t xml:space="preserve">dla jednego pacjenta, sterylny. Technologia video. </t>
    </r>
    <r>
      <rPr>
        <b/>
        <sz val="10"/>
        <rFont val="Arial"/>
        <family val="2"/>
        <charset val="1"/>
      </rPr>
      <t>Kompatybilny z monitorami Ambu a Viev 2 Advance,</t>
    </r>
    <r>
      <rPr>
        <sz val="10"/>
        <rFont val="Arial"/>
        <family val="2"/>
        <charset val="1"/>
      </rPr>
      <t xml:space="preserve"> możliwość manipulacji w dwóch płaszczyznach sekcją giętą części roboczej.   występuje w 4 rozmiarach/wersjach:                                                                              - 5.6/2.8;                                                                                                                           -  5.0/2.2;                                                                                                                          - 4.2/2.2;                                                                                                                           -  2.7/1.2
możliwość manipulacji w dwóch  płaszczyznach góra/dół oraz lewo/prawo
zakres regulacji:
rozmiar 5.6/2.8 i 5.0/2.2: do góry 195° do dołu 195° 
rozmiar 4.2/2.2 i 2.7/1.2: do góry 210° do dołu 210°
kanał roboczy o średnicy:
1.2 mm 
2.2 mm, min. 2.05 mm
2.8 mm, min. 2.65 mm, w zależności od wersji, wejście do kanału roboczego umieszczone od przodu, osłonięte zaworem biopsyjnym
średnica części roboczej:
2.7 mm, maks. 3.2 mm
4.2 mm, maks. 4.8 mm
5.0 mm, maks. 5.7 mm
5.6 mm, maks. 6.3 mm, w zależności od rozmiaru. bronchoskop kompatybilny z urządzeniami wysokiej częstotliwości do endoterapii. sondami do argonowej koagulacji plazmowej, sondami do kriobiopsji, sondami lasera Nd-YAG
bronchoskop nie posiada limitu czasu użytkowania od momentu podłączenia do monitora – wyznaczonego przez timer/chip lub oprogramowanie kompatybilnego monitora.
opakowanie zbiorcze – 5 sztuk jednego rozmiaru,</t>
    </r>
    <r>
      <rPr>
        <sz val="10"/>
        <color rgb="FF333300"/>
        <rFont val="Arial"/>
        <family val="2"/>
        <charset val="238"/>
      </rPr>
      <t xml:space="preserve"> do wyboru zamawiającego        </t>
    </r>
  </si>
  <si>
    <t>Razem za wszystko I+II</t>
  </si>
  <si>
    <t>Część 8 - Akcesoria do badań mamometrycznych / czynnościowych przewodu pokarmowego CPV 33140000-3</t>
  </si>
  <si>
    <r>
      <t xml:space="preserve">Część 10 – Sonda do pH-metrii z impedancją do urządzenia </t>
    </r>
    <r>
      <rPr>
        <sz val="10"/>
        <color rgb="FF111111"/>
        <rFont val="Arial"/>
        <family val="2"/>
        <charset val="238"/>
      </rPr>
      <t xml:space="preserve">Digitrapper pH-Z firmy Given Imaging  CPV </t>
    </r>
    <r>
      <rPr>
        <b/>
        <sz val="10"/>
        <color rgb="FF111111"/>
        <rFont val="Arial"/>
        <family val="2"/>
        <charset val="238"/>
      </rPr>
      <t xml:space="preserve">33141641-5  </t>
    </r>
  </si>
  <si>
    <r>
      <t xml:space="preserve">Część nr 14 – </t>
    </r>
    <r>
      <rPr>
        <b/>
        <i/>
        <sz val="10"/>
        <rFont val="Arial"/>
        <family val="2"/>
        <charset val="238"/>
      </rPr>
      <t xml:space="preserve">Filtr spirometri FENO 83MG CPV 33100000-1 </t>
    </r>
  </si>
  <si>
    <r>
      <t xml:space="preserve">Część nr 16 – Bronhoskop dla jednego pacjenta- Kompatybilny z monitorami Ambu a Viev 2 Advance </t>
    </r>
    <r>
      <rPr>
        <b/>
        <i/>
        <sz val="10"/>
        <rFont val="Arial"/>
        <family val="2"/>
        <charset val="238"/>
      </rPr>
      <t xml:space="preserve"> CPV 33100000-1</t>
    </r>
  </si>
  <si>
    <t>Część nr 31 - Osprzęt do aparatury" Fabiusa " MRI CPV  31682210- 5</t>
  </si>
  <si>
    <r>
      <t xml:space="preserve">FORMULARZ   CENOWY   </t>
    </r>
    <r>
      <rPr>
        <b/>
        <sz val="10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    </t>
    </r>
    <r>
      <rPr>
        <b/>
        <i/>
        <sz val="10"/>
        <rFont val="Arial"/>
        <family val="2"/>
        <charset val="238"/>
      </rPr>
      <t xml:space="preserve">postępowanie pn.: DOSTAWY SPRZĘTU JEDNORAZOWEGO UŻYTKU </t>
    </r>
  </si>
  <si>
    <r>
      <t xml:space="preserve">FORMULARZ   CENOWY   </t>
    </r>
    <r>
      <rPr>
        <b/>
        <sz val="10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    </t>
    </r>
    <r>
      <rPr>
        <b/>
        <i/>
        <sz val="10"/>
        <rFont val="Arial"/>
        <family val="2"/>
        <charset val="238"/>
      </rPr>
      <t>postępowanie pn.: DOSTAWY SPRZĘTU JEDNORAZOWEGO UŻYTKU</t>
    </r>
  </si>
  <si>
    <r>
      <t xml:space="preserve">FORMULARZ   CENOWY   </t>
    </r>
    <r>
      <rPr>
        <b/>
        <sz val="10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i/>
        <sz val="10"/>
        <rFont val="Arial"/>
        <family val="2"/>
        <charset val="238"/>
      </rPr>
      <t xml:space="preserve">postępowanie pn.: DOSTAWY SPRZĘTU JEDNORAZOWEGO UŻYTKU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</si>
</sst>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4" x14ac:knownFonts="1">
    <font>
      <sz val="11"/>
      <color rgb="FF000000"/>
      <name val="Calibri"/>
      <family val="2"/>
      <charset val="1"/>
    </font>
    <font>
      <sz val="10"/>
      <name val="Arial"/>
      <family val="2"/>
      <charset val="238"/>
    </font>
    <font>
      <b/>
      <sz val="10"/>
      <name val="Arial"/>
      <family val="2"/>
      <charset val="1"/>
    </font>
    <font>
      <b/>
      <sz val="10"/>
      <name val="Arial"/>
      <family val="2"/>
      <charset val="238"/>
    </font>
    <font>
      <sz val="10"/>
      <name val="Arial"/>
      <family val="1"/>
      <charset val="238"/>
    </font>
    <font>
      <b/>
      <sz val="11"/>
      <name val="Arial"/>
      <family val="2"/>
      <charset val="238"/>
    </font>
    <font>
      <b/>
      <i/>
      <sz val="10"/>
      <name val="Arial"/>
      <family val="2"/>
      <charset val="238"/>
    </font>
    <font>
      <b/>
      <sz val="9"/>
      <name val="Arial"/>
      <family val="2"/>
      <charset val="238"/>
    </font>
    <font>
      <i/>
      <sz val="7"/>
      <name val="Arial"/>
      <family val="2"/>
      <charset val="238"/>
    </font>
    <font>
      <sz val="10"/>
      <name val="Arial"/>
      <family val="2"/>
      <charset val="1"/>
    </font>
    <font>
      <i/>
      <sz val="8"/>
      <name val="Arial"/>
      <family val="2"/>
      <charset val="1"/>
    </font>
    <font>
      <sz val="11"/>
      <name val="Calibri"/>
      <family val="2"/>
      <charset val="1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u/>
      <sz val="10"/>
      <color rgb="FF000000"/>
      <name val="Arial"/>
      <family val="2"/>
      <charset val="238"/>
    </font>
    <font>
      <u/>
      <sz val="10"/>
      <color rgb="FF000000"/>
      <name val="Arial"/>
      <family val="2"/>
      <charset val="238"/>
    </font>
    <font>
      <i/>
      <sz val="9"/>
      <name val="Arial"/>
      <family val="2"/>
      <charset val="238"/>
    </font>
    <font>
      <sz val="11"/>
      <name val="Calibri"/>
      <family val="2"/>
      <charset val="238"/>
    </font>
    <font>
      <b/>
      <sz val="10"/>
      <color rgb="FF000000"/>
      <name val="Arial"/>
      <family val="2"/>
      <charset val="1"/>
    </font>
    <font>
      <b/>
      <sz val="10"/>
      <name val="Arial CE"/>
      <charset val="238"/>
    </font>
    <font>
      <i/>
      <sz val="10"/>
      <name val="Arial"/>
      <family val="2"/>
      <charset val="238"/>
    </font>
    <font>
      <sz val="10"/>
      <color rgb="FF00000A"/>
      <name val="Arial"/>
      <family val="2"/>
      <charset val="238"/>
    </font>
    <font>
      <sz val="10"/>
      <color rgb="FF111111"/>
      <name val="Arial"/>
      <family val="2"/>
      <charset val="238"/>
    </font>
    <font>
      <b/>
      <sz val="10"/>
      <color rgb="FF111111"/>
      <name val="Arial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b/>
      <i/>
      <sz val="9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1"/>
      <charset val="238"/>
    </font>
    <font>
      <sz val="10"/>
      <color rgb="FF333300"/>
      <name val="Arial"/>
      <family val="2"/>
      <charset val="238"/>
    </font>
    <font>
      <b/>
      <sz val="10"/>
      <color rgb="FF333300"/>
      <name val="Arial"/>
      <family val="2"/>
      <charset val="1"/>
    </font>
    <font>
      <sz val="10"/>
      <color rgb="FF333300"/>
      <name val="Arial"/>
      <family val="2"/>
      <charset val="1"/>
    </font>
    <font>
      <b/>
      <sz val="10"/>
      <color rgb="FF333300"/>
      <name val="Arial"/>
      <family val="2"/>
      <charset val="238"/>
    </font>
    <font>
      <sz val="10"/>
      <color rgb="FF7030A0"/>
      <name val="Arial"/>
      <family val="2"/>
      <charset val="238"/>
    </font>
    <font>
      <sz val="10"/>
      <color rgb="FFFF0000"/>
      <name val="Arial"/>
      <charset val="238"/>
    </font>
    <font>
      <b/>
      <sz val="11"/>
      <color rgb="FFFF0000"/>
      <name val="Calibri"/>
      <charset val="238"/>
    </font>
    <font>
      <sz val="11"/>
      <color rgb="FF000000"/>
      <name val="Arial"/>
      <family val="2"/>
      <charset val="238"/>
    </font>
    <font>
      <sz val="10"/>
      <color rgb="FF1C1C1C"/>
      <name val="Arial"/>
      <family val="2"/>
      <charset val="238"/>
    </font>
    <font>
      <sz val="9"/>
      <name val="Arial"/>
      <family val="2"/>
      <charset val="238"/>
    </font>
    <font>
      <sz val="8"/>
      <name val="Calibri"/>
      <family val="2"/>
      <charset val="1"/>
    </font>
    <font>
      <i/>
      <sz val="9"/>
      <name val="Arial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2F2F2"/>
        <bgColor rgb="FFEEEEEE"/>
      </patternFill>
    </fill>
    <fill>
      <patternFill patternType="solid">
        <fgColor rgb="FFEEEEEE"/>
        <bgColor rgb="FFF2F2F2"/>
      </patternFill>
    </fill>
    <fill>
      <patternFill patternType="solid">
        <fgColor rgb="FFD9D9D9"/>
        <bgColor rgb="FFEEEEEE"/>
      </patternFill>
    </fill>
    <fill>
      <patternFill patternType="solid">
        <fgColor rgb="FFFFFFFF"/>
        <bgColor rgb="FFF2F2F2"/>
      </patternFill>
    </fill>
    <fill>
      <patternFill patternType="solid">
        <fgColor theme="2"/>
        <bgColor indexed="64"/>
      </patternFill>
    </fill>
    <fill>
      <patternFill patternType="solid">
        <fgColor theme="2"/>
        <bgColor rgb="FFEEEEEE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9999"/>
        <bgColor rgb="FFFFFF00"/>
      </patternFill>
    </fill>
    <fill>
      <patternFill patternType="solid">
        <fgColor rgb="FFFF9999"/>
        <bgColor rgb="FFD9D9D9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247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8" fillId="3" borderId="1" xfId="0" applyFont="1" applyFill="1" applyBorder="1" applyAlignment="1">
      <alignment horizontal="center" vertical="center" wrapText="1"/>
    </xf>
    <xf numFmtId="3" fontId="8" fillId="3" borderId="1" xfId="0" applyNumberFormat="1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 wrapText="1"/>
    </xf>
    <xf numFmtId="4" fontId="3" fillId="3" borderId="4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4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3" fontId="10" fillId="3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9" fontId="9" fillId="0" borderId="1" xfId="0" applyNumberFormat="1" applyFont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center" vertical="center" wrapText="1"/>
    </xf>
    <xf numFmtId="0" fontId="9" fillId="0" borderId="0" xfId="0" applyFont="1"/>
    <xf numFmtId="0" fontId="11" fillId="0" borderId="0" xfId="0" applyFont="1"/>
    <xf numFmtId="0" fontId="1" fillId="0" borderId="0" xfId="0" applyFont="1" applyAlignment="1">
      <alignment horizontal="left" vertical="center"/>
    </xf>
    <xf numFmtId="0" fontId="8" fillId="4" borderId="1" xfId="0" applyFont="1" applyFill="1" applyBorder="1" applyAlignment="1">
      <alignment horizontal="center" vertical="center" wrapText="1"/>
    </xf>
    <xf numFmtId="3" fontId="8" fillId="4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0" fontId="12" fillId="0" borderId="6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4" fontId="3" fillId="5" borderId="1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4" fontId="3" fillId="0" borderId="0" xfId="0" applyNumberFormat="1" applyFont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7" fillId="0" borderId="0" xfId="0" applyFont="1"/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4" xfId="0" applyFont="1" applyBorder="1" applyAlignment="1">
      <alignment horizontal="center" vertical="center"/>
    </xf>
    <xf numFmtId="4" fontId="1" fillId="0" borderId="4" xfId="0" applyNumberFormat="1" applyFont="1" applyBorder="1" applyAlignment="1">
      <alignment horizontal="center" vertical="center"/>
    </xf>
    <xf numFmtId="9" fontId="1" fillId="0" borderId="1" xfId="0" applyNumberFormat="1" applyFont="1" applyBorder="1" applyAlignment="1">
      <alignment horizontal="center" vertical="center"/>
    </xf>
    <xf numFmtId="9" fontId="1" fillId="0" borderId="2" xfId="0" applyNumberFormat="1" applyFont="1" applyBorder="1" applyAlignment="1">
      <alignment horizontal="center" vertical="center"/>
    </xf>
    <xf numFmtId="4" fontId="3" fillId="3" borderId="12" xfId="0" applyNumberFormat="1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4" fontId="3" fillId="3" borderId="13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1" fillId="0" borderId="1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center" vertical="center" wrapText="1"/>
    </xf>
    <xf numFmtId="4" fontId="21" fillId="0" borderId="1" xfId="0" applyNumberFormat="1" applyFont="1" applyBorder="1" applyAlignment="1">
      <alignment horizontal="center" vertical="center" wrapText="1"/>
    </xf>
    <xf numFmtId="9" fontId="21" fillId="0" borderId="1" xfId="0" applyNumberFormat="1" applyFont="1" applyBorder="1" applyAlignment="1">
      <alignment horizontal="center" vertical="center" wrapText="1"/>
    </xf>
    <xf numFmtId="0" fontId="12" fillId="0" borderId="1" xfId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0" fontId="25" fillId="0" borderId="0" xfId="0" applyFont="1"/>
    <xf numFmtId="4" fontId="2" fillId="5" borderId="1" xfId="0" applyNumberFormat="1" applyFont="1" applyFill="1" applyBorder="1" applyAlignment="1">
      <alignment horizontal="center" vertical="center" wrapText="1"/>
    </xf>
    <xf numFmtId="0" fontId="26" fillId="0" borderId="0" xfId="0" applyFont="1"/>
    <xf numFmtId="0" fontId="9" fillId="0" borderId="0" xfId="0" applyFont="1" applyAlignment="1">
      <alignment vertical="center"/>
    </xf>
    <xf numFmtId="0" fontId="26" fillId="0" borderId="0" xfId="0" applyFont="1" applyAlignment="1">
      <alignment wrapText="1"/>
    </xf>
    <xf numFmtId="0" fontId="27" fillId="0" borderId="0" xfId="0" applyFont="1"/>
    <xf numFmtId="0" fontId="18" fillId="0" borderId="0" xfId="0" applyFont="1"/>
    <xf numFmtId="4" fontId="26" fillId="0" borderId="0" xfId="0" applyNumberFormat="1" applyFont="1"/>
    <xf numFmtId="0" fontId="3" fillId="0" borderId="0" xfId="0" applyFont="1" applyAlignment="1">
      <alignment horizontal="center" vertical="center" wrapText="1"/>
    </xf>
    <xf numFmtId="0" fontId="28" fillId="4" borderId="1" xfId="0" applyFont="1" applyFill="1" applyBorder="1" applyAlignment="1">
      <alignment horizontal="center" vertical="center" wrapText="1"/>
    </xf>
    <xf numFmtId="3" fontId="28" fillId="4" borderId="1" xfId="0" applyNumberFormat="1" applyFont="1" applyFill="1" applyBorder="1" applyAlignment="1">
      <alignment horizontal="center" vertical="center" wrapText="1"/>
    </xf>
    <xf numFmtId="49" fontId="29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2" fontId="13" fillId="0" borderId="1" xfId="0" applyNumberFormat="1" applyFont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31" fillId="0" borderId="1" xfId="0" applyFont="1" applyBorder="1" applyAlignment="1">
      <alignment wrapText="1"/>
    </xf>
    <xf numFmtId="3" fontId="26" fillId="0" borderId="1" xfId="0" applyNumberFormat="1" applyFont="1" applyBorder="1" applyAlignment="1">
      <alignment horizontal="center" vertical="center" wrapText="1"/>
    </xf>
    <xf numFmtId="0" fontId="31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35" fillId="0" borderId="1" xfId="0" applyFont="1" applyBorder="1" applyAlignment="1">
      <alignment wrapText="1"/>
    </xf>
    <xf numFmtId="0" fontId="1" fillId="0" borderId="2" xfId="1" applyBorder="1" applyAlignment="1">
      <alignment horizontal="left" vertical="center" wrapText="1"/>
    </xf>
    <xf numFmtId="0" fontId="1" fillId="0" borderId="1" xfId="1" applyBorder="1" applyAlignment="1">
      <alignment horizontal="left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 wrapText="1"/>
    </xf>
    <xf numFmtId="4" fontId="3" fillId="3" borderId="4" xfId="0" applyNumberFormat="1" applyFont="1" applyFill="1" applyBorder="1" applyAlignment="1">
      <alignment horizontal="center" vertical="center"/>
    </xf>
    <xf numFmtId="9" fontId="1" fillId="0" borderId="2" xfId="0" applyNumberFormat="1" applyFont="1" applyBorder="1" applyAlignment="1">
      <alignment horizontal="center" vertical="center" wrapText="1"/>
    </xf>
    <xf numFmtId="0" fontId="26" fillId="0" borderId="0" xfId="0" applyFont="1" applyAlignment="1">
      <alignment vertical="center" wrapText="1"/>
    </xf>
    <xf numFmtId="0" fontId="3" fillId="0" borderId="2" xfId="0" applyFont="1" applyBorder="1" applyAlignment="1">
      <alignment horizontal="left" vertical="center" wrapText="1"/>
    </xf>
    <xf numFmtId="0" fontId="1" fillId="6" borderId="1" xfId="0" applyFont="1" applyFill="1" applyBorder="1" applyAlignment="1">
      <alignment horizontal="center" vertical="center" wrapText="1"/>
    </xf>
    <xf numFmtId="4" fontId="1" fillId="6" borderId="8" xfId="0" applyNumberFormat="1" applyFont="1" applyFill="1" applyBorder="1" applyAlignment="1">
      <alignment horizontal="center" vertical="center" wrapText="1"/>
    </xf>
    <xf numFmtId="4" fontId="1" fillId="6" borderId="1" xfId="0" applyNumberFormat="1" applyFont="1" applyFill="1" applyBorder="1" applyAlignment="1">
      <alignment horizontal="center" vertical="center" wrapText="1"/>
    </xf>
    <xf numFmtId="9" fontId="1" fillId="6" borderId="1" xfId="0" applyNumberFormat="1" applyFont="1" applyFill="1" applyBorder="1" applyAlignment="1">
      <alignment horizontal="center" vertical="center" wrapText="1"/>
    </xf>
    <xf numFmtId="9" fontId="3" fillId="3" borderId="1" xfId="0" applyNumberFormat="1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4" fontId="3" fillId="3" borderId="2" xfId="0" applyNumberFormat="1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4" fontId="3" fillId="5" borderId="12" xfId="0" applyNumberFormat="1" applyFont="1" applyFill="1" applyBorder="1" applyAlignment="1">
      <alignment horizontal="center" vertical="center"/>
    </xf>
    <xf numFmtId="0" fontId="1" fillId="0" borderId="0" xfId="0" applyFont="1"/>
    <xf numFmtId="2" fontId="1" fillId="0" borderId="1" xfId="0" applyNumberFormat="1" applyFont="1" applyBorder="1" applyAlignment="1">
      <alignment horizontal="left" vertical="center" wrapText="1"/>
    </xf>
    <xf numFmtId="2" fontId="1" fillId="0" borderId="2" xfId="0" applyNumberFormat="1" applyFont="1" applyBorder="1" applyAlignment="1">
      <alignment horizontal="left" vertical="center" wrapText="1"/>
    </xf>
    <xf numFmtId="4" fontId="3" fillId="3" borderId="8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left"/>
    </xf>
    <xf numFmtId="0" fontId="9" fillId="0" borderId="0" xfId="0" applyFont="1" applyAlignment="1">
      <alignment vertical="center" wrapText="1"/>
    </xf>
    <xf numFmtId="9" fontId="1" fillId="0" borderId="0" xfId="0" applyNumberFormat="1" applyFont="1" applyAlignment="1">
      <alignment horizontal="center" vertical="center"/>
    </xf>
    <xf numFmtId="4" fontId="3" fillId="3" borderId="8" xfId="0" applyNumberFormat="1" applyFont="1" applyFill="1" applyBorder="1" applyAlignment="1">
      <alignment horizontal="center" vertical="center" wrapText="1"/>
    </xf>
    <xf numFmtId="4" fontId="3" fillId="5" borderId="8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2" fontId="1" fillId="0" borderId="0" xfId="0" applyNumberFormat="1" applyFont="1" applyAlignment="1">
      <alignment horizontal="left" vertical="center" wrapText="1"/>
    </xf>
    <xf numFmtId="0" fontId="29" fillId="0" borderId="1" xfId="0" applyFont="1" applyBorder="1"/>
    <xf numFmtId="0" fontId="29" fillId="0" borderId="1" xfId="0" applyFon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9" fontId="0" fillId="0" borderId="1" xfId="0" applyNumberFormat="1" applyBorder="1" applyAlignment="1">
      <alignment horizontal="center"/>
    </xf>
    <xf numFmtId="9" fontId="3" fillId="3" borderId="1" xfId="0" applyNumberFormat="1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0" fillId="0" borderId="17" xfId="0" applyFont="1" applyBorder="1" applyAlignment="1">
      <alignment horizontal="center" vertical="center" wrapText="1"/>
    </xf>
    <xf numFmtId="2" fontId="0" fillId="0" borderId="3" xfId="0" applyNumberFormat="1" applyBorder="1" applyAlignment="1">
      <alignment horizontal="center"/>
    </xf>
    <xf numFmtId="4" fontId="1" fillId="0" borderId="8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" fillId="2" borderId="0" xfId="0" applyFont="1" applyFill="1" applyAlignment="1">
      <alignment horizontal="center" vertical="center"/>
    </xf>
    <xf numFmtId="0" fontId="40" fillId="0" borderId="1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left" vertical="center" wrapText="1"/>
    </xf>
    <xf numFmtId="9" fontId="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/>
    <xf numFmtId="0" fontId="13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right" vertical="center" wrapText="1"/>
    </xf>
    <xf numFmtId="4" fontId="1" fillId="0" borderId="0" xfId="0" applyNumberFormat="1" applyFont="1" applyAlignment="1">
      <alignment horizontal="left" vertical="center" wrapText="1"/>
    </xf>
    <xf numFmtId="4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4" fontId="3" fillId="7" borderId="1" xfId="0" applyNumberFormat="1" applyFont="1" applyFill="1" applyBorder="1" applyAlignment="1">
      <alignment horizontal="center" vertical="center" wrapText="1"/>
    </xf>
    <xf numFmtId="9" fontId="3" fillId="7" borderId="1" xfId="0" applyNumberFormat="1" applyFont="1" applyFill="1" applyBorder="1" applyAlignment="1">
      <alignment horizontal="center" vertical="center" wrapText="1"/>
    </xf>
    <xf numFmtId="4" fontId="2" fillId="8" borderId="1" xfId="0" applyNumberFormat="1" applyFont="1" applyFill="1" applyBorder="1" applyAlignment="1">
      <alignment horizontal="center" vertical="center" wrapText="1"/>
    </xf>
    <xf numFmtId="4" fontId="12" fillId="9" borderId="1" xfId="0" applyNumberFormat="1" applyFont="1" applyFill="1" applyBorder="1"/>
    <xf numFmtId="0" fontId="12" fillId="9" borderId="1" xfId="0" applyFont="1" applyFill="1" applyBorder="1"/>
    <xf numFmtId="0" fontId="10" fillId="4" borderId="1" xfId="0" applyFont="1" applyFill="1" applyBorder="1" applyAlignment="1">
      <alignment horizontal="center" vertical="center" wrapText="1"/>
    </xf>
    <xf numFmtId="3" fontId="10" fillId="4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3" fillId="3" borderId="4" xfId="0" applyFont="1" applyFill="1" applyBorder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3" borderId="1" xfId="0" applyFont="1" applyFill="1" applyBorder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3" fillId="0" borderId="5" xfId="0" applyFont="1" applyBorder="1" applyAlignment="1">
      <alignment horizontal="left" vertical="center" wrapText="1"/>
    </xf>
    <xf numFmtId="0" fontId="3" fillId="5" borderId="1" xfId="0" applyFont="1" applyFill="1" applyBorder="1" applyAlignment="1">
      <alignment horizontal="right" vertical="center" wrapText="1"/>
    </xf>
    <xf numFmtId="0" fontId="1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3" fillId="3" borderId="1" xfId="0" applyFont="1" applyFill="1" applyBorder="1" applyAlignment="1">
      <alignment horizontal="right" vertical="center" wrapText="1"/>
    </xf>
    <xf numFmtId="0" fontId="3" fillId="0" borderId="7" xfId="0" applyFont="1" applyBorder="1" applyAlignment="1">
      <alignment horizontal="left" vertical="center" wrapText="1"/>
    </xf>
    <xf numFmtId="0" fontId="3" fillId="3" borderId="1" xfId="0" applyFont="1" applyFill="1" applyBorder="1" applyAlignment="1">
      <alignment horizontal="right" vertical="center"/>
    </xf>
    <xf numFmtId="0" fontId="2" fillId="0" borderId="0" xfId="1" applyFont="1" applyAlignment="1">
      <alignment horizontal="left" vertical="top" wrapText="1"/>
    </xf>
    <xf numFmtId="0" fontId="9" fillId="0" borderId="0" xfId="1" applyFont="1" applyAlignment="1">
      <alignment horizontal="left" vertical="top" wrapText="1"/>
    </xf>
    <xf numFmtId="0" fontId="19" fillId="0" borderId="0" xfId="0" applyFont="1"/>
    <xf numFmtId="0" fontId="3" fillId="3" borderId="11" xfId="0" applyFont="1" applyFill="1" applyBorder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3" fillId="7" borderId="3" xfId="0" applyFont="1" applyFill="1" applyBorder="1" applyAlignment="1">
      <alignment horizontal="right" vertical="center" wrapText="1"/>
    </xf>
    <xf numFmtId="0" fontId="3" fillId="7" borderId="17" xfId="0" applyFont="1" applyFill="1" applyBorder="1" applyAlignment="1">
      <alignment horizontal="right" vertical="center" wrapText="1"/>
    </xf>
    <xf numFmtId="0" fontId="3" fillId="7" borderId="8" xfId="0" applyFont="1" applyFill="1" applyBorder="1" applyAlignment="1">
      <alignment horizontal="right" vertical="center" wrapText="1"/>
    </xf>
    <xf numFmtId="0" fontId="24" fillId="0" borderId="0" xfId="0" applyFont="1" applyAlignment="1">
      <alignment horizontal="left" vertical="center" wrapText="1"/>
    </xf>
    <xf numFmtId="0" fontId="26" fillId="0" borderId="0" xfId="0" applyFont="1" applyAlignment="1">
      <alignment wrapText="1"/>
    </xf>
    <xf numFmtId="0" fontId="18" fillId="0" borderId="0" xfId="0" applyFont="1"/>
    <xf numFmtId="0" fontId="0" fillId="0" borderId="0" xfId="0"/>
    <xf numFmtId="0" fontId="2" fillId="5" borderId="1" xfId="0" applyFont="1" applyFill="1" applyBorder="1" applyAlignment="1">
      <alignment horizontal="right" vertical="center" wrapText="1"/>
    </xf>
    <xf numFmtId="0" fontId="2" fillId="0" borderId="0" xfId="0" applyFont="1" applyAlignment="1">
      <alignment horizontal="left" vertical="top" wrapText="1"/>
    </xf>
    <xf numFmtId="0" fontId="3" fillId="7" borderId="1" xfId="0" applyFont="1" applyFill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8" borderId="1" xfId="0" applyFont="1" applyFill="1" applyBorder="1" applyAlignment="1">
      <alignment horizontal="right" vertical="center" wrapText="1"/>
    </xf>
    <xf numFmtId="0" fontId="12" fillId="9" borderId="1" xfId="0" applyFont="1" applyFill="1" applyBorder="1" applyAlignment="1">
      <alignment horizontal="right"/>
    </xf>
    <xf numFmtId="0" fontId="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0" fillId="3" borderId="1" xfId="0" applyNumberFormat="1" applyFont="1" applyFill="1" applyBorder="1" applyAlignment="1">
      <alignment horizontal="right" vertical="center" wrapText="1"/>
    </xf>
    <xf numFmtId="0" fontId="3" fillId="0" borderId="14" xfId="0" applyFont="1" applyBorder="1" applyAlignment="1">
      <alignment horizontal="left" vertical="center" wrapText="1"/>
    </xf>
    <xf numFmtId="0" fontId="1" fillId="0" borderId="2" xfId="1" applyBorder="1" applyAlignment="1">
      <alignment horizontal="left" vertical="center" wrapText="1"/>
    </xf>
    <xf numFmtId="0" fontId="3" fillId="0" borderId="5" xfId="0" applyFont="1" applyBorder="1" applyAlignment="1">
      <alignment horizontal="left" vertical="top" wrapText="1"/>
    </xf>
    <xf numFmtId="0" fontId="3" fillId="3" borderId="4" xfId="0" applyFont="1" applyFill="1" applyBorder="1" applyAlignment="1">
      <alignment horizontal="right" vertical="center"/>
    </xf>
    <xf numFmtId="0" fontId="3" fillId="0" borderId="5" xfId="0" applyFont="1" applyBorder="1" applyAlignment="1">
      <alignment horizontal="left" vertical="center"/>
    </xf>
    <xf numFmtId="0" fontId="36" fillId="0" borderId="0" xfId="0" applyFont="1" applyAlignment="1">
      <alignment wrapText="1"/>
    </xf>
    <xf numFmtId="0" fontId="3" fillId="5" borderId="11" xfId="0" applyFont="1" applyFill="1" applyBorder="1" applyAlignment="1">
      <alignment horizontal="right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right" vertical="center" wrapText="1"/>
    </xf>
    <xf numFmtId="0" fontId="26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39" fillId="0" borderId="0" xfId="0" applyFont="1" applyAlignment="1">
      <alignment horizontal="left" vertical="center" wrapText="1"/>
    </xf>
    <xf numFmtId="0" fontId="3" fillId="5" borderId="1" xfId="0" applyFont="1" applyFill="1" applyBorder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3" borderId="3" xfId="0" applyFont="1" applyFill="1" applyBorder="1" applyAlignment="1">
      <alignment horizontal="right" vertical="center" wrapText="1"/>
    </xf>
    <xf numFmtId="0" fontId="12" fillId="0" borderId="5" xfId="0" applyFont="1" applyBorder="1" applyAlignment="1">
      <alignment horizontal="left" vertical="center"/>
    </xf>
    <xf numFmtId="4" fontId="3" fillId="3" borderId="1" xfId="0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horizontal="right" vertical="center"/>
    </xf>
    <xf numFmtId="0" fontId="29" fillId="0" borderId="0" xfId="0" applyFont="1" applyAlignment="1">
      <alignment horizontal="left" vertical="center" wrapText="1"/>
    </xf>
    <xf numFmtId="0" fontId="3" fillId="10" borderId="1" xfId="0" applyFont="1" applyFill="1" applyBorder="1" applyAlignment="1">
      <alignment horizontal="center" vertical="center" wrapText="1"/>
    </xf>
    <xf numFmtId="0" fontId="7" fillId="10" borderId="1" xfId="0" applyFont="1" applyFill="1" applyBorder="1" applyAlignment="1">
      <alignment horizontal="center" vertical="center" wrapText="1"/>
    </xf>
    <xf numFmtId="4" fontId="7" fillId="10" borderId="1" xfId="0" applyNumberFormat="1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4" fontId="2" fillId="10" borderId="1" xfId="0" applyNumberFormat="1" applyFont="1" applyFill="1" applyBorder="1" applyAlignment="1">
      <alignment horizontal="center" vertical="center" wrapText="1"/>
    </xf>
    <xf numFmtId="0" fontId="3" fillId="11" borderId="1" xfId="0" applyFont="1" applyFill="1" applyBorder="1" applyAlignment="1">
      <alignment horizontal="center" vertical="center" wrapText="1"/>
    </xf>
    <xf numFmtId="4" fontId="3" fillId="11" borderId="1" xfId="0" applyNumberFormat="1" applyFont="1" applyFill="1" applyBorder="1" applyAlignment="1">
      <alignment horizontal="center" vertical="center" wrapText="1"/>
    </xf>
    <xf numFmtId="0" fontId="7" fillId="10" borderId="1" xfId="0" applyFont="1" applyFill="1" applyBorder="1" applyAlignment="1">
      <alignment wrapText="1"/>
    </xf>
    <xf numFmtId="4" fontId="3" fillId="10" borderId="1" xfId="0" applyNumberFormat="1" applyFont="1" applyFill="1" applyBorder="1" applyAlignment="1">
      <alignment horizontal="center" vertical="center" wrapText="1"/>
    </xf>
    <xf numFmtId="0" fontId="43" fillId="3" borderId="1" xfId="0" applyFont="1" applyFill="1" applyBorder="1" applyAlignment="1">
      <alignment horizontal="center" vertical="center" wrapText="1"/>
    </xf>
    <xf numFmtId="3" fontId="43" fillId="3" borderId="1" xfId="0" applyNumberFormat="1" applyFont="1" applyFill="1" applyBorder="1" applyAlignment="1">
      <alignment horizontal="center" vertical="center" wrapText="1"/>
    </xf>
  </cellXfs>
  <cellStyles count="2">
    <cellStyle name="Normalny" xfId="0" builtinId="0"/>
    <cellStyle name="Tekst objaśnienia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0A"/>
      <rgbColor rgb="FF808000"/>
      <rgbColor rgb="FF800080"/>
      <rgbColor rgb="FF008080"/>
      <rgbColor rgb="FFC0C0C0"/>
      <rgbColor rgb="FF808080"/>
      <rgbColor rgb="FF9999FF"/>
      <rgbColor rgb="FF7030A0"/>
      <rgbColor rgb="FFF2F2F2"/>
      <rgbColor rgb="FFEEEEEE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8CBAD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111111"/>
      <rgbColor rgb="FF333300"/>
      <rgbColor rgb="FF993300"/>
      <rgbColor rgb="FF993366"/>
      <rgbColor rgb="FF333399"/>
      <rgbColor rgb="FF1C1C1C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9999"/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theme" Target="theme/theme1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16"/>
  <sheetViews>
    <sheetView zoomScaleNormal="100" workbookViewId="0">
      <selection activeCell="A6" sqref="A6:K6"/>
    </sheetView>
  </sheetViews>
  <sheetFormatPr defaultRowHeight="15" x14ac:dyDescent="0.25"/>
  <cols>
    <col min="1" max="1" width="4.85546875" style="7" customWidth="1"/>
    <col min="2" max="2" width="20" style="7" customWidth="1"/>
    <col min="3" max="3" width="22.42578125" style="7" customWidth="1"/>
    <col min="4" max="5" width="9.140625" style="7" customWidth="1"/>
    <col min="6" max="6" width="11.42578125" style="7"/>
    <col min="7" max="7" width="10.28515625" style="7" customWidth="1"/>
    <col min="8" max="8" width="9.140625" style="7" customWidth="1"/>
    <col min="9" max="9" width="10.85546875" style="7" customWidth="1"/>
    <col min="10" max="10" width="11.42578125" style="7"/>
    <col min="11" max="11" width="12.85546875" style="7" customWidth="1"/>
    <col min="12" max="255" width="9.140625" style="7" customWidth="1"/>
    <col min="256" max="256" width="4.85546875" style="7" customWidth="1"/>
    <col min="257" max="257" width="25.28515625" style="7" customWidth="1"/>
    <col min="258" max="258" width="29.140625" style="7" customWidth="1"/>
    <col min="259" max="260" width="9.140625" style="7" customWidth="1"/>
    <col min="261" max="261" width="11.42578125" style="7"/>
    <col min="262" max="262" width="10.28515625" style="7" customWidth="1"/>
    <col min="263" max="264" width="9.140625" style="7" customWidth="1"/>
    <col min="265" max="265" width="11.42578125" style="7"/>
    <col min="266" max="266" width="12.85546875" style="7" customWidth="1"/>
    <col min="267" max="511" width="9.140625" style="7" customWidth="1"/>
    <col min="512" max="512" width="4.85546875" style="7" customWidth="1"/>
    <col min="513" max="513" width="25.28515625" style="7" customWidth="1"/>
    <col min="514" max="514" width="29.140625" style="7" customWidth="1"/>
    <col min="515" max="516" width="9.140625" style="7" customWidth="1"/>
    <col min="517" max="517" width="11.42578125" style="7"/>
    <col min="518" max="518" width="10.28515625" style="7" customWidth="1"/>
    <col min="519" max="520" width="9.140625" style="7" customWidth="1"/>
    <col min="521" max="521" width="11.42578125" style="7"/>
    <col min="522" max="522" width="12.85546875" style="7" customWidth="1"/>
    <col min="523" max="767" width="9.140625" style="7" customWidth="1"/>
    <col min="768" max="768" width="4.85546875" style="7" customWidth="1"/>
    <col min="769" max="769" width="25.28515625" style="7" customWidth="1"/>
    <col min="770" max="770" width="29.140625" style="7" customWidth="1"/>
    <col min="771" max="772" width="9.140625" style="7" customWidth="1"/>
    <col min="773" max="773" width="11.42578125" style="7"/>
    <col min="774" max="774" width="10.28515625" style="7" customWidth="1"/>
    <col min="775" max="776" width="9.140625" style="7" customWidth="1"/>
    <col min="777" max="777" width="11.42578125" style="7"/>
    <col min="778" max="778" width="12.85546875" style="7" customWidth="1"/>
    <col min="779" max="1025" width="9.140625" style="7" customWidth="1"/>
  </cols>
  <sheetData>
    <row r="1" spans="1:11" ht="30.75" customHeight="1" x14ac:dyDescent="0.25">
      <c r="A1" s="170" t="s">
        <v>644</v>
      </c>
      <c r="B1" s="170"/>
      <c r="C1" s="162"/>
      <c r="D1" s="162"/>
      <c r="E1" s="162"/>
      <c r="F1" s="162"/>
      <c r="G1" s="162"/>
      <c r="H1" s="162"/>
      <c r="I1" s="162"/>
      <c r="J1" s="162"/>
      <c r="K1" s="162"/>
    </row>
    <row r="2" spans="1:11" x14ac:dyDescent="0.25">
      <c r="A2" s="173" t="s">
        <v>0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</row>
    <row r="3" spans="1:11" ht="68.25" customHeight="1" x14ac:dyDescent="0.25">
      <c r="A3" s="174" t="s">
        <v>645</v>
      </c>
      <c r="B3" s="175"/>
      <c r="C3" s="175"/>
      <c r="D3" s="6"/>
      <c r="E3" s="6"/>
      <c r="F3" s="6"/>
      <c r="G3" s="6"/>
      <c r="H3" s="6"/>
      <c r="I3" s="8"/>
      <c r="K3" s="6"/>
    </row>
    <row r="4" spans="1:11" ht="43.5" customHeight="1" x14ac:dyDescent="0.25">
      <c r="A4" s="176" t="s">
        <v>660</v>
      </c>
      <c r="B4" s="176"/>
      <c r="C4" s="176"/>
      <c r="D4" s="176"/>
      <c r="E4" s="176"/>
      <c r="F4" s="176"/>
      <c r="G4" s="176"/>
      <c r="H4" s="176"/>
      <c r="I4" s="176"/>
      <c r="J4" s="176"/>
      <c r="K4" s="176"/>
    </row>
    <row r="5" spans="1:11" ht="12.75" customHeight="1" x14ac:dyDescent="0.25">
      <c r="A5" s="177" t="s">
        <v>1</v>
      </c>
      <c r="B5" s="177"/>
      <c r="C5" s="177"/>
      <c r="D5" s="177"/>
      <c r="E5" s="177"/>
      <c r="F5" s="177"/>
      <c r="G5" s="177"/>
      <c r="H5" s="177"/>
      <c r="I5" s="177"/>
      <c r="J5" s="177"/>
      <c r="K5" s="177"/>
    </row>
    <row r="6" spans="1:11" ht="36" x14ac:dyDescent="0.25">
      <c r="A6" s="236" t="s">
        <v>2</v>
      </c>
      <c r="B6" s="237" t="s">
        <v>3</v>
      </c>
      <c r="C6" s="237" t="s">
        <v>4</v>
      </c>
      <c r="D6" s="237" t="s">
        <v>5</v>
      </c>
      <c r="E6" s="237" t="s">
        <v>6</v>
      </c>
      <c r="F6" s="238" t="s">
        <v>7</v>
      </c>
      <c r="G6" s="238" t="s">
        <v>8</v>
      </c>
      <c r="H6" s="237" t="s">
        <v>9</v>
      </c>
      <c r="I6" s="238" t="s">
        <v>10</v>
      </c>
      <c r="J6" s="238" t="s">
        <v>11</v>
      </c>
      <c r="K6" s="238" t="s">
        <v>12</v>
      </c>
    </row>
    <row r="7" spans="1:11" x14ac:dyDescent="0.25">
      <c r="A7" s="9">
        <v>1</v>
      </c>
      <c r="B7" s="9">
        <v>2</v>
      </c>
      <c r="C7" s="9">
        <v>3</v>
      </c>
      <c r="D7" s="9">
        <v>4</v>
      </c>
      <c r="E7" s="9">
        <v>5</v>
      </c>
      <c r="F7" s="10">
        <v>6</v>
      </c>
      <c r="G7" s="10" t="s">
        <v>13</v>
      </c>
      <c r="H7" s="9">
        <v>8</v>
      </c>
      <c r="I7" s="10" t="s">
        <v>14</v>
      </c>
      <c r="J7" s="10" t="s">
        <v>15</v>
      </c>
      <c r="K7" s="10" t="s">
        <v>16</v>
      </c>
    </row>
    <row r="8" spans="1:11" ht="44.25" customHeight="1" x14ac:dyDescent="0.25">
      <c r="A8" s="171" t="s">
        <v>17</v>
      </c>
      <c r="B8" s="171"/>
      <c r="C8" s="171"/>
      <c r="D8" s="171"/>
      <c r="E8" s="171"/>
      <c r="F8" s="171"/>
      <c r="G8" s="171"/>
      <c r="H8" s="171"/>
      <c r="I8" s="171"/>
      <c r="J8" s="171"/>
      <c r="K8" s="171"/>
    </row>
    <row r="9" spans="1:11" x14ac:dyDescent="0.25">
      <c r="A9" s="11" t="s">
        <v>18</v>
      </c>
      <c r="B9" s="12"/>
      <c r="C9" s="13" t="s">
        <v>19</v>
      </c>
      <c r="D9" s="12" t="s">
        <v>20</v>
      </c>
      <c r="E9" s="12">
        <v>10</v>
      </c>
      <c r="F9" s="14"/>
      <c r="G9" s="14">
        <f>F9*E9</f>
        <v>0</v>
      </c>
      <c r="H9" s="15">
        <v>0.08</v>
      </c>
      <c r="I9" s="14">
        <f>G9*H9</f>
        <v>0</v>
      </c>
      <c r="J9" s="14">
        <f>K9/E9</f>
        <v>0</v>
      </c>
      <c r="K9" s="14">
        <f>G9+I9</f>
        <v>0</v>
      </c>
    </row>
    <row r="10" spans="1:11" x14ac:dyDescent="0.25">
      <c r="A10" s="11" t="s">
        <v>21</v>
      </c>
      <c r="B10" s="12"/>
      <c r="C10" s="13" t="s">
        <v>22</v>
      </c>
      <c r="D10" s="12" t="s">
        <v>20</v>
      </c>
      <c r="E10" s="12">
        <v>10</v>
      </c>
      <c r="F10" s="14"/>
      <c r="G10" s="14">
        <f>F10*E10</f>
        <v>0</v>
      </c>
      <c r="H10" s="15">
        <v>0.08</v>
      </c>
      <c r="I10" s="14">
        <f>G10*H10</f>
        <v>0</v>
      </c>
      <c r="J10" s="14">
        <f>K10/E10</f>
        <v>0</v>
      </c>
      <c r="K10" s="14">
        <f>G10+I10</f>
        <v>0</v>
      </c>
    </row>
    <row r="11" spans="1:11" x14ac:dyDescent="0.25">
      <c r="A11" s="11" t="s">
        <v>23</v>
      </c>
      <c r="B11" s="12"/>
      <c r="C11" s="13" t="s">
        <v>24</v>
      </c>
      <c r="D11" s="12" t="s">
        <v>20</v>
      </c>
      <c r="E11" s="12">
        <v>10</v>
      </c>
      <c r="F11" s="14"/>
      <c r="G11" s="14">
        <f>F11*E11</f>
        <v>0</v>
      </c>
      <c r="H11" s="15">
        <v>0.08</v>
      </c>
      <c r="I11" s="14">
        <f>G11*H11</f>
        <v>0</v>
      </c>
      <c r="J11" s="14">
        <f>K11/E11</f>
        <v>0</v>
      </c>
      <c r="K11" s="14">
        <f>G11+I11</f>
        <v>0</v>
      </c>
    </row>
    <row r="12" spans="1:11" ht="12.75" customHeight="1" x14ac:dyDescent="0.25">
      <c r="A12" s="172" t="s">
        <v>25</v>
      </c>
      <c r="B12" s="172"/>
      <c r="C12" s="172"/>
      <c r="D12" s="172"/>
      <c r="E12" s="172"/>
      <c r="F12" s="172"/>
      <c r="G12" s="16">
        <f>SUM(G9:G11)</f>
        <v>0</v>
      </c>
      <c r="H12" s="17" t="s">
        <v>26</v>
      </c>
      <c r="I12" s="16">
        <f>SUM(I9:I11)</f>
        <v>0</v>
      </c>
      <c r="J12" s="17" t="s">
        <v>26</v>
      </c>
      <c r="K12" s="16">
        <f>SUM(K9:K11)</f>
        <v>0</v>
      </c>
    </row>
    <row r="16" spans="1:11" ht="12.75" customHeight="1" x14ac:dyDescent="0.25"/>
  </sheetData>
  <mergeCells count="7">
    <mergeCell ref="A1:B1"/>
    <mergeCell ref="A8:K8"/>
    <mergeCell ref="A12:F12"/>
    <mergeCell ref="A2:K2"/>
    <mergeCell ref="A3:C3"/>
    <mergeCell ref="A4:K4"/>
    <mergeCell ref="A5:K5"/>
  </mergeCells>
  <pageMargins left="0.7" right="0.7" top="0.75" bottom="0.75" header="0.51180555555555496" footer="0.51180555555555496"/>
  <pageSetup paperSize="9" firstPageNumber="0" orientation="landscape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9"/>
  <sheetViews>
    <sheetView zoomScaleNormal="100" workbookViewId="0">
      <selection activeCell="A6" sqref="A6:K6"/>
    </sheetView>
  </sheetViews>
  <sheetFormatPr defaultRowHeight="15" x14ac:dyDescent="0.25"/>
  <cols>
    <col min="1" max="1" width="7" customWidth="1"/>
    <col min="2" max="2" width="11.5703125" customWidth="1"/>
    <col min="3" max="3" width="35.5703125" customWidth="1"/>
    <col min="4" max="4" width="6.85546875" customWidth="1"/>
    <col min="5" max="5" width="6.5703125" customWidth="1"/>
    <col min="6" max="6" width="9.42578125" customWidth="1"/>
    <col min="7" max="7" width="10" customWidth="1"/>
    <col min="8" max="9" width="9" customWidth="1"/>
    <col min="10" max="10" width="9.28515625" customWidth="1"/>
    <col min="11" max="11" width="10" customWidth="1"/>
    <col min="12" max="1023" width="9" customWidth="1"/>
    <col min="1024" max="1025" width="8.7109375" customWidth="1"/>
  </cols>
  <sheetData>
    <row r="1" spans="1:11" ht="21.75" customHeight="1" x14ac:dyDescent="0.25">
      <c r="A1" s="162" t="s">
        <v>644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</row>
    <row r="2" spans="1:11" x14ac:dyDescent="0.25">
      <c r="A2" s="173" t="s">
        <v>251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</row>
    <row r="3" spans="1:11" ht="62.25" customHeight="1" x14ac:dyDescent="0.25">
      <c r="A3" s="174" t="s">
        <v>645</v>
      </c>
      <c r="B3" s="175"/>
      <c r="C3" s="175"/>
      <c r="D3" s="6"/>
      <c r="E3" s="6"/>
      <c r="F3" s="6"/>
      <c r="G3" s="6"/>
      <c r="H3" s="6"/>
      <c r="I3" s="8"/>
      <c r="J3" s="7"/>
      <c r="K3" s="6"/>
    </row>
    <row r="4" spans="1:11" ht="43.5" customHeight="1" x14ac:dyDescent="0.25">
      <c r="A4" s="176" t="s">
        <v>660</v>
      </c>
      <c r="B4" s="176"/>
      <c r="C4" s="176"/>
      <c r="D4" s="176"/>
      <c r="E4" s="176"/>
      <c r="F4" s="176"/>
      <c r="G4" s="176"/>
      <c r="H4" s="176"/>
      <c r="I4" s="176"/>
      <c r="J4" s="176"/>
      <c r="K4" s="176"/>
    </row>
    <row r="5" spans="1:11" ht="12.75" customHeight="1" x14ac:dyDescent="0.25">
      <c r="A5" s="196" t="s">
        <v>656</v>
      </c>
      <c r="B5" s="196"/>
      <c r="C5" s="196"/>
      <c r="D5" s="196"/>
      <c r="E5" s="196"/>
      <c r="F5" s="196"/>
      <c r="G5" s="196"/>
      <c r="H5" s="196"/>
      <c r="I5" s="196"/>
      <c r="J5" s="196"/>
      <c r="K5" s="196"/>
    </row>
    <row r="6" spans="1:11" ht="48" x14ac:dyDescent="0.25">
      <c r="A6" s="236" t="s">
        <v>2</v>
      </c>
      <c r="B6" s="237" t="s">
        <v>3</v>
      </c>
      <c r="C6" s="237" t="s">
        <v>29</v>
      </c>
      <c r="D6" s="237" t="s">
        <v>5</v>
      </c>
      <c r="E6" s="237" t="s">
        <v>6</v>
      </c>
      <c r="F6" s="238" t="s">
        <v>7</v>
      </c>
      <c r="G6" s="238" t="s">
        <v>8</v>
      </c>
      <c r="H6" s="237" t="s">
        <v>9</v>
      </c>
      <c r="I6" s="238" t="s">
        <v>10</v>
      </c>
      <c r="J6" s="238" t="s">
        <v>11</v>
      </c>
      <c r="K6" s="238" t="s">
        <v>12</v>
      </c>
    </row>
    <row r="7" spans="1:11" x14ac:dyDescent="0.25">
      <c r="A7" s="36">
        <v>1</v>
      </c>
      <c r="B7" s="36">
        <v>2</v>
      </c>
      <c r="C7" s="36">
        <v>3</v>
      </c>
      <c r="D7" s="36">
        <v>4</v>
      </c>
      <c r="E7" s="36">
        <v>5</v>
      </c>
      <c r="F7" s="37">
        <v>6</v>
      </c>
      <c r="G7" s="37" t="s">
        <v>13</v>
      </c>
      <c r="H7" s="36">
        <v>8</v>
      </c>
      <c r="I7" s="37" t="s">
        <v>14</v>
      </c>
      <c r="J7" s="37" t="s">
        <v>15</v>
      </c>
      <c r="K7" s="37" t="s">
        <v>16</v>
      </c>
    </row>
    <row r="8" spans="1:11" ht="127.5" x14ac:dyDescent="0.25">
      <c r="A8" s="12" t="s">
        <v>18</v>
      </c>
      <c r="B8" s="81"/>
      <c r="C8" s="85" t="s">
        <v>252</v>
      </c>
      <c r="D8" s="78" t="s">
        <v>20</v>
      </c>
      <c r="E8" s="78">
        <v>40</v>
      </c>
      <c r="F8" s="79"/>
      <c r="G8" s="79">
        <f>E8*F8</f>
        <v>0</v>
      </c>
      <c r="H8" s="80">
        <v>0.08</v>
      </c>
      <c r="I8" s="79">
        <f>G8*H8</f>
        <v>0</v>
      </c>
      <c r="J8" s="79">
        <f>K8/E8</f>
        <v>0</v>
      </c>
      <c r="K8" s="79">
        <f>G8+I8</f>
        <v>0</v>
      </c>
    </row>
    <row r="9" spans="1:11" ht="12.75" customHeight="1" x14ac:dyDescent="0.25">
      <c r="A9" s="189" t="s">
        <v>33</v>
      </c>
      <c r="B9" s="189"/>
      <c r="C9" s="189" t="s">
        <v>236</v>
      </c>
      <c r="D9" s="189"/>
      <c r="E9" s="189"/>
      <c r="F9" s="189"/>
      <c r="G9" s="17">
        <f>SUM(G8:G8)</f>
        <v>0</v>
      </c>
      <c r="H9" s="17" t="s">
        <v>26</v>
      </c>
      <c r="I9" s="17">
        <f>SUM(I8:I8)</f>
        <v>0</v>
      </c>
      <c r="J9" s="17" t="s">
        <v>26</v>
      </c>
      <c r="K9" s="17">
        <f>SUM(K8:K8)</f>
        <v>0</v>
      </c>
    </row>
  </sheetData>
  <mergeCells count="5">
    <mergeCell ref="A5:K5"/>
    <mergeCell ref="A9:F9"/>
    <mergeCell ref="A2:K2"/>
    <mergeCell ref="A3:C3"/>
    <mergeCell ref="A4:K4"/>
  </mergeCells>
  <pageMargins left="0.78749999999999998" right="0.78749999999999998" top="0.78749999999999998" bottom="0.78749999999999998" header="0.51180555555555496" footer="0.51180555555555496"/>
  <pageSetup paperSize="9" firstPageNumber="0" orientation="landscape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14"/>
  <sheetViews>
    <sheetView zoomScale="90" zoomScaleNormal="90" workbookViewId="0">
      <selection activeCell="M15" sqref="M15"/>
    </sheetView>
  </sheetViews>
  <sheetFormatPr defaultRowHeight="15" x14ac:dyDescent="0.25"/>
  <cols>
    <col min="1" max="1" width="8.7109375" customWidth="1"/>
    <col min="2" max="2" width="12.5703125" customWidth="1"/>
    <col min="3" max="3" width="20.28515625" customWidth="1"/>
    <col min="4" max="4" width="13.140625" customWidth="1"/>
    <col min="5" max="1025" width="8.7109375" customWidth="1"/>
  </cols>
  <sheetData>
    <row r="1" spans="1:11" x14ac:dyDescent="0.25">
      <c r="A1" s="170" t="s">
        <v>644</v>
      </c>
      <c r="B1" s="170"/>
      <c r="C1" s="162"/>
      <c r="D1" s="162"/>
      <c r="E1" s="162"/>
      <c r="F1" s="162"/>
      <c r="G1" s="162"/>
      <c r="H1" s="162"/>
      <c r="I1" s="162"/>
      <c r="J1" s="162"/>
      <c r="K1" s="162"/>
    </row>
    <row r="2" spans="1:11" x14ac:dyDescent="0.25">
      <c r="A2" s="173" t="s">
        <v>253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</row>
    <row r="3" spans="1:11" ht="63.75" customHeight="1" x14ac:dyDescent="0.25">
      <c r="A3" s="174" t="s">
        <v>645</v>
      </c>
      <c r="B3" s="175"/>
      <c r="C3" s="175"/>
      <c r="D3" s="6"/>
      <c r="E3" s="6"/>
      <c r="F3" s="6"/>
      <c r="G3" s="6"/>
      <c r="H3" s="6"/>
      <c r="I3" s="8"/>
      <c r="J3" s="7"/>
      <c r="K3" s="6"/>
    </row>
    <row r="4" spans="1:11" ht="40.5" customHeight="1" x14ac:dyDescent="0.25">
      <c r="A4" s="176" t="s">
        <v>660</v>
      </c>
      <c r="B4" s="176"/>
      <c r="C4" s="176"/>
      <c r="D4" s="176"/>
      <c r="E4" s="176"/>
      <c r="F4" s="176"/>
      <c r="G4" s="176"/>
      <c r="H4" s="176"/>
      <c r="I4" s="176"/>
      <c r="J4" s="176"/>
      <c r="K4" s="176"/>
    </row>
    <row r="5" spans="1:11" ht="13.5" customHeight="1" x14ac:dyDescent="0.25">
      <c r="A5" s="183" t="s">
        <v>254</v>
      </c>
      <c r="B5" s="183"/>
      <c r="C5" s="183"/>
      <c r="D5" s="183"/>
      <c r="E5" s="183"/>
      <c r="F5" s="183"/>
      <c r="G5" s="183"/>
      <c r="H5" s="183"/>
      <c r="I5" s="183"/>
      <c r="J5" s="183"/>
      <c r="K5" s="183"/>
    </row>
    <row r="6" spans="1:11" ht="48" x14ac:dyDescent="0.25">
      <c r="A6" s="236" t="s">
        <v>2</v>
      </c>
      <c r="B6" s="237" t="s">
        <v>3</v>
      </c>
      <c r="C6" s="237" t="s">
        <v>29</v>
      </c>
      <c r="D6" s="237" t="s">
        <v>5</v>
      </c>
      <c r="E6" s="237" t="s">
        <v>6</v>
      </c>
      <c r="F6" s="238" t="s">
        <v>7</v>
      </c>
      <c r="G6" s="238" t="s">
        <v>8</v>
      </c>
      <c r="H6" s="237" t="s">
        <v>9</v>
      </c>
      <c r="I6" s="238" t="s">
        <v>10</v>
      </c>
      <c r="J6" s="238" t="s">
        <v>11</v>
      </c>
      <c r="K6" s="238" t="s">
        <v>12</v>
      </c>
    </row>
    <row r="7" spans="1:11" x14ac:dyDescent="0.25">
      <c r="A7" s="9">
        <v>1</v>
      </c>
      <c r="B7" s="9">
        <v>2</v>
      </c>
      <c r="C7" s="9">
        <v>3</v>
      </c>
      <c r="D7" s="9">
        <v>4</v>
      </c>
      <c r="E7" s="9">
        <v>5</v>
      </c>
      <c r="F7" s="10">
        <v>6</v>
      </c>
      <c r="G7" s="10" t="s">
        <v>13</v>
      </c>
      <c r="H7" s="9">
        <v>8</v>
      </c>
      <c r="I7" s="10" t="s">
        <v>14</v>
      </c>
      <c r="J7" s="10" t="s">
        <v>15</v>
      </c>
      <c r="K7" s="10" t="s">
        <v>16</v>
      </c>
    </row>
    <row r="8" spans="1:11" ht="25.5" x14ac:dyDescent="0.25">
      <c r="A8" s="12" t="s">
        <v>18</v>
      </c>
      <c r="B8" s="12"/>
      <c r="C8" s="13" t="s">
        <v>255</v>
      </c>
      <c r="D8" s="12" t="s">
        <v>256</v>
      </c>
      <c r="E8" s="12">
        <v>25</v>
      </c>
      <c r="F8" s="14"/>
      <c r="G8" s="14">
        <f>F8*E8</f>
        <v>0</v>
      </c>
      <c r="H8" s="15">
        <v>0.08</v>
      </c>
      <c r="I8" s="14">
        <f>G8*H8</f>
        <v>0</v>
      </c>
      <c r="J8" s="14">
        <f>K8/E8</f>
        <v>0</v>
      </c>
      <c r="K8" s="14">
        <f>G8+I8</f>
        <v>0</v>
      </c>
    </row>
    <row r="9" spans="1:11" ht="13.5" customHeight="1" x14ac:dyDescent="0.25">
      <c r="A9" s="189" t="s">
        <v>33</v>
      </c>
      <c r="B9" s="189"/>
      <c r="C9" s="189"/>
      <c r="D9" s="189"/>
      <c r="E9" s="189"/>
      <c r="F9" s="189"/>
      <c r="G9" s="17">
        <f>SUM(G8:G8)</f>
        <v>0</v>
      </c>
      <c r="H9" s="17" t="s">
        <v>26</v>
      </c>
      <c r="I9" s="17">
        <f>SUM(I8:I8)</f>
        <v>0</v>
      </c>
      <c r="J9" s="17" t="s">
        <v>26</v>
      </c>
      <c r="K9" s="17">
        <f>SUM(K8:K8)</f>
        <v>0</v>
      </c>
    </row>
    <row r="10" spans="1:11" ht="13.5" customHeight="1" x14ac:dyDescent="0.25">
      <c r="A10" s="177" t="s">
        <v>34</v>
      </c>
      <c r="B10" s="177"/>
      <c r="C10" s="177"/>
      <c r="D10" s="177"/>
      <c r="E10" s="177"/>
      <c r="F10" s="177"/>
      <c r="G10" s="177"/>
      <c r="H10" s="177"/>
      <c r="I10" s="177"/>
      <c r="J10" s="177"/>
      <c r="K10" s="177"/>
    </row>
    <row r="11" spans="1:11" ht="13.5" customHeight="1" x14ac:dyDescent="0.25">
      <c r="A11" s="5"/>
      <c r="B11" s="201" t="s">
        <v>257</v>
      </c>
      <c r="C11" s="201"/>
      <c r="D11" s="201"/>
      <c r="E11" s="201"/>
      <c r="F11" s="201"/>
      <c r="G11" s="201"/>
      <c r="H11" s="201"/>
      <c r="I11" s="5"/>
      <c r="J11" s="5"/>
      <c r="K11" s="5"/>
    </row>
    <row r="12" spans="1:11" ht="13.5" customHeight="1" x14ac:dyDescent="0.25">
      <c r="A12" s="8" t="s">
        <v>35</v>
      </c>
      <c r="B12" s="174" t="s">
        <v>258</v>
      </c>
      <c r="C12" s="174"/>
      <c r="D12" s="174"/>
      <c r="E12" s="174"/>
      <c r="F12" s="174"/>
      <c r="G12" s="174"/>
      <c r="H12" s="174"/>
      <c r="I12" s="174"/>
      <c r="J12" s="174"/>
      <c r="K12" s="174"/>
    </row>
    <row r="13" spans="1:11" ht="13.5" customHeight="1" x14ac:dyDescent="0.25">
      <c r="A13" s="8" t="s">
        <v>35</v>
      </c>
      <c r="B13" s="174" t="s">
        <v>259</v>
      </c>
      <c r="C13" s="174"/>
      <c r="D13" s="174"/>
      <c r="E13" s="174"/>
      <c r="F13" s="174"/>
      <c r="G13" s="174"/>
      <c r="H13" s="174"/>
      <c r="I13" s="174"/>
      <c r="J13" s="174"/>
      <c r="K13" s="174"/>
    </row>
    <row r="14" spans="1:11" ht="13.5" customHeight="1" x14ac:dyDescent="0.25">
      <c r="A14" s="8" t="s">
        <v>35</v>
      </c>
      <c r="B14" s="174" t="s">
        <v>260</v>
      </c>
      <c r="C14" s="174"/>
      <c r="D14" s="174"/>
      <c r="E14" s="174"/>
      <c r="F14" s="174"/>
      <c r="G14" s="174"/>
      <c r="H14" s="174"/>
      <c r="I14" s="174"/>
      <c r="J14" s="174"/>
      <c r="K14" s="174"/>
    </row>
  </sheetData>
  <mergeCells count="11">
    <mergeCell ref="A2:K2"/>
    <mergeCell ref="A3:C3"/>
    <mergeCell ref="A4:K4"/>
    <mergeCell ref="A5:K5"/>
    <mergeCell ref="A1:B1"/>
    <mergeCell ref="B14:K14"/>
    <mergeCell ref="A9:F9"/>
    <mergeCell ref="A10:K10"/>
    <mergeCell ref="B11:H11"/>
    <mergeCell ref="B12:K12"/>
    <mergeCell ref="B13:K13"/>
  </mergeCells>
  <pageMargins left="0.78749999999999998" right="0.78749999999999998" top="0.78749999999999998" bottom="0.78749999999999998" header="0.51180555555555496" footer="0.51180555555555496"/>
  <pageSetup paperSize="9" firstPageNumber="0" orientation="landscape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N27"/>
  <sheetViews>
    <sheetView zoomScale="90" zoomScaleNormal="90" workbookViewId="0">
      <selection activeCell="K7" sqref="K7"/>
    </sheetView>
  </sheetViews>
  <sheetFormatPr defaultRowHeight="15" x14ac:dyDescent="0.25"/>
  <cols>
    <col min="1" max="1" width="8.7109375" customWidth="1"/>
    <col min="2" max="2" width="14.28515625" customWidth="1"/>
    <col min="3" max="3" width="19.85546875" customWidth="1"/>
    <col min="4" max="5" width="8.7109375" customWidth="1"/>
    <col min="6" max="6" width="13.85546875" customWidth="1"/>
    <col min="7" max="7" width="13" customWidth="1"/>
    <col min="8" max="10" width="8.7109375" customWidth="1"/>
    <col min="11" max="11" width="10.28515625" customWidth="1"/>
    <col min="12" max="1025" width="8.7109375" customWidth="1"/>
  </cols>
  <sheetData>
    <row r="1" spans="1:14" x14ac:dyDescent="0.25">
      <c r="A1" s="170" t="s">
        <v>644</v>
      </c>
      <c r="B1" s="170"/>
      <c r="C1" s="162"/>
      <c r="D1" s="162"/>
      <c r="E1" s="162"/>
      <c r="F1" s="162"/>
      <c r="G1" s="162"/>
      <c r="H1" s="162"/>
      <c r="I1" s="162"/>
      <c r="J1" s="162"/>
      <c r="K1" s="162"/>
      <c r="L1" s="86"/>
      <c r="M1" s="86"/>
      <c r="N1" s="86"/>
    </row>
    <row r="2" spans="1:14" x14ac:dyDescent="0.25">
      <c r="A2" s="173" t="s">
        <v>261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86"/>
      <c r="M2" s="86"/>
      <c r="N2" s="86"/>
    </row>
    <row r="3" spans="1:14" ht="63.75" customHeight="1" x14ac:dyDescent="0.25">
      <c r="A3" s="174" t="s">
        <v>645</v>
      </c>
      <c r="B3" s="175"/>
      <c r="C3" s="175"/>
      <c r="D3" s="6"/>
      <c r="E3" s="6"/>
      <c r="F3" s="6"/>
      <c r="G3" s="6"/>
      <c r="H3" s="6"/>
      <c r="I3" s="8"/>
      <c r="J3" s="7"/>
      <c r="K3" s="6"/>
      <c r="L3" s="86"/>
      <c r="M3" s="86"/>
      <c r="N3" s="86"/>
    </row>
    <row r="4" spans="1:14" ht="27" customHeight="1" x14ac:dyDescent="0.25">
      <c r="A4" s="176" t="s">
        <v>660</v>
      </c>
      <c r="B4" s="176"/>
      <c r="C4" s="176"/>
      <c r="D4" s="176"/>
      <c r="E4" s="176"/>
      <c r="F4" s="176"/>
      <c r="G4" s="176"/>
      <c r="H4" s="176"/>
      <c r="I4" s="176"/>
      <c r="J4" s="176"/>
      <c r="K4" s="176"/>
      <c r="L4" s="86"/>
      <c r="M4" s="86"/>
      <c r="N4" s="86"/>
    </row>
    <row r="5" spans="1:14" ht="13.5" customHeight="1" x14ac:dyDescent="0.25">
      <c r="A5" s="181" t="s">
        <v>262</v>
      </c>
      <c r="B5" s="181"/>
      <c r="C5" s="181"/>
      <c r="D5" s="181"/>
      <c r="E5" s="181"/>
      <c r="F5" s="181"/>
      <c r="G5" s="181"/>
      <c r="H5" s="181"/>
      <c r="I5" s="181"/>
      <c r="J5" s="181"/>
      <c r="K5" s="181"/>
      <c r="L5" s="86"/>
      <c r="M5" s="86"/>
      <c r="N5" s="86"/>
    </row>
    <row r="6" spans="1:14" ht="51" x14ac:dyDescent="0.25">
      <c r="A6" s="239" t="s">
        <v>2</v>
      </c>
      <c r="B6" s="239" t="s">
        <v>3</v>
      </c>
      <c r="C6" s="237" t="s">
        <v>263</v>
      </c>
      <c r="D6" s="239" t="s">
        <v>5</v>
      </c>
      <c r="E6" s="239" t="s">
        <v>6</v>
      </c>
      <c r="F6" s="240" t="s">
        <v>7</v>
      </c>
      <c r="G6" s="240" t="s">
        <v>8</v>
      </c>
      <c r="H6" s="239" t="s">
        <v>9</v>
      </c>
      <c r="I6" s="240" t="s">
        <v>10</v>
      </c>
      <c r="J6" s="240" t="s">
        <v>11</v>
      </c>
      <c r="K6" s="240" t="s">
        <v>12</v>
      </c>
      <c r="L6" s="86"/>
      <c r="M6" s="86"/>
      <c r="N6" s="86"/>
    </row>
    <row r="7" spans="1:14" x14ac:dyDescent="0.25">
      <c r="A7" s="168">
        <v>1</v>
      </c>
      <c r="B7" s="168">
        <v>2</v>
      </c>
      <c r="C7" s="168">
        <v>3</v>
      </c>
      <c r="D7" s="168">
        <v>4</v>
      </c>
      <c r="E7" s="168">
        <v>5</v>
      </c>
      <c r="F7" s="169">
        <v>6</v>
      </c>
      <c r="G7" s="169" t="s">
        <v>13</v>
      </c>
      <c r="H7" s="168">
        <v>8</v>
      </c>
      <c r="I7" s="169" t="s">
        <v>14</v>
      </c>
      <c r="J7" s="169" t="s">
        <v>15</v>
      </c>
      <c r="K7" s="169" t="s">
        <v>16</v>
      </c>
      <c r="L7" s="86"/>
      <c r="M7" s="86"/>
      <c r="N7" s="86"/>
    </row>
    <row r="8" spans="1:14" ht="38.25" x14ac:dyDescent="0.25">
      <c r="A8" s="26" t="s">
        <v>18</v>
      </c>
      <c r="B8" s="26"/>
      <c r="C8" s="27" t="s">
        <v>264</v>
      </c>
      <c r="D8" s="26" t="s">
        <v>20</v>
      </c>
      <c r="E8" s="26">
        <v>3500</v>
      </c>
      <c r="F8" s="28"/>
      <c r="G8" s="28">
        <f>E8*F8</f>
        <v>0</v>
      </c>
      <c r="H8" s="29">
        <v>0.08</v>
      </c>
      <c r="I8" s="28">
        <f>G8*H8</f>
        <v>0</v>
      </c>
      <c r="J8" s="28">
        <f>K8/E8</f>
        <v>0</v>
      </c>
      <c r="K8" s="28">
        <f>G8+I8</f>
        <v>0</v>
      </c>
      <c r="L8" s="86"/>
      <c r="M8" s="86"/>
      <c r="N8" s="86"/>
    </row>
    <row r="9" spans="1:14" ht="38.25" x14ac:dyDescent="0.25">
      <c r="A9" s="26" t="s">
        <v>21</v>
      </c>
      <c r="B9" s="26"/>
      <c r="C9" s="27" t="s">
        <v>265</v>
      </c>
      <c r="D9" s="26" t="s">
        <v>20</v>
      </c>
      <c r="E9" s="26">
        <v>1000</v>
      </c>
      <c r="F9" s="28"/>
      <c r="G9" s="28">
        <f>E9*F9</f>
        <v>0</v>
      </c>
      <c r="H9" s="29">
        <v>0.08</v>
      </c>
      <c r="I9" s="28">
        <f>G9*H9</f>
        <v>0</v>
      </c>
      <c r="J9" s="28">
        <f>K9/E9</f>
        <v>0</v>
      </c>
      <c r="K9" s="28">
        <f>G9+I9</f>
        <v>0</v>
      </c>
      <c r="L9" s="86"/>
      <c r="M9" s="86"/>
      <c r="N9" s="86"/>
    </row>
    <row r="10" spans="1:14" ht="38.25" x14ac:dyDescent="0.25">
      <c r="A10" s="26" t="s">
        <v>23</v>
      </c>
      <c r="B10" s="26"/>
      <c r="C10" s="27" t="s">
        <v>266</v>
      </c>
      <c r="D10" s="26" t="s">
        <v>20</v>
      </c>
      <c r="E10" s="26">
        <v>1000</v>
      </c>
      <c r="F10" s="28"/>
      <c r="G10" s="28">
        <f>E10*F10</f>
        <v>0</v>
      </c>
      <c r="H10" s="29">
        <v>0.08</v>
      </c>
      <c r="I10" s="28">
        <f>G10*H10</f>
        <v>0</v>
      </c>
      <c r="J10" s="28">
        <f>K10/E10</f>
        <v>0</v>
      </c>
      <c r="K10" s="28">
        <f>G10+I10</f>
        <v>0</v>
      </c>
      <c r="L10" s="86"/>
      <c r="M10" s="86"/>
      <c r="N10" s="86"/>
    </row>
    <row r="11" spans="1:14" ht="13.5" customHeight="1" x14ac:dyDescent="0.25">
      <c r="A11" s="205" t="s">
        <v>33</v>
      </c>
      <c r="B11" s="205"/>
      <c r="C11" s="205"/>
      <c r="D11" s="205"/>
      <c r="E11" s="205"/>
      <c r="F11" s="205"/>
      <c r="G11" s="87">
        <f>G10+G9+G8</f>
        <v>0</v>
      </c>
      <c r="H11" s="87" t="s">
        <v>26</v>
      </c>
      <c r="I11" s="87">
        <f>I10+I9+I8</f>
        <v>0</v>
      </c>
      <c r="J11" s="87" t="s">
        <v>26</v>
      </c>
      <c r="K11" s="87">
        <f>K10+K9+K8</f>
        <v>0</v>
      </c>
      <c r="L11" s="86"/>
      <c r="M11" s="86"/>
      <c r="N11" s="86"/>
    </row>
    <row r="12" spans="1:14" x14ac:dyDescent="0.25">
      <c r="A12" s="18"/>
      <c r="B12" s="88"/>
      <c r="C12" s="88"/>
      <c r="D12" s="18"/>
      <c r="E12" s="18"/>
      <c r="F12" s="19"/>
      <c r="G12" s="19"/>
      <c r="H12" s="18"/>
      <c r="I12" s="19"/>
      <c r="J12" s="19"/>
      <c r="K12" s="19"/>
      <c r="L12" s="86"/>
      <c r="M12" s="86"/>
      <c r="N12" s="86"/>
    </row>
    <row r="13" spans="1:14" x14ac:dyDescent="0.25">
      <c r="A13" s="21" t="s">
        <v>34</v>
      </c>
      <c r="B13" s="88"/>
      <c r="C13" s="88"/>
      <c r="D13" s="18"/>
      <c r="E13" s="18"/>
      <c r="F13" s="19"/>
      <c r="G13" s="89"/>
      <c r="H13" s="89"/>
      <c r="I13" s="89"/>
      <c r="J13" s="89"/>
      <c r="K13" s="19"/>
      <c r="L13" s="86"/>
      <c r="M13" s="86"/>
      <c r="N13" s="86"/>
    </row>
    <row r="14" spans="1:14" ht="24" customHeight="1" x14ac:dyDescent="0.25">
      <c r="A14" s="206" t="s">
        <v>267</v>
      </c>
      <c r="B14" s="206"/>
      <c r="C14" s="206"/>
      <c r="D14" s="206"/>
      <c r="E14" s="206"/>
      <c r="F14" s="206"/>
      <c r="G14" s="206"/>
      <c r="H14" s="206"/>
      <c r="I14" s="206"/>
      <c r="J14" s="89"/>
      <c r="K14" s="19"/>
      <c r="L14" s="86"/>
      <c r="M14" s="86"/>
      <c r="N14" s="86"/>
    </row>
    <row r="15" spans="1:14" ht="13.5" customHeight="1" x14ac:dyDescent="0.25">
      <c r="A15" s="202" t="s">
        <v>268</v>
      </c>
      <c r="B15" s="202"/>
      <c r="C15" s="202"/>
      <c r="D15" s="202"/>
      <c r="E15" s="202"/>
      <c r="F15" s="202"/>
      <c r="G15" s="202"/>
      <c r="H15" s="202"/>
      <c r="I15" s="88"/>
      <c r="J15" s="88"/>
      <c r="K15" s="88"/>
      <c r="L15" s="86"/>
      <c r="M15" s="86"/>
      <c r="N15" s="86"/>
    </row>
    <row r="16" spans="1:14" ht="26.25" customHeight="1" x14ac:dyDescent="0.25">
      <c r="A16" s="202" t="s">
        <v>269</v>
      </c>
      <c r="B16" s="202"/>
      <c r="C16" s="202"/>
      <c r="D16" s="202"/>
      <c r="E16" s="202"/>
      <c r="F16" s="202"/>
      <c r="G16" s="202"/>
      <c r="H16" s="202"/>
      <c r="I16" s="88"/>
      <c r="J16" s="88"/>
      <c r="K16" s="88"/>
      <c r="L16" s="86"/>
      <c r="M16" s="86"/>
      <c r="N16" s="86"/>
    </row>
    <row r="17" spans="1:14" ht="27.75" customHeight="1" x14ac:dyDescent="0.25">
      <c r="A17" s="202" t="s">
        <v>270</v>
      </c>
      <c r="B17" s="202"/>
      <c r="C17" s="202"/>
      <c r="D17" s="202"/>
      <c r="E17" s="202"/>
      <c r="F17" s="202"/>
      <c r="G17" s="202"/>
      <c r="H17" s="202"/>
      <c r="I17" s="88"/>
      <c r="J17" s="88"/>
      <c r="K17" s="88"/>
      <c r="L17" s="86"/>
      <c r="M17" s="86"/>
      <c r="N17" s="86"/>
    </row>
    <row r="18" spans="1:14" ht="13.5" customHeight="1" x14ac:dyDescent="0.25">
      <c r="A18" s="202" t="s">
        <v>271</v>
      </c>
      <c r="B18" s="202"/>
      <c r="C18" s="202"/>
      <c r="D18" s="202"/>
      <c r="E18" s="202"/>
      <c r="F18" s="202"/>
      <c r="G18" s="202"/>
      <c r="H18" s="202"/>
      <c r="I18" s="202"/>
      <c r="J18" s="91"/>
      <c r="K18" s="91"/>
    </row>
    <row r="19" spans="1:14" ht="26.25" customHeight="1" x14ac:dyDescent="0.25">
      <c r="A19" s="202" t="s">
        <v>272</v>
      </c>
      <c r="B19" s="202"/>
      <c r="C19" s="202"/>
      <c r="D19" s="202"/>
      <c r="E19" s="202"/>
      <c r="F19" s="202"/>
      <c r="G19" s="202"/>
      <c r="H19" s="202"/>
      <c r="I19" s="91"/>
      <c r="J19" s="91"/>
      <c r="K19" s="91"/>
    </row>
    <row r="20" spans="1:14" ht="27.75" customHeight="1" x14ac:dyDescent="0.25">
      <c r="A20" s="202" t="s">
        <v>273</v>
      </c>
      <c r="B20" s="202"/>
      <c r="C20" s="202"/>
      <c r="D20" s="202"/>
      <c r="E20" s="202"/>
      <c r="F20" s="202"/>
      <c r="G20" s="202"/>
      <c r="H20" s="202"/>
      <c r="I20" s="91"/>
      <c r="J20" s="91"/>
      <c r="K20" s="91"/>
    </row>
    <row r="21" spans="1:14" ht="14.25" customHeight="1" x14ac:dyDescent="0.25">
      <c r="A21" s="202" t="s">
        <v>274</v>
      </c>
      <c r="B21" s="202"/>
      <c r="C21" s="202"/>
      <c r="D21" s="202"/>
      <c r="E21" s="202"/>
      <c r="F21" s="202"/>
      <c r="G21" s="202"/>
      <c r="H21" s="202"/>
    </row>
    <row r="23" spans="1:14" x14ac:dyDescent="0.25">
      <c r="A23" s="204" t="s">
        <v>275</v>
      </c>
      <c r="B23" s="204"/>
      <c r="C23" s="204"/>
      <c r="D23" s="204"/>
      <c r="E23" s="204"/>
      <c r="F23" s="204"/>
      <c r="G23" s="204"/>
      <c r="H23" s="204"/>
      <c r="I23" s="204"/>
    </row>
    <row r="24" spans="1:14" ht="68.25" customHeight="1" x14ac:dyDescent="0.25">
      <c r="A24" s="202" t="s">
        <v>276</v>
      </c>
      <c r="B24" s="202"/>
      <c r="C24" s="202"/>
      <c r="D24" s="202"/>
      <c r="E24" s="202"/>
      <c r="F24" s="202"/>
      <c r="G24" s="202"/>
      <c r="H24" s="202"/>
      <c r="I24" s="202"/>
      <c r="J24" s="202"/>
      <c r="K24" s="202"/>
    </row>
    <row r="26" spans="1:14" x14ac:dyDescent="0.25">
      <c r="A26" s="203" t="s">
        <v>277</v>
      </c>
      <c r="B26" s="203"/>
      <c r="C26" s="203"/>
      <c r="D26" s="203"/>
      <c r="E26" s="203"/>
      <c r="F26" s="203"/>
      <c r="G26" s="203"/>
      <c r="H26" s="203"/>
      <c r="I26" s="203"/>
      <c r="J26" s="203"/>
      <c r="K26" s="203"/>
    </row>
    <row r="27" spans="1:14" ht="125.25" customHeight="1" x14ac:dyDescent="0.25">
      <c r="A27" s="202" t="s">
        <v>278</v>
      </c>
      <c r="B27" s="202"/>
      <c r="C27" s="202"/>
      <c r="D27" s="202"/>
      <c r="E27" s="202"/>
      <c r="F27" s="202"/>
      <c r="G27" s="202"/>
      <c r="H27" s="202"/>
      <c r="I27" s="202"/>
      <c r="J27" s="202"/>
      <c r="K27" s="202"/>
    </row>
  </sheetData>
  <mergeCells count="18">
    <mergeCell ref="A2:K2"/>
    <mergeCell ref="A3:C3"/>
    <mergeCell ref="A4:K4"/>
    <mergeCell ref="A5:K5"/>
    <mergeCell ref="A1:B1"/>
    <mergeCell ref="A11:F11"/>
    <mergeCell ref="A14:I14"/>
    <mergeCell ref="A15:H15"/>
    <mergeCell ref="A16:H16"/>
    <mergeCell ref="A17:H17"/>
    <mergeCell ref="A24:K24"/>
    <mergeCell ref="A26:K26"/>
    <mergeCell ref="A27:K27"/>
    <mergeCell ref="A18:I18"/>
    <mergeCell ref="A19:H19"/>
    <mergeCell ref="A20:H20"/>
    <mergeCell ref="A21:H21"/>
    <mergeCell ref="A23:I23"/>
  </mergeCells>
  <pageMargins left="0.43333333333333302" right="0.43333333333333302" top="0.78749999999999998" bottom="0.78749999999999998" header="0.51180555555555496" footer="0.51180555555555496"/>
  <pageSetup paperSize="9" firstPageNumber="0" orientation="landscape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K36"/>
  <sheetViews>
    <sheetView zoomScale="90" zoomScaleNormal="90" workbookViewId="0">
      <selection activeCell="D16" sqref="D16"/>
    </sheetView>
  </sheetViews>
  <sheetFormatPr defaultRowHeight="15" x14ac:dyDescent="0.25"/>
  <cols>
    <col min="1" max="1" width="8.7109375" customWidth="1"/>
    <col min="2" max="2" width="12.85546875" customWidth="1"/>
    <col min="3" max="3" width="14.140625" customWidth="1"/>
    <col min="4" max="5" width="8.7109375" customWidth="1"/>
    <col min="6" max="6" width="14.5703125" customWidth="1"/>
    <col min="7" max="9" width="8.7109375" customWidth="1"/>
    <col min="10" max="10" width="12.42578125" customWidth="1"/>
    <col min="11" max="1025" width="8.7109375" customWidth="1"/>
  </cols>
  <sheetData>
    <row r="1" spans="1:11" x14ac:dyDescent="0.25">
      <c r="A1" s="162" t="s">
        <v>644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</row>
    <row r="2" spans="1:11" x14ac:dyDescent="0.25">
      <c r="A2" s="173" t="s">
        <v>279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</row>
    <row r="3" spans="1:11" ht="63.75" customHeight="1" x14ac:dyDescent="0.25">
      <c r="A3" s="211" t="s">
        <v>645</v>
      </c>
      <c r="B3" s="211"/>
      <c r="C3" s="211"/>
      <c r="D3" s="211"/>
      <c r="E3" s="6"/>
      <c r="F3" s="6"/>
      <c r="G3" s="6"/>
      <c r="H3" s="6"/>
      <c r="I3" s="8"/>
      <c r="J3" s="7"/>
      <c r="K3" s="6"/>
    </row>
    <row r="4" spans="1:11" ht="39.75" customHeight="1" x14ac:dyDescent="0.25">
      <c r="A4" s="176" t="s">
        <v>660</v>
      </c>
      <c r="B4" s="176"/>
      <c r="C4" s="176"/>
      <c r="D4" s="176"/>
      <c r="E4" s="176"/>
      <c r="F4" s="176"/>
      <c r="G4" s="176"/>
      <c r="H4" s="176"/>
      <c r="I4" s="176"/>
      <c r="J4" s="176"/>
      <c r="K4" s="176"/>
    </row>
    <row r="5" spans="1:11" ht="13.5" customHeight="1" x14ac:dyDescent="0.25">
      <c r="A5" s="181" t="s">
        <v>280</v>
      </c>
      <c r="B5" s="181"/>
      <c r="C5" s="181"/>
      <c r="D5" s="181"/>
      <c r="E5" s="181"/>
      <c r="F5" s="181"/>
      <c r="G5" s="181"/>
      <c r="H5" s="181"/>
      <c r="I5" s="181"/>
      <c r="J5" s="181"/>
      <c r="K5" s="181"/>
    </row>
    <row r="6" spans="1:11" ht="51" x14ac:dyDescent="0.25">
      <c r="A6" s="239" t="s">
        <v>2</v>
      </c>
      <c r="B6" s="239" t="s">
        <v>3</v>
      </c>
      <c r="C6" s="237" t="s">
        <v>281</v>
      </c>
      <c r="D6" s="239" t="s">
        <v>5</v>
      </c>
      <c r="E6" s="239" t="s">
        <v>6</v>
      </c>
      <c r="F6" s="240" t="s">
        <v>7</v>
      </c>
      <c r="G6" s="240" t="s">
        <v>8</v>
      </c>
      <c r="H6" s="239" t="s">
        <v>9</v>
      </c>
      <c r="I6" s="240" t="s">
        <v>10</v>
      </c>
      <c r="J6" s="240" t="s">
        <v>11</v>
      </c>
      <c r="K6" s="240" t="s">
        <v>12</v>
      </c>
    </row>
    <row r="7" spans="1:11" x14ac:dyDescent="0.25">
      <c r="A7" s="168">
        <v>1</v>
      </c>
      <c r="B7" s="168">
        <v>2</v>
      </c>
      <c r="C7" s="168">
        <v>3</v>
      </c>
      <c r="D7" s="168">
        <v>4</v>
      </c>
      <c r="E7" s="168">
        <v>5</v>
      </c>
      <c r="F7" s="169">
        <v>6</v>
      </c>
      <c r="G7" s="169" t="s">
        <v>13</v>
      </c>
      <c r="H7" s="168">
        <v>8</v>
      </c>
      <c r="I7" s="169" t="s">
        <v>14</v>
      </c>
      <c r="J7" s="169" t="s">
        <v>15</v>
      </c>
      <c r="K7" s="169" t="s">
        <v>16</v>
      </c>
    </row>
    <row r="8" spans="1:11" ht="39" customHeight="1" x14ac:dyDescent="0.25">
      <c r="A8" s="212" t="s">
        <v>282</v>
      </c>
      <c r="B8" s="212"/>
      <c r="C8" s="212"/>
      <c r="D8" s="212"/>
      <c r="E8" s="212"/>
      <c r="F8" s="212"/>
      <c r="G8" s="212"/>
      <c r="H8" s="212"/>
      <c r="I8" s="212"/>
      <c r="J8" s="212"/>
      <c r="K8" s="212"/>
    </row>
    <row r="9" spans="1:11" x14ac:dyDescent="0.25">
      <c r="A9" s="26" t="s">
        <v>18</v>
      </c>
      <c r="B9" s="26"/>
      <c r="C9" s="27" t="s">
        <v>283</v>
      </c>
      <c r="D9" s="26" t="s">
        <v>20</v>
      </c>
      <c r="E9" s="26">
        <v>20</v>
      </c>
      <c r="F9" s="28"/>
      <c r="G9" s="28">
        <f>E9*F9</f>
        <v>0</v>
      </c>
      <c r="H9" s="29">
        <v>0.08</v>
      </c>
      <c r="I9" s="28">
        <f>G9*H9</f>
        <v>0</v>
      </c>
      <c r="J9" s="28">
        <f>K9/E9</f>
        <v>0</v>
      </c>
      <c r="K9" s="28">
        <f>G9+I9</f>
        <v>0</v>
      </c>
    </row>
    <row r="10" spans="1:11" x14ac:dyDescent="0.25">
      <c r="A10" s="26" t="s">
        <v>21</v>
      </c>
      <c r="B10" s="26"/>
      <c r="C10" s="27" t="s">
        <v>284</v>
      </c>
      <c r="D10" s="26" t="s">
        <v>20</v>
      </c>
      <c r="E10" s="26">
        <v>20</v>
      </c>
      <c r="F10" s="28"/>
      <c r="G10" s="28">
        <f>E10*F10</f>
        <v>0</v>
      </c>
      <c r="H10" s="29">
        <v>0.08</v>
      </c>
      <c r="I10" s="28">
        <f>G10*H10</f>
        <v>0</v>
      </c>
      <c r="J10" s="28">
        <f>K10/E10</f>
        <v>0</v>
      </c>
      <c r="K10" s="28">
        <f>G10+I10</f>
        <v>0</v>
      </c>
    </row>
    <row r="11" spans="1:11" x14ac:dyDescent="0.25">
      <c r="A11" s="26" t="s">
        <v>23</v>
      </c>
      <c r="B11" s="26"/>
      <c r="C11" s="27" t="s">
        <v>285</v>
      </c>
      <c r="D11" s="26" t="s">
        <v>20</v>
      </c>
      <c r="E11" s="26">
        <v>20</v>
      </c>
      <c r="F11" s="28"/>
      <c r="G11" s="28">
        <f>E11*F11</f>
        <v>0</v>
      </c>
      <c r="H11" s="29">
        <v>0.08</v>
      </c>
      <c r="I11" s="28">
        <f>G11*H11</f>
        <v>0</v>
      </c>
      <c r="J11" s="28">
        <f>K11/E11</f>
        <v>0</v>
      </c>
      <c r="K11" s="28">
        <f>G11+I11</f>
        <v>0</v>
      </c>
    </row>
    <row r="12" spans="1:11" x14ac:dyDescent="0.25">
      <c r="A12" s="26" t="s">
        <v>70</v>
      </c>
      <c r="B12" s="26"/>
      <c r="C12" s="27" t="s">
        <v>286</v>
      </c>
      <c r="D12" s="26" t="s">
        <v>20</v>
      </c>
      <c r="E12" s="26">
        <v>20</v>
      </c>
      <c r="F12" s="28"/>
      <c r="G12" s="28">
        <f>E12*F12</f>
        <v>0</v>
      </c>
      <c r="H12" s="29">
        <v>0.08</v>
      </c>
      <c r="I12" s="28">
        <f>G12*H12</f>
        <v>0</v>
      </c>
      <c r="J12" s="28">
        <f>K12/E12</f>
        <v>0</v>
      </c>
      <c r="K12" s="28">
        <f>G12+I12</f>
        <v>0</v>
      </c>
    </row>
    <row r="13" spans="1:11" ht="12.75" customHeight="1" x14ac:dyDescent="0.25">
      <c r="A13" s="207" t="s">
        <v>287</v>
      </c>
      <c r="B13" s="207"/>
      <c r="C13" s="207"/>
      <c r="D13" s="207"/>
      <c r="E13" s="207"/>
      <c r="F13" s="207"/>
      <c r="G13" s="163">
        <f>G12+G11+G10+G9</f>
        <v>0</v>
      </c>
      <c r="H13" s="164"/>
      <c r="I13" s="163">
        <f>I12+I11+I10+I9</f>
        <v>0</v>
      </c>
      <c r="J13" s="163"/>
      <c r="K13" s="163">
        <f>K12+K11+K10+K9</f>
        <v>0</v>
      </c>
    </row>
    <row r="14" spans="1:11" ht="13.5" customHeight="1" x14ac:dyDescent="0.25">
      <c r="A14" s="208" t="s">
        <v>288</v>
      </c>
      <c r="B14" s="208"/>
      <c r="C14" s="208"/>
      <c r="D14" s="208"/>
      <c r="E14" s="208"/>
      <c r="F14" s="208"/>
      <c r="G14" s="208"/>
      <c r="H14" s="208"/>
      <c r="I14" s="208"/>
      <c r="J14" s="208"/>
      <c r="K14" s="208"/>
    </row>
    <row r="15" spans="1:11" x14ac:dyDescent="0.25">
      <c r="A15" s="26" t="s">
        <v>18</v>
      </c>
      <c r="B15" s="26"/>
      <c r="C15" s="27" t="s">
        <v>284</v>
      </c>
      <c r="D15" s="26" t="s">
        <v>20</v>
      </c>
      <c r="E15" s="26">
        <v>20</v>
      </c>
      <c r="F15" s="28"/>
      <c r="G15" s="28">
        <f>E15*F15</f>
        <v>0</v>
      </c>
      <c r="H15" s="29">
        <v>0.08</v>
      </c>
      <c r="I15" s="28">
        <f>G15*H15</f>
        <v>0</v>
      </c>
      <c r="J15" s="28">
        <f>K15/E15</f>
        <v>0</v>
      </c>
      <c r="K15" s="28">
        <f>G15+I15</f>
        <v>0</v>
      </c>
    </row>
    <row r="16" spans="1:11" x14ac:dyDescent="0.25">
      <c r="A16" s="26" t="s">
        <v>21</v>
      </c>
      <c r="B16" s="26"/>
      <c r="C16" s="27" t="s">
        <v>285</v>
      </c>
      <c r="D16" s="26" t="s">
        <v>20</v>
      </c>
      <c r="E16" s="26">
        <v>20</v>
      </c>
      <c r="F16" s="28"/>
      <c r="G16" s="28">
        <f>E16*F16</f>
        <v>0</v>
      </c>
      <c r="H16" s="29">
        <v>0.08</v>
      </c>
      <c r="I16" s="28">
        <f>G16*H16</f>
        <v>0</v>
      </c>
      <c r="J16" s="28">
        <f>K16/E16</f>
        <v>0</v>
      </c>
      <c r="K16" s="28">
        <f>G16+I16</f>
        <v>0</v>
      </c>
    </row>
    <row r="17" spans="1:11" x14ac:dyDescent="0.25">
      <c r="A17" s="26" t="s">
        <v>23</v>
      </c>
      <c r="B17" s="26"/>
      <c r="C17" s="27" t="s">
        <v>286</v>
      </c>
      <c r="D17" s="26" t="s">
        <v>20</v>
      </c>
      <c r="E17" s="26">
        <v>20</v>
      </c>
      <c r="F17" s="28"/>
      <c r="G17" s="28">
        <f>E17*F17</f>
        <v>0</v>
      </c>
      <c r="H17" s="29">
        <v>0.08</v>
      </c>
      <c r="I17" s="28">
        <f>G17*H17</f>
        <v>0</v>
      </c>
      <c r="J17" s="28">
        <f>K17/E17</f>
        <v>0</v>
      </c>
      <c r="K17" s="28">
        <f>G17+I17</f>
        <v>0</v>
      </c>
    </row>
    <row r="18" spans="1:11" x14ac:dyDescent="0.25">
      <c r="A18" s="26" t="s">
        <v>70</v>
      </c>
      <c r="B18" s="26"/>
      <c r="C18" s="27" t="s">
        <v>289</v>
      </c>
      <c r="D18" s="26" t="s">
        <v>20</v>
      </c>
      <c r="E18" s="26">
        <v>20</v>
      </c>
      <c r="F18" s="28"/>
      <c r="G18" s="28">
        <f>E18*F18</f>
        <v>0</v>
      </c>
      <c r="H18" s="29">
        <v>0.08</v>
      </c>
      <c r="I18" s="28">
        <f>G18*H18</f>
        <v>0</v>
      </c>
      <c r="J18" s="28">
        <f>K18/E18</f>
        <v>0</v>
      </c>
      <c r="K18" s="28">
        <f>G18+I18</f>
        <v>0</v>
      </c>
    </row>
    <row r="19" spans="1:11" x14ac:dyDescent="0.25">
      <c r="A19" s="26" t="s">
        <v>72</v>
      </c>
      <c r="B19" s="26"/>
      <c r="C19" s="27" t="s">
        <v>290</v>
      </c>
      <c r="D19" s="26" t="s">
        <v>20</v>
      </c>
      <c r="E19" s="26">
        <v>20</v>
      </c>
      <c r="F19" s="28"/>
      <c r="G19" s="28">
        <f>E19*F19</f>
        <v>0</v>
      </c>
      <c r="H19" s="29">
        <v>0.08</v>
      </c>
      <c r="I19" s="28">
        <f>G19*H19</f>
        <v>0</v>
      </c>
      <c r="J19" s="28">
        <f>K19/E19</f>
        <v>0</v>
      </c>
      <c r="K19" s="28">
        <f>G19+I19</f>
        <v>0</v>
      </c>
    </row>
    <row r="20" spans="1:11" ht="13.5" customHeight="1" x14ac:dyDescent="0.25">
      <c r="A20" s="209" t="s">
        <v>33</v>
      </c>
      <c r="B20" s="209"/>
      <c r="C20" s="209"/>
      <c r="D20" s="209"/>
      <c r="E20" s="209"/>
      <c r="F20" s="209"/>
      <c r="G20" s="165">
        <f>+G18+G17+G16+G15+G19</f>
        <v>0</v>
      </c>
      <c r="H20" s="165" t="s">
        <v>26</v>
      </c>
      <c r="I20" s="165">
        <f>I19+I18+I17+I16+I15</f>
        <v>0</v>
      </c>
      <c r="J20" s="165" t="s">
        <v>26</v>
      </c>
      <c r="K20" s="165">
        <f>K19+K18+K17+K16+K15</f>
        <v>0</v>
      </c>
    </row>
    <row r="21" spans="1:11" x14ac:dyDescent="0.25">
      <c r="A21" s="210" t="s">
        <v>654</v>
      </c>
      <c r="B21" s="210"/>
      <c r="C21" s="210"/>
      <c r="D21" s="210"/>
      <c r="E21" s="210"/>
      <c r="F21" s="210"/>
      <c r="G21" s="166">
        <f>G20+G13</f>
        <v>0</v>
      </c>
      <c r="H21" s="167"/>
      <c r="I21" s="166">
        <f>I20+I13</f>
        <v>0</v>
      </c>
      <c r="J21" s="167"/>
      <c r="K21" s="166">
        <f>K20+K13</f>
        <v>0</v>
      </c>
    </row>
    <row r="22" spans="1:11" x14ac:dyDescent="0.25">
      <c r="A22" s="92" t="s">
        <v>291</v>
      </c>
      <c r="B22" s="88"/>
      <c r="C22" s="88"/>
      <c r="D22" s="88"/>
      <c r="E22" s="88"/>
      <c r="F22" s="88"/>
      <c r="G22" s="93"/>
      <c r="H22" s="88"/>
      <c r="I22" s="93"/>
      <c r="J22" s="88"/>
      <c r="K22" s="93"/>
    </row>
    <row r="23" spans="1:11" ht="14.25" customHeight="1" x14ac:dyDescent="0.25">
      <c r="A23" s="202" t="s">
        <v>292</v>
      </c>
      <c r="B23" s="202"/>
      <c r="C23" s="202"/>
      <c r="D23" s="202"/>
      <c r="E23" s="202"/>
      <c r="F23" s="202"/>
      <c r="G23" s="202"/>
      <c r="H23" s="202"/>
      <c r="I23" s="88"/>
      <c r="J23" s="88"/>
      <c r="K23" s="88"/>
    </row>
    <row r="24" spans="1:11" ht="14.25" customHeight="1" x14ac:dyDescent="0.25">
      <c r="A24" s="202" t="s">
        <v>293</v>
      </c>
      <c r="B24" s="202"/>
      <c r="C24" s="202"/>
      <c r="D24" s="202"/>
      <c r="E24" s="202"/>
      <c r="F24" s="202"/>
      <c r="G24" s="202"/>
      <c r="H24" s="202"/>
      <c r="I24" s="88"/>
      <c r="J24" s="88"/>
      <c r="K24" s="88"/>
    </row>
    <row r="25" spans="1:11" ht="14.25" customHeight="1" x14ac:dyDescent="0.25">
      <c r="A25" s="202" t="s">
        <v>294</v>
      </c>
      <c r="B25" s="202"/>
      <c r="C25" s="202"/>
      <c r="D25" s="202"/>
      <c r="E25" s="202"/>
      <c r="F25" s="202"/>
      <c r="G25" s="202"/>
      <c r="H25" s="202"/>
      <c r="I25" s="88"/>
      <c r="J25" s="88"/>
      <c r="K25" s="88"/>
    </row>
    <row r="26" spans="1:11" ht="14.25" customHeight="1" x14ac:dyDescent="0.25">
      <c r="A26" s="202" t="s">
        <v>295</v>
      </c>
      <c r="B26" s="202"/>
      <c r="C26" s="202"/>
      <c r="D26" s="202"/>
      <c r="E26" s="202"/>
      <c r="F26" s="202"/>
      <c r="G26" s="202"/>
      <c r="H26" s="202"/>
      <c r="I26" s="88"/>
      <c r="J26" s="88"/>
      <c r="K26" s="88"/>
    </row>
    <row r="27" spans="1:11" ht="14.25" customHeight="1" x14ac:dyDescent="0.25">
      <c r="A27" s="202" t="s">
        <v>296</v>
      </c>
      <c r="B27" s="202"/>
      <c r="C27" s="202"/>
      <c r="D27" s="202"/>
      <c r="E27" s="202"/>
      <c r="F27" s="202"/>
      <c r="G27" s="202"/>
      <c r="H27" s="202"/>
      <c r="I27" s="88"/>
      <c r="J27" s="88"/>
      <c r="K27" s="88"/>
    </row>
    <row r="28" spans="1:11" ht="26.25" customHeight="1" x14ac:dyDescent="0.25">
      <c r="A28" s="202" t="s">
        <v>297</v>
      </c>
      <c r="B28" s="202"/>
      <c r="C28" s="202"/>
      <c r="D28" s="202"/>
      <c r="E28" s="202"/>
      <c r="F28" s="202"/>
      <c r="G28" s="202"/>
      <c r="H28" s="202"/>
      <c r="I28" s="88"/>
      <c r="J28" s="88"/>
      <c r="K28" s="88"/>
    </row>
    <row r="29" spans="1:11" ht="27" customHeight="1" x14ac:dyDescent="0.25">
      <c r="A29" s="202" t="s">
        <v>298</v>
      </c>
      <c r="B29" s="202"/>
      <c r="C29" s="202"/>
      <c r="D29" s="202"/>
      <c r="E29" s="202"/>
      <c r="F29" s="202"/>
      <c r="G29" s="202"/>
      <c r="H29" s="202"/>
      <c r="I29" s="88"/>
      <c r="J29" s="88"/>
      <c r="K29" s="88"/>
    </row>
    <row r="30" spans="1:11" x14ac:dyDescent="0.25">
      <c r="A30" s="88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x14ac:dyDescent="0.25">
      <c r="A31" s="92" t="s">
        <v>299</v>
      </c>
      <c r="B31" s="88"/>
      <c r="C31" s="88"/>
      <c r="D31" s="88"/>
      <c r="E31" s="88"/>
      <c r="F31" s="88"/>
      <c r="G31" s="88"/>
      <c r="H31" s="88"/>
      <c r="I31" s="88"/>
      <c r="J31" s="88"/>
      <c r="K31" s="88"/>
    </row>
    <row r="32" spans="1:11" ht="13.5" customHeight="1" x14ac:dyDescent="0.25">
      <c r="A32" s="202" t="s">
        <v>300</v>
      </c>
      <c r="B32" s="202"/>
      <c r="C32" s="202"/>
      <c r="D32" s="202"/>
      <c r="E32" s="202"/>
      <c r="F32" s="202"/>
      <c r="G32" s="202"/>
      <c r="H32" s="88"/>
      <c r="I32" s="88"/>
      <c r="J32" s="88"/>
      <c r="K32" s="88"/>
    </row>
    <row r="33" spans="1:11" ht="13.5" customHeight="1" x14ac:dyDescent="0.25">
      <c r="A33" s="202" t="s">
        <v>301</v>
      </c>
      <c r="B33" s="202"/>
      <c r="C33" s="202"/>
      <c r="D33" s="202"/>
      <c r="E33" s="202"/>
      <c r="F33" s="202"/>
      <c r="G33" s="202"/>
      <c r="H33" s="88"/>
      <c r="I33" s="88"/>
      <c r="J33" s="88"/>
      <c r="K33" s="88"/>
    </row>
    <row r="34" spans="1:11" ht="13.5" customHeight="1" x14ac:dyDescent="0.25">
      <c r="A34" s="202" t="s">
        <v>302</v>
      </c>
      <c r="B34" s="202"/>
      <c r="C34" s="202"/>
      <c r="D34" s="202"/>
      <c r="E34" s="202"/>
      <c r="F34" s="202"/>
      <c r="G34" s="202"/>
      <c r="H34" s="88"/>
      <c r="I34" s="88"/>
      <c r="J34" s="88"/>
      <c r="K34" s="88"/>
    </row>
    <row r="35" spans="1:11" ht="13.5" customHeight="1" x14ac:dyDescent="0.25">
      <c r="A35" s="202" t="s">
        <v>303</v>
      </c>
      <c r="B35" s="202"/>
      <c r="C35" s="202"/>
      <c r="D35" s="202"/>
      <c r="E35" s="202"/>
      <c r="F35" s="202"/>
      <c r="G35" s="202"/>
      <c r="H35" s="88"/>
      <c r="I35" s="88"/>
      <c r="J35" s="88"/>
      <c r="K35" s="88"/>
    </row>
    <row r="36" spans="1:11" ht="13.5" customHeight="1" x14ac:dyDescent="0.25">
      <c r="A36" s="202" t="s">
        <v>304</v>
      </c>
      <c r="B36" s="202"/>
      <c r="C36" s="202"/>
      <c r="D36" s="202"/>
      <c r="E36" s="202"/>
      <c r="F36" s="202"/>
      <c r="G36" s="202"/>
      <c r="H36" s="88"/>
      <c r="I36" s="88"/>
      <c r="J36" s="88"/>
      <c r="K36" s="88"/>
    </row>
  </sheetData>
  <mergeCells count="21">
    <mergeCell ref="A2:K2"/>
    <mergeCell ref="A4:K4"/>
    <mergeCell ref="A5:K5"/>
    <mergeCell ref="A3:D3"/>
    <mergeCell ref="A8:K8"/>
    <mergeCell ref="A13:F13"/>
    <mergeCell ref="A14:K14"/>
    <mergeCell ref="A20:F20"/>
    <mergeCell ref="A21:F21"/>
    <mergeCell ref="A23:H23"/>
    <mergeCell ref="A24:H24"/>
    <mergeCell ref="A25:H25"/>
    <mergeCell ref="A26:H26"/>
    <mergeCell ref="A27:H27"/>
    <mergeCell ref="A35:G35"/>
    <mergeCell ref="A36:G36"/>
    <mergeCell ref="A28:H28"/>
    <mergeCell ref="A29:H29"/>
    <mergeCell ref="A32:G32"/>
    <mergeCell ref="A33:G33"/>
    <mergeCell ref="A34:G34"/>
  </mergeCells>
  <pageMargins left="0.78749999999999998" right="0.78749999999999998" top="0.78749999999999998" bottom="0.78749999999999998" header="0.51180555555555496" footer="0.51180555555555496"/>
  <pageSetup paperSize="9" firstPageNumber="0" orientation="landscape" horizontalDpi="300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K9"/>
  <sheetViews>
    <sheetView zoomScale="90" zoomScaleNormal="90" workbookViewId="0">
      <selection activeCell="J6" sqref="J6"/>
    </sheetView>
  </sheetViews>
  <sheetFormatPr defaultRowHeight="15" x14ac:dyDescent="0.25"/>
  <cols>
    <col min="1" max="1" width="5.42578125" customWidth="1"/>
    <col min="2" max="2" width="11.42578125" customWidth="1"/>
    <col min="3" max="3" width="17.85546875" customWidth="1"/>
    <col min="4" max="5" width="8.7109375" customWidth="1"/>
    <col min="6" max="6" width="16.85546875" customWidth="1"/>
    <col min="7" max="7" width="10.5703125" customWidth="1"/>
    <col min="8" max="10" width="8.7109375" customWidth="1"/>
    <col min="11" max="11" width="17.42578125" customWidth="1"/>
    <col min="12" max="1025" width="8.7109375" customWidth="1"/>
  </cols>
  <sheetData>
    <row r="1" spans="1:11" x14ac:dyDescent="0.25">
      <c r="A1" s="162" t="s">
        <v>644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</row>
    <row r="2" spans="1:11" x14ac:dyDescent="0.25">
      <c r="A2" s="173" t="s">
        <v>305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</row>
    <row r="3" spans="1:11" ht="75" customHeight="1" x14ac:dyDescent="0.25">
      <c r="A3" s="174" t="s">
        <v>645</v>
      </c>
      <c r="B3" s="175"/>
      <c r="C3" s="175"/>
      <c r="D3" s="6"/>
      <c r="E3" s="6"/>
      <c r="F3" s="6"/>
      <c r="G3" s="6"/>
      <c r="H3" s="6"/>
      <c r="I3" s="8"/>
      <c r="J3" s="7"/>
      <c r="K3" s="6"/>
    </row>
    <row r="4" spans="1:11" ht="39" customHeight="1" x14ac:dyDescent="0.25">
      <c r="A4" s="176" t="s">
        <v>661</v>
      </c>
      <c r="B4" s="176"/>
      <c r="C4" s="176"/>
      <c r="D4" s="176"/>
      <c r="E4" s="176"/>
      <c r="F4" s="176"/>
      <c r="G4" s="176"/>
      <c r="H4" s="176"/>
      <c r="I4" s="176"/>
      <c r="J4" s="176"/>
      <c r="K4" s="176"/>
    </row>
    <row r="5" spans="1:11" ht="13.5" customHeight="1" x14ac:dyDescent="0.25">
      <c r="A5" s="177" t="s">
        <v>657</v>
      </c>
      <c r="B5" s="177"/>
      <c r="C5" s="177"/>
      <c r="D5" s="177"/>
      <c r="E5" s="177"/>
      <c r="F5" s="177"/>
      <c r="G5" s="177"/>
      <c r="H5" s="177"/>
      <c r="I5" s="177"/>
      <c r="J5" s="177"/>
      <c r="K5" s="177"/>
    </row>
    <row r="6" spans="1:11" ht="51" x14ac:dyDescent="0.25">
      <c r="A6" s="241" t="s">
        <v>306</v>
      </c>
      <c r="B6" s="241" t="s">
        <v>3</v>
      </c>
      <c r="C6" s="241" t="s">
        <v>29</v>
      </c>
      <c r="D6" s="241" t="s">
        <v>5</v>
      </c>
      <c r="E6" s="241" t="s">
        <v>6</v>
      </c>
      <c r="F6" s="242" t="s">
        <v>7</v>
      </c>
      <c r="G6" s="242" t="s">
        <v>8</v>
      </c>
      <c r="H6" s="241" t="s">
        <v>9</v>
      </c>
      <c r="I6" s="242" t="s">
        <v>10</v>
      </c>
      <c r="J6" s="242" t="s">
        <v>11</v>
      </c>
      <c r="K6" s="242" t="s">
        <v>12</v>
      </c>
    </row>
    <row r="7" spans="1:11" x14ac:dyDescent="0.25">
      <c r="A7" s="36"/>
      <c r="B7" s="36"/>
      <c r="C7" s="36"/>
      <c r="D7" s="36"/>
      <c r="E7" s="95" t="s">
        <v>307</v>
      </c>
      <c r="F7" s="96" t="s">
        <v>308</v>
      </c>
      <c r="G7" s="96" t="s">
        <v>309</v>
      </c>
      <c r="H7" s="95" t="s">
        <v>310</v>
      </c>
      <c r="I7" s="96" t="s">
        <v>311</v>
      </c>
      <c r="J7" s="96" t="s">
        <v>312</v>
      </c>
      <c r="K7" s="96" t="s">
        <v>313</v>
      </c>
    </row>
    <row r="8" spans="1:11" ht="51" customHeight="1" x14ac:dyDescent="0.25">
      <c r="A8" s="97" t="s">
        <v>18</v>
      </c>
      <c r="B8" s="98"/>
      <c r="C8" s="99" t="s">
        <v>314</v>
      </c>
      <c r="D8" s="97" t="s">
        <v>20</v>
      </c>
      <c r="E8" s="100">
        <v>2000</v>
      </c>
      <c r="F8" s="101"/>
      <c r="G8" s="101">
        <f>F8*E8</f>
        <v>0</v>
      </c>
      <c r="H8" s="102">
        <v>0.08</v>
      </c>
      <c r="I8" s="101">
        <f>G8*H8</f>
        <v>0</v>
      </c>
      <c r="J8" s="101">
        <f>K8/E8</f>
        <v>0</v>
      </c>
      <c r="K8" s="101">
        <f>G8+I8</f>
        <v>0</v>
      </c>
    </row>
    <row r="9" spans="1:11" ht="13.5" customHeight="1" x14ac:dyDescent="0.25">
      <c r="A9" s="213" t="s">
        <v>190</v>
      </c>
      <c r="B9" s="213"/>
      <c r="C9" s="213"/>
      <c r="D9" s="213"/>
      <c r="E9" s="213"/>
      <c r="F9" s="213"/>
      <c r="G9" s="17">
        <f>SUM(G8:G8)</f>
        <v>0</v>
      </c>
      <c r="H9" s="17" t="s">
        <v>315</v>
      </c>
      <c r="I9" s="17">
        <f>SUM(I8:I8)</f>
        <v>0</v>
      </c>
      <c r="J9" s="17" t="s">
        <v>315</v>
      </c>
      <c r="K9" s="17">
        <f>SUM(K8:K8)</f>
        <v>0</v>
      </c>
    </row>
  </sheetData>
  <mergeCells count="5">
    <mergeCell ref="A2:K2"/>
    <mergeCell ref="A3:C3"/>
    <mergeCell ref="A4:K4"/>
    <mergeCell ref="A5:K5"/>
    <mergeCell ref="A9:F9"/>
  </mergeCells>
  <pageMargins left="0.78749999999999998" right="0.78749999999999998" top="0.78749999999999998" bottom="0.78749999999999998" header="0.51180555555555496" footer="0.51180555555555496"/>
  <pageSetup paperSize="9" firstPageNumber="0" orientation="landscape" horizontalDpi="300" verticalDpi="3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K11"/>
  <sheetViews>
    <sheetView zoomScale="90" zoomScaleNormal="90" workbookViewId="0">
      <selection activeCell="A6" sqref="A6:K6"/>
    </sheetView>
  </sheetViews>
  <sheetFormatPr defaultRowHeight="15" x14ac:dyDescent="0.25"/>
  <cols>
    <col min="1" max="1" width="5.85546875" customWidth="1"/>
    <col min="2" max="2" width="17.85546875" customWidth="1"/>
    <col min="3" max="3" width="42.140625" customWidth="1"/>
    <col min="4" max="4" width="6" customWidth="1"/>
    <col min="5" max="5" width="5.7109375" customWidth="1"/>
    <col min="6" max="6" width="14.42578125" customWidth="1"/>
    <col min="7" max="7" width="11" customWidth="1"/>
    <col min="8" max="8" width="3.85546875" customWidth="1"/>
    <col min="9" max="10" width="8.7109375" customWidth="1"/>
    <col min="11" max="11" width="9.85546875" customWidth="1"/>
    <col min="12" max="1025" width="8.7109375" customWidth="1"/>
  </cols>
  <sheetData>
    <row r="1" spans="1:11" x14ac:dyDescent="0.25">
      <c r="A1" s="170" t="s">
        <v>644</v>
      </c>
      <c r="B1" s="170"/>
      <c r="C1" s="162"/>
      <c r="D1" s="162"/>
      <c r="E1" s="162"/>
      <c r="F1" s="162"/>
      <c r="G1" s="162"/>
      <c r="H1" s="162"/>
      <c r="I1" s="162"/>
      <c r="J1" s="162"/>
      <c r="K1" s="162"/>
    </row>
    <row r="2" spans="1:11" x14ac:dyDescent="0.25">
      <c r="A2" s="173" t="s">
        <v>316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</row>
    <row r="3" spans="1:11" ht="68.25" customHeight="1" x14ac:dyDescent="0.25">
      <c r="A3" s="174" t="s">
        <v>645</v>
      </c>
      <c r="B3" s="175"/>
      <c r="C3" s="175"/>
      <c r="D3" s="6"/>
      <c r="E3" s="6"/>
      <c r="F3" s="6"/>
      <c r="G3" s="6"/>
      <c r="H3" s="6"/>
      <c r="I3" s="8"/>
      <c r="J3" s="7"/>
      <c r="K3" s="6"/>
    </row>
    <row r="4" spans="1:11" ht="39" customHeight="1" x14ac:dyDescent="0.25">
      <c r="A4" s="176" t="s">
        <v>660</v>
      </c>
      <c r="B4" s="176"/>
      <c r="C4" s="176"/>
      <c r="D4" s="176"/>
      <c r="E4" s="176"/>
      <c r="F4" s="176"/>
      <c r="G4" s="176"/>
      <c r="H4" s="176"/>
      <c r="I4" s="176"/>
      <c r="J4" s="176"/>
      <c r="K4" s="176"/>
    </row>
    <row r="5" spans="1:11" ht="13.5" customHeight="1" x14ac:dyDescent="0.25">
      <c r="A5" s="183" t="s">
        <v>317</v>
      </c>
      <c r="B5" s="183"/>
      <c r="C5" s="183"/>
      <c r="D5" s="183"/>
      <c r="E5" s="183"/>
      <c r="F5" s="183"/>
      <c r="G5" s="183"/>
      <c r="H5" s="183"/>
      <c r="I5" s="183"/>
      <c r="J5" s="183"/>
      <c r="K5" s="183"/>
    </row>
    <row r="6" spans="1:11" ht="51" x14ac:dyDescent="0.25">
      <c r="A6" s="241" t="s">
        <v>306</v>
      </c>
      <c r="B6" s="241" t="s">
        <v>3</v>
      </c>
      <c r="C6" s="241" t="s">
        <v>29</v>
      </c>
      <c r="D6" s="241" t="s">
        <v>5</v>
      </c>
      <c r="E6" s="241" t="s">
        <v>6</v>
      </c>
      <c r="F6" s="242" t="s">
        <v>7</v>
      </c>
      <c r="G6" s="242" t="s">
        <v>8</v>
      </c>
      <c r="H6" s="241" t="s">
        <v>9</v>
      </c>
      <c r="I6" s="242" t="s">
        <v>10</v>
      </c>
      <c r="J6" s="242" t="s">
        <v>11</v>
      </c>
      <c r="K6" s="242" t="s">
        <v>12</v>
      </c>
    </row>
    <row r="7" spans="1:11" ht="23.25" customHeight="1" x14ac:dyDescent="0.25">
      <c r="A7" s="36"/>
      <c r="B7" s="36"/>
      <c r="C7" s="36"/>
      <c r="D7" s="36"/>
      <c r="E7" s="95" t="s">
        <v>307</v>
      </c>
      <c r="F7" s="96" t="s">
        <v>308</v>
      </c>
      <c r="G7" s="96" t="s">
        <v>309</v>
      </c>
      <c r="H7" s="95" t="s">
        <v>310</v>
      </c>
      <c r="I7" s="96" t="s">
        <v>311</v>
      </c>
      <c r="J7" s="96" t="s">
        <v>312</v>
      </c>
      <c r="K7" s="96" t="s">
        <v>313</v>
      </c>
    </row>
    <row r="8" spans="1:11" ht="191.25" customHeight="1" x14ac:dyDescent="0.25">
      <c r="A8" s="97" t="s">
        <v>18</v>
      </c>
      <c r="B8" s="103"/>
      <c r="C8" s="104" t="s">
        <v>318</v>
      </c>
      <c r="D8" s="97" t="s">
        <v>20</v>
      </c>
      <c r="E8" s="105">
        <v>30</v>
      </c>
      <c r="F8" s="99"/>
      <c r="G8" s="101">
        <f>F8*E8</f>
        <v>0</v>
      </c>
      <c r="H8" s="102">
        <v>0.08</v>
      </c>
      <c r="I8" s="101">
        <f>G8*H8</f>
        <v>0</v>
      </c>
      <c r="J8" s="101">
        <f>K8/E8</f>
        <v>0</v>
      </c>
      <c r="K8" s="101">
        <f>G8+I8</f>
        <v>0</v>
      </c>
    </row>
    <row r="9" spans="1:11" ht="309" customHeight="1" x14ac:dyDescent="0.25">
      <c r="A9" s="97" t="s">
        <v>21</v>
      </c>
      <c r="B9" s="103"/>
      <c r="C9" s="106" t="s">
        <v>319</v>
      </c>
      <c r="D9" s="97" t="s">
        <v>20</v>
      </c>
      <c r="E9" s="105">
        <v>100</v>
      </c>
      <c r="F9" s="99"/>
      <c r="G9" s="101">
        <f>F9*E9</f>
        <v>0</v>
      </c>
      <c r="H9" s="102">
        <v>0.08</v>
      </c>
      <c r="I9" s="101">
        <f>G9*H9</f>
        <v>0</v>
      </c>
      <c r="J9" s="101">
        <f>K9/E9</f>
        <v>0</v>
      </c>
      <c r="K9" s="101">
        <f>G9+I9</f>
        <v>0</v>
      </c>
    </row>
    <row r="10" spans="1:11" ht="63.75" customHeight="1" x14ac:dyDescent="0.25">
      <c r="A10" s="97" t="s">
        <v>23</v>
      </c>
      <c r="B10" s="103"/>
      <c r="C10" s="104" t="s">
        <v>320</v>
      </c>
      <c r="D10" s="97" t="s">
        <v>20</v>
      </c>
      <c r="E10" s="105">
        <v>50</v>
      </c>
      <c r="F10" s="99"/>
      <c r="G10" s="101">
        <f>F10*E10</f>
        <v>0</v>
      </c>
      <c r="H10" s="102">
        <v>0.08</v>
      </c>
      <c r="I10" s="101">
        <f>G10*H10</f>
        <v>0</v>
      </c>
      <c r="J10" s="101">
        <f>K10/E10</f>
        <v>0</v>
      </c>
      <c r="K10" s="101">
        <f>G10+I10</f>
        <v>0</v>
      </c>
    </row>
    <row r="11" spans="1:11" ht="13.5" customHeight="1" x14ac:dyDescent="0.25">
      <c r="A11" s="213" t="s">
        <v>190</v>
      </c>
      <c r="B11" s="213"/>
      <c r="C11" s="213"/>
      <c r="D11" s="213"/>
      <c r="E11" s="213"/>
      <c r="F11" s="213"/>
      <c r="G11" s="17">
        <f>SUM(G8:G10)</f>
        <v>0</v>
      </c>
      <c r="H11" s="17" t="s">
        <v>315</v>
      </c>
      <c r="I11" s="17">
        <f>SUM(I8:I10)</f>
        <v>0</v>
      </c>
      <c r="J11" s="17" t="s">
        <v>315</v>
      </c>
      <c r="K11" s="17">
        <f>SUM(K8:K10)</f>
        <v>0</v>
      </c>
    </row>
  </sheetData>
  <mergeCells count="6">
    <mergeCell ref="A11:F11"/>
    <mergeCell ref="A1:B1"/>
    <mergeCell ref="A2:K2"/>
    <mergeCell ref="A3:C3"/>
    <mergeCell ref="A4:K4"/>
    <mergeCell ref="A5:K5"/>
  </mergeCells>
  <pageMargins left="0.78749999999999998" right="0.78749999999999998" top="0.78749999999999998" bottom="0.78749999999999998" header="0.51180555555555496" footer="0.51180555555555496"/>
  <pageSetup paperSize="9" firstPageNumber="0" orientation="landscape" horizontalDpi="300" verticalDpi="3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K12"/>
  <sheetViews>
    <sheetView zoomScale="90" zoomScaleNormal="90" workbookViewId="0">
      <selection activeCell="A6" sqref="A6:K6"/>
    </sheetView>
  </sheetViews>
  <sheetFormatPr defaultRowHeight="15" x14ac:dyDescent="0.25"/>
  <cols>
    <col min="1" max="1" width="4.85546875" customWidth="1"/>
    <col min="2" max="2" width="20.42578125" customWidth="1"/>
    <col min="3" max="3" width="65.42578125" customWidth="1"/>
    <col min="4" max="4" width="6.85546875" customWidth="1"/>
    <col min="5" max="5" width="7" customWidth="1"/>
    <col min="6" max="6" width="16" customWidth="1"/>
    <col min="7" max="7" width="10.5703125" customWidth="1"/>
    <col min="8" max="8" width="5.42578125" customWidth="1"/>
    <col min="9" max="10" width="8.7109375" customWidth="1"/>
    <col min="11" max="11" width="9.85546875" customWidth="1"/>
    <col min="12" max="1025" width="8.7109375" customWidth="1"/>
  </cols>
  <sheetData>
    <row r="1" spans="1:11" x14ac:dyDescent="0.25">
      <c r="A1" s="170" t="s">
        <v>644</v>
      </c>
      <c r="B1" s="170"/>
      <c r="C1" s="162"/>
      <c r="D1" s="162"/>
      <c r="E1" s="162"/>
      <c r="F1" s="162"/>
      <c r="G1" s="162"/>
      <c r="H1" s="162"/>
      <c r="I1" s="162"/>
      <c r="J1" s="162"/>
      <c r="K1" s="162"/>
    </row>
    <row r="2" spans="1:11" x14ac:dyDescent="0.25">
      <c r="A2" s="173" t="s">
        <v>321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</row>
    <row r="3" spans="1:11" ht="43.5" customHeight="1" x14ac:dyDescent="0.25">
      <c r="A3" s="174" t="s">
        <v>645</v>
      </c>
      <c r="B3" s="175"/>
      <c r="C3" s="175"/>
      <c r="D3" s="6"/>
      <c r="E3" s="6"/>
      <c r="F3" s="6"/>
      <c r="G3" s="6"/>
      <c r="H3" s="6"/>
      <c r="I3" s="8"/>
      <c r="J3" s="7"/>
      <c r="K3" s="6"/>
    </row>
    <row r="4" spans="1:11" ht="39" customHeight="1" x14ac:dyDescent="0.25">
      <c r="A4" s="176" t="s">
        <v>662</v>
      </c>
      <c r="B4" s="176"/>
      <c r="C4" s="176"/>
      <c r="D4" s="176"/>
      <c r="E4" s="176"/>
      <c r="F4" s="176"/>
      <c r="G4" s="176"/>
      <c r="H4" s="176"/>
      <c r="I4" s="176"/>
      <c r="J4" s="176"/>
      <c r="K4" s="176"/>
    </row>
    <row r="5" spans="1:11" ht="13.5" customHeight="1" x14ac:dyDescent="0.25">
      <c r="A5" s="183" t="s">
        <v>658</v>
      </c>
      <c r="B5" s="183"/>
      <c r="C5" s="183"/>
      <c r="D5" s="183"/>
      <c r="E5" s="183"/>
      <c r="F5" s="183"/>
      <c r="G5" s="183"/>
      <c r="H5" s="183"/>
      <c r="I5" s="183"/>
      <c r="J5" s="183"/>
      <c r="K5" s="183"/>
    </row>
    <row r="6" spans="1:11" ht="37.5" customHeight="1" x14ac:dyDescent="0.25">
      <c r="A6" s="241" t="s">
        <v>306</v>
      </c>
      <c r="B6" s="241" t="s">
        <v>3</v>
      </c>
      <c r="C6" s="241" t="s">
        <v>29</v>
      </c>
      <c r="D6" s="241" t="s">
        <v>5</v>
      </c>
      <c r="E6" s="241" t="s">
        <v>6</v>
      </c>
      <c r="F6" s="242" t="s">
        <v>7</v>
      </c>
      <c r="G6" s="242" t="s">
        <v>8</v>
      </c>
      <c r="H6" s="241" t="s">
        <v>9</v>
      </c>
      <c r="I6" s="242" t="s">
        <v>10</v>
      </c>
      <c r="J6" s="242" t="s">
        <v>11</v>
      </c>
      <c r="K6" s="242" t="s">
        <v>12</v>
      </c>
    </row>
    <row r="7" spans="1:11" ht="23.25" customHeight="1" x14ac:dyDescent="0.25">
      <c r="A7" s="36"/>
      <c r="B7" s="36"/>
      <c r="C7" s="36"/>
      <c r="D7" s="36"/>
      <c r="E7" s="95" t="s">
        <v>307</v>
      </c>
      <c r="F7" s="96" t="s">
        <v>308</v>
      </c>
      <c r="G7" s="96" t="s">
        <v>309</v>
      </c>
      <c r="H7" s="95" t="s">
        <v>310</v>
      </c>
      <c r="I7" s="96" t="s">
        <v>311</v>
      </c>
      <c r="J7" s="96" t="s">
        <v>312</v>
      </c>
      <c r="K7" s="96" t="s">
        <v>313</v>
      </c>
    </row>
    <row r="8" spans="1:11" ht="396.75" customHeight="1" x14ac:dyDescent="0.25">
      <c r="A8" s="97" t="s">
        <v>18</v>
      </c>
      <c r="B8" s="103"/>
      <c r="C8" s="107" t="s">
        <v>653</v>
      </c>
      <c r="D8" s="97" t="s">
        <v>20</v>
      </c>
      <c r="E8" s="105">
        <v>20</v>
      </c>
      <c r="F8" s="99"/>
      <c r="G8" s="101">
        <f>F8*E8</f>
        <v>0</v>
      </c>
      <c r="H8" s="102">
        <v>0.08</v>
      </c>
      <c r="I8" s="101">
        <f>G8*H8</f>
        <v>0</v>
      </c>
      <c r="J8" s="101">
        <f>K8/E8</f>
        <v>0</v>
      </c>
      <c r="K8" s="101">
        <f>G8+I8</f>
        <v>0</v>
      </c>
    </row>
    <row r="9" spans="1:11" ht="189" customHeight="1" x14ac:dyDescent="0.25">
      <c r="A9" s="97" t="s">
        <v>21</v>
      </c>
      <c r="B9" s="103"/>
      <c r="C9" s="108" t="s">
        <v>322</v>
      </c>
      <c r="D9" s="97" t="s">
        <v>20</v>
      </c>
      <c r="E9" s="105">
        <v>15</v>
      </c>
      <c r="F9" s="99"/>
      <c r="G9" s="101">
        <f>F9*E9</f>
        <v>0</v>
      </c>
      <c r="H9" s="102">
        <v>0.08</v>
      </c>
      <c r="I9" s="101">
        <f>G9*H9</f>
        <v>0</v>
      </c>
      <c r="J9" s="101">
        <f>K9/E9</f>
        <v>0</v>
      </c>
      <c r="K9" s="101">
        <f>G9+I9</f>
        <v>0</v>
      </c>
    </row>
    <row r="10" spans="1:11" ht="123.6" customHeight="1" x14ac:dyDescent="0.25">
      <c r="A10" s="97" t="s">
        <v>23</v>
      </c>
      <c r="B10" s="103"/>
      <c r="C10" s="108" t="s">
        <v>323</v>
      </c>
      <c r="D10" s="97" t="s">
        <v>20</v>
      </c>
      <c r="E10" s="105">
        <v>5</v>
      </c>
      <c r="F10" s="99"/>
      <c r="G10" s="101">
        <f>F10*E10</f>
        <v>0</v>
      </c>
      <c r="H10" s="102">
        <v>0.08</v>
      </c>
      <c r="I10" s="101">
        <f>G10*H10</f>
        <v>0</v>
      </c>
      <c r="J10" s="101">
        <f>K10/E10</f>
        <v>0</v>
      </c>
      <c r="K10" s="101">
        <f>G10+I10</f>
        <v>0</v>
      </c>
    </row>
    <row r="11" spans="1:11" ht="96.2" customHeight="1" x14ac:dyDescent="0.25">
      <c r="A11" s="97" t="s">
        <v>70</v>
      </c>
      <c r="B11" s="103"/>
      <c r="C11" s="109" t="s">
        <v>324</v>
      </c>
      <c r="D11" s="97" t="s">
        <v>20</v>
      </c>
      <c r="E11" s="105">
        <v>5</v>
      </c>
      <c r="F11" s="99"/>
      <c r="G11" s="101">
        <f>F11*E11</f>
        <v>0</v>
      </c>
      <c r="H11" s="102">
        <v>0.08</v>
      </c>
      <c r="I11" s="101">
        <f>G11*H11</f>
        <v>0</v>
      </c>
      <c r="J11" s="101">
        <f>K11/E11</f>
        <v>0</v>
      </c>
      <c r="K11" s="101">
        <f>G11+I11</f>
        <v>0</v>
      </c>
    </row>
    <row r="12" spans="1:11" ht="26.45" customHeight="1" x14ac:dyDescent="0.25">
      <c r="A12" s="213" t="s">
        <v>190</v>
      </c>
      <c r="B12" s="213"/>
      <c r="C12" s="213" t="s">
        <v>325</v>
      </c>
      <c r="D12" s="213"/>
      <c r="E12" s="213"/>
      <c r="F12" s="213"/>
      <c r="G12" s="17">
        <f>SUM(G8:G11)</f>
        <v>0</v>
      </c>
      <c r="H12" s="17" t="s">
        <v>315</v>
      </c>
      <c r="I12" s="17">
        <f>SUM(I8:I11)</f>
        <v>0</v>
      </c>
      <c r="J12" s="17" t="s">
        <v>315</v>
      </c>
      <c r="K12" s="17">
        <f>SUM(K8:K11)</f>
        <v>0</v>
      </c>
    </row>
  </sheetData>
  <mergeCells count="6">
    <mergeCell ref="A1:B1"/>
    <mergeCell ref="A2:K2"/>
    <mergeCell ref="A4:K4"/>
    <mergeCell ref="A5:K5"/>
    <mergeCell ref="A12:F12"/>
    <mergeCell ref="A3:C3"/>
  </mergeCells>
  <pageMargins left="0.78749999999999998" right="0.78749999999999998" top="0.78749999999999998" bottom="0.78749999999999998" header="0.51180555555555496" footer="0.51180555555555496"/>
  <pageSetup paperSize="9" scale="89" firstPageNumber="0" fitToHeight="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AMJ24"/>
  <sheetViews>
    <sheetView zoomScaleNormal="100" workbookViewId="0">
      <selection activeCell="A6" sqref="A6:K6"/>
    </sheetView>
  </sheetViews>
  <sheetFormatPr defaultRowHeight="15" x14ac:dyDescent="0.25"/>
  <cols>
    <col min="1" max="1" width="4" style="7" customWidth="1"/>
    <col min="2" max="2" width="25.140625" style="7" customWidth="1"/>
    <col min="3" max="3" width="15.5703125" style="7" customWidth="1"/>
    <col min="4" max="5" width="7.140625" style="7" customWidth="1"/>
    <col min="6" max="6" width="11.5703125" style="7" customWidth="1"/>
    <col min="7" max="7" width="14.5703125" style="7" customWidth="1"/>
    <col min="8" max="8" width="5.140625" style="7" customWidth="1"/>
    <col min="9" max="9" width="9.140625" style="7" customWidth="1"/>
    <col min="10" max="10" width="11.5703125" style="7" customWidth="1"/>
    <col min="11" max="11" width="16.5703125" style="7" customWidth="1"/>
    <col min="12" max="254" width="9.140625" style="7" customWidth="1"/>
    <col min="255" max="1022" width="9.140625" style="34" customWidth="1"/>
    <col min="1023" max="1025" width="8.7109375" customWidth="1"/>
  </cols>
  <sheetData>
    <row r="1" spans="1:1024" ht="12.75" customHeight="1" x14ac:dyDescent="0.25">
      <c r="A1" s="182" t="s">
        <v>644</v>
      </c>
      <c r="B1" s="182"/>
      <c r="C1" s="162"/>
      <c r="D1" s="162"/>
      <c r="E1" s="162"/>
      <c r="F1" s="162"/>
      <c r="G1" s="162"/>
      <c r="H1" s="162"/>
      <c r="I1" s="162"/>
      <c r="J1" s="162"/>
      <c r="K1" s="162"/>
    </row>
    <row r="2" spans="1:1024" ht="12.75" customHeight="1" x14ac:dyDescent="0.25">
      <c r="A2" s="173" t="s">
        <v>326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</row>
    <row r="3" spans="1:1024" ht="66.75" customHeight="1" x14ac:dyDescent="0.25">
      <c r="A3" s="174" t="s">
        <v>645</v>
      </c>
      <c r="B3" s="175"/>
      <c r="C3" s="175"/>
      <c r="D3" s="6"/>
      <c r="E3" s="6"/>
      <c r="F3" s="6"/>
      <c r="G3" s="6"/>
      <c r="H3" s="6"/>
      <c r="I3" s="8"/>
      <c r="K3" s="6"/>
    </row>
    <row r="4" spans="1:1024" ht="38.25" customHeight="1" x14ac:dyDescent="0.25">
      <c r="A4" s="176" t="s">
        <v>660</v>
      </c>
      <c r="B4" s="176"/>
      <c r="C4" s="176"/>
      <c r="D4" s="176"/>
      <c r="E4" s="176"/>
      <c r="F4" s="176"/>
      <c r="G4" s="176"/>
      <c r="H4" s="176"/>
      <c r="I4" s="176"/>
      <c r="J4" s="176"/>
      <c r="K4" s="176"/>
    </row>
    <row r="5" spans="1:1024" ht="22.5" customHeight="1" x14ac:dyDescent="0.25">
      <c r="A5" s="183" t="s">
        <v>327</v>
      </c>
      <c r="B5" s="183"/>
      <c r="C5" s="183"/>
      <c r="D5" s="183"/>
      <c r="E5" s="183"/>
      <c r="F5" s="183"/>
      <c r="G5" s="183"/>
      <c r="H5" s="183"/>
      <c r="I5" s="183"/>
      <c r="J5" s="183"/>
      <c r="K5" s="183"/>
    </row>
    <row r="6" spans="1:1024" ht="48.75" x14ac:dyDescent="0.25">
      <c r="A6" s="236" t="s">
        <v>2</v>
      </c>
      <c r="B6" s="237" t="s">
        <v>3</v>
      </c>
      <c r="C6" s="243" t="s">
        <v>328</v>
      </c>
      <c r="D6" s="237" t="s">
        <v>5</v>
      </c>
      <c r="E6" s="237" t="s">
        <v>6</v>
      </c>
      <c r="F6" s="238" t="s">
        <v>7</v>
      </c>
      <c r="G6" s="238" t="s">
        <v>8</v>
      </c>
      <c r="H6" s="237" t="s">
        <v>9</v>
      </c>
      <c r="I6" s="238" t="s">
        <v>10</v>
      </c>
      <c r="J6" s="238" t="s">
        <v>11</v>
      </c>
      <c r="K6" s="238" t="s">
        <v>12</v>
      </c>
      <c r="L6" s="49"/>
    </row>
    <row r="7" spans="1:1024" x14ac:dyDescent="0.25">
      <c r="A7" s="36">
        <v>1</v>
      </c>
      <c r="B7" s="36">
        <v>2</v>
      </c>
      <c r="C7" s="36">
        <v>3</v>
      </c>
      <c r="D7" s="36">
        <v>4</v>
      </c>
      <c r="E7" s="36">
        <v>5</v>
      </c>
      <c r="F7" s="37">
        <v>6</v>
      </c>
      <c r="G7" s="37" t="s">
        <v>13</v>
      </c>
      <c r="H7" s="36">
        <v>8</v>
      </c>
      <c r="I7" s="37" t="s">
        <v>14</v>
      </c>
      <c r="J7" s="37" t="s">
        <v>15</v>
      </c>
      <c r="K7" s="37" t="s">
        <v>16</v>
      </c>
      <c r="L7" s="49"/>
    </row>
    <row r="8" spans="1:1024" x14ac:dyDescent="0.25">
      <c r="A8" s="12" t="s">
        <v>18</v>
      </c>
      <c r="B8" s="12"/>
      <c r="C8" s="13" t="s">
        <v>329</v>
      </c>
      <c r="D8" s="12" t="s">
        <v>20</v>
      </c>
      <c r="E8" s="12">
        <v>200</v>
      </c>
      <c r="F8" s="14"/>
      <c r="G8" s="14">
        <f t="shared" ref="G8:G15" si="0">E8*F8</f>
        <v>0</v>
      </c>
      <c r="H8" s="15">
        <v>0.08</v>
      </c>
      <c r="I8" s="14">
        <f t="shared" ref="I8:I15" si="1">G8*H8</f>
        <v>0</v>
      </c>
      <c r="J8" s="14">
        <f t="shared" ref="J8:J15" si="2">K8/E8</f>
        <v>0</v>
      </c>
      <c r="K8" s="14">
        <f t="shared" ref="K8:K15" si="3">G8+I8</f>
        <v>0</v>
      </c>
      <c r="L8" s="49"/>
    </row>
    <row r="9" spans="1:1024" x14ac:dyDescent="0.25">
      <c r="A9" s="12" t="s">
        <v>21</v>
      </c>
      <c r="B9" s="12"/>
      <c r="C9" s="13" t="s">
        <v>330</v>
      </c>
      <c r="D9" s="12" t="s">
        <v>20</v>
      </c>
      <c r="E9" s="12">
        <v>250</v>
      </c>
      <c r="F9" s="14"/>
      <c r="G9" s="14">
        <f t="shared" si="0"/>
        <v>0</v>
      </c>
      <c r="H9" s="15">
        <v>0.08</v>
      </c>
      <c r="I9" s="14">
        <f t="shared" si="1"/>
        <v>0</v>
      </c>
      <c r="J9" s="14">
        <f t="shared" si="2"/>
        <v>0</v>
      </c>
      <c r="K9" s="14">
        <f t="shared" si="3"/>
        <v>0</v>
      </c>
      <c r="L9" s="49"/>
    </row>
    <row r="10" spans="1:1024" x14ac:dyDescent="0.25">
      <c r="A10" s="12" t="s">
        <v>23</v>
      </c>
      <c r="B10" s="12"/>
      <c r="C10" s="13" t="s">
        <v>331</v>
      </c>
      <c r="D10" s="12" t="s">
        <v>20</v>
      </c>
      <c r="E10" s="12">
        <v>400</v>
      </c>
      <c r="F10" s="14"/>
      <c r="G10" s="14">
        <f t="shared" si="0"/>
        <v>0</v>
      </c>
      <c r="H10" s="15">
        <v>0.08</v>
      </c>
      <c r="I10" s="14">
        <f t="shared" si="1"/>
        <v>0</v>
      </c>
      <c r="J10" s="14">
        <f t="shared" si="2"/>
        <v>0</v>
      </c>
      <c r="K10" s="14">
        <f t="shared" si="3"/>
        <v>0</v>
      </c>
      <c r="L10" s="49"/>
    </row>
    <row r="11" spans="1:1024" x14ac:dyDescent="0.25">
      <c r="A11" s="12" t="s">
        <v>70</v>
      </c>
      <c r="B11" s="12"/>
      <c r="C11" s="13" t="s">
        <v>332</v>
      </c>
      <c r="D11" s="12" t="s">
        <v>20</v>
      </c>
      <c r="E11" s="12">
        <v>400</v>
      </c>
      <c r="F11" s="14"/>
      <c r="G11" s="14">
        <f t="shared" si="0"/>
        <v>0</v>
      </c>
      <c r="H11" s="15">
        <v>0.08</v>
      </c>
      <c r="I11" s="14">
        <f t="shared" si="1"/>
        <v>0</v>
      </c>
      <c r="J11" s="14">
        <f t="shared" si="2"/>
        <v>0</v>
      </c>
      <c r="K11" s="14">
        <f t="shared" si="3"/>
        <v>0</v>
      </c>
      <c r="L11" s="49"/>
      <c r="AMI11" s="6"/>
      <c r="AMJ11" s="6"/>
    </row>
    <row r="12" spans="1:1024" x14ac:dyDescent="0.25">
      <c r="A12" s="12" t="s">
        <v>72</v>
      </c>
      <c r="B12" s="12"/>
      <c r="C12" s="13" t="s">
        <v>333</v>
      </c>
      <c r="D12" s="12" t="s">
        <v>20</v>
      </c>
      <c r="E12" s="12">
        <v>300</v>
      </c>
      <c r="F12" s="14"/>
      <c r="G12" s="14">
        <f t="shared" si="0"/>
        <v>0</v>
      </c>
      <c r="H12" s="15">
        <v>0.08</v>
      </c>
      <c r="I12" s="14">
        <f t="shared" si="1"/>
        <v>0</v>
      </c>
      <c r="J12" s="14">
        <f t="shared" si="2"/>
        <v>0</v>
      </c>
      <c r="K12" s="14">
        <f t="shared" si="3"/>
        <v>0</v>
      </c>
      <c r="L12" s="49"/>
      <c r="AMI12" s="6"/>
      <c r="AMJ12" s="6"/>
    </row>
    <row r="13" spans="1:1024" x14ac:dyDescent="0.25">
      <c r="A13" s="12" t="s">
        <v>74</v>
      </c>
      <c r="B13" s="12"/>
      <c r="C13" s="13" t="s">
        <v>334</v>
      </c>
      <c r="D13" s="12" t="s">
        <v>20</v>
      </c>
      <c r="E13" s="12">
        <v>200</v>
      </c>
      <c r="F13" s="14"/>
      <c r="G13" s="14">
        <f t="shared" si="0"/>
        <v>0</v>
      </c>
      <c r="H13" s="15">
        <v>0.08</v>
      </c>
      <c r="I13" s="14">
        <f t="shared" si="1"/>
        <v>0</v>
      </c>
      <c r="J13" s="14">
        <f t="shared" si="2"/>
        <v>0</v>
      </c>
      <c r="K13" s="14">
        <f t="shared" si="3"/>
        <v>0</v>
      </c>
      <c r="L13" s="49"/>
    </row>
    <row r="14" spans="1:1024" x14ac:dyDescent="0.25">
      <c r="A14" s="12" t="s">
        <v>76</v>
      </c>
      <c r="B14" s="12"/>
      <c r="C14" s="13" t="s">
        <v>335</v>
      </c>
      <c r="D14" s="12" t="s">
        <v>20</v>
      </c>
      <c r="E14" s="12">
        <v>50</v>
      </c>
      <c r="F14" s="14"/>
      <c r="G14" s="14">
        <f t="shared" si="0"/>
        <v>0</v>
      </c>
      <c r="H14" s="15">
        <v>0.08</v>
      </c>
      <c r="I14" s="14">
        <f t="shared" si="1"/>
        <v>0</v>
      </c>
      <c r="J14" s="14">
        <f t="shared" si="2"/>
        <v>0</v>
      </c>
      <c r="K14" s="14">
        <f t="shared" si="3"/>
        <v>0</v>
      </c>
      <c r="L14" s="49"/>
      <c r="AMI14" s="6"/>
      <c r="AMJ14" s="6"/>
    </row>
    <row r="15" spans="1:1024" x14ac:dyDescent="0.25">
      <c r="A15" s="12" t="s">
        <v>78</v>
      </c>
      <c r="B15" s="12"/>
      <c r="C15" s="13" t="s">
        <v>336</v>
      </c>
      <c r="D15" s="12" t="s">
        <v>20</v>
      </c>
      <c r="E15" s="12">
        <v>50</v>
      </c>
      <c r="F15" s="14"/>
      <c r="G15" s="14">
        <f t="shared" si="0"/>
        <v>0</v>
      </c>
      <c r="H15" s="15">
        <v>0.08</v>
      </c>
      <c r="I15" s="14">
        <f t="shared" si="1"/>
        <v>0</v>
      </c>
      <c r="J15" s="14">
        <f t="shared" si="2"/>
        <v>0</v>
      </c>
      <c r="K15" s="14">
        <f t="shared" si="3"/>
        <v>0</v>
      </c>
      <c r="L15" s="49"/>
    </row>
    <row r="16" spans="1:1024" s="6" customFormat="1" ht="27.75" customHeight="1" x14ac:dyDescent="0.25">
      <c r="A16" s="184" t="s">
        <v>33</v>
      </c>
      <c r="B16" s="184"/>
      <c r="C16" s="184"/>
      <c r="D16" s="184"/>
      <c r="E16" s="184"/>
      <c r="F16" s="184"/>
      <c r="G16" s="47">
        <f>SUM(G8:G15)</f>
        <v>0</v>
      </c>
      <c r="H16" s="47" t="s">
        <v>26</v>
      </c>
      <c r="I16" s="47">
        <f>SUM(I8:I15)</f>
        <v>0</v>
      </c>
      <c r="J16" s="47" t="s">
        <v>26</v>
      </c>
      <c r="K16" s="47">
        <f>SUM(K8:K15)</f>
        <v>0</v>
      </c>
      <c r="L16" s="94"/>
      <c r="AMI16"/>
      <c r="AMJ16"/>
    </row>
    <row r="17" spans="1:19" ht="12.75" customHeight="1" x14ac:dyDescent="0.25">
      <c r="A17" s="214" t="s">
        <v>34</v>
      </c>
      <c r="B17" s="214"/>
      <c r="C17" s="214"/>
      <c r="D17" s="214"/>
      <c r="E17" s="214"/>
      <c r="F17" s="214"/>
      <c r="G17" s="214"/>
      <c r="H17" s="214"/>
      <c r="I17" s="214"/>
      <c r="J17" s="214"/>
      <c r="K17" s="214"/>
      <c r="M17" s="49"/>
      <c r="N17" s="49"/>
      <c r="O17" s="49"/>
      <c r="P17" s="49"/>
      <c r="Q17" s="49"/>
      <c r="R17" s="49"/>
      <c r="S17" s="49"/>
    </row>
    <row r="18" spans="1:19" ht="12.75" customHeight="1" x14ac:dyDescent="0.25">
      <c r="A18" s="55" t="s">
        <v>35</v>
      </c>
      <c r="B18" s="174" t="s">
        <v>337</v>
      </c>
      <c r="C18" s="174"/>
      <c r="D18" s="174"/>
      <c r="E18" s="174"/>
      <c r="F18" s="174"/>
      <c r="G18" s="174"/>
      <c r="H18" s="174"/>
      <c r="I18" s="174"/>
      <c r="J18" s="174"/>
      <c r="K18" s="174"/>
      <c r="M18" s="49"/>
      <c r="N18" s="49"/>
      <c r="O18" s="49"/>
      <c r="P18" s="49"/>
      <c r="Q18" s="49"/>
      <c r="R18" s="49"/>
      <c r="S18" s="49"/>
    </row>
    <row r="19" spans="1:19" ht="12.75" customHeight="1" x14ac:dyDescent="0.25">
      <c r="A19" s="55" t="s">
        <v>35</v>
      </c>
      <c r="B19" s="174" t="s">
        <v>338</v>
      </c>
      <c r="C19" s="174"/>
      <c r="D19" s="174"/>
      <c r="E19" s="174"/>
      <c r="F19" s="174"/>
      <c r="G19" s="174"/>
      <c r="H19" s="174"/>
      <c r="I19" s="174"/>
      <c r="J19" s="174"/>
      <c r="K19" s="174"/>
      <c r="M19" s="49"/>
      <c r="N19" s="49"/>
      <c r="O19" s="49"/>
      <c r="P19" s="49"/>
      <c r="Q19" s="49"/>
      <c r="R19" s="49"/>
      <c r="S19" s="49"/>
    </row>
    <row r="20" spans="1:19" ht="12.75" customHeight="1" x14ac:dyDescent="0.25">
      <c r="A20" s="55" t="s">
        <v>35</v>
      </c>
      <c r="B20" s="174" t="s">
        <v>339</v>
      </c>
      <c r="C20" s="174"/>
      <c r="D20" s="174"/>
      <c r="E20" s="174"/>
      <c r="F20" s="174"/>
      <c r="G20" s="174"/>
      <c r="H20" s="174"/>
      <c r="I20" s="174"/>
      <c r="J20" s="174"/>
      <c r="K20" s="174"/>
      <c r="L20" s="49"/>
    </row>
    <row r="24" spans="1:19" ht="20.25" customHeight="1" x14ac:dyDescent="0.25"/>
  </sheetData>
  <mergeCells count="10">
    <mergeCell ref="A1:B1"/>
    <mergeCell ref="A2:K2"/>
    <mergeCell ref="A3:C3"/>
    <mergeCell ref="A4:K4"/>
    <mergeCell ref="B20:K20"/>
    <mergeCell ref="A5:K5"/>
    <mergeCell ref="A16:F16"/>
    <mergeCell ref="A17:K17"/>
    <mergeCell ref="B18:K18"/>
    <mergeCell ref="B19:K19"/>
  </mergeCells>
  <pageMargins left="0.7" right="0.7" top="0.75" bottom="0.75" header="0.51180555555555496" footer="0.51180555555555496"/>
  <pageSetup paperSize="9" firstPageNumber="0" orientation="landscape" horizontalDpi="300" verticalDpi="30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AMH20"/>
  <sheetViews>
    <sheetView zoomScaleNormal="100" workbookViewId="0">
      <selection activeCell="A6" sqref="A6:K6"/>
    </sheetView>
  </sheetViews>
  <sheetFormatPr defaultRowHeight="15" x14ac:dyDescent="0.25"/>
  <cols>
    <col min="1" max="1" width="4.5703125" style="7" customWidth="1"/>
    <col min="2" max="2" width="23.85546875" style="7" customWidth="1"/>
    <col min="3" max="3" width="28.7109375" style="7" customWidth="1"/>
    <col min="4" max="5" width="9.140625" style="7" customWidth="1"/>
    <col min="6" max="6" width="11.5703125" style="7" customWidth="1"/>
    <col min="7" max="7" width="9.7109375" style="7" customWidth="1"/>
    <col min="8" max="8" width="5.140625" style="7" customWidth="1"/>
    <col min="9" max="9" width="9.140625" style="7" customWidth="1"/>
    <col min="10" max="10" width="10.140625" style="7" customWidth="1"/>
    <col min="11" max="11" width="9.7109375" style="7" customWidth="1"/>
    <col min="12" max="254" width="9.140625" style="7" customWidth="1"/>
    <col min="255" max="1022" width="9.140625" style="34" customWidth="1"/>
    <col min="1023" max="1025" width="8.7109375" customWidth="1"/>
  </cols>
  <sheetData>
    <row r="1" spans="1:11" ht="12.75" customHeight="1" x14ac:dyDescent="0.25">
      <c r="A1" s="182" t="s">
        <v>644</v>
      </c>
      <c r="B1" s="182"/>
      <c r="C1" s="162"/>
      <c r="D1" s="162"/>
      <c r="E1" s="162"/>
      <c r="F1" s="162"/>
      <c r="G1" s="162"/>
      <c r="H1" s="162"/>
      <c r="I1" s="162"/>
      <c r="J1" s="162"/>
      <c r="K1" s="162"/>
    </row>
    <row r="2" spans="1:11" ht="12.75" customHeight="1" x14ac:dyDescent="0.25">
      <c r="A2" s="173" t="s">
        <v>340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</row>
    <row r="3" spans="1:11" ht="45" customHeight="1" x14ac:dyDescent="0.25">
      <c r="A3" s="174" t="s">
        <v>645</v>
      </c>
      <c r="B3" s="175"/>
      <c r="C3" s="175"/>
      <c r="D3" s="6"/>
      <c r="E3" s="6"/>
      <c r="F3" s="6"/>
      <c r="G3" s="6"/>
      <c r="H3" s="6"/>
      <c r="I3" s="8"/>
      <c r="K3" s="6"/>
    </row>
    <row r="4" spans="1:11" ht="38.25" customHeight="1" x14ac:dyDescent="0.25">
      <c r="A4" s="176" t="s">
        <v>660</v>
      </c>
      <c r="B4" s="176"/>
      <c r="C4" s="176"/>
      <c r="D4" s="176"/>
      <c r="E4" s="176"/>
      <c r="F4" s="176"/>
      <c r="G4" s="176"/>
      <c r="H4" s="176"/>
      <c r="I4" s="176"/>
      <c r="J4" s="176"/>
      <c r="K4" s="176"/>
    </row>
    <row r="5" spans="1:11" ht="21.75" customHeight="1" x14ac:dyDescent="0.25">
      <c r="A5" s="183" t="s">
        <v>341</v>
      </c>
      <c r="B5" s="183"/>
      <c r="C5" s="183"/>
      <c r="D5" s="183"/>
      <c r="E5" s="183"/>
      <c r="F5" s="183"/>
      <c r="G5" s="183"/>
      <c r="H5" s="183"/>
      <c r="I5" s="183"/>
      <c r="J5" s="183"/>
      <c r="K5" s="183"/>
    </row>
    <row r="6" spans="1:11" ht="36" x14ac:dyDescent="0.25">
      <c r="A6" s="236" t="s">
        <v>2</v>
      </c>
      <c r="B6" s="237" t="s">
        <v>3</v>
      </c>
      <c r="C6" s="237" t="s">
        <v>29</v>
      </c>
      <c r="D6" s="237" t="s">
        <v>5</v>
      </c>
      <c r="E6" s="237" t="s">
        <v>6</v>
      </c>
      <c r="F6" s="238" t="s">
        <v>7</v>
      </c>
      <c r="G6" s="238" t="s">
        <v>8</v>
      </c>
      <c r="H6" s="237" t="s">
        <v>9</v>
      </c>
      <c r="I6" s="238" t="s">
        <v>10</v>
      </c>
      <c r="J6" s="238" t="s">
        <v>11</v>
      </c>
      <c r="K6" s="238" t="s">
        <v>12</v>
      </c>
    </row>
    <row r="7" spans="1:11" x14ac:dyDescent="0.25">
      <c r="A7" s="36">
        <v>1</v>
      </c>
      <c r="B7" s="36">
        <v>2</v>
      </c>
      <c r="C7" s="36">
        <v>3</v>
      </c>
      <c r="D7" s="36">
        <v>4</v>
      </c>
      <c r="E7" s="36">
        <v>5</v>
      </c>
      <c r="F7" s="37">
        <v>6</v>
      </c>
      <c r="G7" s="37" t="s">
        <v>13</v>
      </c>
      <c r="H7" s="36">
        <v>8</v>
      </c>
      <c r="I7" s="37" t="s">
        <v>14</v>
      </c>
      <c r="J7" s="37" t="s">
        <v>15</v>
      </c>
      <c r="K7" s="37" t="s">
        <v>16</v>
      </c>
    </row>
    <row r="8" spans="1:11" ht="48" customHeight="1" x14ac:dyDescent="0.25">
      <c r="A8" s="215" t="s">
        <v>342</v>
      </c>
      <c r="B8" s="215"/>
      <c r="C8" s="215"/>
      <c r="D8" s="215"/>
      <c r="E8" s="215"/>
      <c r="F8" s="215"/>
      <c r="G8" s="215"/>
      <c r="H8" s="215"/>
      <c r="I8" s="215"/>
      <c r="J8" s="215"/>
      <c r="K8" s="215"/>
    </row>
    <row r="9" spans="1:11" ht="26.25" customHeight="1" x14ac:dyDescent="0.25">
      <c r="A9" s="11" t="s">
        <v>18</v>
      </c>
      <c r="B9" s="12"/>
      <c r="C9" s="111" t="s">
        <v>343</v>
      </c>
      <c r="D9" s="12" t="s">
        <v>20</v>
      </c>
      <c r="E9" s="12">
        <v>150</v>
      </c>
      <c r="F9" s="14"/>
      <c r="G9" s="14">
        <f t="shared" ref="G9:G15" si="0">E9*F9</f>
        <v>0</v>
      </c>
      <c r="H9" s="15">
        <v>0.08</v>
      </c>
      <c r="I9" s="14">
        <f t="shared" ref="I9:I15" si="1">G9*H9</f>
        <v>0</v>
      </c>
      <c r="J9" s="14">
        <f t="shared" ref="J9:J15" si="2">K9/E9</f>
        <v>0</v>
      </c>
      <c r="K9" s="14">
        <f t="shared" ref="K9:K15" si="3">G9+I9</f>
        <v>0</v>
      </c>
    </row>
    <row r="10" spans="1:11" ht="26.25" customHeight="1" x14ac:dyDescent="0.25">
      <c r="A10" s="11" t="s">
        <v>21</v>
      </c>
      <c r="B10" s="12"/>
      <c r="C10" s="111" t="s">
        <v>344</v>
      </c>
      <c r="D10" s="12" t="s">
        <v>20</v>
      </c>
      <c r="E10" s="12">
        <v>250</v>
      </c>
      <c r="F10" s="14"/>
      <c r="G10" s="14">
        <f t="shared" si="0"/>
        <v>0</v>
      </c>
      <c r="H10" s="15">
        <v>0.08</v>
      </c>
      <c r="I10" s="14">
        <f t="shared" si="1"/>
        <v>0</v>
      </c>
      <c r="J10" s="14">
        <f t="shared" si="2"/>
        <v>0</v>
      </c>
      <c r="K10" s="14">
        <f t="shared" si="3"/>
        <v>0</v>
      </c>
    </row>
    <row r="11" spans="1:11" ht="26.25" customHeight="1" x14ac:dyDescent="0.25">
      <c r="A11" s="11" t="s">
        <v>23</v>
      </c>
      <c r="B11" s="12"/>
      <c r="C11" s="111" t="s">
        <v>345</v>
      </c>
      <c r="D11" s="12" t="s">
        <v>20</v>
      </c>
      <c r="E11" s="12">
        <v>150</v>
      </c>
      <c r="F11" s="14"/>
      <c r="G11" s="14">
        <f t="shared" si="0"/>
        <v>0</v>
      </c>
      <c r="H11" s="15">
        <v>0.08</v>
      </c>
      <c r="I11" s="14">
        <f t="shared" si="1"/>
        <v>0</v>
      </c>
      <c r="J11" s="14">
        <f t="shared" si="2"/>
        <v>0</v>
      </c>
      <c r="K11" s="14">
        <f t="shared" si="3"/>
        <v>0</v>
      </c>
    </row>
    <row r="12" spans="1:11" ht="26.25" customHeight="1" x14ac:dyDescent="0.25">
      <c r="A12" s="11" t="s">
        <v>70</v>
      </c>
      <c r="B12" s="12"/>
      <c r="C12" s="111" t="s">
        <v>346</v>
      </c>
      <c r="D12" s="12" t="s">
        <v>20</v>
      </c>
      <c r="E12" s="12">
        <v>150</v>
      </c>
      <c r="F12" s="14"/>
      <c r="G12" s="14">
        <f t="shared" si="0"/>
        <v>0</v>
      </c>
      <c r="H12" s="15">
        <v>0.08</v>
      </c>
      <c r="I12" s="14">
        <f t="shared" si="1"/>
        <v>0</v>
      </c>
      <c r="J12" s="14">
        <f t="shared" si="2"/>
        <v>0</v>
      </c>
      <c r="K12" s="14">
        <f t="shared" si="3"/>
        <v>0</v>
      </c>
    </row>
    <row r="13" spans="1:11" ht="26.25" customHeight="1" x14ac:dyDescent="0.25">
      <c r="A13" s="11" t="s">
        <v>72</v>
      </c>
      <c r="B13" s="12"/>
      <c r="C13" s="111" t="s">
        <v>347</v>
      </c>
      <c r="D13" s="12" t="s">
        <v>20</v>
      </c>
      <c r="E13" s="12">
        <v>150</v>
      </c>
      <c r="F13" s="14"/>
      <c r="G13" s="14">
        <f t="shared" si="0"/>
        <v>0</v>
      </c>
      <c r="H13" s="15">
        <v>0.08</v>
      </c>
      <c r="I13" s="14">
        <f t="shared" si="1"/>
        <v>0</v>
      </c>
      <c r="J13" s="14">
        <f t="shared" si="2"/>
        <v>0</v>
      </c>
      <c r="K13" s="14">
        <f t="shared" si="3"/>
        <v>0</v>
      </c>
    </row>
    <row r="14" spans="1:11" ht="26.25" customHeight="1" x14ac:dyDescent="0.25">
      <c r="A14" s="112" t="s">
        <v>74</v>
      </c>
      <c r="B14" s="40"/>
      <c r="C14" s="110" t="s">
        <v>348</v>
      </c>
      <c r="D14" s="40" t="s">
        <v>46</v>
      </c>
      <c r="E14" s="40">
        <v>50</v>
      </c>
      <c r="F14" s="14"/>
      <c r="G14" s="14">
        <f t="shared" si="0"/>
        <v>0</v>
      </c>
      <c r="H14" s="15">
        <v>0.08</v>
      </c>
      <c r="I14" s="14">
        <f t="shared" si="1"/>
        <v>0</v>
      </c>
      <c r="J14" s="14">
        <f t="shared" si="2"/>
        <v>0</v>
      </c>
      <c r="K14" s="14">
        <f t="shared" si="3"/>
        <v>0</v>
      </c>
    </row>
    <row r="15" spans="1:11" ht="26.25" customHeight="1" x14ac:dyDescent="0.25">
      <c r="A15" s="12" t="s">
        <v>76</v>
      </c>
      <c r="B15" s="84"/>
      <c r="C15" s="111" t="s">
        <v>349</v>
      </c>
      <c r="D15" s="12" t="s">
        <v>20</v>
      </c>
      <c r="E15" s="12">
        <v>25</v>
      </c>
      <c r="F15" s="14"/>
      <c r="G15" s="14">
        <f t="shared" si="0"/>
        <v>0</v>
      </c>
      <c r="H15" s="15">
        <v>0.08</v>
      </c>
      <c r="I15" s="14">
        <f t="shared" si="1"/>
        <v>0</v>
      </c>
      <c r="J15" s="14">
        <f t="shared" si="2"/>
        <v>0</v>
      </c>
      <c r="K15" s="14">
        <f t="shared" si="3"/>
        <v>0</v>
      </c>
    </row>
    <row r="16" spans="1:11" ht="21.75" customHeight="1" x14ac:dyDescent="0.25">
      <c r="A16" s="172" t="s">
        <v>25</v>
      </c>
      <c r="B16" s="172"/>
      <c r="C16" s="172"/>
      <c r="D16" s="172"/>
      <c r="E16" s="172"/>
      <c r="F16" s="172"/>
      <c r="G16" s="16">
        <f>SUM(G9:G15)</f>
        <v>0</v>
      </c>
      <c r="H16" s="16" t="s">
        <v>26</v>
      </c>
      <c r="I16" s="16">
        <f>SUM(I9:I15)</f>
        <v>0</v>
      </c>
      <c r="J16" s="16" t="s">
        <v>26</v>
      </c>
      <c r="K16" s="16">
        <f>SUM(K9:K15)</f>
        <v>0</v>
      </c>
    </row>
    <row r="20" ht="29.25" customHeight="1" x14ac:dyDescent="0.25"/>
  </sheetData>
  <mergeCells count="7">
    <mergeCell ref="A5:K5"/>
    <mergeCell ref="A8:K8"/>
    <mergeCell ref="A16:F16"/>
    <mergeCell ref="A1:B1"/>
    <mergeCell ref="A2:K2"/>
    <mergeCell ref="A3:C3"/>
    <mergeCell ref="A4:K4"/>
  </mergeCells>
  <pageMargins left="0.7" right="0.7" top="0.75" bottom="0.75" header="0.51180555555555496" footer="0.51180555555555496"/>
  <pageSetup paperSize="9" firstPageNumber="0" orientation="landscape" horizontalDpi="300" verticalDpi="30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AMI20"/>
  <sheetViews>
    <sheetView zoomScaleNormal="100" workbookViewId="0">
      <selection activeCell="A6" sqref="A6:K6"/>
    </sheetView>
  </sheetViews>
  <sheetFormatPr defaultRowHeight="15" x14ac:dyDescent="0.25"/>
  <cols>
    <col min="1" max="1" width="3.5703125" style="113" customWidth="1"/>
    <col min="2" max="2" width="19.7109375" style="113" customWidth="1"/>
    <col min="3" max="3" width="35.85546875" style="113" customWidth="1"/>
    <col min="4" max="4" width="9" style="113" customWidth="1"/>
    <col min="5" max="5" width="5.5703125" style="113" customWidth="1"/>
    <col min="6" max="6" width="11.140625" style="113" customWidth="1"/>
    <col min="7" max="7" width="9.140625" style="113" customWidth="1"/>
    <col min="8" max="8" width="5.7109375" style="113" customWidth="1"/>
    <col min="9" max="9" width="9.140625" style="113" customWidth="1"/>
    <col min="10" max="10" width="9.7109375" style="113" customWidth="1"/>
    <col min="11" max="255" width="9.140625" style="113" customWidth="1"/>
    <col min="256" max="1023" width="9.140625" style="34" customWidth="1"/>
    <col min="1024" max="1025" width="8.7109375" customWidth="1"/>
  </cols>
  <sheetData>
    <row r="1" spans="1:12" s="7" customFormat="1" ht="12.75" customHeight="1" x14ac:dyDescent="0.25">
      <c r="A1" s="170" t="s">
        <v>644</v>
      </c>
      <c r="B1" s="170"/>
      <c r="C1" s="162"/>
      <c r="D1" s="162"/>
      <c r="E1" s="162"/>
      <c r="F1" s="162"/>
      <c r="G1" s="162"/>
      <c r="H1" s="162"/>
      <c r="I1" s="162"/>
      <c r="J1" s="162"/>
      <c r="K1" s="162"/>
    </row>
    <row r="2" spans="1:12" ht="12.75" customHeight="1" x14ac:dyDescent="0.25">
      <c r="A2" s="173" t="s">
        <v>350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</row>
    <row r="3" spans="1:12" ht="55.5" customHeight="1" x14ac:dyDescent="0.25">
      <c r="A3" s="174" t="s">
        <v>645</v>
      </c>
      <c r="B3" s="175"/>
      <c r="C3" s="175"/>
      <c r="D3" s="6"/>
      <c r="E3" s="6"/>
      <c r="F3" s="6"/>
      <c r="G3" s="6"/>
      <c r="H3" s="6"/>
      <c r="I3" s="8"/>
      <c r="J3" s="7"/>
      <c r="K3" s="6"/>
    </row>
    <row r="4" spans="1:12" ht="38.25" customHeight="1" x14ac:dyDescent="0.25">
      <c r="A4" s="176" t="s">
        <v>660</v>
      </c>
      <c r="B4" s="176"/>
      <c r="C4" s="176"/>
      <c r="D4" s="176"/>
      <c r="E4" s="176"/>
      <c r="F4" s="176"/>
      <c r="G4" s="176"/>
      <c r="H4" s="176"/>
      <c r="I4" s="176"/>
      <c r="J4" s="176"/>
      <c r="K4" s="176"/>
    </row>
    <row r="5" spans="1:12" ht="25.5" customHeight="1" x14ac:dyDescent="0.25">
      <c r="A5" s="183" t="s">
        <v>351</v>
      </c>
      <c r="B5" s="183"/>
      <c r="C5" s="183"/>
      <c r="D5" s="183"/>
      <c r="E5" s="183"/>
      <c r="F5" s="183"/>
      <c r="G5" s="183"/>
      <c r="H5" s="183"/>
      <c r="I5" s="183"/>
      <c r="J5" s="183"/>
      <c r="K5" s="183"/>
    </row>
    <row r="6" spans="1:12" ht="36" x14ac:dyDescent="0.25">
      <c r="A6" s="236" t="s">
        <v>2</v>
      </c>
      <c r="B6" s="237" t="s">
        <v>3</v>
      </c>
      <c r="C6" s="237" t="s">
        <v>29</v>
      </c>
      <c r="D6" s="237" t="s">
        <v>5</v>
      </c>
      <c r="E6" s="237" t="s">
        <v>6</v>
      </c>
      <c r="F6" s="238" t="s">
        <v>7</v>
      </c>
      <c r="G6" s="238" t="s">
        <v>8</v>
      </c>
      <c r="H6" s="237" t="s">
        <v>9</v>
      </c>
      <c r="I6" s="238" t="s">
        <v>10</v>
      </c>
      <c r="J6" s="238" t="s">
        <v>11</v>
      </c>
      <c r="K6" s="238" t="s">
        <v>12</v>
      </c>
      <c r="L6" s="49"/>
    </row>
    <row r="7" spans="1:12" x14ac:dyDescent="0.25">
      <c r="A7" s="36">
        <v>1</v>
      </c>
      <c r="B7" s="36">
        <v>2</v>
      </c>
      <c r="C7" s="36">
        <v>3</v>
      </c>
      <c r="D7" s="36">
        <v>4</v>
      </c>
      <c r="E7" s="36">
        <v>5</v>
      </c>
      <c r="F7" s="37">
        <v>6</v>
      </c>
      <c r="G7" s="37" t="s">
        <v>13</v>
      </c>
      <c r="H7" s="36">
        <v>8</v>
      </c>
      <c r="I7" s="37" t="s">
        <v>14</v>
      </c>
      <c r="J7" s="37" t="s">
        <v>15</v>
      </c>
      <c r="K7" s="37" t="s">
        <v>16</v>
      </c>
      <c r="L7" s="49"/>
    </row>
    <row r="8" spans="1:12" ht="51" x14ac:dyDescent="0.25">
      <c r="A8" s="12" t="s">
        <v>18</v>
      </c>
      <c r="B8" s="12"/>
      <c r="C8" s="13" t="s">
        <v>352</v>
      </c>
      <c r="D8" s="12" t="s">
        <v>20</v>
      </c>
      <c r="E8" s="12">
        <v>1800</v>
      </c>
      <c r="F8" s="14"/>
      <c r="G8" s="14">
        <f>E8*F8</f>
        <v>0</v>
      </c>
      <c r="H8" s="15">
        <v>0.08</v>
      </c>
      <c r="I8" s="14">
        <f>G8*H8</f>
        <v>0</v>
      </c>
      <c r="J8" s="14">
        <f>K8/E8</f>
        <v>0</v>
      </c>
      <c r="K8" s="14">
        <f>G8+I8</f>
        <v>0</v>
      </c>
      <c r="L8" s="49"/>
    </row>
    <row r="9" spans="1:12" ht="38.25" x14ac:dyDescent="0.25">
      <c r="A9" s="12" t="s">
        <v>21</v>
      </c>
      <c r="B9" s="12"/>
      <c r="C9" s="13" t="s">
        <v>353</v>
      </c>
      <c r="D9" s="12" t="s">
        <v>20</v>
      </c>
      <c r="E9" s="12">
        <v>100</v>
      </c>
      <c r="F9" s="14"/>
      <c r="G9" s="14">
        <f>E9*F9</f>
        <v>0</v>
      </c>
      <c r="H9" s="15">
        <v>0.08</v>
      </c>
      <c r="I9" s="14">
        <f>G9*H9</f>
        <v>0</v>
      </c>
      <c r="J9" s="14">
        <f>K9/E9</f>
        <v>0</v>
      </c>
      <c r="K9" s="14">
        <f>G9+I9</f>
        <v>0</v>
      </c>
      <c r="L9" s="49"/>
    </row>
    <row r="10" spans="1:12" ht="21" customHeight="1" x14ac:dyDescent="0.25">
      <c r="A10" s="189" t="s">
        <v>354</v>
      </c>
      <c r="B10" s="189"/>
      <c r="C10" s="189"/>
      <c r="D10" s="189"/>
      <c r="E10" s="189"/>
      <c r="F10" s="189"/>
      <c r="G10" s="17">
        <f>SUM(G8:G9)</f>
        <v>0</v>
      </c>
      <c r="H10" s="17" t="s">
        <v>26</v>
      </c>
      <c r="I10" s="17">
        <f>SUM(I8:I9)</f>
        <v>0</v>
      </c>
      <c r="J10" s="17" t="s">
        <v>26</v>
      </c>
      <c r="K10" s="17">
        <f>SUM(K8:K9)</f>
        <v>0</v>
      </c>
      <c r="L10" s="49"/>
    </row>
    <row r="14" spans="1:12" ht="29.25" customHeight="1" x14ac:dyDescent="0.25"/>
    <row r="20" ht="18" customHeight="1" x14ac:dyDescent="0.25"/>
  </sheetData>
  <mergeCells count="6">
    <mergeCell ref="A5:K5"/>
    <mergeCell ref="A10:F10"/>
    <mergeCell ref="A1:B1"/>
    <mergeCell ref="A2:K2"/>
    <mergeCell ref="A3:C3"/>
    <mergeCell ref="A4:K4"/>
  </mergeCells>
  <pageMargins left="0.7" right="0.7" top="0.75" bottom="0.75" header="0.51180555555555496" footer="0.51180555555555496"/>
  <pageSetup paperSize="9"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MJ18"/>
  <sheetViews>
    <sheetView zoomScaleNormal="100" workbookViewId="0">
      <selection activeCell="A6" sqref="A6:K6"/>
    </sheetView>
  </sheetViews>
  <sheetFormatPr defaultRowHeight="15" x14ac:dyDescent="0.25"/>
  <cols>
    <col min="1" max="1" width="5.7109375" style="18" customWidth="1"/>
    <col min="2" max="2" width="16.5703125" style="18" customWidth="1"/>
    <col min="3" max="3" width="22.5703125" style="18" customWidth="1"/>
    <col min="4" max="4" width="15.85546875" style="18" customWidth="1"/>
    <col min="5" max="5" width="8.140625" style="18" customWidth="1"/>
    <col min="6" max="6" width="12.7109375" style="19" customWidth="1"/>
    <col min="7" max="7" width="12.140625" style="19" customWidth="1"/>
    <col min="8" max="8" width="5.140625" style="18" customWidth="1"/>
    <col min="9" max="9" width="8.140625" style="19" customWidth="1"/>
    <col min="10" max="10" width="9.140625" style="19" customWidth="1"/>
    <col min="11" max="11" width="13.140625" style="19" customWidth="1"/>
    <col min="12" max="253" width="9.140625" style="18" customWidth="1"/>
    <col min="254" max="254" width="5.7109375" style="18" customWidth="1"/>
    <col min="255" max="255" width="21.7109375" style="18" customWidth="1"/>
    <col min="256" max="256" width="34.140625" style="18" customWidth="1"/>
    <col min="257" max="257" width="15.85546875" style="18" customWidth="1"/>
    <col min="258" max="258" width="8.140625" style="18" customWidth="1"/>
    <col min="259" max="259" width="9.28515625" style="18" customWidth="1"/>
    <col min="260" max="260" width="12.140625" style="18" customWidth="1"/>
    <col min="261" max="261" width="5.140625" style="18" customWidth="1"/>
    <col min="262" max="262" width="8.140625" style="18" customWidth="1"/>
    <col min="263" max="263" width="9.140625" style="18" customWidth="1"/>
    <col min="264" max="264" width="13.140625" style="18" customWidth="1"/>
    <col min="265" max="509" width="9.140625" style="18" customWidth="1"/>
    <col min="510" max="510" width="5.7109375" style="18" customWidth="1"/>
    <col min="511" max="511" width="21.7109375" style="18" customWidth="1"/>
    <col min="512" max="512" width="34.140625" style="18" customWidth="1"/>
    <col min="513" max="513" width="15.85546875" style="18" customWidth="1"/>
    <col min="514" max="514" width="8.140625" style="18" customWidth="1"/>
    <col min="515" max="515" width="9.28515625" style="18" customWidth="1"/>
    <col min="516" max="516" width="12.140625" style="18" customWidth="1"/>
    <col min="517" max="517" width="5.140625" style="18" customWidth="1"/>
    <col min="518" max="518" width="8.140625" style="18" customWidth="1"/>
    <col min="519" max="519" width="9.140625" style="18" customWidth="1"/>
    <col min="520" max="520" width="13.140625" style="18" customWidth="1"/>
    <col min="521" max="765" width="9.140625" style="18" customWidth="1"/>
    <col min="766" max="766" width="5.7109375" style="18" customWidth="1"/>
    <col min="767" max="767" width="21.7109375" style="18" customWidth="1"/>
    <col min="768" max="768" width="34.140625" style="18" customWidth="1"/>
    <col min="769" max="769" width="15.85546875" style="18" customWidth="1"/>
    <col min="770" max="770" width="8.140625" style="18" customWidth="1"/>
    <col min="771" max="771" width="9.28515625" style="18" customWidth="1"/>
    <col min="772" max="772" width="12.140625" style="18" customWidth="1"/>
    <col min="773" max="773" width="5.140625" style="18" customWidth="1"/>
    <col min="774" max="774" width="8.140625" style="18" customWidth="1"/>
    <col min="775" max="775" width="9.140625" style="18" customWidth="1"/>
    <col min="776" max="776" width="13.140625" style="18" customWidth="1"/>
    <col min="777" max="1022" width="9.140625" style="18" customWidth="1"/>
    <col min="1023" max="1025" width="8.7109375" customWidth="1"/>
  </cols>
  <sheetData>
    <row r="1" spans="1:1024" ht="33.75" customHeight="1" x14ac:dyDescent="0.25">
      <c r="A1" s="170" t="s">
        <v>644</v>
      </c>
      <c r="B1" s="170"/>
      <c r="C1" s="162"/>
      <c r="D1" s="162"/>
      <c r="E1" s="162"/>
      <c r="F1" s="162"/>
      <c r="G1" s="162"/>
      <c r="H1" s="162"/>
      <c r="I1" s="162"/>
      <c r="J1" s="162"/>
      <c r="K1" s="162"/>
    </row>
    <row r="2" spans="1:1024" x14ac:dyDescent="0.25">
      <c r="A2" s="173" t="s">
        <v>27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</row>
    <row r="3" spans="1:1024" ht="71.25" customHeight="1" x14ac:dyDescent="0.25">
      <c r="A3" s="174" t="s">
        <v>645</v>
      </c>
      <c r="B3" s="175"/>
      <c r="C3" s="175"/>
      <c r="D3" s="6"/>
      <c r="E3" s="6"/>
      <c r="F3" s="6"/>
      <c r="G3" s="6"/>
      <c r="H3" s="6"/>
      <c r="I3" s="8"/>
      <c r="J3" s="7"/>
      <c r="K3" s="6"/>
    </row>
    <row r="4" spans="1:1024" ht="39" customHeight="1" x14ac:dyDescent="0.25">
      <c r="A4" s="176" t="s">
        <v>660</v>
      </c>
      <c r="B4" s="176"/>
      <c r="C4" s="176"/>
      <c r="D4" s="176"/>
      <c r="E4" s="176"/>
      <c r="F4" s="176"/>
      <c r="G4" s="176"/>
      <c r="H4" s="176"/>
      <c r="I4" s="176"/>
      <c r="J4" s="176"/>
      <c r="K4" s="176"/>
    </row>
    <row r="5" spans="1:1024" ht="12.75" customHeight="1" x14ac:dyDescent="0.25">
      <c r="A5" s="181" t="s">
        <v>28</v>
      </c>
      <c r="B5" s="181"/>
      <c r="C5" s="181"/>
      <c r="D5" s="181"/>
      <c r="E5" s="181"/>
      <c r="F5" s="181"/>
      <c r="G5" s="181"/>
      <c r="H5" s="181"/>
      <c r="I5" s="181"/>
      <c r="J5" s="181"/>
      <c r="K5" s="181"/>
    </row>
    <row r="6" spans="1:1024" ht="51" x14ac:dyDescent="0.25">
      <c r="A6" s="239" t="s">
        <v>2</v>
      </c>
      <c r="B6" s="239" t="s">
        <v>3</v>
      </c>
      <c r="C6" s="239" t="s">
        <v>29</v>
      </c>
      <c r="D6" s="239" t="s">
        <v>5</v>
      </c>
      <c r="E6" s="239" t="s">
        <v>6</v>
      </c>
      <c r="F6" s="240" t="s">
        <v>7</v>
      </c>
      <c r="G6" s="240" t="s">
        <v>8</v>
      </c>
      <c r="H6" s="239" t="s">
        <v>9</v>
      </c>
      <c r="I6" s="240" t="s">
        <v>10</v>
      </c>
      <c r="J6" s="240" t="s">
        <v>11</v>
      </c>
      <c r="K6" s="240" t="s">
        <v>12</v>
      </c>
      <c r="L6" s="23"/>
    </row>
    <row r="7" spans="1:1024" x14ac:dyDescent="0.25">
      <c r="A7" s="24">
        <v>1</v>
      </c>
      <c r="B7" s="24">
        <v>2</v>
      </c>
      <c r="C7" s="24">
        <v>3</v>
      </c>
      <c r="D7" s="24">
        <v>4</v>
      </c>
      <c r="E7" s="24">
        <v>5</v>
      </c>
      <c r="F7" s="25">
        <v>6</v>
      </c>
      <c r="G7" s="25" t="s">
        <v>13</v>
      </c>
      <c r="H7" s="24">
        <v>8</v>
      </c>
      <c r="I7" s="25" t="s">
        <v>14</v>
      </c>
      <c r="J7" s="25" t="s">
        <v>15</v>
      </c>
      <c r="K7" s="25" t="s">
        <v>16</v>
      </c>
      <c r="L7" s="23"/>
    </row>
    <row r="8" spans="1:1024" ht="29.25" customHeight="1" x14ac:dyDescent="0.25">
      <c r="A8" s="26" t="s">
        <v>18</v>
      </c>
      <c r="B8" s="26"/>
      <c r="C8" s="27" t="s">
        <v>30</v>
      </c>
      <c r="D8" s="26" t="s">
        <v>31</v>
      </c>
      <c r="E8" s="26">
        <v>6</v>
      </c>
      <c r="F8" s="28"/>
      <c r="G8" s="28">
        <f>F8*E8</f>
        <v>0</v>
      </c>
      <c r="H8" s="29">
        <v>0.08</v>
      </c>
      <c r="I8" s="28">
        <f>G8*H8</f>
        <v>0</v>
      </c>
      <c r="J8" s="28">
        <f>K8/E8</f>
        <v>0</v>
      </c>
      <c r="K8" s="28">
        <f>G8+I8</f>
        <v>0</v>
      </c>
      <c r="L8" s="23"/>
    </row>
    <row r="9" spans="1:1024" ht="35.25" customHeight="1" x14ac:dyDescent="0.25">
      <c r="A9" s="26" t="s">
        <v>21</v>
      </c>
      <c r="B9" s="26"/>
      <c r="C9" s="27" t="s">
        <v>32</v>
      </c>
      <c r="D9" s="26" t="s">
        <v>31</v>
      </c>
      <c r="E9" s="26">
        <v>6</v>
      </c>
      <c r="F9" s="28"/>
      <c r="G9" s="28">
        <f>F9*E9</f>
        <v>0</v>
      </c>
      <c r="H9" s="29">
        <v>0.08</v>
      </c>
      <c r="I9" s="28">
        <f>G9*H9</f>
        <v>0</v>
      </c>
      <c r="J9" s="28">
        <f>K9/E9</f>
        <v>0</v>
      </c>
      <c r="K9" s="28">
        <f>G9+I9</f>
        <v>0</v>
      </c>
      <c r="L9" s="23"/>
      <c r="AMI9" s="21"/>
      <c r="AMJ9" s="21"/>
    </row>
    <row r="10" spans="1:1024" s="21" customFormat="1" ht="12.75" customHeight="1" x14ac:dyDescent="0.25">
      <c r="A10" s="178" t="s">
        <v>33</v>
      </c>
      <c r="B10" s="178"/>
      <c r="C10" s="178"/>
      <c r="D10" s="178"/>
      <c r="E10" s="178"/>
      <c r="F10" s="178"/>
      <c r="G10" s="30">
        <f>SUM(G8:G9)</f>
        <v>0</v>
      </c>
      <c r="H10" s="30" t="s">
        <v>26</v>
      </c>
      <c r="I10" s="30">
        <f>SUM(I8:I9)</f>
        <v>0</v>
      </c>
      <c r="J10" s="30" t="s">
        <v>26</v>
      </c>
      <c r="K10" s="30">
        <f>SUM(K8:K9)</f>
        <v>0</v>
      </c>
      <c r="L10" s="31"/>
      <c r="AMI10"/>
      <c r="AMJ10"/>
    </row>
    <row r="11" spans="1:1024" ht="12.75" customHeight="1" x14ac:dyDescent="0.25">
      <c r="A11" s="179" t="s">
        <v>34</v>
      </c>
      <c r="B11" s="179"/>
      <c r="C11" s="179"/>
      <c r="D11" s="179"/>
      <c r="E11" s="179"/>
      <c r="F11" s="179"/>
      <c r="G11" s="179"/>
      <c r="H11" s="179"/>
      <c r="I11" s="179"/>
      <c r="J11" s="179"/>
      <c r="K11" s="179"/>
      <c r="L11" s="23"/>
    </row>
    <row r="12" spans="1:1024" ht="12.75" customHeight="1" x14ac:dyDescent="0.25">
      <c r="A12" s="20" t="s">
        <v>35</v>
      </c>
      <c r="B12" s="180" t="s">
        <v>36</v>
      </c>
      <c r="C12" s="180"/>
      <c r="D12" s="180"/>
      <c r="E12" s="180"/>
      <c r="F12" s="180"/>
      <c r="G12" s="180"/>
      <c r="H12" s="180"/>
      <c r="I12" s="180"/>
      <c r="J12" s="180"/>
      <c r="K12" s="180"/>
      <c r="L12" s="32"/>
    </row>
    <row r="13" spans="1:1024" x14ac:dyDescent="0.25">
      <c r="A13" s="20" t="s">
        <v>35</v>
      </c>
      <c r="B13" s="33" t="s">
        <v>37</v>
      </c>
      <c r="C13" s="3"/>
      <c r="D13" s="3"/>
      <c r="E13" s="3"/>
      <c r="F13" s="3"/>
      <c r="G13" s="3"/>
      <c r="H13" s="3"/>
      <c r="I13" s="3"/>
      <c r="J13" s="3"/>
      <c r="K13" s="3"/>
      <c r="L13" s="32"/>
    </row>
    <row r="14" spans="1:1024" ht="12.75" customHeight="1" x14ac:dyDescent="0.25">
      <c r="A14" s="20" t="s">
        <v>35</v>
      </c>
      <c r="B14" s="180" t="s">
        <v>38</v>
      </c>
      <c r="C14" s="180"/>
      <c r="D14" s="180"/>
      <c r="E14" s="180"/>
      <c r="F14" s="180"/>
      <c r="G14" s="180"/>
      <c r="H14" s="180"/>
      <c r="I14" s="180"/>
      <c r="J14" s="180"/>
      <c r="K14" s="180"/>
      <c r="L14" s="32"/>
    </row>
    <row r="15" spans="1:1024" x14ac:dyDescent="0.25">
      <c r="A15" s="20" t="s">
        <v>35</v>
      </c>
      <c r="B15" s="20" t="s">
        <v>39</v>
      </c>
      <c r="C15" s="3"/>
      <c r="D15" s="3"/>
      <c r="E15" s="3"/>
      <c r="F15" s="3"/>
      <c r="G15" s="3"/>
      <c r="H15" s="3"/>
      <c r="I15" s="3"/>
      <c r="J15" s="3"/>
      <c r="K15" s="3"/>
      <c r="L15" s="32"/>
    </row>
    <row r="16" spans="1:1024" x14ac:dyDescent="0.25">
      <c r="A16" s="20" t="s">
        <v>35</v>
      </c>
      <c r="B16" s="33" t="s">
        <v>40</v>
      </c>
      <c r="C16" s="33"/>
    </row>
    <row r="17" spans="1:2" x14ac:dyDescent="0.25">
      <c r="A17" s="20" t="s">
        <v>35</v>
      </c>
      <c r="B17" s="20" t="s">
        <v>41</v>
      </c>
    </row>
    <row r="18" spans="1:2" x14ac:dyDescent="0.25">
      <c r="A18" s="20" t="s">
        <v>35</v>
      </c>
      <c r="B18" s="20" t="s">
        <v>42</v>
      </c>
    </row>
  </sheetData>
  <mergeCells count="9">
    <mergeCell ref="A1:B1"/>
    <mergeCell ref="A10:F10"/>
    <mergeCell ref="A11:K11"/>
    <mergeCell ref="B12:K12"/>
    <mergeCell ref="B14:K14"/>
    <mergeCell ref="A2:K2"/>
    <mergeCell ref="A3:C3"/>
    <mergeCell ref="A4:K4"/>
    <mergeCell ref="A5:K5"/>
  </mergeCells>
  <pageMargins left="0.7" right="0.7" top="0.75" bottom="0.75" header="0.51180555555555496" footer="0.51180555555555496"/>
  <pageSetup paperSize="9" firstPageNumber="0" fitToHeight="0" orientation="landscape" horizontalDpi="300" verticalDpi="30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AMH15"/>
  <sheetViews>
    <sheetView zoomScaleNormal="100" workbookViewId="0">
      <selection activeCell="A6" sqref="A6:K6"/>
    </sheetView>
  </sheetViews>
  <sheetFormatPr defaultRowHeight="15" x14ac:dyDescent="0.25"/>
  <cols>
    <col min="1" max="1" width="3.7109375" style="114" customWidth="1"/>
    <col min="2" max="2" width="12.5703125" style="114" customWidth="1"/>
    <col min="3" max="3" width="37.140625" style="114" customWidth="1"/>
    <col min="4" max="4" width="6.7109375" style="114" customWidth="1"/>
    <col min="5" max="5" width="6.140625" style="114" customWidth="1"/>
    <col min="6" max="6" width="13.85546875" style="114" customWidth="1"/>
    <col min="7" max="7" width="9.7109375" style="114" customWidth="1"/>
    <col min="8" max="8" width="5.7109375" style="114" customWidth="1"/>
    <col min="9" max="9" width="9.7109375" style="114" customWidth="1"/>
    <col min="10" max="10" width="10.140625" style="114" customWidth="1"/>
    <col min="11" max="11" width="9.7109375" style="114" customWidth="1"/>
    <col min="12" max="12" width="13.140625" style="114" customWidth="1"/>
    <col min="13" max="254" width="9.140625" style="114" customWidth="1"/>
    <col min="255" max="1022" width="9.140625" style="34" customWidth="1"/>
    <col min="1023" max="1025" width="8.7109375" customWidth="1"/>
  </cols>
  <sheetData>
    <row r="1" spans="1:11" s="7" customFormat="1" ht="12.75" customHeight="1" x14ac:dyDescent="0.25">
      <c r="A1" s="162" t="s">
        <v>644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</row>
    <row r="2" spans="1:11" ht="12.75" customHeight="1" x14ac:dyDescent="0.25">
      <c r="A2" s="173" t="s">
        <v>643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</row>
    <row r="3" spans="1:11" ht="53.25" customHeight="1" x14ac:dyDescent="0.25">
      <c r="A3" s="174" t="s">
        <v>645</v>
      </c>
      <c r="B3" s="175"/>
      <c r="C3" s="175"/>
      <c r="D3" s="6"/>
      <c r="E3" s="6"/>
      <c r="F3" s="6"/>
      <c r="G3" s="6"/>
      <c r="H3" s="6"/>
      <c r="I3" s="8"/>
      <c r="J3" s="7"/>
      <c r="K3" s="6"/>
    </row>
    <row r="4" spans="1:11" ht="38.25" customHeight="1" x14ac:dyDescent="0.25">
      <c r="A4" s="176" t="s">
        <v>661</v>
      </c>
      <c r="B4" s="176"/>
      <c r="C4" s="176"/>
      <c r="D4" s="176"/>
      <c r="E4" s="176"/>
      <c r="F4" s="176"/>
      <c r="G4" s="176"/>
      <c r="H4" s="176"/>
      <c r="I4" s="176"/>
      <c r="J4" s="176"/>
      <c r="K4" s="176"/>
    </row>
    <row r="5" spans="1:11" ht="26.25" customHeight="1" x14ac:dyDescent="0.25">
      <c r="A5" s="183" t="s">
        <v>355</v>
      </c>
      <c r="B5" s="183"/>
      <c r="C5" s="183"/>
      <c r="D5" s="183"/>
      <c r="E5" s="183"/>
      <c r="F5" s="183"/>
      <c r="G5" s="183"/>
      <c r="H5" s="183"/>
      <c r="I5" s="183"/>
      <c r="J5" s="183"/>
      <c r="K5" s="183"/>
    </row>
    <row r="6" spans="1:11" ht="48" x14ac:dyDescent="0.25">
      <c r="A6" s="236" t="s">
        <v>2</v>
      </c>
      <c r="B6" s="237" t="s">
        <v>3</v>
      </c>
      <c r="C6" s="237" t="s">
        <v>29</v>
      </c>
      <c r="D6" s="237" t="s">
        <v>5</v>
      </c>
      <c r="E6" s="237" t="s">
        <v>6</v>
      </c>
      <c r="F6" s="238" t="s">
        <v>7</v>
      </c>
      <c r="G6" s="238" t="s">
        <v>8</v>
      </c>
      <c r="H6" s="237" t="s">
        <v>9</v>
      </c>
      <c r="I6" s="238" t="s">
        <v>10</v>
      </c>
      <c r="J6" s="238" t="s">
        <v>11</v>
      </c>
      <c r="K6" s="238" t="s">
        <v>12</v>
      </c>
    </row>
    <row r="7" spans="1:11" x14ac:dyDescent="0.25">
      <c r="A7" s="36">
        <v>1</v>
      </c>
      <c r="B7" s="36">
        <v>2</v>
      </c>
      <c r="C7" s="36">
        <v>3</v>
      </c>
      <c r="D7" s="36">
        <v>4</v>
      </c>
      <c r="E7" s="36">
        <v>5</v>
      </c>
      <c r="F7" s="37">
        <v>6</v>
      </c>
      <c r="G7" s="37" t="s">
        <v>13</v>
      </c>
      <c r="H7" s="36">
        <v>8</v>
      </c>
      <c r="I7" s="37" t="s">
        <v>14</v>
      </c>
      <c r="J7" s="37" t="s">
        <v>15</v>
      </c>
      <c r="K7" s="37" t="s">
        <v>16</v>
      </c>
    </row>
    <row r="8" spans="1:11" ht="63.75" x14ac:dyDescent="0.25">
      <c r="A8" s="12" t="s">
        <v>18</v>
      </c>
      <c r="B8" s="13"/>
      <c r="C8" s="13" t="s">
        <v>356</v>
      </c>
      <c r="D8" s="12" t="s">
        <v>20</v>
      </c>
      <c r="E8" s="12">
        <v>20</v>
      </c>
      <c r="F8" s="14"/>
      <c r="G8" s="14">
        <f>F8*E8</f>
        <v>0</v>
      </c>
      <c r="H8" s="15">
        <v>0.08</v>
      </c>
      <c r="I8" s="14">
        <f>G8*H8</f>
        <v>0</v>
      </c>
      <c r="J8" s="14">
        <f>K8/E8</f>
        <v>0</v>
      </c>
      <c r="K8" s="14">
        <f>G8+I8</f>
        <v>0</v>
      </c>
    </row>
    <row r="9" spans="1:11" ht="51" x14ac:dyDescent="0.25">
      <c r="A9" s="12" t="s">
        <v>21</v>
      </c>
      <c r="B9" s="13"/>
      <c r="C9" s="13" t="s">
        <v>357</v>
      </c>
      <c r="D9" s="12" t="s">
        <v>20</v>
      </c>
      <c r="E9" s="12">
        <v>40</v>
      </c>
      <c r="F9" s="14"/>
      <c r="G9" s="14">
        <f>F9*E9</f>
        <v>0</v>
      </c>
      <c r="H9" s="15">
        <v>0.08</v>
      </c>
      <c r="I9" s="14">
        <f>G9*H9</f>
        <v>0</v>
      </c>
      <c r="J9" s="14">
        <f>K9/E9</f>
        <v>0</v>
      </c>
      <c r="K9" s="14">
        <f>G9+I9</f>
        <v>0</v>
      </c>
    </row>
    <row r="10" spans="1:11" ht="38.25" x14ac:dyDescent="0.25">
      <c r="A10" s="12" t="s">
        <v>23</v>
      </c>
      <c r="B10" s="13"/>
      <c r="C10" s="13" t="s">
        <v>358</v>
      </c>
      <c r="D10" s="12" t="s">
        <v>20</v>
      </c>
      <c r="E10" s="12">
        <v>50</v>
      </c>
      <c r="F10" s="14"/>
      <c r="G10" s="14">
        <f>F10*E10</f>
        <v>0</v>
      </c>
      <c r="H10" s="15">
        <v>0.08</v>
      </c>
      <c r="I10" s="14">
        <f>G10*H10</f>
        <v>0</v>
      </c>
      <c r="J10" s="14">
        <f>K10/E10</f>
        <v>0</v>
      </c>
      <c r="K10" s="14">
        <f>G10+I10</f>
        <v>0</v>
      </c>
    </row>
    <row r="11" spans="1:11" ht="15" customHeight="1" x14ac:dyDescent="0.25">
      <c r="A11" s="191" t="s">
        <v>158</v>
      </c>
      <c r="B11" s="191"/>
      <c r="C11" s="191"/>
      <c r="D11" s="191"/>
      <c r="E11" s="191"/>
      <c r="F11" s="191"/>
      <c r="G11" s="115">
        <f>SUM(G8:G10)</f>
        <v>0</v>
      </c>
      <c r="H11" s="115" t="s">
        <v>26</v>
      </c>
      <c r="I11" s="115">
        <f>SUM(I8:I10)</f>
        <v>0</v>
      </c>
      <c r="J11" s="115" t="s">
        <v>26</v>
      </c>
      <c r="K11" s="115">
        <f>SUM(K8:K10)</f>
        <v>0</v>
      </c>
    </row>
    <row r="15" spans="1:11" ht="29.25" customHeight="1" x14ac:dyDescent="0.25"/>
  </sheetData>
  <mergeCells count="5">
    <mergeCell ref="A5:K5"/>
    <mergeCell ref="A11:F11"/>
    <mergeCell ref="A2:K2"/>
    <mergeCell ref="A3:C3"/>
    <mergeCell ref="A4:K4"/>
  </mergeCells>
  <pageMargins left="0.7" right="0.7" top="0.75" bottom="0.75" header="0.51180555555555496" footer="0.51180555555555496"/>
  <pageSetup paperSize="9" firstPageNumber="0" orientation="landscape" horizontalDpi="300" verticalDpi="30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AMI16"/>
  <sheetViews>
    <sheetView zoomScaleNormal="100" workbookViewId="0">
      <selection activeCell="A6" sqref="A6:K6"/>
    </sheetView>
  </sheetViews>
  <sheetFormatPr defaultRowHeight="15" x14ac:dyDescent="0.25"/>
  <cols>
    <col min="1" max="1" width="4.5703125" style="61" customWidth="1"/>
    <col min="2" max="2" width="18.5703125" style="61" customWidth="1"/>
    <col min="3" max="3" width="51.85546875" style="61" customWidth="1"/>
    <col min="4" max="4" width="6" style="61" customWidth="1"/>
    <col min="5" max="5" width="4.7109375" style="61" customWidth="1"/>
    <col min="6" max="6" width="11.85546875" style="61" customWidth="1"/>
    <col min="7" max="7" width="9.7109375" style="61" customWidth="1"/>
    <col min="8" max="8" width="6.7109375" style="61" customWidth="1"/>
    <col min="9" max="9" width="7.7109375" style="61" customWidth="1"/>
    <col min="10" max="10" width="7.42578125" style="61" customWidth="1"/>
    <col min="11" max="1023" width="9" style="61" customWidth="1"/>
    <col min="1024" max="1025" width="8.7109375" customWidth="1"/>
  </cols>
  <sheetData>
    <row r="1" spans="1:11" s="7" customFormat="1" ht="12.75" customHeight="1" x14ac:dyDescent="0.25">
      <c r="A1" s="170" t="s">
        <v>644</v>
      </c>
      <c r="B1" s="170"/>
      <c r="C1" s="162"/>
      <c r="D1" s="162"/>
      <c r="E1" s="162"/>
      <c r="F1" s="162"/>
      <c r="G1" s="162"/>
      <c r="H1" s="162"/>
      <c r="I1" s="162"/>
      <c r="J1" s="162"/>
      <c r="K1" s="162"/>
    </row>
    <row r="2" spans="1:11" ht="12.75" customHeight="1" x14ac:dyDescent="0.25">
      <c r="A2" s="173" t="s">
        <v>359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</row>
    <row r="3" spans="1:11" ht="55.5" customHeight="1" x14ac:dyDescent="0.25">
      <c r="A3" s="174" t="s">
        <v>645</v>
      </c>
      <c r="B3" s="175"/>
      <c r="C3" s="175"/>
      <c r="D3" s="6"/>
      <c r="E3" s="6"/>
      <c r="F3" s="6"/>
      <c r="G3" s="6"/>
      <c r="H3" s="6"/>
      <c r="I3" s="8"/>
      <c r="J3" s="7"/>
      <c r="K3" s="6"/>
    </row>
    <row r="4" spans="1:11" ht="38.25" customHeight="1" x14ac:dyDescent="0.25">
      <c r="A4" s="176" t="s">
        <v>660</v>
      </c>
      <c r="B4" s="176"/>
      <c r="C4" s="176"/>
      <c r="D4" s="176"/>
      <c r="E4" s="176"/>
      <c r="F4" s="176"/>
      <c r="G4" s="176"/>
      <c r="H4" s="176"/>
      <c r="I4" s="176"/>
      <c r="J4" s="176"/>
      <c r="K4" s="176"/>
    </row>
    <row r="5" spans="1:11" ht="17.25" customHeight="1" x14ac:dyDescent="0.25">
      <c r="A5" s="216" t="s">
        <v>360</v>
      </c>
      <c r="B5" s="216"/>
      <c r="C5" s="216"/>
      <c r="D5" s="216"/>
      <c r="E5" s="216"/>
      <c r="F5" s="216"/>
      <c r="G5" s="216"/>
      <c r="H5" s="216"/>
      <c r="I5" s="216"/>
      <c r="J5" s="216"/>
      <c r="K5" s="216"/>
    </row>
    <row r="6" spans="1:11" ht="48" x14ac:dyDescent="0.25">
      <c r="A6" s="236" t="s">
        <v>2</v>
      </c>
      <c r="B6" s="237" t="s">
        <v>3</v>
      </c>
      <c r="C6" s="237" t="s">
        <v>29</v>
      </c>
      <c r="D6" s="237" t="s">
        <v>5</v>
      </c>
      <c r="E6" s="237" t="s">
        <v>6</v>
      </c>
      <c r="F6" s="238" t="s">
        <v>7</v>
      </c>
      <c r="G6" s="238" t="s">
        <v>8</v>
      </c>
      <c r="H6" s="237" t="s">
        <v>9</v>
      </c>
      <c r="I6" s="238" t="s">
        <v>10</v>
      </c>
      <c r="J6" s="238" t="s">
        <v>11</v>
      </c>
      <c r="K6" s="238" t="s">
        <v>12</v>
      </c>
    </row>
    <row r="7" spans="1:11" x14ac:dyDescent="0.25">
      <c r="A7" s="36">
        <v>1</v>
      </c>
      <c r="B7" s="36">
        <v>2</v>
      </c>
      <c r="C7" s="36">
        <v>3</v>
      </c>
      <c r="D7" s="36">
        <v>4</v>
      </c>
      <c r="E7" s="36">
        <v>5</v>
      </c>
      <c r="F7" s="37">
        <v>6</v>
      </c>
      <c r="G7" s="37" t="s">
        <v>13</v>
      </c>
      <c r="H7" s="36">
        <v>8</v>
      </c>
      <c r="I7" s="37" t="s">
        <v>14</v>
      </c>
      <c r="J7" s="37" t="s">
        <v>15</v>
      </c>
      <c r="K7" s="37" t="s">
        <v>16</v>
      </c>
    </row>
    <row r="8" spans="1:11" ht="140.25" x14ac:dyDescent="0.25">
      <c r="A8" s="12" t="s">
        <v>18</v>
      </c>
      <c r="B8" s="12"/>
      <c r="C8" s="82" t="s">
        <v>361</v>
      </c>
      <c r="D8" s="12" t="s">
        <v>20</v>
      </c>
      <c r="E8" s="12">
        <v>30</v>
      </c>
      <c r="F8" s="14"/>
      <c r="G8" s="14">
        <f>E8*F8</f>
        <v>0</v>
      </c>
      <c r="H8" s="15">
        <v>0.08</v>
      </c>
      <c r="I8" s="14">
        <f>G8*H8</f>
        <v>0</v>
      </c>
      <c r="J8" s="14">
        <f>K8/E8</f>
        <v>0</v>
      </c>
      <c r="K8" s="14">
        <f>G8+I8</f>
        <v>0</v>
      </c>
    </row>
    <row r="9" spans="1:11" ht="140.25" x14ac:dyDescent="0.25">
      <c r="A9" s="12" t="s">
        <v>21</v>
      </c>
      <c r="B9" s="12"/>
      <c r="C9" s="82" t="s">
        <v>362</v>
      </c>
      <c r="D9" s="12" t="s">
        <v>20</v>
      </c>
      <c r="E9" s="12">
        <v>100</v>
      </c>
      <c r="F9" s="14"/>
      <c r="G9" s="14">
        <f>E9*F9</f>
        <v>0</v>
      </c>
      <c r="H9" s="15">
        <v>0.08</v>
      </c>
      <c r="I9" s="14">
        <f>G9*H9</f>
        <v>0</v>
      </c>
      <c r="J9" s="14">
        <f>K9/E9</f>
        <v>0</v>
      </c>
      <c r="K9" s="14">
        <f>G9+I9</f>
        <v>0</v>
      </c>
    </row>
    <row r="10" spans="1:11" ht="153" x14ac:dyDescent="0.25">
      <c r="A10" s="12" t="s">
        <v>23</v>
      </c>
      <c r="B10" s="12"/>
      <c r="C10" s="82" t="s">
        <v>363</v>
      </c>
      <c r="D10" s="12" t="s">
        <v>20</v>
      </c>
      <c r="E10" s="12">
        <v>100</v>
      </c>
      <c r="F10" s="14"/>
      <c r="G10" s="14">
        <f>E10*F10</f>
        <v>0</v>
      </c>
      <c r="H10" s="15">
        <v>0.08</v>
      </c>
      <c r="I10" s="14">
        <f>G10*H10</f>
        <v>0</v>
      </c>
      <c r="J10" s="14">
        <f>K10/E10</f>
        <v>0</v>
      </c>
      <c r="K10" s="14">
        <f>G10+I10</f>
        <v>0</v>
      </c>
    </row>
    <row r="11" spans="1:11" ht="255" x14ac:dyDescent="0.25">
      <c r="A11" s="12" t="s">
        <v>70</v>
      </c>
      <c r="B11" s="12"/>
      <c r="C11" s="82" t="s">
        <v>364</v>
      </c>
      <c r="D11" s="12" t="s">
        <v>20</v>
      </c>
      <c r="E11" s="12">
        <v>100</v>
      </c>
      <c r="F11" s="14"/>
      <c r="G11" s="14">
        <f>E11*F11</f>
        <v>0</v>
      </c>
      <c r="H11" s="15">
        <v>0.08</v>
      </c>
      <c r="I11" s="14">
        <f>G11*H11</f>
        <v>0</v>
      </c>
      <c r="J11" s="14">
        <f>K11/E11</f>
        <v>0</v>
      </c>
      <c r="K11" s="14">
        <f>G11+I11</f>
        <v>0</v>
      </c>
    </row>
    <row r="12" spans="1:11" ht="22.5" customHeight="1" x14ac:dyDescent="0.25">
      <c r="A12" s="184" t="s">
        <v>25</v>
      </c>
      <c r="B12" s="184"/>
      <c r="C12" s="184"/>
      <c r="D12" s="184"/>
      <c r="E12" s="184"/>
      <c r="F12" s="184"/>
      <c r="G12" s="47">
        <f>SUM(G8:G11)</f>
        <v>0</v>
      </c>
      <c r="H12" s="116" t="s">
        <v>26</v>
      </c>
      <c r="I12" s="47">
        <f>SUM(I8:I11)</f>
        <v>0</v>
      </c>
      <c r="J12" s="47" t="s">
        <v>26</v>
      </c>
      <c r="K12" s="47">
        <f>SUM(K8:K11)</f>
        <v>0</v>
      </c>
    </row>
    <row r="16" spans="1:11" ht="30" customHeight="1" x14ac:dyDescent="0.25"/>
  </sheetData>
  <mergeCells count="6">
    <mergeCell ref="A5:K5"/>
    <mergeCell ref="A12:F12"/>
    <mergeCell ref="A1:B1"/>
    <mergeCell ref="A2:K2"/>
    <mergeCell ref="A3:C3"/>
    <mergeCell ref="A4:K4"/>
  </mergeCells>
  <pageMargins left="0.7" right="0.7" top="0.75" bottom="0.75" header="0.51180555555555496" footer="0.51180555555555496"/>
  <pageSetup paperSize="9" firstPageNumber="0" orientation="landscape" horizontalDpi="300" verticalDpi="30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AMH23"/>
  <sheetViews>
    <sheetView zoomScaleNormal="100" workbookViewId="0">
      <selection activeCell="A6" sqref="A6:K6"/>
    </sheetView>
  </sheetViews>
  <sheetFormatPr defaultRowHeight="15" x14ac:dyDescent="0.25"/>
  <cols>
    <col min="1" max="1" width="3.5703125" style="7" customWidth="1"/>
    <col min="2" max="2" width="16.85546875" style="7" customWidth="1"/>
    <col min="3" max="3" width="49.140625" style="7" customWidth="1"/>
    <col min="4" max="4" width="5.7109375" style="7" customWidth="1"/>
    <col min="5" max="5" width="5.140625" style="7" customWidth="1"/>
    <col min="6" max="6" width="12.28515625" style="7" customWidth="1"/>
    <col min="7" max="7" width="8.85546875" style="7" customWidth="1"/>
    <col min="8" max="8" width="5.140625" style="7" customWidth="1"/>
    <col min="9" max="9" width="9.140625" style="7" customWidth="1"/>
    <col min="10" max="10" width="9.5703125" style="7" customWidth="1"/>
    <col min="11" max="254" width="9.140625" style="7" customWidth="1"/>
    <col min="255" max="1022" width="9.140625" style="34" customWidth="1"/>
    <col min="1023" max="1025" width="8.7109375" customWidth="1"/>
  </cols>
  <sheetData>
    <row r="1" spans="1:12" ht="12.75" customHeight="1" x14ac:dyDescent="0.25">
      <c r="A1" s="170" t="s">
        <v>644</v>
      </c>
      <c r="B1" s="170"/>
      <c r="C1" s="162"/>
      <c r="D1" s="162"/>
      <c r="E1" s="162"/>
      <c r="F1" s="162"/>
      <c r="G1" s="162"/>
      <c r="H1" s="162"/>
      <c r="I1" s="162"/>
      <c r="J1" s="162"/>
      <c r="K1" s="162"/>
    </row>
    <row r="2" spans="1:12" ht="12.75" customHeight="1" x14ac:dyDescent="0.25">
      <c r="A2" s="173" t="s">
        <v>365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</row>
    <row r="3" spans="1:12" ht="47.25" customHeight="1" x14ac:dyDescent="0.25">
      <c r="A3" s="174" t="s">
        <v>645</v>
      </c>
      <c r="B3" s="175"/>
      <c r="C3" s="175"/>
      <c r="D3" s="6"/>
      <c r="E3" s="6"/>
      <c r="F3" s="6"/>
      <c r="G3" s="6"/>
      <c r="H3" s="6"/>
      <c r="I3" s="8"/>
      <c r="K3" s="6"/>
    </row>
    <row r="4" spans="1:12" ht="38.25" customHeight="1" x14ac:dyDescent="0.25">
      <c r="A4" s="176" t="s">
        <v>660</v>
      </c>
      <c r="B4" s="176"/>
      <c r="C4" s="176"/>
      <c r="D4" s="176"/>
      <c r="E4" s="176"/>
      <c r="F4" s="176"/>
      <c r="G4" s="176"/>
      <c r="H4" s="176"/>
      <c r="I4" s="176"/>
      <c r="J4" s="176"/>
      <c r="K4" s="176"/>
    </row>
    <row r="5" spans="1:12" ht="29.25" customHeight="1" x14ac:dyDescent="0.25">
      <c r="A5" s="183" t="s">
        <v>366</v>
      </c>
      <c r="B5" s="183"/>
      <c r="C5" s="183"/>
      <c r="D5" s="183"/>
      <c r="E5" s="183"/>
      <c r="F5" s="183"/>
      <c r="G5" s="183"/>
      <c r="H5" s="183"/>
      <c r="I5" s="183"/>
      <c r="J5" s="183"/>
      <c r="K5" s="183"/>
    </row>
    <row r="6" spans="1:12" ht="36" x14ac:dyDescent="0.25">
      <c r="A6" s="236" t="s">
        <v>2</v>
      </c>
      <c r="B6" s="237" t="s">
        <v>3</v>
      </c>
      <c r="C6" s="237" t="s">
        <v>29</v>
      </c>
      <c r="D6" s="237" t="s">
        <v>5</v>
      </c>
      <c r="E6" s="237" t="s">
        <v>6</v>
      </c>
      <c r="F6" s="238" t="s">
        <v>7</v>
      </c>
      <c r="G6" s="238" t="s">
        <v>8</v>
      </c>
      <c r="H6" s="237" t="s">
        <v>9</v>
      </c>
      <c r="I6" s="238" t="s">
        <v>10</v>
      </c>
      <c r="J6" s="238" t="s">
        <v>11</v>
      </c>
      <c r="K6" s="238" t="s">
        <v>12</v>
      </c>
      <c r="L6" s="49"/>
    </row>
    <row r="7" spans="1:12" x14ac:dyDescent="0.25">
      <c r="A7" s="36">
        <v>1</v>
      </c>
      <c r="B7" s="36">
        <v>2</v>
      </c>
      <c r="C7" s="36">
        <v>3</v>
      </c>
      <c r="D7" s="36">
        <v>4</v>
      </c>
      <c r="E7" s="36">
        <v>5</v>
      </c>
      <c r="F7" s="37">
        <v>6</v>
      </c>
      <c r="G7" s="37" t="s">
        <v>13</v>
      </c>
      <c r="H7" s="36">
        <v>8</v>
      </c>
      <c r="I7" s="37" t="s">
        <v>14</v>
      </c>
      <c r="J7" s="37" t="s">
        <v>15</v>
      </c>
      <c r="K7" s="37" t="s">
        <v>16</v>
      </c>
      <c r="L7" s="49"/>
    </row>
    <row r="8" spans="1:12" ht="307.5" customHeight="1" x14ac:dyDescent="0.25">
      <c r="A8" s="12" t="s">
        <v>18</v>
      </c>
      <c r="B8" s="12"/>
      <c r="C8" s="82" t="s">
        <v>367</v>
      </c>
      <c r="D8" s="12" t="s">
        <v>235</v>
      </c>
      <c r="E8" s="12">
        <v>150</v>
      </c>
      <c r="F8" s="14"/>
      <c r="G8" s="14">
        <f t="shared" ref="G8:G13" si="0">E8*F8</f>
        <v>0</v>
      </c>
      <c r="H8" s="15">
        <v>0.08</v>
      </c>
      <c r="I8" s="14">
        <f t="shared" ref="I8:I13" si="1">G8*H8</f>
        <v>0</v>
      </c>
      <c r="J8" s="14">
        <f t="shared" ref="J8:J13" si="2">K8/E8</f>
        <v>0</v>
      </c>
      <c r="K8" s="14">
        <f t="shared" ref="K8:K13" si="3">G8+I8</f>
        <v>0</v>
      </c>
      <c r="L8" s="49"/>
    </row>
    <row r="9" spans="1:12" ht="255" x14ac:dyDescent="0.25">
      <c r="A9" s="12" t="s">
        <v>21</v>
      </c>
      <c r="B9" s="12"/>
      <c r="C9" s="82" t="s">
        <v>368</v>
      </c>
      <c r="D9" s="12" t="s">
        <v>235</v>
      </c>
      <c r="E9" s="12">
        <v>800</v>
      </c>
      <c r="F9" s="14"/>
      <c r="G9" s="14">
        <f t="shared" si="0"/>
        <v>0</v>
      </c>
      <c r="H9" s="15">
        <v>0.08</v>
      </c>
      <c r="I9" s="14">
        <f t="shared" si="1"/>
        <v>0</v>
      </c>
      <c r="J9" s="14">
        <f t="shared" si="2"/>
        <v>0</v>
      </c>
      <c r="K9" s="14">
        <f t="shared" si="3"/>
        <v>0</v>
      </c>
      <c r="L9" s="49"/>
    </row>
    <row r="10" spans="1:12" ht="280.5" x14ac:dyDescent="0.25">
      <c r="A10" s="12" t="s">
        <v>23</v>
      </c>
      <c r="B10" s="12"/>
      <c r="C10" s="82" t="s">
        <v>369</v>
      </c>
      <c r="D10" s="12" t="s">
        <v>235</v>
      </c>
      <c r="E10" s="12">
        <v>300</v>
      </c>
      <c r="F10" s="14"/>
      <c r="G10" s="14">
        <f t="shared" si="0"/>
        <v>0</v>
      </c>
      <c r="H10" s="15">
        <v>0.08</v>
      </c>
      <c r="I10" s="14">
        <f t="shared" si="1"/>
        <v>0</v>
      </c>
      <c r="J10" s="14">
        <f t="shared" si="2"/>
        <v>0</v>
      </c>
      <c r="K10" s="14">
        <f t="shared" si="3"/>
        <v>0</v>
      </c>
      <c r="L10" s="49"/>
    </row>
    <row r="11" spans="1:12" ht="174" customHeight="1" x14ac:dyDescent="0.25">
      <c r="A11" s="12" t="s">
        <v>70</v>
      </c>
      <c r="B11" s="12"/>
      <c r="C11" s="82" t="s">
        <v>370</v>
      </c>
      <c r="D11" s="12" t="s">
        <v>235</v>
      </c>
      <c r="E11" s="12">
        <v>100</v>
      </c>
      <c r="F11" s="14"/>
      <c r="G11" s="14">
        <f t="shared" si="0"/>
        <v>0</v>
      </c>
      <c r="H11" s="15">
        <v>0.08</v>
      </c>
      <c r="I11" s="14">
        <f t="shared" si="1"/>
        <v>0</v>
      </c>
      <c r="J11" s="14">
        <f t="shared" si="2"/>
        <v>0</v>
      </c>
      <c r="K11" s="14">
        <f t="shared" si="3"/>
        <v>0</v>
      </c>
      <c r="L11" s="49"/>
    </row>
    <row r="12" spans="1:12" ht="216.75" x14ac:dyDescent="0.25">
      <c r="A12" s="12" t="s">
        <v>72</v>
      </c>
      <c r="B12" s="12"/>
      <c r="C12" s="82" t="s">
        <v>371</v>
      </c>
      <c r="D12" s="12" t="s">
        <v>235</v>
      </c>
      <c r="E12" s="12">
        <v>200</v>
      </c>
      <c r="F12" s="14"/>
      <c r="G12" s="14">
        <f t="shared" si="0"/>
        <v>0</v>
      </c>
      <c r="H12" s="15">
        <v>0.08</v>
      </c>
      <c r="I12" s="14">
        <f t="shared" si="1"/>
        <v>0</v>
      </c>
      <c r="J12" s="14">
        <f t="shared" si="2"/>
        <v>0</v>
      </c>
      <c r="K12" s="14">
        <f t="shared" si="3"/>
        <v>0</v>
      </c>
      <c r="L12" s="49"/>
    </row>
    <row r="13" spans="1:12" ht="70.5" customHeight="1" x14ac:dyDescent="0.25">
      <c r="A13" s="12" t="s">
        <v>74</v>
      </c>
      <c r="B13" s="12"/>
      <c r="C13" s="82" t="s">
        <v>372</v>
      </c>
      <c r="D13" s="12" t="s">
        <v>20</v>
      </c>
      <c r="E13" s="12">
        <v>400</v>
      </c>
      <c r="F13" s="14"/>
      <c r="G13" s="14">
        <f t="shared" si="0"/>
        <v>0</v>
      </c>
      <c r="H13" s="15">
        <v>0.08</v>
      </c>
      <c r="I13" s="14">
        <f t="shared" si="1"/>
        <v>0</v>
      </c>
      <c r="J13" s="14">
        <f t="shared" si="2"/>
        <v>0</v>
      </c>
      <c r="K13" s="14">
        <f t="shared" si="3"/>
        <v>0</v>
      </c>
      <c r="L13" s="49"/>
    </row>
    <row r="14" spans="1:12" ht="21" customHeight="1" x14ac:dyDescent="0.25">
      <c r="A14" s="191" t="s">
        <v>158</v>
      </c>
      <c r="B14" s="191"/>
      <c r="C14" s="191"/>
      <c r="D14" s="191"/>
      <c r="E14" s="191"/>
      <c r="F14" s="191"/>
      <c r="G14" s="115">
        <f>SUM(G8:G13)</f>
        <v>0</v>
      </c>
      <c r="H14" s="115" t="s">
        <v>26</v>
      </c>
      <c r="I14" s="115">
        <f>SUM(I8:I13)</f>
        <v>0</v>
      </c>
      <c r="J14" s="115" t="s">
        <v>26</v>
      </c>
      <c r="K14" s="115">
        <f>SUM(K8:K13)</f>
        <v>0</v>
      </c>
      <c r="L14" s="49"/>
    </row>
    <row r="15" spans="1:12" ht="25.5" customHeight="1" x14ac:dyDescent="0.25"/>
    <row r="16" spans="1:12" ht="22.5" customHeight="1" x14ac:dyDescent="0.25"/>
    <row r="17" ht="94.5" customHeight="1" x14ac:dyDescent="0.25"/>
    <row r="18" ht="12.75" customHeight="1" x14ac:dyDescent="0.25"/>
    <row r="19" ht="102.75" customHeight="1" x14ac:dyDescent="0.25"/>
    <row r="23" ht="30" customHeight="1" x14ac:dyDescent="0.25"/>
  </sheetData>
  <mergeCells count="6">
    <mergeCell ref="A5:K5"/>
    <mergeCell ref="A14:F14"/>
    <mergeCell ref="A1:B1"/>
    <mergeCell ref="A2:K2"/>
    <mergeCell ref="A3:C3"/>
    <mergeCell ref="A4:K4"/>
  </mergeCells>
  <pageMargins left="0.7" right="0.7" top="0.75" bottom="0.75" header="0.51180555555555496" footer="0.51180555555555496"/>
  <pageSetup paperSize="9" firstPageNumber="0" orientation="landscape" horizontalDpi="300" verticalDpi="30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AMI23"/>
  <sheetViews>
    <sheetView zoomScaleNormal="100" workbookViewId="0">
      <selection activeCell="C13" sqref="C13"/>
    </sheetView>
  </sheetViews>
  <sheetFormatPr defaultRowHeight="15" x14ac:dyDescent="0.25"/>
  <cols>
    <col min="1" max="1" width="3.140625" style="113" customWidth="1"/>
    <col min="2" max="2" width="14" style="113" customWidth="1"/>
    <col min="3" max="3" width="51" style="113" customWidth="1"/>
    <col min="4" max="4" width="7.5703125" style="113" customWidth="1"/>
    <col min="5" max="5" width="6.140625" style="113" customWidth="1"/>
    <col min="6" max="6" width="14.42578125" style="113" customWidth="1"/>
    <col min="7" max="7" width="9.140625" style="113" customWidth="1"/>
    <col min="8" max="8" width="6.140625" style="113" customWidth="1"/>
    <col min="9" max="9" width="8.5703125" style="113" customWidth="1"/>
    <col min="10" max="10" width="8.7109375" style="113" customWidth="1"/>
    <col min="11" max="255" width="9.140625" style="113" customWidth="1"/>
    <col min="256" max="1023" width="9.140625" style="34" customWidth="1"/>
    <col min="1024" max="1025" width="8.7109375" customWidth="1"/>
  </cols>
  <sheetData>
    <row r="1" spans="1:11" s="7" customFormat="1" ht="12.75" customHeight="1" x14ac:dyDescent="0.25">
      <c r="A1" s="162" t="s">
        <v>644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</row>
    <row r="2" spans="1:11" ht="12.75" customHeight="1" x14ac:dyDescent="0.25">
      <c r="A2" s="173" t="s">
        <v>373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</row>
    <row r="3" spans="1:11" ht="60.75" customHeight="1" x14ac:dyDescent="0.25">
      <c r="A3" s="174" t="s">
        <v>645</v>
      </c>
      <c r="B3" s="175"/>
      <c r="C3" s="175"/>
      <c r="D3" s="6"/>
      <c r="E3" s="6"/>
      <c r="F3" s="6"/>
      <c r="G3" s="6"/>
      <c r="H3" s="6"/>
      <c r="I3" s="8"/>
      <c r="J3" s="7"/>
      <c r="K3" s="6"/>
    </row>
    <row r="4" spans="1:11" ht="38.25" customHeight="1" x14ac:dyDescent="0.25">
      <c r="A4" s="176" t="s">
        <v>660</v>
      </c>
      <c r="B4" s="176"/>
      <c r="C4" s="176"/>
      <c r="D4" s="176"/>
      <c r="E4" s="176"/>
      <c r="F4" s="176"/>
      <c r="G4" s="176"/>
      <c r="H4" s="176"/>
      <c r="I4" s="176"/>
      <c r="J4" s="176"/>
      <c r="K4" s="176"/>
    </row>
    <row r="5" spans="1:11" ht="20.25" customHeight="1" x14ac:dyDescent="0.25">
      <c r="A5" s="177" t="s">
        <v>374</v>
      </c>
      <c r="B5" s="177"/>
      <c r="C5" s="177"/>
      <c r="D5" s="177"/>
      <c r="E5" s="177"/>
      <c r="F5" s="177"/>
      <c r="G5" s="177"/>
      <c r="H5" s="177"/>
      <c r="I5" s="177"/>
      <c r="J5" s="177"/>
      <c r="K5" s="177"/>
    </row>
    <row r="6" spans="1:11" ht="48" x14ac:dyDescent="0.25">
      <c r="A6" s="236" t="s">
        <v>2</v>
      </c>
      <c r="B6" s="237" t="s">
        <v>3</v>
      </c>
      <c r="C6" s="237" t="s">
        <v>29</v>
      </c>
      <c r="D6" s="237" t="s">
        <v>5</v>
      </c>
      <c r="E6" s="237" t="s">
        <v>6</v>
      </c>
      <c r="F6" s="238" t="s">
        <v>7</v>
      </c>
      <c r="G6" s="238" t="s">
        <v>8</v>
      </c>
      <c r="H6" s="237" t="s">
        <v>9</v>
      </c>
      <c r="I6" s="238" t="s">
        <v>10</v>
      </c>
      <c r="J6" s="238" t="s">
        <v>11</v>
      </c>
      <c r="K6" s="238" t="s">
        <v>12</v>
      </c>
    </row>
    <row r="7" spans="1:11" x14ac:dyDescent="0.25">
      <c r="A7" s="36">
        <v>1</v>
      </c>
      <c r="B7" s="36">
        <v>2</v>
      </c>
      <c r="C7" s="36">
        <v>3</v>
      </c>
      <c r="D7" s="36">
        <v>4</v>
      </c>
      <c r="E7" s="36">
        <v>5</v>
      </c>
      <c r="F7" s="37">
        <v>6</v>
      </c>
      <c r="G7" s="37" t="s">
        <v>13</v>
      </c>
      <c r="H7" s="36">
        <v>8</v>
      </c>
      <c r="I7" s="37" t="s">
        <v>14</v>
      </c>
      <c r="J7" s="37" t="s">
        <v>15</v>
      </c>
      <c r="K7" s="37" t="s">
        <v>16</v>
      </c>
    </row>
    <row r="8" spans="1:11" ht="51" x14ac:dyDescent="0.25">
      <c r="A8" s="12" t="s">
        <v>18</v>
      </c>
      <c r="B8" s="12"/>
      <c r="C8" s="13" t="s">
        <v>375</v>
      </c>
      <c r="D8" s="12" t="s">
        <v>20</v>
      </c>
      <c r="E8" s="12">
        <v>60</v>
      </c>
      <c r="F8" s="14"/>
      <c r="G8" s="14">
        <f t="shared" ref="G8:G18" si="0">E8*F8</f>
        <v>0</v>
      </c>
      <c r="H8" s="15">
        <v>0.08</v>
      </c>
      <c r="I8" s="14">
        <f t="shared" ref="I8:I18" si="1">G8*H8</f>
        <v>0</v>
      </c>
      <c r="J8" s="14">
        <f t="shared" ref="J8:J18" si="2">K8/E8</f>
        <v>0</v>
      </c>
      <c r="K8" s="14">
        <f t="shared" ref="K8:K18" si="3">G8+I8</f>
        <v>0</v>
      </c>
    </row>
    <row r="9" spans="1:11" x14ac:dyDescent="0.25">
      <c r="A9" s="12" t="s">
        <v>21</v>
      </c>
      <c r="B9" s="12"/>
      <c r="C9" s="13" t="s">
        <v>376</v>
      </c>
      <c r="D9" s="12" t="s">
        <v>20</v>
      </c>
      <c r="E9" s="12">
        <v>20</v>
      </c>
      <c r="F9" s="14"/>
      <c r="G9" s="14">
        <f t="shared" si="0"/>
        <v>0</v>
      </c>
      <c r="H9" s="15">
        <v>0.08</v>
      </c>
      <c r="I9" s="14">
        <f t="shared" si="1"/>
        <v>0</v>
      </c>
      <c r="J9" s="14">
        <f t="shared" si="2"/>
        <v>0</v>
      </c>
      <c r="K9" s="14">
        <f t="shared" si="3"/>
        <v>0</v>
      </c>
    </row>
    <row r="10" spans="1:11" x14ac:dyDescent="0.25">
      <c r="A10" s="12" t="s">
        <v>23</v>
      </c>
      <c r="B10" s="12"/>
      <c r="C10" s="13" t="s">
        <v>377</v>
      </c>
      <c r="D10" s="12" t="s">
        <v>20</v>
      </c>
      <c r="E10" s="12">
        <v>20</v>
      </c>
      <c r="F10" s="14"/>
      <c r="G10" s="14">
        <f t="shared" si="0"/>
        <v>0</v>
      </c>
      <c r="H10" s="15">
        <v>0.08</v>
      </c>
      <c r="I10" s="14">
        <f t="shared" si="1"/>
        <v>0</v>
      </c>
      <c r="J10" s="14">
        <f t="shared" si="2"/>
        <v>0</v>
      </c>
      <c r="K10" s="14">
        <f t="shared" si="3"/>
        <v>0</v>
      </c>
    </row>
    <row r="11" spans="1:11" x14ac:dyDescent="0.25">
      <c r="A11" s="12" t="s">
        <v>70</v>
      </c>
      <c r="B11" s="12"/>
      <c r="C11" s="13" t="s">
        <v>378</v>
      </c>
      <c r="D11" s="12" t="s">
        <v>20</v>
      </c>
      <c r="E11" s="12">
        <v>20</v>
      </c>
      <c r="F11" s="14"/>
      <c r="G11" s="14">
        <f t="shared" si="0"/>
        <v>0</v>
      </c>
      <c r="H11" s="15">
        <v>0.08</v>
      </c>
      <c r="I11" s="14">
        <f t="shared" si="1"/>
        <v>0</v>
      </c>
      <c r="J11" s="14">
        <f t="shared" si="2"/>
        <v>0</v>
      </c>
      <c r="K11" s="14">
        <f t="shared" si="3"/>
        <v>0</v>
      </c>
    </row>
    <row r="12" spans="1:11" x14ac:dyDescent="0.25">
      <c r="A12" s="40" t="s">
        <v>72</v>
      </c>
      <c r="B12" s="40"/>
      <c r="C12" s="4" t="s">
        <v>379</v>
      </c>
      <c r="D12" s="40" t="s">
        <v>20</v>
      </c>
      <c r="E12" s="40">
        <v>20</v>
      </c>
      <c r="F12" s="14"/>
      <c r="G12" s="14">
        <f t="shared" si="0"/>
        <v>0</v>
      </c>
      <c r="H12" s="15">
        <v>0.08</v>
      </c>
      <c r="I12" s="14">
        <f t="shared" si="1"/>
        <v>0</v>
      </c>
      <c r="J12" s="14">
        <f t="shared" si="2"/>
        <v>0</v>
      </c>
      <c r="K12" s="14">
        <f t="shared" si="3"/>
        <v>0</v>
      </c>
    </row>
    <row r="13" spans="1:11" ht="102" x14ac:dyDescent="0.25">
      <c r="A13" s="12" t="s">
        <v>74</v>
      </c>
      <c r="B13" s="12"/>
      <c r="C13" s="13" t="s">
        <v>380</v>
      </c>
      <c r="D13" s="12" t="s">
        <v>20</v>
      </c>
      <c r="E13" s="12">
        <v>30</v>
      </c>
      <c r="F13" s="14"/>
      <c r="G13" s="14">
        <f t="shared" si="0"/>
        <v>0</v>
      </c>
      <c r="H13" s="15">
        <v>0.08</v>
      </c>
      <c r="I13" s="14">
        <f t="shared" si="1"/>
        <v>0</v>
      </c>
      <c r="J13" s="14">
        <f t="shared" si="2"/>
        <v>0</v>
      </c>
      <c r="K13" s="14">
        <f t="shared" si="3"/>
        <v>0</v>
      </c>
    </row>
    <row r="14" spans="1:11" ht="30" customHeight="1" x14ac:dyDescent="0.25">
      <c r="A14" s="12" t="s">
        <v>76</v>
      </c>
      <c r="B14" s="12"/>
      <c r="C14" s="13" t="s">
        <v>381</v>
      </c>
      <c r="D14" s="12" t="s">
        <v>20</v>
      </c>
      <c r="E14" s="12">
        <v>15</v>
      </c>
      <c r="F14" s="14"/>
      <c r="G14" s="14">
        <f t="shared" si="0"/>
        <v>0</v>
      </c>
      <c r="H14" s="15">
        <v>0.08</v>
      </c>
      <c r="I14" s="14">
        <f t="shared" si="1"/>
        <v>0</v>
      </c>
      <c r="J14" s="14">
        <f t="shared" si="2"/>
        <v>0</v>
      </c>
      <c r="K14" s="14">
        <f t="shared" si="3"/>
        <v>0</v>
      </c>
    </row>
    <row r="15" spans="1:11" ht="30.75" customHeight="1" x14ac:dyDescent="0.25">
      <c r="A15" s="12" t="s">
        <v>78</v>
      </c>
      <c r="B15" s="12"/>
      <c r="C15" s="13" t="s">
        <v>382</v>
      </c>
      <c r="D15" s="12" t="s">
        <v>20</v>
      </c>
      <c r="E15" s="12">
        <v>15</v>
      </c>
      <c r="F15" s="14"/>
      <c r="G15" s="14">
        <f t="shared" si="0"/>
        <v>0</v>
      </c>
      <c r="H15" s="15">
        <v>0.08</v>
      </c>
      <c r="I15" s="14">
        <f t="shared" si="1"/>
        <v>0</v>
      </c>
      <c r="J15" s="14">
        <f t="shared" si="2"/>
        <v>0</v>
      </c>
      <c r="K15" s="14">
        <f t="shared" si="3"/>
        <v>0</v>
      </c>
    </row>
    <row r="16" spans="1:11" ht="25.5" x14ac:dyDescent="0.25">
      <c r="A16" s="12" t="s">
        <v>80</v>
      </c>
      <c r="B16" s="12"/>
      <c r="C16" s="13" t="s">
        <v>383</v>
      </c>
      <c r="D16" s="12" t="s">
        <v>20</v>
      </c>
      <c r="E16" s="12">
        <v>30</v>
      </c>
      <c r="F16" s="14"/>
      <c r="G16" s="14">
        <f t="shared" si="0"/>
        <v>0</v>
      </c>
      <c r="H16" s="15">
        <v>0.08</v>
      </c>
      <c r="I16" s="14">
        <f t="shared" si="1"/>
        <v>0</v>
      </c>
      <c r="J16" s="14">
        <f t="shared" si="2"/>
        <v>0</v>
      </c>
      <c r="K16" s="14">
        <f t="shared" si="3"/>
        <v>0</v>
      </c>
    </row>
    <row r="17" spans="1:11" ht="25.5" x14ac:dyDescent="0.25">
      <c r="A17" s="12" t="s">
        <v>82</v>
      </c>
      <c r="B17" s="12"/>
      <c r="C17" s="13" t="s">
        <v>652</v>
      </c>
      <c r="D17" s="12" t="s">
        <v>20</v>
      </c>
      <c r="E17" s="12">
        <v>30</v>
      </c>
      <c r="F17" s="14"/>
      <c r="G17" s="14">
        <f t="shared" si="0"/>
        <v>0</v>
      </c>
      <c r="H17" s="15">
        <v>0.08</v>
      </c>
      <c r="I17" s="14">
        <f t="shared" si="1"/>
        <v>0</v>
      </c>
      <c r="J17" s="14">
        <f t="shared" si="2"/>
        <v>0</v>
      </c>
      <c r="K17" s="14">
        <f t="shared" si="3"/>
        <v>0</v>
      </c>
    </row>
    <row r="18" spans="1:11" ht="43.5" customHeight="1" x14ac:dyDescent="0.25">
      <c r="A18" s="12" t="s">
        <v>84</v>
      </c>
      <c r="B18" s="12"/>
      <c r="C18" s="13" t="s">
        <v>384</v>
      </c>
      <c r="D18" s="12" t="s">
        <v>20</v>
      </c>
      <c r="E18" s="12">
        <v>30</v>
      </c>
      <c r="F18" s="14"/>
      <c r="G18" s="14">
        <f t="shared" si="0"/>
        <v>0</v>
      </c>
      <c r="H18" s="15">
        <v>0.08</v>
      </c>
      <c r="I18" s="14">
        <f t="shared" si="1"/>
        <v>0</v>
      </c>
      <c r="J18" s="14">
        <f t="shared" si="2"/>
        <v>0</v>
      </c>
      <c r="K18" s="14">
        <f t="shared" si="3"/>
        <v>0</v>
      </c>
    </row>
    <row r="19" spans="1:11" ht="24" customHeight="1" x14ac:dyDescent="0.25">
      <c r="A19" s="217" t="s">
        <v>33</v>
      </c>
      <c r="B19" s="217"/>
      <c r="C19" s="217"/>
      <c r="D19" s="217"/>
      <c r="E19" s="217"/>
      <c r="F19" s="217"/>
      <c r="G19" s="117">
        <f>SUM(G8:G18)</f>
        <v>0</v>
      </c>
      <c r="H19" s="117" t="s">
        <v>26</v>
      </c>
      <c r="I19" s="117">
        <f>SUM(I8:I18)</f>
        <v>0</v>
      </c>
      <c r="J19" s="117" t="s">
        <v>26</v>
      </c>
      <c r="K19" s="117">
        <f>SUM(K8:K18)</f>
        <v>0</v>
      </c>
    </row>
    <row r="23" spans="1:11" ht="30" customHeight="1" x14ac:dyDescent="0.25"/>
  </sheetData>
  <mergeCells count="5">
    <mergeCell ref="A5:K5"/>
    <mergeCell ref="A19:F19"/>
    <mergeCell ref="A2:K2"/>
    <mergeCell ref="A3:C3"/>
    <mergeCell ref="A4:K4"/>
  </mergeCells>
  <pageMargins left="0.7" right="0.7" top="0.75" bottom="0.75" header="0.51180555555555496" footer="0.51180555555555496"/>
  <pageSetup paperSize="9" firstPageNumber="0" orientation="landscape" horizontalDpi="300" verticalDpi="30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AMH14"/>
  <sheetViews>
    <sheetView topLeftCell="A2" zoomScaleNormal="100" workbookViewId="0">
      <selection activeCell="A6" sqref="A6:K6"/>
    </sheetView>
  </sheetViews>
  <sheetFormatPr defaultRowHeight="15" x14ac:dyDescent="0.25"/>
  <cols>
    <col min="1" max="1" width="4.85546875" style="113" customWidth="1"/>
    <col min="2" max="2" width="11.5703125" style="113" customWidth="1"/>
    <col min="3" max="3" width="47.28515625" style="113" customWidth="1"/>
    <col min="4" max="4" width="7.5703125" style="113" customWidth="1"/>
    <col min="5" max="5" width="6.140625" style="113" customWidth="1"/>
    <col min="6" max="6" width="12.28515625" style="113" customWidth="1"/>
    <col min="7" max="7" width="13.7109375" style="113" customWidth="1"/>
    <col min="8" max="8" width="6.140625" style="113" customWidth="1"/>
    <col min="9" max="9" width="8.5703125" style="113" customWidth="1"/>
    <col min="10" max="10" width="7.7109375" style="113" customWidth="1"/>
    <col min="11" max="254" width="9.140625" style="113" customWidth="1"/>
    <col min="255" max="1022" width="9.140625" style="34" customWidth="1"/>
    <col min="1023" max="1025" width="8.7109375" customWidth="1"/>
  </cols>
  <sheetData>
    <row r="1" spans="1:12" s="7" customFormat="1" ht="12.75" customHeight="1" x14ac:dyDescent="0.25">
      <c r="A1" s="162" t="s">
        <v>644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</row>
    <row r="2" spans="1:12" ht="12.75" customHeight="1" x14ac:dyDescent="0.25">
      <c r="A2" s="173" t="s">
        <v>385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</row>
    <row r="3" spans="1:12" ht="46.5" customHeight="1" x14ac:dyDescent="0.25">
      <c r="A3" s="174" t="s">
        <v>645</v>
      </c>
      <c r="B3" s="175"/>
      <c r="C3" s="175"/>
      <c r="D3" s="6"/>
      <c r="E3" s="6"/>
      <c r="F3" s="6"/>
      <c r="G3" s="6"/>
      <c r="H3" s="6"/>
      <c r="I3" s="8"/>
      <c r="J3" s="7"/>
      <c r="K3" s="6"/>
    </row>
    <row r="4" spans="1:12" ht="38.25" customHeight="1" x14ac:dyDescent="0.25">
      <c r="A4" s="176" t="s">
        <v>660</v>
      </c>
      <c r="B4" s="176"/>
      <c r="C4" s="176"/>
      <c r="D4" s="176"/>
      <c r="E4" s="176"/>
      <c r="F4" s="176"/>
      <c r="G4" s="176"/>
      <c r="H4" s="176"/>
      <c r="I4" s="176"/>
      <c r="J4" s="176"/>
      <c r="K4" s="176"/>
    </row>
    <row r="5" spans="1:12" ht="20.25" customHeight="1" x14ac:dyDescent="0.25">
      <c r="A5" s="177" t="s">
        <v>386</v>
      </c>
      <c r="B5" s="177"/>
      <c r="C5" s="177"/>
      <c r="D5" s="177"/>
      <c r="E5" s="177"/>
      <c r="F5" s="177"/>
      <c r="G5" s="177"/>
      <c r="H5" s="177"/>
      <c r="I5" s="177"/>
      <c r="J5" s="177"/>
      <c r="K5" s="177"/>
    </row>
    <row r="6" spans="1:12" ht="48" x14ac:dyDescent="0.25">
      <c r="A6" s="236" t="s">
        <v>2</v>
      </c>
      <c r="B6" s="237" t="s">
        <v>3</v>
      </c>
      <c r="C6" s="237" t="s">
        <v>29</v>
      </c>
      <c r="D6" s="237" t="s">
        <v>5</v>
      </c>
      <c r="E6" s="237" t="s">
        <v>6</v>
      </c>
      <c r="F6" s="238" t="s">
        <v>7</v>
      </c>
      <c r="G6" s="238" t="s">
        <v>8</v>
      </c>
      <c r="H6" s="237" t="s">
        <v>9</v>
      </c>
      <c r="I6" s="238" t="s">
        <v>10</v>
      </c>
      <c r="J6" s="238" t="s">
        <v>11</v>
      </c>
      <c r="K6" s="238" t="s">
        <v>12</v>
      </c>
      <c r="L6" s="49"/>
    </row>
    <row r="7" spans="1:12" x14ac:dyDescent="0.25">
      <c r="A7" s="36">
        <v>1</v>
      </c>
      <c r="B7" s="36">
        <v>2</v>
      </c>
      <c r="C7" s="36">
        <v>3</v>
      </c>
      <c r="D7" s="36">
        <v>4</v>
      </c>
      <c r="E7" s="36">
        <v>5</v>
      </c>
      <c r="F7" s="37">
        <v>6</v>
      </c>
      <c r="G7" s="37" t="s">
        <v>13</v>
      </c>
      <c r="H7" s="36">
        <v>8</v>
      </c>
      <c r="I7" s="37" t="s">
        <v>14</v>
      </c>
      <c r="J7" s="37" t="s">
        <v>15</v>
      </c>
      <c r="K7" s="37" t="s">
        <v>16</v>
      </c>
      <c r="L7" s="49"/>
    </row>
    <row r="8" spans="1:12" ht="203.25" customHeight="1" x14ac:dyDescent="0.25">
      <c r="A8" s="40" t="s">
        <v>18</v>
      </c>
      <c r="B8" s="40"/>
      <c r="C8" s="4" t="s">
        <v>387</v>
      </c>
      <c r="D8" s="40" t="s">
        <v>46</v>
      </c>
      <c r="E8" s="40">
        <v>100</v>
      </c>
      <c r="F8" s="41"/>
      <c r="G8" s="41">
        <f>F8*E8</f>
        <v>0</v>
      </c>
      <c r="H8" s="118">
        <v>0.08</v>
      </c>
      <c r="I8" s="41">
        <f>G8*H8</f>
        <v>0</v>
      </c>
      <c r="J8" s="41">
        <f>K8/E8</f>
        <v>0</v>
      </c>
      <c r="K8" s="41">
        <f>G8+I8</f>
        <v>0</v>
      </c>
    </row>
    <row r="9" spans="1:12" ht="242.25" x14ac:dyDescent="0.25">
      <c r="A9" s="12" t="s">
        <v>21</v>
      </c>
      <c r="B9" s="12"/>
      <c r="C9" s="13" t="s">
        <v>388</v>
      </c>
      <c r="D9" s="12" t="s">
        <v>46</v>
      </c>
      <c r="E9" s="12">
        <v>100</v>
      </c>
      <c r="F9" s="14"/>
      <c r="G9" s="14">
        <f>F9*E9</f>
        <v>0</v>
      </c>
      <c r="H9" s="15">
        <v>0.08</v>
      </c>
      <c r="I9" s="14">
        <f>G9*H9</f>
        <v>0</v>
      </c>
      <c r="J9" s="14">
        <f>K9/E9</f>
        <v>0</v>
      </c>
      <c r="K9" s="14">
        <f>G9+I9</f>
        <v>0</v>
      </c>
    </row>
    <row r="10" spans="1:12" ht="24" customHeight="1" x14ac:dyDescent="0.25">
      <c r="A10" s="217" t="s">
        <v>33</v>
      </c>
      <c r="B10" s="217"/>
      <c r="C10" s="217"/>
      <c r="D10" s="217"/>
      <c r="E10" s="217"/>
      <c r="F10" s="217"/>
      <c r="G10" s="117">
        <f>SUM(G8:G9)</f>
        <v>0</v>
      </c>
      <c r="H10" s="117" t="s">
        <v>26</v>
      </c>
      <c r="I10" s="117">
        <f>SUM(I8:I9)</f>
        <v>0</v>
      </c>
      <c r="J10" s="117" t="s">
        <v>26</v>
      </c>
      <c r="K10" s="117">
        <f>SUM(K8:K9)</f>
        <v>0</v>
      </c>
    </row>
    <row r="14" spans="1:12" ht="30" customHeight="1" x14ac:dyDescent="0.25"/>
  </sheetData>
  <mergeCells count="5">
    <mergeCell ref="A5:K5"/>
    <mergeCell ref="A10:F10"/>
    <mergeCell ref="A2:K2"/>
    <mergeCell ref="A3:C3"/>
    <mergeCell ref="A4:K4"/>
  </mergeCells>
  <pageMargins left="0.7" right="0.7" top="0.75" bottom="0.75" header="0.51180555555555496" footer="0.51180555555555496"/>
  <pageSetup paperSize="9" firstPageNumber="0" orientation="landscape" horizontalDpi="300" verticalDpi="30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K17"/>
  <sheetViews>
    <sheetView zoomScaleNormal="100" workbookViewId="0">
      <selection activeCell="A6" sqref="A6:K6"/>
    </sheetView>
  </sheetViews>
  <sheetFormatPr defaultRowHeight="15" x14ac:dyDescent="0.25"/>
  <cols>
    <col min="1" max="1" width="3.7109375" customWidth="1"/>
    <col min="2" max="2" width="16.140625" customWidth="1"/>
    <col min="3" max="3" width="50.5703125" customWidth="1"/>
    <col min="4" max="4" width="6.140625" customWidth="1"/>
    <col min="5" max="5" width="5.140625" customWidth="1"/>
    <col min="6" max="6" width="13" customWidth="1"/>
    <col min="7" max="7" width="9" customWidth="1"/>
    <col min="8" max="8" width="6.140625" customWidth="1"/>
    <col min="9" max="9" width="9" customWidth="1"/>
    <col min="10" max="10" width="11.5703125" customWidth="1"/>
    <col min="11" max="1023" width="9" customWidth="1"/>
    <col min="1024" max="1025" width="8.7109375" customWidth="1"/>
  </cols>
  <sheetData>
    <row r="1" spans="1:11" s="7" customFormat="1" ht="12.75" customHeight="1" x14ac:dyDescent="0.25">
      <c r="A1" s="170" t="s">
        <v>644</v>
      </c>
      <c r="B1" s="170"/>
      <c r="C1" s="162"/>
      <c r="D1" s="162"/>
      <c r="E1" s="162"/>
      <c r="F1" s="162"/>
      <c r="G1" s="162"/>
      <c r="H1" s="162"/>
      <c r="I1" s="162"/>
      <c r="J1" s="162"/>
      <c r="K1" s="162"/>
    </row>
    <row r="2" spans="1:11" ht="12.75" customHeight="1" x14ac:dyDescent="0.25">
      <c r="A2" s="173" t="s">
        <v>389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</row>
    <row r="3" spans="1:11" ht="45.75" customHeight="1" x14ac:dyDescent="0.25">
      <c r="A3" s="174" t="s">
        <v>645</v>
      </c>
      <c r="B3" s="175"/>
      <c r="C3" s="175"/>
      <c r="D3" s="6"/>
      <c r="E3" s="6"/>
      <c r="F3" s="6"/>
      <c r="G3" s="6"/>
      <c r="H3" s="6"/>
      <c r="I3" s="8"/>
      <c r="J3" s="7"/>
      <c r="K3" s="6"/>
    </row>
    <row r="4" spans="1:11" ht="38.25" customHeight="1" x14ac:dyDescent="0.25">
      <c r="A4" s="176" t="s">
        <v>660</v>
      </c>
      <c r="B4" s="176"/>
      <c r="C4" s="176"/>
      <c r="D4" s="176"/>
      <c r="E4" s="176"/>
      <c r="F4" s="176"/>
      <c r="G4" s="176"/>
      <c r="H4" s="176"/>
      <c r="I4" s="176"/>
      <c r="J4" s="176"/>
      <c r="K4" s="176"/>
    </row>
    <row r="5" spans="1:11" ht="18" customHeight="1" x14ac:dyDescent="0.25">
      <c r="A5" s="218" t="s">
        <v>390</v>
      </c>
      <c r="B5" s="218"/>
      <c r="C5" s="218"/>
      <c r="D5" s="218"/>
      <c r="E5" s="218"/>
      <c r="F5" s="218"/>
      <c r="G5" s="218"/>
      <c r="H5" s="218"/>
      <c r="I5" s="218"/>
      <c r="J5" s="218"/>
      <c r="K5" s="218"/>
    </row>
    <row r="6" spans="1:11" ht="36" x14ac:dyDescent="0.25">
      <c r="A6" s="236" t="s">
        <v>2</v>
      </c>
      <c r="B6" s="237" t="s">
        <v>3</v>
      </c>
      <c r="C6" s="237" t="s">
        <v>29</v>
      </c>
      <c r="D6" s="237" t="s">
        <v>5</v>
      </c>
      <c r="E6" s="237" t="s">
        <v>6</v>
      </c>
      <c r="F6" s="238" t="s">
        <v>7</v>
      </c>
      <c r="G6" s="238" t="s">
        <v>8</v>
      </c>
      <c r="H6" s="237" t="s">
        <v>9</v>
      </c>
      <c r="I6" s="238" t="s">
        <v>10</v>
      </c>
      <c r="J6" s="238" t="s">
        <v>11</v>
      </c>
      <c r="K6" s="238" t="s">
        <v>12</v>
      </c>
    </row>
    <row r="7" spans="1:11" x14ac:dyDescent="0.25">
      <c r="A7" s="36">
        <v>1</v>
      </c>
      <c r="B7" s="36">
        <v>2</v>
      </c>
      <c r="C7" s="36">
        <v>3</v>
      </c>
      <c r="D7" s="36">
        <v>4</v>
      </c>
      <c r="E7" s="36">
        <v>5</v>
      </c>
      <c r="F7" s="37">
        <v>6</v>
      </c>
      <c r="G7" s="37" t="s">
        <v>13</v>
      </c>
      <c r="H7" s="36">
        <v>8</v>
      </c>
      <c r="I7" s="37" t="s">
        <v>14</v>
      </c>
      <c r="J7" s="37" t="s">
        <v>15</v>
      </c>
      <c r="K7" s="37" t="s">
        <v>16</v>
      </c>
    </row>
    <row r="8" spans="1:11" ht="127.5" x14ac:dyDescent="0.25">
      <c r="A8" s="12" t="s">
        <v>18</v>
      </c>
      <c r="B8" s="58"/>
      <c r="C8" s="13" t="s">
        <v>391</v>
      </c>
      <c r="D8" s="12" t="s">
        <v>392</v>
      </c>
      <c r="E8" s="12">
        <v>80</v>
      </c>
      <c r="F8" s="14"/>
      <c r="G8" s="14">
        <f>F8*E8</f>
        <v>0</v>
      </c>
      <c r="H8" s="15">
        <v>0.08</v>
      </c>
      <c r="I8" s="14">
        <f>G8*H8</f>
        <v>0</v>
      </c>
      <c r="J8" s="14">
        <f>K8/E8</f>
        <v>0</v>
      </c>
      <c r="K8" s="14">
        <f>G8+I8</f>
        <v>0</v>
      </c>
    </row>
    <row r="9" spans="1:11" ht="63.75" x14ac:dyDescent="0.25">
      <c r="A9" s="12" t="s">
        <v>21</v>
      </c>
      <c r="B9" s="58"/>
      <c r="C9" s="119" t="s">
        <v>393</v>
      </c>
      <c r="D9" s="12" t="s">
        <v>20</v>
      </c>
      <c r="E9" s="12">
        <v>2000</v>
      </c>
      <c r="F9" s="14"/>
      <c r="G9" s="14">
        <f>F9*E9</f>
        <v>0</v>
      </c>
      <c r="H9" s="15">
        <v>0.08</v>
      </c>
      <c r="I9" s="14">
        <f>G9*H9</f>
        <v>0</v>
      </c>
      <c r="J9" s="14">
        <f>K9/E9</f>
        <v>0</v>
      </c>
      <c r="K9" s="14">
        <f>G9+I9</f>
        <v>0</v>
      </c>
    </row>
    <row r="10" spans="1:11" ht="14.25" customHeight="1" x14ac:dyDescent="0.25">
      <c r="A10" s="184" t="s">
        <v>25</v>
      </c>
      <c r="B10" s="184"/>
      <c r="C10" s="184"/>
      <c r="D10" s="184"/>
      <c r="E10" s="184"/>
      <c r="F10" s="184"/>
      <c r="G10" s="47">
        <f>SUM(G8:G9)</f>
        <v>0</v>
      </c>
      <c r="H10" s="47" t="s">
        <v>26</v>
      </c>
      <c r="I10" s="47">
        <f>SUM(I8:I9)</f>
        <v>0</v>
      </c>
      <c r="J10" s="47" t="s">
        <v>26</v>
      </c>
      <c r="K10" s="47">
        <f>SUM(K8:K9)</f>
        <v>0</v>
      </c>
    </row>
    <row r="11" spans="1:11" x14ac:dyDescent="0.25">
      <c r="B11" s="88"/>
      <c r="C11" s="88"/>
    </row>
    <row r="12" spans="1:11" x14ac:dyDescent="0.25">
      <c r="B12" s="92" t="s">
        <v>394</v>
      </c>
      <c r="C12" s="88"/>
    </row>
    <row r="13" spans="1:11" x14ac:dyDescent="0.25">
      <c r="B13" s="88" t="s">
        <v>395</v>
      </c>
      <c r="C13" s="90" t="s">
        <v>396</v>
      </c>
    </row>
    <row r="14" spans="1:11" ht="14.25" customHeight="1" x14ac:dyDescent="0.25">
      <c r="B14" s="88"/>
      <c r="C14" s="90" t="s">
        <v>397</v>
      </c>
    </row>
    <row r="15" spans="1:11" ht="19.5" customHeight="1" x14ac:dyDescent="0.25">
      <c r="B15" s="88"/>
      <c r="C15" s="202" t="s">
        <v>398</v>
      </c>
      <c r="D15" s="202"/>
      <c r="E15" s="202"/>
      <c r="F15" s="202"/>
      <c r="G15" s="202"/>
      <c r="H15" s="202"/>
      <c r="I15" s="202"/>
      <c r="J15" s="202"/>
      <c r="K15" s="202"/>
    </row>
    <row r="16" spans="1:11" ht="23.25" customHeight="1" x14ac:dyDescent="0.25">
      <c r="B16" s="88"/>
      <c r="C16" s="219" t="s">
        <v>399</v>
      </c>
      <c r="D16" s="219"/>
      <c r="E16" s="219"/>
      <c r="F16" s="219"/>
      <c r="G16" s="219"/>
      <c r="H16" s="219"/>
      <c r="I16" s="219"/>
      <c r="J16" s="219"/>
      <c r="K16" s="219"/>
    </row>
    <row r="17" spans="2:3" x14ac:dyDescent="0.25">
      <c r="B17" s="88"/>
      <c r="C17" s="90" t="s">
        <v>400</v>
      </c>
    </row>
  </sheetData>
  <mergeCells count="8">
    <mergeCell ref="A5:K5"/>
    <mergeCell ref="A10:F10"/>
    <mergeCell ref="C15:K15"/>
    <mergeCell ref="C16:K16"/>
    <mergeCell ref="A1:B1"/>
    <mergeCell ref="A2:K2"/>
    <mergeCell ref="A3:C3"/>
    <mergeCell ref="A4:K4"/>
  </mergeCells>
  <pageMargins left="0.7" right="0.43333333333333302" top="0.75" bottom="0.23611111111111099" header="0.51180555555555496" footer="0.51180555555555496"/>
  <pageSetup paperSize="9" firstPageNumber="0" orientation="landscape" horizontalDpi="300" verticalDpi="30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K43"/>
  <sheetViews>
    <sheetView zoomScaleNormal="100" workbookViewId="0">
      <selection activeCell="A6" sqref="A6:K6"/>
    </sheetView>
  </sheetViews>
  <sheetFormatPr defaultRowHeight="15" x14ac:dyDescent="0.25"/>
  <cols>
    <col min="1" max="1" width="4.140625" customWidth="1"/>
    <col min="2" max="2" width="21.140625" customWidth="1"/>
    <col min="3" max="3" width="23.140625" customWidth="1"/>
    <col min="4" max="5" width="9" customWidth="1"/>
    <col min="6" max="6" width="14" customWidth="1"/>
    <col min="7" max="7" width="14.5703125" customWidth="1"/>
    <col min="8" max="8" width="5.7109375" customWidth="1"/>
    <col min="9" max="9" width="9" customWidth="1"/>
    <col min="10" max="10" width="9.5703125" customWidth="1"/>
    <col min="11" max="11" width="14.5703125" customWidth="1"/>
    <col min="12" max="1023" width="9" customWidth="1"/>
    <col min="1024" max="1025" width="8.7109375" customWidth="1"/>
  </cols>
  <sheetData>
    <row r="1" spans="1:11" s="7" customFormat="1" ht="12.75" customHeight="1" x14ac:dyDescent="0.25">
      <c r="A1" s="182" t="s">
        <v>644</v>
      </c>
      <c r="B1" s="182"/>
      <c r="C1" s="162"/>
      <c r="D1" s="162"/>
      <c r="E1" s="162"/>
      <c r="F1" s="162"/>
      <c r="G1" s="162"/>
      <c r="H1" s="162"/>
      <c r="I1" s="162"/>
      <c r="J1" s="162"/>
      <c r="K1" s="162"/>
    </row>
    <row r="2" spans="1:11" ht="12.75" customHeight="1" x14ac:dyDescent="0.25">
      <c r="A2" s="173" t="s">
        <v>401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</row>
    <row r="3" spans="1:11" ht="71.25" customHeight="1" x14ac:dyDescent="0.25">
      <c r="A3" s="174" t="s">
        <v>645</v>
      </c>
      <c r="B3" s="175"/>
      <c r="C3" s="175"/>
      <c r="D3" s="6"/>
      <c r="E3" s="6"/>
      <c r="F3" s="6"/>
      <c r="G3" s="6"/>
      <c r="H3" s="6"/>
      <c r="I3" s="8"/>
      <c r="J3" s="7"/>
      <c r="K3" s="6"/>
    </row>
    <row r="4" spans="1:11" ht="38.25" customHeight="1" x14ac:dyDescent="0.25">
      <c r="A4" s="176" t="s">
        <v>660</v>
      </c>
      <c r="B4" s="176"/>
      <c r="C4" s="176"/>
      <c r="D4" s="176"/>
      <c r="E4" s="176"/>
      <c r="F4" s="176"/>
      <c r="G4" s="176"/>
      <c r="H4" s="176"/>
      <c r="I4" s="176"/>
      <c r="J4" s="176"/>
      <c r="K4" s="176"/>
    </row>
    <row r="5" spans="1:11" ht="12.75" customHeight="1" x14ac:dyDescent="0.25">
      <c r="A5" s="183" t="s">
        <v>402</v>
      </c>
      <c r="B5" s="183"/>
      <c r="C5" s="183"/>
      <c r="D5" s="183"/>
      <c r="E5" s="183"/>
      <c r="F5" s="183"/>
      <c r="G5" s="183"/>
      <c r="H5" s="183"/>
      <c r="I5" s="183"/>
      <c r="J5" s="183"/>
      <c r="K5" s="183"/>
    </row>
    <row r="6" spans="1:11" ht="51" x14ac:dyDescent="0.25">
      <c r="A6" s="236" t="s">
        <v>2</v>
      </c>
      <c r="B6" s="236" t="s">
        <v>29</v>
      </c>
      <c r="C6" s="237" t="s">
        <v>3</v>
      </c>
      <c r="D6" s="236" t="s">
        <v>5</v>
      </c>
      <c r="E6" s="236" t="s">
        <v>6</v>
      </c>
      <c r="F6" s="244" t="s">
        <v>7</v>
      </c>
      <c r="G6" s="244" t="s">
        <v>8</v>
      </c>
      <c r="H6" s="236" t="s">
        <v>403</v>
      </c>
      <c r="I6" s="244" t="s">
        <v>10</v>
      </c>
      <c r="J6" s="244" t="s">
        <v>11</v>
      </c>
      <c r="K6" s="244" t="s">
        <v>12</v>
      </c>
    </row>
    <row r="7" spans="1:11" x14ac:dyDescent="0.25">
      <c r="A7" s="36">
        <v>1</v>
      </c>
      <c r="B7" s="36">
        <v>2</v>
      </c>
      <c r="C7" s="36">
        <v>3</v>
      </c>
      <c r="D7" s="36">
        <v>4</v>
      </c>
      <c r="E7" s="36">
        <v>5</v>
      </c>
      <c r="F7" s="37">
        <v>6</v>
      </c>
      <c r="G7" s="37" t="s">
        <v>13</v>
      </c>
      <c r="H7" s="36">
        <v>8</v>
      </c>
      <c r="I7" s="37" t="s">
        <v>14</v>
      </c>
      <c r="J7" s="37" t="s">
        <v>15</v>
      </c>
      <c r="K7" s="37" t="s">
        <v>16</v>
      </c>
    </row>
    <row r="8" spans="1:11" ht="54.75" customHeight="1" x14ac:dyDescent="0.25">
      <c r="A8" s="40"/>
      <c r="B8" s="222" t="s">
        <v>404</v>
      </c>
      <c r="C8" s="222"/>
      <c r="D8" s="222"/>
      <c r="E8" s="222"/>
      <c r="F8" s="222"/>
      <c r="G8" s="222"/>
      <c r="H8" s="222"/>
      <c r="I8" s="222"/>
      <c r="J8" s="222"/>
      <c r="K8" s="222"/>
    </row>
    <row r="9" spans="1:11" x14ac:dyDescent="0.25">
      <c r="A9" s="40" t="s">
        <v>18</v>
      </c>
      <c r="B9" s="82" t="s">
        <v>405</v>
      </c>
      <c r="C9" s="12"/>
      <c r="D9" s="121" t="s">
        <v>20</v>
      </c>
      <c r="E9" s="121">
        <v>10</v>
      </c>
      <c r="F9" s="122"/>
      <c r="G9" s="123">
        <f>E9*F9</f>
        <v>0</v>
      </c>
      <c r="H9" s="124">
        <v>0.08</v>
      </c>
      <c r="I9" s="123">
        <f>G9*H9</f>
        <v>0</v>
      </c>
      <c r="J9" s="123">
        <f>K9/E9</f>
        <v>0</v>
      </c>
      <c r="K9" s="123">
        <f>G9+I9</f>
        <v>0</v>
      </c>
    </row>
    <row r="10" spans="1:11" x14ac:dyDescent="0.25">
      <c r="A10" s="40" t="s">
        <v>21</v>
      </c>
      <c r="B10" s="82" t="s">
        <v>406</v>
      </c>
      <c r="C10" s="12"/>
      <c r="D10" s="121" t="s">
        <v>20</v>
      </c>
      <c r="E10" s="121">
        <v>30</v>
      </c>
      <c r="F10" s="122"/>
      <c r="G10" s="123">
        <f>E10*F10</f>
        <v>0</v>
      </c>
      <c r="H10" s="124">
        <v>0.08</v>
      </c>
      <c r="I10" s="123">
        <f>G10*H10</f>
        <v>0</v>
      </c>
      <c r="J10" s="123">
        <f>K10/E10</f>
        <v>0</v>
      </c>
      <c r="K10" s="123">
        <f>G10+I10</f>
        <v>0</v>
      </c>
    </row>
    <row r="11" spans="1:11" x14ac:dyDescent="0.25">
      <c r="A11" s="40" t="s">
        <v>23</v>
      </c>
      <c r="B11" s="82" t="s">
        <v>407</v>
      </c>
      <c r="C11" s="12"/>
      <c r="D11" s="121" t="s">
        <v>20</v>
      </c>
      <c r="E11" s="121">
        <v>30</v>
      </c>
      <c r="F11" s="122"/>
      <c r="G11" s="123">
        <f>E11*F11</f>
        <v>0</v>
      </c>
      <c r="H11" s="124">
        <v>0.08</v>
      </c>
      <c r="I11" s="123">
        <f>G11*H11</f>
        <v>0</v>
      </c>
      <c r="J11" s="123">
        <f>K11/E11</f>
        <v>0</v>
      </c>
      <c r="K11" s="123">
        <f>G11+I11</f>
        <v>0</v>
      </c>
    </row>
    <row r="12" spans="1:11" x14ac:dyDescent="0.25">
      <c r="A12" s="40" t="s">
        <v>70</v>
      </c>
      <c r="B12" s="82" t="s">
        <v>408</v>
      </c>
      <c r="C12" s="12"/>
      <c r="D12" s="121" t="s">
        <v>20</v>
      </c>
      <c r="E12" s="121">
        <v>10</v>
      </c>
      <c r="F12" s="122"/>
      <c r="G12" s="123">
        <f>E12*F12</f>
        <v>0</v>
      </c>
      <c r="H12" s="124">
        <v>0.08</v>
      </c>
      <c r="I12" s="123">
        <f>G12*H12</f>
        <v>0</v>
      </c>
      <c r="J12" s="123">
        <f>K12/E12</f>
        <v>0</v>
      </c>
      <c r="K12" s="123">
        <f>G12+I12</f>
        <v>0</v>
      </c>
    </row>
    <row r="13" spans="1:11" ht="12.75" customHeight="1" x14ac:dyDescent="0.25">
      <c r="A13" s="223" t="s">
        <v>158</v>
      </c>
      <c r="B13" s="223"/>
      <c r="C13" s="223"/>
      <c r="D13" s="223"/>
      <c r="E13" s="223"/>
      <c r="F13" s="223"/>
      <c r="G13" s="17">
        <f>SUM(G9:G12)</f>
        <v>0</v>
      </c>
      <c r="H13" s="125"/>
      <c r="I13" s="17">
        <f>SUM(I9:I12)</f>
        <v>0</v>
      </c>
      <c r="J13" s="17"/>
      <c r="K13" s="17">
        <f>SUM(K9:K12)</f>
        <v>0</v>
      </c>
    </row>
    <row r="14" spans="1:11" ht="52.5" customHeight="1" x14ac:dyDescent="0.25">
      <c r="A14" s="197" t="s">
        <v>409</v>
      </c>
      <c r="B14" s="197"/>
      <c r="C14" s="197"/>
      <c r="D14" s="197"/>
      <c r="E14" s="197"/>
      <c r="F14" s="197"/>
      <c r="G14" s="197"/>
      <c r="H14" s="197"/>
      <c r="I14" s="197"/>
      <c r="J14" s="197"/>
      <c r="K14" s="197"/>
    </row>
    <row r="15" spans="1:11" x14ac:dyDescent="0.25">
      <c r="A15" s="112" t="s">
        <v>18</v>
      </c>
      <c r="B15" s="82" t="s">
        <v>410</v>
      </c>
      <c r="C15" s="62"/>
      <c r="D15" s="121" t="s">
        <v>20</v>
      </c>
      <c r="E15" s="121">
        <v>20</v>
      </c>
      <c r="F15" s="122"/>
      <c r="G15" s="123">
        <f>E15*F15</f>
        <v>0</v>
      </c>
      <c r="H15" s="124">
        <v>0.08</v>
      </c>
      <c r="I15" s="123">
        <f>G15*H15</f>
        <v>0</v>
      </c>
      <c r="J15" s="123">
        <f>K15/E15</f>
        <v>0</v>
      </c>
      <c r="K15" s="123">
        <f>G15+I15</f>
        <v>0</v>
      </c>
    </row>
    <row r="16" spans="1:11" x14ac:dyDescent="0.25">
      <c r="A16" s="112" t="s">
        <v>21</v>
      </c>
      <c r="B16" s="82" t="s">
        <v>411</v>
      </c>
      <c r="C16" s="94"/>
      <c r="D16" s="126" t="s">
        <v>20</v>
      </c>
      <c r="E16" s="121">
        <v>20</v>
      </c>
      <c r="F16" s="122"/>
      <c r="G16" s="123">
        <f>E16*F16</f>
        <v>0</v>
      </c>
      <c r="H16" s="124">
        <v>0.08</v>
      </c>
      <c r="I16" s="123">
        <f>G16*H16</f>
        <v>0</v>
      </c>
      <c r="J16" s="123">
        <f>K16/E16</f>
        <v>0</v>
      </c>
      <c r="K16" s="123">
        <f>G16+I16</f>
        <v>0</v>
      </c>
    </row>
    <row r="17" spans="1:11" x14ac:dyDescent="0.25">
      <c r="A17" s="112" t="s">
        <v>23</v>
      </c>
      <c r="B17" s="82" t="s">
        <v>412</v>
      </c>
      <c r="C17" s="127"/>
      <c r="D17" s="121" t="s">
        <v>20</v>
      </c>
      <c r="E17" s="121">
        <v>20</v>
      </c>
      <c r="F17" s="122"/>
      <c r="G17" s="123">
        <f>E17*F17</f>
        <v>0</v>
      </c>
      <c r="H17" s="124">
        <v>0.08</v>
      </c>
      <c r="I17" s="123">
        <f>G17*H17</f>
        <v>0</v>
      </c>
      <c r="J17" s="123">
        <f>K17/E17</f>
        <v>0</v>
      </c>
      <c r="K17" s="123">
        <f>G17+I17</f>
        <v>0</v>
      </c>
    </row>
    <row r="18" spans="1:11" x14ac:dyDescent="0.25">
      <c r="A18" s="112" t="s">
        <v>70</v>
      </c>
      <c r="B18" s="82" t="s">
        <v>413</v>
      </c>
      <c r="C18" s="127"/>
      <c r="D18" s="121" t="s">
        <v>20</v>
      </c>
      <c r="E18" s="121">
        <v>20</v>
      </c>
      <c r="F18" s="122"/>
      <c r="G18" s="123">
        <f>E18*F18</f>
        <v>0</v>
      </c>
      <c r="H18" s="124">
        <v>0.08</v>
      </c>
      <c r="I18" s="123">
        <f>G18*H18</f>
        <v>0</v>
      </c>
      <c r="J18" s="123">
        <f>K18/E18</f>
        <v>0</v>
      </c>
      <c r="K18" s="123">
        <f>G18+I18</f>
        <v>0</v>
      </c>
    </row>
    <row r="19" spans="1:11" ht="12.75" customHeight="1" x14ac:dyDescent="0.25">
      <c r="A19" s="221" t="s">
        <v>158</v>
      </c>
      <c r="B19" s="221"/>
      <c r="C19" s="221"/>
      <c r="D19" s="221"/>
      <c r="E19" s="221"/>
      <c r="F19" s="221"/>
      <c r="G19" s="16">
        <f>SUM(G15:G18)</f>
        <v>0</v>
      </c>
      <c r="H19" s="16"/>
      <c r="I19" s="16">
        <f>SUM(I15:I18)</f>
        <v>0</v>
      </c>
      <c r="J19" s="16"/>
      <c r="K19" s="17">
        <f>SUM(K15:K18)</f>
        <v>0</v>
      </c>
    </row>
    <row r="20" spans="1:11" ht="45" customHeight="1" x14ac:dyDescent="0.25">
      <c r="A20" s="197" t="s">
        <v>414</v>
      </c>
      <c r="B20" s="197"/>
      <c r="C20" s="197"/>
      <c r="D20" s="197"/>
      <c r="E20" s="197"/>
      <c r="F20" s="197"/>
      <c r="G20" s="197"/>
      <c r="H20" s="197"/>
      <c r="I20" s="197"/>
      <c r="J20" s="197"/>
      <c r="K20" s="197"/>
    </row>
    <row r="21" spans="1:11" x14ac:dyDescent="0.25">
      <c r="A21" s="11" t="s">
        <v>18</v>
      </c>
      <c r="B21" s="82" t="s">
        <v>415</v>
      </c>
      <c r="C21" s="62"/>
      <c r="D21" s="12" t="s">
        <v>20</v>
      </c>
      <c r="E21" s="121">
        <v>50</v>
      </c>
      <c r="F21" s="122"/>
      <c r="G21" s="123">
        <f>F21*E21</f>
        <v>0</v>
      </c>
      <c r="H21" s="124">
        <v>0.08</v>
      </c>
      <c r="I21" s="123">
        <f>G21*H21</f>
        <v>0</v>
      </c>
      <c r="J21" s="123">
        <f>K21/E21</f>
        <v>0</v>
      </c>
      <c r="K21" s="123">
        <f>G21+I21</f>
        <v>0</v>
      </c>
    </row>
    <row r="22" spans="1:11" x14ac:dyDescent="0.25">
      <c r="A22" s="11">
        <v>2</v>
      </c>
      <c r="B22" s="82" t="s">
        <v>416</v>
      </c>
      <c r="C22" s="62"/>
      <c r="D22" s="12" t="s">
        <v>20</v>
      </c>
      <c r="E22" s="121">
        <v>50</v>
      </c>
      <c r="F22" s="122"/>
      <c r="G22" s="123">
        <f>F22*E22</f>
        <v>0</v>
      </c>
      <c r="H22" s="124">
        <v>0.08</v>
      </c>
      <c r="I22" s="123">
        <f>G22*H22</f>
        <v>0</v>
      </c>
      <c r="J22" s="123">
        <f>K22/E22</f>
        <v>0</v>
      </c>
      <c r="K22" s="123">
        <f>G22+I22</f>
        <v>0</v>
      </c>
    </row>
    <row r="23" spans="1:11" ht="12.75" customHeight="1" x14ac:dyDescent="0.25">
      <c r="A23" s="221" t="s">
        <v>158</v>
      </c>
      <c r="B23" s="221"/>
      <c r="C23" s="221"/>
      <c r="D23" s="221"/>
      <c r="E23" s="221"/>
      <c r="F23" s="221"/>
      <c r="G23" s="17">
        <f>SUM(G21:G22)</f>
        <v>0</v>
      </c>
      <c r="H23" s="125"/>
      <c r="I23" s="17">
        <f>SUM(I21:I22)</f>
        <v>0</v>
      </c>
      <c r="J23" s="17"/>
      <c r="K23" s="17">
        <f>SUM(K21:K22)</f>
        <v>0</v>
      </c>
    </row>
    <row r="24" spans="1:11" ht="40.5" customHeight="1" x14ac:dyDescent="0.25">
      <c r="A24" s="197" t="s">
        <v>417</v>
      </c>
      <c r="B24" s="197"/>
      <c r="C24" s="197"/>
      <c r="D24" s="197"/>
      <c r="E24" s="197"/>
      <c r="F24" s="197"/>
      <c r="G24" s="197"/>
      <c r="H24" s="197"/>
      <c r="I24" s="197"/>
      <c r="J24" s="197"/>
      <c r="K24" s="197"/>
    </row>
    <row r="25" spans="1:11" x14ac:dyDescent="0.25">
      <c r="A25" s="11" t="s">
        <v>18</v>
      </c>
      <c r="B25" s="82" t="s">
        <v>418</v>
      </c>
      <c r="C25" s="62"/>
      <c r="D25" s="121" t="s">
        <v>20</v>
      </c>
      <c r="E25" s="121">
        <v>20</v>
      </c>
      <c r="F25" s="122"/>
      <c r="G25" s="123">
        <f t="shared" ref="G25:G31" si="0">F25*E25</f>
        <v>0</v>
      </c>
      <c r="H25" s="124">
        <v>0.08</v>
      </c>
      <c r="I25" s="123">
        <f t="shared" ref="I25:I31" si="1">G25*H25</f>
        <v>0</v>
      </c>
      <c r="J25" s="123">
        <f t="shared" ref="J25:J31" si="2">K25/E25</f>
        <v>0</v>
      </c>
      <c r="K25" s="123">
        <f t="shared" ref="K25:K31" si="3">G25+I25</f>
        <v>0</v>
      </c>
    </row>
    <row r="26" spans="1:11" x14ac:dyDescent="0.25">
      <c r="A26" s="11" t="s">
        <v>21</v>
      </c>
      <c r="B26" s="82" t="s">
        <v>419</v>
      </c>
      <c r="C26" s="62"/>
      <c r="D26" s="121" t="s">
        <v>20</v>
      </c>
      <c r="E26" s="121">
        <v>20</v>
      </c>
      <c r="F26" s="122"/>
      <c r="G26" s="123">
        <f t="shared" si="0"/>
        <v>0</v>
      </c>
      <c r="H26" s="124">
        <v>0.08</v>
      </c>
      <c r="I26" s="123">
        <f t="shared" si="1"/>
        <v>0</v>
      </c>
      <c r="J26" s="123">
        <f t="shared" si="2"/>
        <v>0</v>
      </c>
      <c r="K26" s="123">
        <f t="shared" si="3"/>
        <v>0</v>
      </c>
    </row>
    <row r="27" spans="1:11" x14ac:dyDescent="0.25">
      <c r="A27" s="11" t="s">
        <v>23</v>
      </c>
      <c r="B27" s="82" t="s">
        <v>420</v>
      </c>
      <c r="C27" s="94"/>
      <c r="D27" s="126" t="s">
        <v>20</v>
      </c>
      <c r="E27" s="121">
        <v>20</v>
      </c>
      <c r="F27" s="122"/>
      <c r="G27" s="123">
        <f t="shared" si="0"/>
        <v>0</v>
      </c>
      <c r="H27" s="124">
        <v>0.08</v>
      </c>
      <c r="I27" s="123">
        <f t="shared" si="1"/>
        <v>0</v>
      </c>
      <c r="J27" s="123">
        <f t="shared" si="2"/>
        <v>0</v>
      </c>
      <c r="K27" s="123">
        <f t="shared" si="3"/>
        <v>0</v>
      </c>
    </row>
    <row r="28" spans="1:11" x14ac:dyDescent="0.25">
      <c r="A28" s="11" t="s">
        <v>70</v>
      </c>
      <c r="B28" s="82" t="s">
        <v>421</v>
      </c>
      <c r="C28" s="127"/>
      <c r="D28" s="121" t="s">
        <v>20</v>
      </c>
      <c r="E28" s="121">
        <v>20</v>
      </c>
      <c r="F28" s="122"/>
      <c r="G28" s="123">
        <f t="shared" si="0"/>
        <v>0</v>
      </c>
      <c r="H28" s="124">
        <v>0.08</v>
      </c>
      <c r="I28" s="123">
        <f t="shared" si="1"/>
        <v>0</v>
      </c>
      <c r="J28" s="123">
        <f t="shared" si="2"/>
        <v>0</v>
      </c>
      <c r="K28" s="123">
        <f t="shared" si="3"/>
        <v>0</v>
      </c>
    </row>
    <row r="29" spans="1:11" x14ac:dyDescent="0.25">
      <c r="A29" s="112" t="s">
        <v>72</v>
      </c>
      <c r="B29" s="82" t="s">
        <v>422</v>
      </c>
      <c r="C29" s="62"/>
      <c r="D29" s="121" t="s">
        <v>20</v>
      </c>
      <c r="E29" s="121">
        <v>20</v>
      </c>
      <c r="F29" s="122"/>
      <c r="G29" s="123">
        <f t="shared" si="0"/>
        <v>0</v>
      </c>
      <c r="H29" s="124">
        <v>0.08</v>
      </c>
      <c r="I29" s="123">
        <f t="shared" si="1"/>
        <v>0</v>
      </c>
      <c r="J29" s="123">
        <f t="shared" si="2"/>
        <v>0</v>
      </c>
      <c r="K29" s="123">
        <f t="shared" si="3"/>
        <v>0</v>
      </c>
    </row>
    <row r="30" spans="1:11" x14ac:dyDescent="0.25">
      <c r="A30" s="112" t="s">
        <v>74</v>
      </c>
      <c r="B30" s="82" t="s">
        <v>412</v>
      </c>
      <c r="C30" s="127"/>
      <c r="D30" s="121" t="s">
        <v>20</v>
      </c>
      <c r="E30" s="121">
        <v>20</v>
      </c>
      <c r="F30" s="122"/>
      <c r="G30" s="123">
        <f t="shared" si="0"/>
        <v>0</v>
      </c>
      <c r="H30" s="124">
        <v>0.08</v>
      </c>
      <c r="I30" s="123">
        <f t="shared" si="1"/>
        <v>0</v>
      </c>
      <c r="J30" s="123">
        <f t="shared" si="2"/>
        <v>0</v>
      </c>
      <c r="K30" s="123">
        <f t="shared" si="3"/>
        <v>0</v>
      </c>
    </row>
    <row r="31" spans="1:11" x14ac:dyDescent="0.25">
      <c r="A31" s="112" t="s">
        <v>76</v>
      </c>
      <c r="B31" s="82" t="s">
        <v>413</v>
      </c>
      <c r="C31" s="127"/>
      <c r="D31" s="121" t="s">
        <v>20</v>
      </c>
      <c r="E31" s="121">
        <v>10</v>
      </c>
      <c r="F31" s="122"/>
      <c r="G31" s="123">
        <f t="shared" si="0"/>
        <v>0</v>
      </c>
      <c r="H31" s="124">
        <v>0.08</v>
      </c>
      <c r="I31" s="123">
        <f t="shared" si="1"/>
        <v>0</v>
      </c>
      <c r="J31" s="123">
        <f t="shared" si="2"/>
        <v>0</v>
      </c>
      <c r="K31" s="123">
        <f t="shared" si="3"/>
        <v>0</v>
      </c>
    </row>
    <row r="32" spans="1:11" ht="12.75" customHeight="1" x14ac:dyDescent="0.25">
      <c r="A32" s="221" t="s">
        <v>158</v>
      </c>
      <c r="B32" s="221"/>
      <c r="C32" s="221"/>
      <c r="D32" s="221"/>
      <c r="E32" s="221"/>
      <c r="F32" s="221"/>
      <c r="G32" s="128">
        <f>SUM(G25:G31)</f>
        <v>0</v>
      </c>
      <c r="H32" s="17"/>
      <c r="I32" s="17">
        <f>SUM(I25:I31)</f>
        <v>0</v>
      </c>
      <c r="J32" s="17"/>
      <c r="K32" s="17">
        <f>SUM(K25:K31)</f>
        <v>0</v>
      </c>
    </row>
    <row r="33" spans="1:11" ht="39" customHeight="1" x14ac:dyDescent="0.25">
      <c r="A33" s="197" t="s">
        <v>423</v>
      </c>
      <c r="B33" s="197"/>
      <c r="C33" s="197"/>
      <c r="D33" s="197"/>
      <c r="E33" s="197"/>
      <c r="F33" s="197"/>
      <c r="G33" s="197"/>
      <c r="H33" s="197"/>
      <c r="I33" s="197"/>
      <c r="J33" s="197"/>
      <c r="K33" s="197"/>
    </row>
    <row r="34" spans="1:11" x14ac:dyDescent="0.25">
      <c r="A34" s="12" t="s">
        <v>18</v>
      </c>
      <c r="B34" s="82" t="s">
        <v>424</v>
      </c>
      <c r="C34" s="62"/>
      <c r="D34" s="121" t="s">
        <v>20</v>
      </c>
      <c r="E34" s="121">
        <v>20</v>
      </c>
      <c r="F34" s="122"/>
      <c r="G34" s="123">
        <f>F34*E34</f>
        <v>0</v>
      </c>
      <c r="H34" s="124">
        <v>0.08</v>
      </c>
      <c r="I34" s="123">
        <f>G34*H34</f>
        <v>0</v>
      </c>
      <c r="J34" s="123">
        <f>K34/E34</f>
        <v>0</v>
      </c>
      <c r="K34" s="123">
        <f>G34+I34</f>
        <v>0</v>
      </c>
    </row>
    <row r="35" spans="1:11" x14ac:dyDescent="0.25">
      <c r="A35" s="12" t="s">
        <v>21</v>
      </c>
      <c r="B35" s="82" t="s">
        <v>425</v>
      </c>
      <c r="C35" s="94"/>
      <c r="D35" s="126" t="s">
        <v>20</v>
      </c>
      <c r="E35" s="121">
        <v>20</v>
      </c>
      <c r="F35" s="122"/>
      <c r="G35" s="123">
        <f>F35*E35</f>
        <v>0</v>
      </c>
      <c r="H35" s="124">
        <v>0.08</v>
      </c>
      <c r="I35" s="123">
        <f>G35*H35</f>
        <v>0</v>
      </c>
      <c r="J35" s="123">
        <f>K35/E35</f>
        <v>0</v>
      </c>
      <c r="K35" s="123">
        <f>G35+I35</f>
        <v>0</v>
      </c>
    </row>
    <row r="36" spans="1:11" x14ac:dyDescent="0.25">
      <c r="A36" s="12" t="s">
        <v>23</v>
      </c>
      <c r="B36" s="82" t="s">
        <v>419</v>
      </c>
      <c r="C36" s="121"/>
      <c r="D36" s="121" t="s">
        <v>20</v>
      </c>
      <c r="E36" s="121">
        <v>20</v>
      </c>
      <c r="F36" s="122"/>
      <c r="G36" s="123">
        <f>F36*E36</f>
        <v>0</v>
      </c>
      <c r="H36" s="124">
        <v>0.08</v>
      </c>
      <c r="I36" s="123">
        <f>G36*H36</f>
        <v>0</v>
      </c>
      <c r="J36" s="123">
        <f>K36/E36</f>
        <v>0</v>
      </c>
      <c r="K36" s="123">
        <f>G36+I36</f>
        <v>0</v>
      </c>
    </row>
    <row r="37" spans="1:11" x14ac:dyDescent="0.25">
      <c r="A37" s="40" t="s">
        <v>70</v>
      </c>
      <c r="B37" s="120" t="s">
        <v>426</v>
      </c>
      <c r="C37" s="64"/>
      <c r="D37" s="129" t="s">
        <v>20</v>
      </c>
      <c r="E37" s="129">
        <v>20</v>
      </c>
      <c r="F37" s="122"/>
      <c r="G37" s="123">
        <f>F37*E37</f>
        <v>0</v>
      </c>
      <c r="H37" s="124">
        <v>0.08</v>
      </c>
      <c r="I37" s="123">
        <f>G37*H37</f>
        <v>0</v>
      </c>
      <c r="J37" s="123">
        <f>K37/E37</f>
        <v>0</v>
      </c>
      <c r="K37" s="123">
        <f>G37+I37</f>
        <v>0</v>
      </c>
    </row>
    <row r="38" spans="1:11" ht="13.5" customHeight="1" x14ac:dyDescent="0.25">
      <c r="A38" s="224" t="s">
        <v>158</v>
      </c>
      <c r="B38" s="224"/>
      <c r="C38" s="224"/>
      <c r="D38" s="224"/>
      <c r="E38" s="224"/>
      <c r="F38" s="224"/>
      <c r="G38" s="128">
        <f>SUM('Część 26.'!G34:G37)</f>
        <v>0</v>
      </c>
      <c r="H38" s="128"/>
      <c r="I38" s="128">
        <f>SUM('Część 26.'!I34:I37)</f>
        <v>0</v>
      </c>
      <c r="J38" s="128"/>
      <c r="K38" s="17">
        <f>'Część 26.'!G38+'Część 26.'!I38</f>
        <v>0</v>
      </c>
    </row>
    <row r="39" spans="1:11" ht="23.25" customHeight="1" x14ac:dyDescent="0.25">
      <c r="A39" s="220" t="s">
        <v>427</v>
      </c>
      <c r="B39" s="220"/>
      <c r="C39" s="220"/>
      <c r="D39" s="220"/>
      <c r="E39" s="220"/>
      <c r="F39" s="220"/>
      <c r="G39" s="130">
        <f>G13+G19+G23+G32+G38</f>
        <v>0</v>
      </c>
      <c r="H39" s="130" t="s">
        <v>26</v>
      </c>
      <c r="I39" s="130">
        <f>I13+I19+I23+I32+I38</f>
        <v>0</v>
      </c>
      <c r="J39" s="130" t="s">
        <v>26</v>
      </c>
      <c r="K39" s="130">
        <f>K13+K19+K23+K32+K38</f>
        <v>0</v>
      </c>
    </row>
    <row r="43" spans="1:11" ht="20.25" customHeight="1" x14ac:dyDescent="0.25"/>
  </sheetData>
  <mergeCells count="16">
    <mergeCell ref="A1:B1"/>
    <mergeCell ref="A2:K2"/>
    <mergeCell ref="A3:C3"/>
    <mergeCell ref="A4:K4"/>
    <mergeCell ref="A5:K5"/>
    <mergeCell ref="B8:K8"/>
    <mergeCell ref="A13:F13"/>
    <mergeCell ref="A14:K14"/>
    <mergeCell ref="A19:F19"/>
    <mergeCell ref="A38:F38"/>
    <mergeCell ref="A39:F39"/>
    <mergeCell ref="A20:K20"/>
    <mergeCell ref="A23:F23"/>
    <mergeCell ref="A24:K24"/>
    <mergeCell ref="A32:F32"/>
    <mergeCell ref="A33:K33"/>
  </mergeCells>
  <pageMargins left="0.7" right="0.35416666666666702" top="0.75" bottom="0.75" header="0.51180555555555496" footer="0.51180555555555496"/>
  <pageSetup paperSize="9" firstPageNumber="0" orientation="landscape" horizontalDpi="300" verticalDpi="30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AMG17"/>
  <sheetViews>
    <sheetView zoomScaleNormal="100" workbookViewId="0">
      <selection activeCell="A6" sqref="A6:K6"/>
    </sheetView>
  </sheetViews>
  <sheetFormatPr defaultRowHeight="15" x14ac:dyDescent="0.25"/>
  <cols>
    <col min="1" max="1" width="5" style="131" customWidth="1"/>
    <col min="2" max="2" width="15.5703125" style="131" customWidth="1"/>
    <col min="3" max="3" width="33" style="131" customWidth="1"/>
    <col min="4" max="4" width="7.140625" style="131" customWidth="1"/>
    <col min="5" max="5" width="5.7109375" style="131" customWidth="1"/>
    <col min="6" max="6" width="11.5703125" style="131" customWidth="1"/>
    <col min="7" max="7" width="9.140625" style="131" customWidth="1"/>
    <col min="8" max="8" width="5.140625" style="131" customWidth="1"/>
    <col min="9" max="9" width="9.140625" style="131" customWidth="1"/>
    <col min="10" max="10" width="11.5703125" style="131" customWidth="1"/>
    <col min="11" max="253" width="9.140625" style="131" customWidth="1"/>
    <col min="254" max="1021" width="9.140625" style="34" customWidth="1"/>
    <col min="1022" max="1025" width="8.7109375" customWidth="1"/>
  </cols>
  <sheetData>
    <row r="1" spans="1:12" s="7" customFormat="1" ht="12.75" customHeight="1" x14ac:dyDescent="0.25">
      <c r="A1" s="170" t="s">
        <v>644</v>
      </c>
      <c r="B1" s="170"/>
      <c r="C1" s="162"/>
      <c r="D1" s="162"/>
      <c r="E1" s="162"/>
      <c r="F1" s="162"/>
      <c r="G1" s="162"/>
      <c r="H1" s="162"/>
      <c r="I1" s="162"/>
      <c r="J1" s="162"/>
      <c r="K1" s="162"/>
      <c r="L1" s="162"/>
    </row>
    <row r="2" spans="1:12" ht="12.75" customHeight="1" x14ac:dyDescent="0.25">
      <c r="A2" s="173" t="s">
        <v>428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</row>
    <row r="3" spans="1:12" ht="42" customHeight="1" x14ac:dyDescent="0.25">
      <c r="A3" s="174" t="s">
        <v>645</v>
      </c>
      <c r="B3" s="175"/>
      <c r="C3" s="175"/>
      <c r="D3" s="6"/>
      <c r="E3" s="6"/>
      <c r="F3" s="6"/>
      <c r="G3" s="6"/>
      <c r="H3" s="6"/>
      <c r="I3" s="8"/>
      <c r="J3" s="7"/>
      <c r="K3" s="6"/>
    </row>
    <row r="4" spans="1:12" ht="38.25" customHeight="1" x14ac:dyDescent="0.25">
      <c r="A4" s="176" t="s">
        <v>661</v>
      </c>
      <c r="B4" s="176"/>
      <c r="C4" s="176"/>
      <c r="D4" s="176"/>
      <c r="E4" s="176"/>
      <c r="F4" s="176"/>
      <c r="G4" s="176"/>
      <c r="H4" s="176"/>
      <c r="I4" s="176"/>
      <c r="J4" s="176"/>
      <c r="K4" s="176"/>
    </row>
    <row r="5" spans="1:12" ht="15.75" customHeight="1" x14ac:dyDescent="0.25">
      <c r="A5" s="218" t="s">
        <v>429</v>
      </c>
      <c r="B5" s="218"/>
      <c r="C5" s="218"/>
      <c r="D5" s="218"/>
      <c r="E5" s="218"/>
      <c r="F5" s="218"/>
      <c r="G5" s="218"/>
      <c r="H5" s="218"/>
      <c r="I5" s="218"/>
      <c r="J5" s="218"/>
      <c r="K5" s="218"/>
    </row>
    <row r="6" spans="1:12" ht="36" x14ac:dyDescent="0.25">
      <c r="A6" s="236" t="s">
        <v>2</v>
      </c>
      <c r="B6" s="237" t="s">
        <v>430</v>
      </c>
      <c r="C6" s="237" t="s">
        <v>3</v>
      </c>
      <c r="D6" s="237" t="s">
        <v>5</v>
      </c>
      <c r="E6" s="237" t="s">
        <v>6</v>
      </c>
      <c r="F6" s="238" t="s">
        <v>7</v>
      </c>
      <c r="G6" s="238" t="s">
        <v>8</v>
      </c>
      <c r="H6" s="237" t="s">
        <v>9</v>
      </c>
      <c r="I6" s="238" t="s">
        <v>10</v>
      </c>
      <c r="J6" s="238" t="s">
        <v>11</v>
      </c>
      <c r="K6" s="238" t="s">
        <v>12</v>
      </c>
    </row>
    <row r="7" spans="1:12" x14ac:dyDescent="0.25">
      <c r="A7" s="36">
        <v>1</v>
      </c>
      <c r="B7" s="36">
        <v>2</v>
      </c>
      <c r="C7" s="36">
        <v>3</v>
      </c>
      <c r="D7" s="36">
        <v>4</v>
      </c>
      <c r="E7" s="36">
        <v>5</v>
      </c>
      <c r="F7" s="37">
        <v>6</v>
      </c>
      <c r="G7" s="37" t="s">
        <v>13</v>
      </c>
      <c r="H7" s="36">
        <v>8</v>
      </c>
      <c r="I7" s="37" t="s">
        <v>14</v>
      </c>
      <c r="J7" s="37" t="s">
        <v>15</v>
      </c>
      <c r="K7" s="37" t="s">
        <v>16</v>
      </c>
    </row>
    <row r="8" spans="1:12" x14ac:dyDescent="0.25">
      <c r="A8" s="12" t="s">
        <v>18</v>
      </c>
      <c r="B8" s="12"/>
      <c r="C8" s="132" t="s">
        <v>431</v>
      </c>
      <c r="D8" s="12" t="s">
        <v>20</v>
      </c>
      <c r="E8" s="12">
        <v>5</v>
      </c>
      <c r="F8" s="14"/>
      <c r="G8" s="14">
        <f>E8*F8</f>
        <v>0</v>
      </c>
      <c r="H8" s="15">
        <v>0.08</v>
      </c>
      <c r="I8" s="14">
        <f>G8*H8</f>
        <v>0</v>
      </c>
      <c r="J8" s="14">
        <f>K8/E8</f>
        <v>0</v>
      </c>
      <c r="K8" s="14">
        <f>G8+I8</f>
        <v>0</v>
      </c>
    </row>
    <row r="9" spans="1:12" x14ac:dyDescent="0.25">
      <c r="A9" s="12" t="s">
        <v>21</v>
      </c>
      <c r="B9" s="12"/>
      <c r="C9" s="132" t="s">
        <v>432</v>
      </c>
      <c r="D9" s="12" t="s">
        <v>20</v>
      </c>
      <c r="E9" s="12">
        <v>5</v>
      </c>
      <c r="F9" s="14"/>
      <c r="G9" s="14">
        <f>E9*F9</f>
        <v>0</v>
      </c>
      <c r="H9" s="15">
        <v>0.08</v>
      </c>
      <c r="I9" s="14">
        <f>G9*H9</f>
        <v>0</v>
      </c>
      <c r="J9" s="14">
        <f>K9/E9</f>
        <v>0</v>
      </c>
      <c r="K9" s="14">
        <f>G9+I9</f>
        <v>0</v>
      </c>
    </row>
    <row r="10" spans="1:12" x14ac:dyDescent="0.25">
      <c r="A10" s="12" t="s">
        <v>23</v>
      </c>
      <c r="B10" s="12"/>
      <c r="C10" s="132" t="s">
        <v>433</v>
      </c>
      <c r="D10" s="12" t="s">
        <v>20</v>
      </c>
      <c r="E10" s="12">
        <v>5</v>
      </c>
      <c r="F10" s="14"/>
      <c r="G10" s="14">
        <f>E10*F10</f>
        <v>0</v>
      </c>
      <c r="H10" s="15">
        <v>0.08</v>
      </c>
      <c r="I10" s="14">
        <f>G10*H10</f>
        <v>0</v>
      </c>
      <c r="J10" s="14">
        <f>K10/E10</f>
        <v>0</v>
      </c>
      <c r="K10" s="14">
        <f>G10+I10</f>
        <v>0</v>
      </c>
    </row>
    <row r="11" spans="1:12" x14ac:dyDescent="0.25">
      <c r="A11" s="12" t="s">
        <v>70</v>
      </c>
      <c r="B11" s="12"/>
      <c r="C11" s="132" t="s">
        <v>434</v>
      </c>
      <c r="D11" s="12" t="s">
        <v>20</v>
      </c>
      <c r="E11" s="12">
        <v>5</v>
      </c>
      <c r="F11" s="14"/>
      <c r="G11" s="14">
        <f>E11*F11</f>
        <v>0</v>
      </c>
      <c r="H11" s="15">
        <v>0.08</v>
      </c>
      <c r="I11" s="14">
        <f>G11*H11</f>
        <v>0</v>
      </c>
      <c r="J11" s="14">
        <f>K11/E11</f>
        <v>0</v>
      </c>
      <c r="K11" s="14">
        <f>G11+I11</f>
        <v>0</v>
      </c>
    </row>
    <row r="12" spans="1:12" x14ac:dyDescent="0.25">
      <c r="A12" s="40" t="s">
        <v>72</v>
      </c>
      <c r="B12" s="40"/>
      <c r="C12" s="133" t="s">
        <v>435</v>
      </c>
      <c r="D12" s="40" t="s">
        <v>20</v>
      </c>
      <c r="E12" s="40">
        <v>5</v>
      </c>
      <c r="F12" s="14"/>
      <c r="G12" s="14">
        <f>E12*F12</f>
        <v>0</v>
      </c>
      <c r="H12" s="15">
        <v>0.08</v>
      </c>
      <c r="I12" s="14">
        <f>G12*H12</f>
        <v>0</v>
      </c>
      <c r="J12" s="14">
        <f>K12/E12</f>
        <v>0</v>
      </c>
      <c r="K12" s="14">
        <f>G12+I12</f>
        <v>0</v>
      </c>
    </row>
    <row r="13" spans="1:12" ht="26.25" customHeight="1" x14ac:dyDescent="0.25">
      <c r="A13" s="191" t="s">
        <v>158</v>
      </c>
      <c r="B13" s="191"/>
      <c r="C13" s="191"/>
      <c r="D13" s="191"/>
      <c r="E13" s="191"/>
      <c r="F13" s="191"/>
      <c r="G13" s="134">
        <f>SUM(G8:G12)</f>
        <v>0</v>
      </c>
      <c r="H13" s="115" t="s">
        <v>26</v>
      </c>
      <c r="I13" s="115">
        <f>SUM(I8:I12)</f>
        <v>0</v>
      </c>
      <c r="J13" s="115" t="s">
        <v>26</v>
      </c>
      <c r="K13" s="115">
        <f>SUM(K8:K12)</f>
        <v>0</v>
      </c>
    </row>
    <row r="17" ht="29.25" customHeight="1" x14ac:dyDescent="0.25"/>
  </sheetData>
  <mergeCells count="6">
    <mergeCell ref="A5:K5"/>
    <mergeCell ref="A13:F13"/>
    <mergeCell ref="A1:B1"/>
    <mergeCell ref="A2:K2"/>
    <mergeCell ref="A3:C3"/>
    <mergeCell ref="A4:K4"/>
  </mergeCells>
  <pageMargins left="0.7" right="0.7" top="0.75" bottom="0.75" header="0.51180555555555496" footer="0.51180555555555496"/>
  <pageSetup paperSize="9" firstPageNumber="0" orientation="landscape" horizontalDpi="300" verticalDpi="30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AMJ17"/>
  <sheetViews>
    <sheetView zoomScaleNormal="100" workbookViewId="0">
      <selection activeCell="A7" sqref="A7:K7"/>
    </sheetView>
  </sheetViews>
  <sheetFormatPr defaultRowHeight="15" x14ac:dyDescent="0.25"/>
  <cols>
    <col min="1" max="1" width="5.7109375" style="18" customWidth="1"/>
    <col min="2" max="2" width="21.7109375" style="18" customWidth="1"/>
    <col min="3" max="3" width="13" style="18" customWidth="1"/>
    <col min="4" max="4" width="15.85546875" style="18" customWidth="1"/>
    <col min="5" max="5" width="8.140625" style="18" customWidth="1"/>
    <col min="6" max="7" width="12.140625" style="19" customWidth="1"/>
    <col min="8" max="8" width="5.140625" style="18" customWidth="1"/>
    <col min="9" max="9" width="8.140625" style="19" customWidth="1"/>
    <col min="10" max="10" width="9.140625" style="19" customWidth="1"/>
    <col min="11" max="11" width="13.140625" style="19" customWidth="1"/>
    <col min="12" max="253" width="9.140625" style="18" customWidth="1"/>
    <col min="254" max="254" width="5.7109375" style="18" customWidth="1"/>
    <col min="255" max="255" width="21.7109375" style="18" customWidth="1"/>
    <col min="256" max="256" width="34.140625" style="18" customWidth="1"/>
    <col min="257" max="257" width="15.85546875" style="18" customWidth="1"/>
    <col min="258" max="258" width="8.140625" style="18" customWidth="1"/>
    <col min="259" max="259" width="9.28515625" style="18" customWidth="1"/>
    <col min="260" max="260" width="12.140625" style="18" customWidth="1"/>
    <col min="261" max="261" width="5.140625" style="18" customWidth="1"/>
    <col min="262" max="262" width="8.140625" style="18" customWidth="1"/>
    <col min="263" max="263" width="9.140625" style="18" customWidth="1"/>
    <col min="264" max="264" width="13.140625" style="18" customWidth="1"/>
    <col min="265" max="509" width="9.140625" style="18" customWidth="1"/>
    <col min="510" max="510" width="5.7109375" style="18" customWidth="1"/>
    <col min="511" max="511" width="21.7109375" style="18" customWidth="1"/>
    <col min="512" max="512" width="34.140625" style="18" customWidth="1"/>
    <col min="513" max="513" width="15.85546875" style="18" customWidth="1"/>
    <col min="514" max="514" width="8.140625" style="18" customWidth="1"/>
    <col min="515" max="515" width="9.28515625" style="18" customWidth="1"/>
    <col min="516" max="516" width="12.140625" style="18" customWidth="1"/>
    <col min="517" max="517" width="5.140625" style="18" customWidth="1"/>
    <col min="518" max="518" width="8.140625" style="18" customWidth="1"/>
    <col min="519" max="519" width="9.140625" style="18" customWidth="1"/>
    <col min="520" max="520" width="13.140625" style="18" customWidth="1"/>
    <col min="521" max="765" width="9.140625" style="18" customWidth="1"/>
    <col min="766" max="766" width="5.7109375" style="18" customWidth="1"/>
    <col min="767" max="767" width="21.7109375" style="18" customWidth="1"/>
    <col min="768" max="768" width="34.140625" style="18" customWidth="1"/>
    <col min="769" max="769" width="15.85546875" style="18" customWidth="1"/>
    <col min="770" max="770" width="8.140625" style="18" customWidth="1"/>
    <col min="771" max="771" width="9.28515625" style="18" customWidth="1"/>
    <col min="772" max="772" width="12.140625" style="18" customWidth="1"/>
    <col min="773" max="773" width="5.140625" style="18" customWidth="1"/>
    <col min="774" max="774" width="8.140625" style="18" customWidth="1"/>
    <col min="775" max="775" width="9.140625" style="18" customWidth="1"/>
    <col min="776" max="776" width="13.140625" style="18" customWidth="1"/>
    <col min="777" max="1022" width="9.140625" style="18" customWidth="1"/>
    <col min="1023" max="1025" width="8.7109375" customWidth="1"/>
  </cols>
  <sheetData>
    <row r="1" spans="1:1024" x14ac:dyDescent="0.25">
      <c r="A1" s="182" t="s">
        <v>644</v>
      </c>
      <c r="B1" s="182"/>
      <c r="C1" s="162"/>
      <c r="D1" s="162"/>
      <c r="E1" s="162"/>
      <c r="F1" s="162"/>
      <c r="G1" s="162"/>
      <c r="H1" s="162"/>
      <c r="I1" s="162"/>
      <c r="J1" s="162"/>
      <c r="K1" s="162"/>
    </row>
    <row r="2" spans="1:1024" x14ac:dyDescent="0.25">
      <c r="A2" s="173" t="s">
        <v>436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</row>
    <row r="3" spans="1:1024" ht="51.75" customHeight="1" x14ac:dyDescent="0.25">
      <c r="A3" s="174" t="s">
        <v>645</v>
      </c>
      <c r="B3" s="175"/>
      <c r="C3" s="175"/>
      <c r="D3" s="6"/>
      <c r="E3" s="6"/>
      <c r="F3" s="6"/>
      <c r="G3" s="6"/>
      <c r="H3" s="6"/>
      <c r="I3" s="8"/>
      <c r="J3" s="7"/>
      <c r="K3" s="6"/>
    </row>
    <row r="4" spans="1:1024" ht="42.75" customHeight="1" x14ac:dyDescent="0.25">
      <c r="A4" s="176" t="s">
        <v>660</v>
      </c>
      <c r="B4" s="176"/>
      <c r="C4" s="176"/>
      <c r="D4" s="176"/>
      <c r="E4" s="176"/>
      <c r="F4" s="176"/>
      <c r="G4" s="176"/>
      <c r="H4" s="176"/>
      <c r="I4" s="176"/>
      <c r="J4" s="176"/>
      <c r="K4" s="176"/>
    </row>
    <row r="5" spans="1:1024" ht="12.75" customHeight="1" x14ac:dyDescent="0.25">
      <c r="A5" s="181" t="s">
        <v>437</v>
      </c>
      <c r="B5" s="181"/>
      <c r="C5" s="181"/>
      <c r="D5" s="181"/>
      <c r="E5" s="181"/>
      <c r="F5" s="181"/>
      <c r="G5" s="181"/>
      <c r="H5" s="181"/>
      <c r="I5" s="181"/>
      <c r="J5" s="181"/>
      <c r="K5" s="181"/>
      <c r="AMI5" s="21"/>
      <c r="AMJ5" s="21"/>
    </row>
    <row r="6" spans="1:1024" ht="51" x14ac:dyDescent="0.25">
      <c r="A6" s="239" t="s">
        <v>2</v>
      </c>
      <c r="B6" s="239" t="s">
        <v>3</v>
      </c>
      <c r="C6" s="239" t="s">
        <v>29</v>
      </c>
      <c r="D6" s="239" t="s">
        <v>5</v>
      </c>
      <c r="E6" s="239" t="s">
        <v>6</v>
      </c>
      <c r="F6" s="240" t="s">
        <v>7</v>
      </c>
      <c r="G6" s="240" t="s">
        <v>8</v>
      </c>
      <c r="H6" s="239" t="s">
        <v>9</v>
      </c>
      <c r="I6" s="240" t="s">
        <v>10</v>
      </c>
      <c r="J6" s="240" t="s">
        <v>11</v>
      </c>
      <c r="K6" s="240" t="s">
        <v>12</v>
      </c>
      <c r="L6" s="23"/>
    </row>
    <row r="7" spans="1:1024" x14ac:dyDescent="0.25">
      <c r="A7" s="245">
        <v>1</v>
      </c>
      <c r="B7" s="245">
        <v>2</v>
      </c>
      <c r="C7" s="245">
        <v>3</v>
      </c>
      <c r="D7" s="245">
        <v>4</v>
      </c>
      <c r="E7" s="245">
        <v>5</v>
      </c>
      <c r="F7" s="246">
        <v>6</v>
      </c>
      <c r="G7" s="246" t="s">
        <v>13</v>
      </c>
      <c r="H7" s="245">
        <v>8</v>
      </c>
      <c r="I7" s="246" t="s">
        <v>14</v>
      </c>
      <c r="J7" s="246" t="s">
        <v>15</v>
      </c>
      <c r="K7" s="246" t="s">
        <v>16</v>
      </c>
      <c r="L7" s="23"/>
      <c r="AMI7" s="21"/>
      <c r="AMJ7" s="21"/>
    </row>
    <row r="8" spans="1:1024" ht="33" customHeight="1" x14ac:dyDescent="0.25">
      <c r="A8" s="26" t="s">
        <v>18</v>
      </c>
      <c r="B8" s="26"/>
      <c r="C8" s="27" t="s">
        <v>438</v>
      </c>
      <c r="D8" s="26" t="s">
        <v>256</v>
      </c>
      <c r="E8" s="26">
        <v>15</v>
      </c>
      <c r="F8" s="28"/>
      <c r="G8" s="28">
        <f>F8*E8</f>
        <v>0</v>
      </c>
      <c r="H8" s="29">
        <v>0.08</v>
      </c>
      <c r="I8" s="28">
        <f>G8*H8</f>
        <v>0</v>
      </c>
      <c r="J8" s="28">
        <f>K8/E8</f>
        <v>0</v>
      </c>
      <c r="K8" s="28">
        <f>G8+I8</f>
        <v>0</v>
      </c>
      <c r="L8" s="23"/>
    </row>
    <row r="9" spans="1:1024" s="21" customFormat="1" ht="12.75" customHeight="1" x14ac:dyDescent="0.25">
      <c r="A9" s="178" t="s">
        <v>33</v>
      </c>
      <c r="B9" s="178"/>
      <c r="C9" s="178"/>
      <c r="D9" s="178"/>
      <c r="E9" s="178"/>
      <c r="F9" s="178"/>
      <c r="G9" s="30">
        <f>SUM(G8:G8)</f>
        <v>0</v>
      </c>
      <c r="H9" s="30" t="s">
        <v>26</v>
      </c>
      <c r="I9" s="30">
        <f>SUM(I8:I8)</f>
        <v>0</v>
      </c>
      <c r="J9" s="30" t="s">
        <v>26</v>
      </c>
      <c r="K9" s="30">
        <f>SUM(K8:K8)</f>
        <v>0</v>
      </c>
      <c r="L9" s="31"/>
      <c r="AMI9"/>
      <c r="AMJ9"/>
    </row>
    <row r="10" spans="1:1024" ht="12.75" customHeight="1" x14ac:dyDescent="0.25">
      <c r="A10" s="179" t="s">
        <v>34</v>
      </c>
      <c r="B10" s="179"/>
      <c r="C10" s="179"/>
      <c r="D10" s="179"/>
      <c r="E10" s="179"/>
      <c r="F10" s="179"/>
      <c r="G10" s="179"/>
      <c r="H10" s="179"/>
      <c r="I10" s="179"/>
      <c r="J10" s="179"/>
      <c r="K10" s="179"/>
      <c r="L10" s="23"/>
    </row>
    <row r="11" spans="1:1024" x14ac:dyDescent="0.25">
      <c r="A11" s="20" t="s">
        <v>35</v>
      </c>
      <c r="B11" s="135" t="s">
        <v>439</v>
      </c>
      <c r="C11" s="3"/>
      <c r="D11" s="3"/>
      <c r="E11" s="3"/>
      <c r="F11" s="3"/>
      <c r="G11" s="3"/>
      <c r="H11" s="3"/>
      <c r="I11" s="3"/>
      <c r="J11" s="3"/>
      <c r="K11" s="3"/>
      <c r="L11" s="32"/>
    </row>
    <row r="12" spans="1:1024" x14ac:dyDescent="0.25">
      <c r="A12" s="20" t="s">
        <v>35</v>
      </c>
      <c r="B12" s="135" t="s">
        <v>440</v>
      </c>
      <c r="C12" s="3"/>
      <c r="D12" s="3"/>
      <c r="E12" s="3"/>
      <c r="F12" s="3"/>
      <c r="G12" s="3"/>
      <c r="H12" s="3"/>
      <c r="I12" s="3"/>
      <c r="J12" s="3"/>
      <c r="K12" s="3"/>
      <c r="L12" s="32"/>
    </row>
    <row r="13" spans="1:1024" x14ac:dyDescent="0.25">
      <c r="A13" s="20" t="s">
        <v>35</v>
      </c>
      <c r="B13" s="33" t="s">
        <v>441</v>
      </c>
      <c r="C13" s="136"/>
      <c r="D13" s="136"/>
      <c r="E13" s="136"/>
      <c r="F13" s="136"/>
      <c r="G13" s="136"/>
      <c r="H13" s="136"/>
      <c r="I13" s="136"/>
      <c r="J13" s="136"/>
      <c r="K13" s="136"/>
      <c r="L13" s="32"/>
    </row>
    <row r="14" spans="1:1024" x14ac:dyDescent="0.25">
      <c r="A14" s="20" t="s">
        <v>35</v>
      </c>
      <c r="B14" s="89" t="s">
        <v>442</v>
      </c>
      <c r="C14" s="136"/>
      <c r="D14" s="136"/>
      <c r="E14" s="136"/>
      <c r="F14" s="136"/>
      <c r="G14" s="136"/>
      <c r="H14" s="136"/>
      <c r="I14" s="136"/>
      <c r="J14" s="136"/>
      <c r="K14" s="136"/>
      <c r="L14" s="32"/>
    </row>
    <row r="15" spans="1:1024" x14ac:dyDescent="0.25">
      <c r="A15" s="20" t="s">
        <v>35</v>
      </c>
      <c r="B15" s="33" t="s">
        <v>443</v>
      </c>
      <c r="C15" s="33"/>
    </row>
    <row r="16" spans="1:1024" x14ac:dyDescent="0.25">
      <c r="A16" s="20" t="s">
        <v>35</v>
      </c>
      <c r="B16" s="33" t="s">
        <v>444</v>
      </c>
    </row>
    <row r="17" spans="1:2" x14ac:dyDescent="0.25">
      <c r="A17" s="20" t="s">
        <v>35</v>
      </c>
      <c r="B17" s="33" t="s">
        <v>445</v>
      </c>
    </row>
  </sheetData>
  <mergeCells count="7">
    <mergeCell ref="A5:K5"/>
    <mergeCell ref="A9:F9"/>
    <mergeCell ref="A10:K10"/>
    <mergeCell ref="A1:B1"/>
    <mergeCell ref="A2:K2"/>
    <mergeCell ref="A3:C3"/>
    <mergeCell ref="A4:K4"/>
  </mergeCells>
  <pageMargins left="0.78749999999999998" right="0.78749999999999998" top="1.05277777777778" bottom="1.05277777777778" header="0.78749999999999998" footer="0.78749999999999998"/>
  <pageSetup paperSize="9" firstPageNumber="0" orientation="landscape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AMJ102"/>
  <sheetViews>
    <sheetView zoomScaleNormal="100" workbookViewId="0">
      <selection activeCell="A6" sqref="A6:K6"/>
    </sheetView>
  </sheetViews>
  <sheetFormatPr defaultRowHeight="15" x14ac:dyDescent="0.25"/>
  <cols>
    <col min="1" max="1" width="4.140625" style="7" customWidth="1"/>
    <col min="2" max="2" width="17.140625" style="7" customWidth="1"/>
    <col min="3" max="3" width="38.140625" style="7" customWidth="1"/>
    <col min="4" max="4" width="6.140625" style="7" customWidth="1"/>
    <col min="5" max="5" width="7.7109375" style="7" customWidth="1"/>
    <col min="6" max="6" width="11.5703125" style="7" customWidth="1"/>
    <col min="7" max="7" width="9.7109375" style="7" customWidth="1"/>
    <col min="8" max="8" width="5.140625" style="7" customWidth="1"/>
    <col min="9" max="9" width="9.7109375" style="7" customWidth="1"/>
    <col min="10" max="10" width="11.5703125" style="7" customWidth="1"/>
    <col min="11" max="11" width="9.7109375" style="7" customWidth="1"/>
    <col min="12" max="254" width="9.140625" style="7" customWidth="1"/>
    <col min="255" max="1022" width="9.140625" style="34" customWidth="1"/>
    <col min="1023" max="1025" width="8.7109375" customWidth="1"/>
  </cols>
  <sheetData>
    <row r="1" spans="1:1024" ht="12.75" customHeight="1" x14ac:dyDescent="0.25">
      <c r="A1" s="170" t="s">
        <v>644</v>
      </c>
      <c r="B1" s="170"/>
      <c r="C1" s="162"/>
      <c r="D1" s="162"/>
      <c r="E1" s="162"/>
      <c r="F1" s="162"/>
      <c r="G1" s="162"/>
      <c r="H1" s="162"/>
      <c r="I1" s="162"/>
      <c r="J1" s="162"/>
      <c r="K1" s="162"/>
    </row>
    <row r="2" spans="1:1024" ht="12.75" customHeight="1" x14ac:dyDescent="0.25">
      <c r="A2" s="173" t="s">
        <v>446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</row>
    <row r="3" spans="1:1024" ht="57" customHeight="1" x14ac:dyDescent="0.25">
      <c r="A3" s="174" t="s">
        <v>645</v>
      </c>
      <c r="B3" s="175"/>
      <c r="C3" s="175"/>
      <c r="D3" s="6"/>
      <c r="E3" s="6"/>
      <c r="F3" s="6"/>
      <c r="G3" s="6"/>
      <c r="H3" s="6"/>
      <c r="I3" s="8"/>
      <c r="K3" s="6"/>
      <c r="AMI3" s="49"/>
      <c r="AMJ3" s="49"/>
    </row>
    <row r="4" spans="1:1024" ht="38.25" customHeight="1" x14ac:dyDescent="0.25">
      <c r="A4" s="176" t="s">
        <v>660</v>
      </c>
      <c r="B4" s="176"/>
      <c r="C4" s="176"/>
      <c r="D4" s="176"/>
      <c r="E4" s="176"/>
      <c r="F4" s="176"/>
      <c r="G4" s="176"/>
      <c r="H4" s="176"/>
      <c r="I4" s="176"/>
      <c r="J4" s="176"/>
      <c r="K4" s="176"/>
    </row>
    <row r="5" spans="1:1024" ht="18.75" customHeight="1" x14ac:dyDescent="0.25">
      <c r="A5" s="183" t="s">
        <v>447</v>
      </c>
      <c r="B5" s="183"/>
      <c r="C5" s="183"/>
      <c r="D5" s="183"/>
      <c r="E5" s="183"/>
      <c r="F5" s="183"/>
      <c r="G5" s="183"/>
      <c r="H5" s="183"/>
      <c r="I5" s="183"/>
      <c r="J5" s="183"/>
      <c r="K5" s="183"/>
    </row>
    <row r="6" spans="1:1024" s="49" customFormat="1" ht="36" x14ac:dyDescent="0.25">
      <c r="A6" s="236" t="s">
        <v>2</v>
      </c>
      <c r="B6" s="237" t="s">
        <v>3</v>
      </c>
      <c r="C6" s="237" t="s">
        <v>448</v>
      </c>
      <c r="D6" s="237" t="s">
        <v>5</v>
      </c>
      <c r="E6" s="237" t="s">
        <v>6</v>
      </c>
      <c r="F6" s="238" t="s">
        <v>7</v>
      </c>
      <c r="G6" s="238" t="s">
        <v>8</v>
      </c>
      <c r="H6" s="237" t="s">
        <v>9</v>
      </c>
      <c r="I6" s="238" t="s">
        <v>10</v>
      </c>
      <c r="J6" s="238" t="s">
        <v>11</v>
      </c>
      <c r="K6" s="238" t="s">
        <v>12</v>
      </c>
      <c r="AMI6"/>
      <c r="AMJ6"/>
    </row>
    <row r="7" spans="1:1024" x14ac:dyDescent="0.25">
      <c r="A7" s="36">
        <v>1</v>
      </c>
      <c r="B7" s="36">
        <v>2</v>
      </c>
      <c r="C7" s="36">
        <v>3</v>
      </c>
      <c r="D7" s="36">
        <v>4</v>
      </c>
      <c r="E7" s="36">
        <v>5</v>
      </c>
      <c r="F7" s="37">
        <v>6</v>
      </c>
      <c r="G7" s="37" t="s">
        <v>13</v>
      </c>
      <c r="H7" s="36">
        <v>8</v>
      </c>
      <c r="I7" s="37" t="s">
        <v>14</v>
      </c>
      <c r="J7" s="37" t="s">
        <v>15</v>
      </c>
      <c r="K7" s="37" t="s">
        <v>16</v>
      </c>
    </row>
    <row r="8" spans="1:1024" ht="24.75" customHeight="1" x14ac:dyDescent="0.25">
      <c r="A8" s="212" t="s">
        <v>449</v>
      </c>
      <c r="B8" s="212"/>
      <c r="C8" s="212"/>
      <c r="D8" s="212"/>
      <c r="E8" s="212"/>
      <c r="F8" s="212"/>
      <c r="G8" s="212"/>
      <c r="H8" s="212"/>
      <c r="I8" s="212"/>
      <c r="J8" s="212"/>
      <c r="K8" s="212"/>
    </row>
    <row r="9" spans="1:1024" x14ac:dyDescent="0.25">
      <c r="A9" s="84" t="s">
        <v>18</v>
      </c>
      <c r="B9" s="84"/>
      <c r="C9" s="13" t="s">
        <v>450</v>
      </c>
      <c r="D9" s="12" t="s">
        <v>20</v>
      </c>
      <c r="E9" s="12">
        <v>200</v>
      </c>
      <c r="F9" s="14"/>
      <c r="G9" s="83">
        <f>F9*E9</f>
        <v>0</v>
      </c>
      <c r="H9" s="15">
        <v>0.08</v>
      </c>
      <c r="I9" s="83">
        <f>G9*H9</f>
        <v>0</v>
      </c>
      <c r="J9" s="12">
        <f>K9/E9</f>
        <v>0</v>
      </c>
      <c r="K9" s="83">
        <f>G9+I9</f>
        <v>0</v>
      </c>
    </row>
    <row r="10" spans="1:1024" x14ac:dyDescent="0.25">
      <c r="A10" s="12" t="s">
        <v>21</v>
      </c>
      <c r="B10" s="12"/>
      <c r="C10" s="13" t="s">
        <v>451</v>
      </c>
      <c r="D10" s="12" t="s">
        <v>20</v>
      </c>
      <c r="E10" s="12">
        <v>5000</v>
      </c>
      <c r="F10" s="14"/>
      <c r="G10" s="83">
        <f>F10*E10</f>
        <v>0</v>
      </c>
      <c r="H10" s="71">
        <v>0.08</v>
      </c>
      <c r="I10" s="83">
        <f>G10*H10</f>
        <v>0</v>
      </c>
      <c r="J10" s="12">
        <f>K10/E10</f>
        <v>0</v>
      </c>
      <c r="K10" s="83">
        <f>G10+I10</f>
        <v>0</v>
      </c>
    </row>
    <row r="11" spans="1:1024" x14ac:dyDescent="0.25">
      <c r="A11" s="12">
        <v>3</v>
      </c>
      <c r="B11" s="12"/>
      <c r="C11" s="13" t="s">
        <v>452</v>
      </c>
      <c r="D11" s="12" t="s">
        <v>20</v>
      </c>
      <c r="E11" s="12">
        <v>3000</v>
      </c>
      <c r="F11" s="14"/>
      <c r="G11" s="83">
        <f>F11*E11</f>
        <v>0</v>
      </c>
      <c r="H11" s="137">
        <v>0.08</v>
      </c>
      <c r="I11" s="83">
        <f>G11*H11</f>
        <v>0</v>
      </c>
      <c r="J11" s="12">
        <f>K11/E11</f>
        <v>0</v>
      </c>
      <c r="K11" s="83">
        <f>G11+I11</f>
        <v>0</v>
      </c>
    </row>
    <row r="12" spans="1:1024" ht="18.75" customHeight="1" x14ac:dyDescent="0.25">
      <c r="A12" s="189" t="s">
        <v>158</v>
      </c>
      <c r="B12" s="189"/>
      <c r="C12" s="189"/>
      <c r="D12" s="189"/>
      <c r="E12" s="189"/>
      <c r="F12" s="189"/>
      <c r="G12" s="17">
        <f>SUM(G9:G11)</f>
        <v>0</v>
      </c>
      <c r="H12" s="17" t="s">
        <v>26</v>
      </c>
      <c r="I12" s="17">
        <f>SUM(I9:I11)</f>
        <v>0</v>
      </c>
      <c r="J12" s="17" t="s">
        <v>26</v>
      </c>
      <c r="K12" s="17">
        <f>SUM(K9:K11)</f>
        <v>0</v>
      </c>
    </row>
    <row r="13" spans="1:1024" ht="18.75" customHeight="1" x14ac:dyDescent="0.25">
      <c r="A13" s="212" t="s">
        <v>453</v>
      </c>
      <c r="B13" s="212"/>
      <c r="C13" s="212"/>
      <c r="D13" s="212"/>
      <c r="E13" s="212"/>
      <c r="F13" s="212"/>
      <c r="G13" s="212"/>
      <c r="H13" s="212"/>
      <c r="I13" s="212"/>
      <c r="J13" s="212"/>
      <c r="K13" s="212"/>
    </row>
    <row r="14" spans="1:1024" x14ac:dyDescent="0.25">
      <c r="A14" s="12" t="s">
        <v>18</v>
      </c>
      <c r="B14" s="12"/>
      <c r="C14" s="13" t="s">
        <v>450</v>
      </c>
      <c r="D14" s="12" t="s">
        <v>20</v>
      </c>
      <c r="E14" s="12">
        <v>600</v>
      </c>
      <c r="F14" s="14"/>
      <c r="G14" s="14">
        <f>F14*E14</f>
        <v>0</v>
      </c>
      <c r="H14" s="137">
        <v>0.08</v>
      </c>
      <c r="I14" s="14">
        <f>G14*H14</f>
        <v>0</v>
      </c>
      <c r="J14" s="14">
        <f>K14/E14</f>
        <v>0</v>
      </c>
      <c r="K14" s="14">
        <f>G14+I14</f>
        <v>0</v>
      </c>
    </row>
    <row r="15" spans="1:1024" x14ac:dyDescent="0.25">
      <c r="A15" s="12" t="s">
        <v>21</v>
      </c>
      <c r="B15" s="12"/>
      <c r="C15" s="13" t="s">
        <v>454</v>
      </c>
      <c r="D15" s="12" t="s">
        <v>20</v>
      </c>
      <c r="E15" s="12">
        <v>2500</v>
      </c>
      <c r="F15" s="14"/>
      <c r="G15" s="14">
        <f>F15*E15</f>
        <v>0</v>
      </c>
      <c r="H15" s="71">
        <v>0.08</v>
      </c>
      <c r="I15" s="14">
        <f>G15*H15</f>
        <v>0</v>
      </c>
      <c r="J15" s="14">
        <f>K15/E15</f>
        <v>0</v>
      </c>
      <c r="K15" s="14">
        <f>G15+I15</f>
        <v>0</v>
      </c>
      <c r="AMI15" s="94"/>
      <c r="AMJ15" s="94"/>
    </row>
    <row r="16" spans="1:1024" x14ac:dyDescent="0.25">
      <c r="A16" s="12" t="s">
        <v>23</v>
      </c>
      <c r="B16" s="12"/>
      <c r="C16" s="13" t="s">
        <v>452</v>
      </c>
      <c r="D16" s="12" t="s">
        <v>20</v>
      </c>
      <c r="E16" s="12">
        <v>500</v>
      </c>
      <c r="F16" s="14"/>
      <c r="G16" s="14">
        <f>F16*E16</f>
        <v>0</v>
      </c>
      <c r="H16" s="71">
        <v>0.08</v>
      </c>
      <c r="I16" s="14">
        <f>G16*H16</f>
        <v>0</v>
      </c>
      <c r="J16" s="14">
        <f>K16/E16</f>
        <v>0</v>
      </c>
      <c r="K16" s="14">
        <f>G16+I16</f>
        <v>0</v>
      </c>
    </row>
    <row r="17" spans="1:1024" ht="24.75" customHeight="1" x14ac:dyDescent="0.25">
      <c r="A17" s="189" t="s">
        <v>33</v>
      </c>
      <c r="B17" s="189"/>
      <c r="C17" s="189"/>
      <c r="D17" s="189"/>
      <c r="E17" s="189"/>
      <c r="F17" s="189"/>
      <c r="G17" s="138">
        <f>SUM(G14:G16)</f>
        <v>0</v>
      </c>
      <c r="H17" s="17" t="s">
        <v>26</v>
      </c>
      <c r="I17" s="17">
        <f>SUM(I14:I16)</f>
        <v>0</v>
      </c>
      <c r="J17" s="17" t="s">
        <v>26</v>
      </c>
      <c r="K17" s="17">
        <f>SUM(K14:K16)</f>
        <v>0</v>
      </c>
      <c r="AMI17" s="94"/>
      <c r="AMJ17" s="94"/>
    </row>
    <row r="18" spans="1:1024" ht="30.75" customHeight="1" x14ac:dyDescent="0.25">
      <c r="A18" s="228" t="s">
        <v>250</v>
      </c>
      <c r="B18" s="228"/>
      <c r="C18" s="228"/>
      <c r="D18" s="228"/>
      <c r="E18" s="228"/>
      <c r="F18" s="228"/>
      <c r="G18" s="139">
        <f>SUM(G12+G17)</f>
        <v>0</v>
      </c>
      <c r="H18" s="47" t="s">
        <v>26</v>
      </c>
      <c r="I18" s="139">
        <f>SUM(I12+I17)</f>
        <v>0</v>
      </c>
      <c r="J18" s="47" t="s">
        <v>26</v>
      </c>
      <c r="K18" s="139">
        <f>SUM(K12+K17)</f>
        <v>0</v>
      </c>
    </row>
    <row r="19" spans="1:1024" s="94" customFormat="1" ht="12.75" customHeight="1" x14ac:dyDescent="0.25">
      <c r="A19" s="214" t="s">
        <v>455</v>
      </c>
      <c r="B19" s="214"/>
      <c r="C19" s="214"/>
      <c r="D19" s="214"/>
      <c r="E19" s="214"/>
      <c r="F19" s="214"/>
      <c r="G19" s="214"/>
      <c r="H19" s="214"/>
      <c r="I19" s="214"/>
      <c r="J19" s="214"/>
      <c r="K19" s="214"/>
      <c r="AMI19"/>
      <c r="AMJ19"/>
    </row>
    <row r="20" spans="1:1024" ht="12.75" customHeight="1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</row>
    <row r="21" spans="1:1024" ht="12.75" customHeight="1" x14ac:dyDescent="0.25">
      <c r="A21" s="179" t="s">
        <v>456</v>
      </c>
      <c r="B21" s="179"/>
      <c r="C21" s="179"/>
      <c r="D21" s="179"/>
      <c r="E21" s="179"/>
      <c r="F21" s="179"/>
      <c r="G21" s="179"/>
      <c r="H21" s="179"/>
      <c r="I21" s="179"/>
      <c r="J21" s="179"/>
      <c r="K21" s="179"/>
    </row>
    <row r="22" spans="1:1024" ht="12.75" customHeight="1" x14ac:dyDescent="0.25">
      <c r="A22" s="2"/>
      <c r="B22" s="179" t="s">
        <v>457</v>
      </c>
      <c r="C22" s="179"/>
      <c r="D22" s="179"/>
      <c r="E22" s="179"/>
      <c r="F22" s="179"/>
      <c r="G22" s="179"/>
      <c r="H22" s="179"/>
      <c r="I22" s="179"/>
      <c r="J22" s="179"/>
      <c r="K22" s="179"/>
    </row>
    <row r="23" spans="1:1024" ht="12.75" customHeight="1" x14ac:dyDescent="0.25">
      <c r="A23" s="2"/>
      <c r="B23" s="225" t="s">
        <v>458</v>
      </c>
      <c r="C23" s="225"/>
      <c r="D23" s="225"/>
      <c r="E23" s="225"/>
      <c r="F23" s="225"/>
      <c r="G23" s="225"/>
      <c r="H23" s="225"/>
      <c r="I23" s="225"/>
      <c r="J23" s="225"/>
      <c r="K23" s="225"/>
    </row>
    <row r="24" spans="1:1024" ht="12.75" customHeight="1" x14ac:dyDescent="0.25">
      <c r="A24" s="2"/>
      <c r="B24" s="225" t="s">
        <v>459</v>
      </c>
      <c r="C24" s="225"/>
      <c r="D24" s="225"/>
      <c r="E24" s="225"/>
      <c r="F24" s="225"/>
      <c r="G24" s="225"/>
      <c r="H24" s="225"/>
      <c r="I24" s="225"/>
      <c r="J24" s="225"/>
      <c r="K24" s="225"/>
    </row>
    <row r="25" spans="1:1024" ht="29.25" customHeight="1" x14ac:dyDescent="0.25">
      <c r="A25" s="2"/>
      <c r="B25" s="225" t="s">
        <v>460</v>
      </c>
      <c r="C25" s="225"/>
      <c r="D25" s="225"/>
      <c r="E25" s="225"/>
      <c r="F25" s="225"/>
      <c r="G25" s="225"/>
      <c r="H25" s="225"/>
      <c r="I25" s="225"/>
      <c r="J25" s="225"/>
      <c r="K25" s="225"/>
    </row>
    <row r="26" spans="1:1024" ht="12.75" customHeight="1" x14ac:dyDescent="0.25">
      <c r="A26" s="2"/>
      <c r="B26" s="225" t="s">
        <v>461</v>
      </c>
      <c r="C26" s="225"/>
      <c r="D26" s="225"/>
      <c r="E26" s="225"/>
      <c r="F26" s="225"/>
      <c r="G26" s="225"/>
      <c r="H26" s="225"/>
      <c r="I26" s="225"/>
      <c r="J26" s="225"/>
      <c r="K26" s="225"/>
    </row>
    <row r="27" spans="1:1024" ht="12.75" customHeight="1" x14ac:dyDescent="0.25">
      <c r="A27" s="2"/>
      <c r="B27" s="225" t="s">
        <v>462</v>
      </c>
      <c r="C27" s="225"/>
      <c r="D27" s="225"/>
      <c r="E27" s="225"/>
      <c r="F27" s="225"/>
      <c r="G27" s="225"/>
      <c r="H27" s="225"/>
      <c r="I27" s="225"/>
      <c r="J27" s="225"/>
      <c r="K27" s="225"/>
    </row>
    <row r="28" spans="1:1024" ht="12.75" customHeight="1" x14ac:dyDescent="0.25">
      <c r="A28" s="2"/>
      <c r="B28" s="225" t="s">
        <v>463</v>
      </c>
      <c r="C28" s="225"/>
      <c r="D28" s="225"/>
      <c r="E28" s="225"/>
      <c r="F28" s="225"/>
      <c r="G28" s="225"/>
      <c r="H28" s="225"/>
      <c r="I28" s="225"/>
      <c r="J28" s="225"/>
      <c r="K28" s="225"/>
    </row>
    <row r="29" spans="1:1024" ht="12.75" customHeight="1" x14ac:dyDescent="0.25">
      <c r="A29" s="2"/>
      <c r="B29" s="225"/>
      <c r="C29" s="225"/>
      <c r="D29" s="225"/>
      <c r="E29" s="225"/>
      <c r="F29" s="225"/>
      <c r="G29" s="225"/>
      <c r="H29" s="225"/>
      <c r="I29" s="225"/>
      <c r="J29" s="225"/>
      <c r="K29" s="225"/>
    </row>
    <row r="30" spans="1:1024" ht="12.75" customHeight="1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</row>
    <row r="31" spans="1:1024" ht="12.75" customHeight="1" x14ac:dyDescent="0.25">
      <c r="A31" s="2"/>
      <c r="B31" s="179" t="s">
        <v>464</v>
      </c>
      <c r="C31" s="179"/>
      <c r="D31" s="179"/>
      <c r="E31" s="179"/>
      <c r="F31" s="179"/>
      <c r="G31" s="179"/>
      <c r="H31" s="179"/>
      <c r="I31" s="179"/>
      <c r="J31" s="179"/>
      <c r="K31" s="179"/>
    </row>
    <row r="32" spans="1:1024" ht="12.75" customHeight="1" x14ac:dyDescent="0.25">
      <c r="A32" s="2"/>
      <c r="B32" s="225" t="s">
        <v>465</v>
      </c>
      <c r="C32" s="225"/>
      <c r="D32" s="225"/>
      <c r="E32" s="225"/>
      <c r="F32" s="225"/>
      <c r="G32" s="225"/>
      <c r="H32" s="225"/>
      <c r="I32" s="225"/>
      <c r="J32" s="225"/>
      <c r="K32" s="225"/>
    </row>
    <row r="33" spans="1:11" ht="12.75" customHeight="1" x14ac:dyDescent="0.25">
      <c r="A33" s="2"/>
      <c r="B33" s="225" t="s">
        <v>466</v>
      </c>
      <c r="C33" s="225"/>
      <c r="D33" s="225"/>
      <c r="E33" s="225"/>
      <c r="F33" s="225"/>
      <c r="G33" s="225"/>
      <c r="H33" s="225"/>
      <c r="I33" s="225"/>
      <c r="J33" s="225"/>
      <c r="K33" s="225"/>
    </row>
    <row r="34" spans="1:11" ht="12.75" customHeight="1" x14ac:dyDescent="0.25">
      <c r="A34" s="2"/>
      <c r="B34" s="225" t="s">
        <v>467</v>
      </c>
      <c r="C34" s="225"/>
      <c r="D34" s="225"/>
      <c r="E34" s="225"/>
      <c r="F34" s="225"/>
      <c r="G34" s="225"/>
      <c r="H34" s="225"/>
      <c r="I34" s="225"/>
      <c r="J34" s="225"/>
      <c r="K34" s="225"/>
    </row>
    <row r="35" spans="1:11" ht="12.75" customHeight="1" x14ac:dyDescent="0.25">
      <c r="A35" s="2"/>
      <c r="B35" s="225" t="s">
        <v>468</v>
      </c>
      <c r="C35" s="225"/>
      <c r="D35" s="225"/>
      <c r="E35" s="225"/>
      <c r="F35" s="225"/>
      <c r="G35" s="225"/>
      <c r="H35" s="225"/>
      <c r="I35" s="225"/>
      <c r="J35" s="225"/>
      <c r="K35" s="225"/>
    </row>
    <row r="36" spans="1:11" ht="12.75" customHeight="1" x14ac:dyDescent="0.25">
      <c r="A36" s="2"/>
      <c r="B36" s="225" t="s">
        <v>469</v>
      </c>
      <c r="C36" s="225"/>
      <c r="D36" s="225"/>
      <c r="E36" s="225"/>
      <c r="F36" s="225"/>
      <c r="G36" s="225"/>
      <c r="H36" s="225"/>
      <c r="I36" s="225"/>
      <c r="J36" s="225"/>
      <c r="K36" s="225"/>
    </row>
    <row r="37" spans="1:11" ht="12.75" customHeight="1" x14ac:dyDescent="0.25">
      <c r="A37" s="2"/>
      <c r="B37" s="225" t="s">
        <v>470</v>
      </c>
      <c r="C37" s="225"/>
      <c r="D37" s="225"/>
      <c r="E37" s="225"/>
      <c r="F37" s="225"/>
      <c r="G37" s="225"/>
      <c r="H37" s="225"/>
      <c r="I37" s="225"/>
      <c r="J37" s="225"/>
      <c r="K37" s="225"/>
    </row>
    <row r="38" spans="1:11" ht="12.75" customHeight="1" x14ac:dyDescent="0.25">
      <c r="A38" s="2"/>
      <c r="B38" s="225" t="s">
        <v>471</v>
      </c>
      <c r="C38" s="225"/>
      <c r="D38" s="225"/>
      <c r="E38" s="225"/>
      <c r="F38" s="225"/>
      <c r="G38" s="225"/>
      <c r="H38" s="225"/>
      <c r="I38" s="225"/>
      <c r="J38" s="225"/>
      <c r="K38" s="225"/>
    </row>
    <row r="39" spans="1:11" ht="12.75" customHeight="1" x14ac:dyDescent="0.25">
      <c r="A39" s="2"/>
      <c r="B39" s="225" t="s">
        <v>472</v>
      </c>
      <c r="C39" s="225"/>
      <c r="D39" s="225"/>
      <c r="E39" s="225"/>
      <c r="F39" s="225"/>
      <c r="G39" s="225"/>
      <c r="H39" s="225"/>
      <c r="I39" s="225"/>
      <c r="J39" s="225"/>
      <c r="K39" s="225"/>
    </row>
    <row r="40" spans="1:11" ht="12.75" customHeight="1" x14ac:dyDescent="0.25">
      <c r="A40" s="2"/>
      <c r="B40" s="225" t="s">
        <v>473</v>
      </c>
      <c r="C40" s="225"/>
      <c r="D40" s="225"/>
      <c r="E40" s="225"/>
      <c r="F40" s="225"/>
      <c r="G40" s="225"/>
      <c r="H40" s="225"/>
      <c r="I40" s="225"/>
      <c r="J40" s="225"/>
      <c r="K40" s="225"/>
    </row>
    <row r="41" spans="1:11" ht="12.75" customHeight="1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</row>
    <row r="42" spans="1:11" ht="12.75" customHeight="1" x14ac:dyDescent="0.25">
      <c r="A42" s="2"/>
      <c r="B42" s="179" t="s">
        <v>474</v>
      </c>
      <c r="C42" s="179"/>
      <c r="D42" s="179"/>
      <c r="E42" s="179"/>
      <c r="F42" s="179"/>
      <c r="G42" s="179"/>
      <c r="H42" s="179"/>
      <c r="I42" s="179"/>
      <c r="J42" s="179"/>
      <c r="K42" s="179"/>
    </row>
    <row r="43" spans="1:11" ht="12.75" customHeight="1" x14ac:dyDescent="0.25">
      <c r="A43" s="2"/>
      <c r="B43" s="225" t="s">
        <v>475</v>
      </c>
      <c r="C43" s="225"/>
      <c r="D43" s="225"/>
      <c r="E43" s="225"/>
      <c r="F43" s="225"/>
      <c r="G43" s="225"/>
      <c r="H43" s="225"/>
      <c r="I43" s="225"/>
      <c r="J43" s="225"/>
      <c r="K43" s="225"/>
    </row>
    <row r="44" spans="1:11" ht="12.75" customHeight="1" x14ac:dyDescent="0.25">
      <c r="A44" s="2"/>
      <c r="B44" s="225" t="s">
        <v>476</v>
      </c>
      <c r="C44" s="225"/>
      <c r="D44" s="225"/>
      <c r="E44" s="225"/>
      <c r="F44" s="225"/>
      <c r="G44" s="225"/>
      <c r="H44" s="225"/>
      <c r="I44" s="225"/>
      <c r="J44" s="225"/>
      <c r="K44" s="225"/>
    </row>
    <row r="45" spans="1:11" ht="12.75" customHeight="1" x14ac:dyDescent="0.25">
      <c r="A45" s="2"/>
      <c r="B45" s="225" t="s">
        <v>477</v>
      </c>
      <c r="C45" s="225"/>
      <c r="D45" s="225"/>
      <c r="E45" s="225"/>
      <c r="F45" s="225"/>
      <c r="G45" s="225"/>
      <c r="H45" s="225"/>
      <c r="I45" s="225"/>
      <c r="J45" s="225"/>
      <c r="K45" s="225"/>
    </row>
    <row r="46" spans="1:11" ht="12.75" customHeight="1" x14ac:dyDescent="0.25">
      <c r="A46" s="2"/>
      <c r="B46" s="225" t="s">
        <v>478</v>
      </c>
      <c r="C46" s="225"/>
      <c r="D46" s="225"/>
      <c r="E46" s="225"/>
      <c r="F46" s="225"/>
      <c r="G46" s="225"/>
      <c r="H46" s="225"/>
      <c r="I46" s="225"/>
      <c r="J46" s="225"/>
      <c r="K46" s="225"/>
    </row>
    <row r="47" spans="1:11" ht="12.75" customHeight="1" x14ac:dyDescent="0.25">
      <c r="A47" s="2"/>
      <c r="B47" s="225" t="s">
        <v>479</v>
      </c>
      <c r="C47" s="225"/>
      <c r="D47" s="225"/>
      <c r="E47" s="225"/>
      <c r="F47" s="225"/>
      <c r="G47" s="225"/>
      <c r="H47" s="225"/>
      <c r="I47" s="225"/>
      <c r="J47" s="225"/>
      <c r="K47" s="225"/>
    </row>
    <row r="48" spans="1:11" ht="12.75" customHeight="1" x14ac:dyDescent="0.25">
      <c r="A48" s="2"/>
      <c r="B48" s="225" t="s">
        <v>480</v>
      </c>
      <c r="C48" s="225"/>
      <c r="D48" s="225"/>
      <c r="E48" s="225"/>
      <c r="F48" s="225"/>
      <c r="G48" s="225"/>
      <c r="H48" s="225"/>
      <c r="I48" s="225"/>
      <c r="J48" s="225"/>
      <c r="K48" s="225"/>
    </row>
    <row r="49" spans="1:1024" ht="12.75" customHeight="1" x14ac:dyDescent="0.25">
      <c r="A49" s="2"/>
      <c r="B49" s="225" t="s">
        <v>481</v>
      </c>
      <c r="C49" s="225"/>
      <c r="D49" s="225"/>
      <c r="E49" s="225"/>
      <c r="F49" s="225"/>
      <c r="G49" s="225"/>
      <c r="H49" s="225"/>
      <c r="I49" s="225"/>
      <c r="J49" s="225"/>
      <c r="K49" s="225"/>
    </row>
    <row r="50" spans="1:1024" ht="12.75" customHeight="1" x14ac:dyDescent="0.25">
      <c r="A50" s="2"/>
      <c r="B50" s="225" t="s">
        <v>482</v>
      </c>
      <c r="C50" s="225"/>
      <c r="D50" s="225"/>
      <c r="E50" s="225"/>
      <c r="F50" s="225"/>
      <c r="G50" s="225"/>
      <c r="H50" s="225"/>
      <c r="I50" s="225"/>
      <c r="J50" s="225"/>
      <c r="K50" s="225"/>
    </row>
    <row r="51" spans="1:1024" ht="12.75" customHeight="1" x14ac:dyDescent="0.25">
      <c r="A51" s="2"/>
      <c r="B51" s="225" t="s">
        <v>471</v>
      </c>
      <c r="C51" s="225"/>
      <c r="D51" s="225"/>
      <c r="E51" s="225"/>
      <c r="F51" s="225"/>
      <c r="G51" s="225"/>
      <c r="H51" s="225"/>
      <c r="I51" s="225"/>
      <c r="J51" s="225"/>
      <c r="K51" s="225"/>
    </row>
    <row r="52" spans="1:1024" ht="12.75" customHeight="1" x14ac:dyDescent="0.25">
      <c r="A52" s="2"/>
      <c r="B52" s="225" t="s">
        <v>483</v>
      </c>
      <c r="C52" s="225"/>
      <c r="D52" s="225"/>
      <c r="E52" s="225"/>
      <c r="F52" s="225"/>
      <c r="G52" s="225"/>
      <c r="H52" s="225"/>
      <c r="I52" s="225"/>
      <c r="J52" s="225"/>
      <c r="K52" s="225"/>
    </row>
    <row r="53" spans="1:1024" ht="12.75" customHeight="1" x14ac:dyDescent="0.25">
      <c r="A53" s="2"/>
      <c r="B53" s="225" t="s">
        <v>484</v>
      </c>
      <c r="C53" s="225"/>
      <c r="D53" s="225"/>
      <c r="E53" s="225"/>
      <c r="F53" s="225"/>
      <c r="G53" s="225"/>
      <c r="H53" s="225"/>
      <c r="I53" s="225"/>
      <c r="J53" s="225"/>
      <c r="K53" s="225"/>
    </row>
    <row r="54" spans="1:1024" ht="12.75" customHeight="1" x14ac:dyDescent="0.25">
      <c r="A54" s="5"/>
      <c r="B54" s="177"/>
      <c r="C54" s="177"/>
      <c r="D54" s="177"/>
      <c r="E54" s="177"/>
      <c r="F54" s="177"/>
      <c r="G54" s="177"/>
      <c r="H54" s="177"/>
      <c r="I54" s="177"/>
      <c r="J54" s="177"/>
      <c r="K54" s="177"/>
    </row>
    <row r="55" spans="1:1024" ht="12.75" customHeight="1" x14ac:dyDescent="0.25">
      <c r="A55" s="140"/>
      <c r="B55" s="141"/>
      <c r="C55" s="141"/>
      <c r="D55" s="141"/>
      <c r="E55" s="141"/>
      <c r="F55" s="141"/>
      <c r="G55" s="141"/>
      <c r="H55" s="141"/>
      <c r="I55" s="141"/>
      <c r="J55" s="141"/>
      <c r="K55" s="141"/>
      <c r="AMI55" s="6"/>
      <c r="AMJ55" s="6"/>
    </row>
    <row r="56" spans="1:1024" s="94" customFormat="1" ht="12.75" customHeight="1" x14ac:dyDescent="0.25">
      <c r="A56" s="177" t="s">
        <v>485</v>
      </c>
      <c r="B56" s="177"/>
      <c r="C56" s="177"/>
      <c r="D56" s="177"/>
      <c r="E56" s="177"/>
      <c r="F56" s="177"/>
      <c r="G56" s="177"/>
      <c r="H56" s="177"/>
      <c r="I56" s="177"/>
      <c r="J56" s="177"/>
      <c r="K56" s="177"/>
      <c r="AMI56"/>
      <c r="AMJ56"/>
    </row>
    <row r="57" spans="1:1024" ht="12.75" customHeight="1" x14ac:dyDescent="0.25">
      <c r="A57" s="5"/>
      <c r="B57" s="177" t="s">
        <v>486</v>
      </c>
      <c r="C57" s="177"/>
      <c r="D57" s="177"/>
      <c r="E57" s="177"/>
      <c r="F57" s="177"/>
      <c r="G57" s="177"/>
      <c r="H57" s="177"/>
      <c r="I57" s="177"/>
      <c r="J57" s="177"/>
      <c r="K57" s="177"/>
    </row>
    <row r="58" spans="1:1024" ht="12.75" customHeight="1" x14ac:dyDescent="0.25">
      <c r="A58" s="5"/>
      <c r="B58" s="226" t="s">
        <v>487</v>
      </c>
      <c r="C58" s="226"/>
      <c r="D58" s="226"/>
      <c r="E58" s="226"/>
      <c r="F58" s="226"/>
      <c r="G58" s="226"/>
      <c r="H58" s="226"/>
      <c r="I58" s="226"/>
      <c r="J58" s="226"/>
      <c r="K58" s="226"/>
    </row>
    <row r="59" spans="1:1024" ht="12.75" customHeight="1" x14ac:dyDescent="0.25">
      <c r="A59" s="140" t="s">
        <v>35</v>
      </c>
      <c r="B59" s="174" t="s">
        <v>488</v>
      </c>
      <c r="C59" s="174"/>
      <c r="D59" s="174"/>
      <c r="E59" s="174"/>
      <c r="F59" s="174"/>
      <c r="G59" s="174"/>
      <c r="H59" s="174"/>
      <c r="I59" s="174"/>
      <c r="J59" s="174"/>
      <c r="K59" s="174"/>
    </row>
    <row r="60" spans="1:1024" s="49" customFormat="1" ht="12.75" customHeight="1" x14ac:dyDescent="0.25">
      <c r="A60" s="140" t="s">
        <v>35</v>
      </c>
      <c r="B60" s="174" t="s">
        <v>489</v>
      </c>
      <c r="C60" s="174"/>
      <c r="D60" s="174"/>
      <c r="E60" s="174"/>
      <c r="F60" s="174"/>
      <c r="G60" s="174"/>
      <c r="H60" s="174"/>
      <c r="I60" s="174"/>
      <c r="J60" s="174"/>
      <c r="K60" s="174"/>
      <c r="AMI60"/>
      <c r="AMJ60"/>
    </row>
    <row r="61" spans="1:1024" s="49" customFormat="1" ht="12.75" customHeight="1" x14ac:dyDescent="0.25">
      <c r="A61" s="140" t="s">
        <v>35</v>
      </c>
      <c r="B61" s="174" t="s">
        <v>490</v>
      </c>
      <c r="C61" s="174"/>
      <c r="D61" s="174"/>
      <c r="E61" s="174"/>
      <c r="F61" s="174"/>
      <c r="G61" s="174"/>
      <c r="H61" s="174"/>
      <c r="I61" s="174"/>
      <c r="J61" s="174"/>
      <c r="K61" s="174"/>
      <c r="AMI61"/>
      <c r="AMJ61"/>
    </row>
    <row r="62" spans="1:1024" ht="12.75" customHeight="1" x14ac:dyDescent="0.25">
      <c r="A62" s="140" t="s">
        <v>35</v>
      </c>
      <c r="B62" s="174" t="s">
        <v>491</v>
      </c>
      <c r="C62" s="174"/>
      <c r="D62" s="174"/>
      <c r="E62" s="174"/>
      <c r="F62" s="174"/>
      <c r="G62" s="174"/>
      <c r="H62" s="174"/>
      <c r="I62" s="174"/>
      <c r="J62" s="174"/>
      <c r="K62" s="174"/>
    </row>
    <row r="63" spans="1:1024" ht="12.75" customHeight="1" x14ac:dyDescent="0.25">
      <c r="A63" s="140"/>
      <c r="B63" s="174" t="s">
        <v>492</v>
      </c>
      <c r="C63" s="174"/>
      <c r="D63" s="174"/>
      <c r="E63" s="174"/>
      <c r="F63" s="174"/>
      <c r="G63" s="174"/>
      <c r="H63" s="174"/>
      <c r="I63" s="174"/>
      <c r="J63" s="174"/>
      <c r="K63" s="174"/>
    </row>
    <row r="64" spans="1:1024" ht="12.75" customHeight="1" x14ac:dyDescent="0.25">
      <c r="A64" s="55"/>
      <c r="B64" s="174" t="s">
        <v>493</v>
      </c>
      <c r="C64" s="174"/>
      <c r="D64" s="174"/>
      <c r="E64" s="174"/>
      <c r="F64" s="174"/>
      <c r="G64" s="174"/>
      <c r="H64" s="174"/>
      <c r="I64" s="174"/>
      <c r="J64" s="174"/>
      <c r="K64" s="174"/>
    </row>
    <row r="65" spans="1:11" ht="12.75" customHeight="1" x14ac:dyDescent="0.25">
      <c r="A65" s="55"/>
      <c r="B65" s="225" t="s">
        <v>494</v>
      </c>
      <c r="C65" s="225"/>
      <c r="D65" s="225"/>
      <c r="E65" s="225"/>
      <c r="F65" s="225"/>
      <c r="G65" s="225"/>
      <c r="H65" s="225"/>
      <c r="I65" s="225"/>
      <c r="J65" s="225"/>
      <c r="K65" s="225"/>
    </row>
    <row r="66" spans="1:11" ht="12.75" customHeight="1" x14ac:dyDescent="0.25">
      <c r="A66" s="55"/>
      <c r="B66" s="225" t="s">
        <v>495</v>
      </c>
      <c r="C66" s="225"/>
      <c r="D66" s="225"/>
      <c r="E66" s="225"/>
      <c r="F66" s="225"/>
      <c r="G66" s="225"/>
      <c r="H66" s="225"/>
      <c r="I66" s="225"/>
      <c r="J66" s="225"/>
      <c r="K66" s="225"/>
    </row>
    <row r="67" spans="1:11" ht="12.75" customHeight="1" x14ac:dyDescent="0.25">
      <c r="A67" s="55"/>
      <c r="B67" s="225" t="s">
        <v>496</v>
      </c>
      <c r="C67" s="225"/>
      <c r="D67" s="225"/>
      <c r="E67" s="225"/>
      <c r="F67" s="225"/>
      <c r="G67" s="225"/>
      <c r="H67" s="225"/>
      <c r="I67" s="225"/>
      <c r="J67" s="225"/>
      <c r="K67" s="225"/>
    </row>
    <row r="68" spans="1:11" ht="23.25" customHeight="1" x14ac:dyDescent="0.25">
      <c r="A68" s="55"/>
      <c r="B68" s="226" t="s">
        <v>497</v>
      </c>
      <c r="C68" s="226"/>
      <c r="D68" s="226"/>
      <c r="E68" s="226"/>
      <c r="F68" s="226"/>
      <c r="G68" s="226"/>
      <c r="H68" s="226"/>
      <c r="I68" s="226"/>
      <c r="J68" s="226"/>
      <c r="K68" s="226"/>
    </row>
    <row r="69" spans="1:11" ht="12.75" customHeight="1" x14ac:dyDescent="0.25">
      <c r="A69" s="55"/>
      <c r="B69" s="174" t="s">
        <v>498</v>
      </c>
      <c r="C69" s="174"/>
      <c r="D69" s="174"/>
      <c r="E69" s="174"/>
      <c r="F69" s="174"/>
      <c r="G69" s="174"/>
      <c r="H69" s="174"/>
      <c r="I69" s="174"/>
      <c r="J69" s="174"/>
      <c r="K69" s="174"/>
    </row>
    <row r="70" spans="1:11" ht="12.75" customHeight="1" x14ac:dyDescent="0.25">
      <c r="A70" s="55"/>
      <c r="B70" s="174" t="s">
        <v>499</v>
      </c>
      <c r="C70" s="174"/>
      <c r="D70" s="174"/>
      <c r="E70" s="174"/>
      <c r="F70" s="174"/>
      <c r="G70" s="174"/>
      <c r="H70" s="174"/>
      <c r="I70" s="174"/>
      <c r="J70" s="174"/>
      <c r="K70" s="174"/>
    </row>
    <row r="71" spans="1:11" ht="12.75" customHeight="1" x14ac:dyDescent="0.25">
      <c r="A71" s="55"/>
      <c r="B71" s="55"/>
      <c r="C71" s="55"/>
      <c r="D71" s="55"/>
      <c r="E71" s="55"/>
      <c r="F71" s="55"/>
      <c r="G71" s="55"/>
      <c r="H71" s="55"/>
      <c r="I71" s="55"/>
      <c r="J71" s="55"/>
      <c r="K71" s="55"/>
    </row>
    <row r="72" spans="1:11" ht="12.75" customHeight="1" x14ac:dyDescent="0.25">
      <c r="A72" s="55"/>
      <c r="B72" s="5" t="s">
        <v>500</v>
      </c>
      <c r="C72" s="55"/>
      <c r="D72" s="55"/>
      <c r="E72" s="55"/>
      <c r="F72" s="55"/>
      <c r="G72" s="55"/>
      <c r="H72" s="55"/>
      <c r="I72" s="55"/>
      <c r="J72" s="55"/>
      <c r="K72" s="55"/>
    </row>
    <row r="73" spans="1:11" ht="12.75" customHeight="1" x14ac:dyDescent="0.25">
      <c r="A73" s="55"/>
      <c r="B73" s="226" t="s">
        <v>501</v>
      </c>
      <c r="C73" s="226"/>
      <c r="D73" s="226"/>
      <c r="E73" s="226"/>
      <c r="F73" s="226"/>
      <c r="G73" s="226"/>
      <c r="H73" s="226"/>
      <c r="I73" s="226"/>
      <c r="J73" s="226"/>
      <c r="K73" s="226"/>
    </row>
    <row r="74" spans="1:11" ht="12.75" customHeight="1" x14ac:dyDescent="0.25">
      <c r="A74" s="55"/>
      <c r="B74" s="174" t="s">
        <v>488</v>
      </c>
      <c r="C74" s="174"/>
      <c r="D74" s="174"/>
      <c r="E74" s="174"/>
      <c r="F74" s="174"/>
      <c r="G74" s="174"/>
      <c r="H74" s="174"/>
      <c r="I74" s="174"/>
      <c r="J74" s="174"/>
      <c r="K74" s="174"/>
    </row>
    <row r="75" spans="1:11" ht="12.75" customHeight="1" x14ac:dyDescent="0.25">
      <c r="A75" s="55"/>
      <c r="B75" s="174" t="s">
        <v>489</v>
      </c>
      <c r="C75" s="174"/>
      <c r="D75" s="174"/>
      <c r="E75" s="174"/>
      <c r="F75" s="174"/>
      <c r="G75" s="174"/>
      <c r="H75" s="174"/>
      <c r="I75" s="174"/>
      <c r="J75" s="174"/>
      <c r="K75" s="174"/>
    </row>
    <row r="76" spans="1:11" ht="12.75" customHeight="1" x14ac:dyDescent="0.25">
      <c r="A76" s="55"/>
      <c r="B76" s="174" t="s">
        <v>490</v>
      </c>
      <c r="C76" s="174"/>
      <c r="D76" s="174"/>
      <c r="E76" s="174"/>
      <c r="F76" s="174"/>
      <c r="G76" s="174"/>
      <c r="H76" s="174"/>
      <c r="I76" s="174"/>
      <c r="J76" s="174"/>
      <c r="K76" s="174"/>
    </row>
    <row r="77" spans="1:11" ht="12.75" customHeight="1" x14ac:dyDescent="0.25">
      <c r="A77" s="55"/>
      <c r="B77" s="174" t="s">
        <v>492</v>
      </c>
      <c r="C77" s="174"/>
      <c r="D77" s="174"/>
      <c r="E77" s="174"/>
      <c r="F77" s="174"/>
      <c r="G77" s="174"/>
      <c r="H77" s="174"/>
      <c r="I77" s="174"/>
      <c r="J77" s="174"/>
      <c r="K77" s="174"/>
    </row>
    <row r="78" spans="1:11" ht="12.75" customHeight="1" x14ac:dyDescent="0.25">
      <c r="A78" s="8" t="s">
        <v>35</v>
      </c>
      <c r="B78" s="174" t="s">
        <v>493</v>
      </c>
      <c r="C78" s="174"/>
      <c r="D78" s="174"/>
      <c r="E78" s="174"/>
      <c r="F78" s="174"/>
      <c r="G78" s="174"/>
      <c r="H78" s="174"/>
      <c r="I78" s="174"/>
      <c r="J78" s="174"/>
      <c r="K78" s="174"/>
    </row>
    <row r="79" spans="1:11" ht="12.75" customHeight="1" x14ac:dyDescent="0.25">
      <c r="A79" s="8" t="s">
        <v>35</v>
      </c>
      <c r="B79" s="225" t="s">
        <v>494</v>
      </c>
      <c r="C79" s="225"/>
      <c r="D79" s="225"/>
      <c r="E79" s="225"/>
      <c r="F79" s="225"/>
      <c r="G79" s="225"/>
      <c r="H79" s="225"/>
      <c r="I79" s="225"/>
      <c r="J79" s="225"/>
      <c r="K79" s="225"/>
    </row>
    <row r="80" spans="1:11" ht="12.75" customHeight="1" x14ac:dyDescent="0.25">
      <c r="A80" s="8" t="s">
        <v>35</v>
      </c>
      <c r="B80" s="225" t="s">
        <v>495</v>
      </c>
      <c r="C80" s="225"/>
      <c r="D80" s="225"/>
      <c r="E80" s="225"/>
      <c r="F80" s="225"/>
      <c r="G80" s="225"/>
      <c r="H80" s="225"/>
      <c r="I80" s="225"/>
      <c r="J80" s="225"/>
      <c r="K80" s="225"/>
    </row>
    <row r="81" spans="1:11" ht="12.75" customHeight="1" x14ac:dyDescent="0.25">
      <c r="A81" s="8" t="s">
        <v>35</v>
      </c>
      <c r="B81" s="225" t="s">
        <v>502</v>
      </c>
      <c r="C81" s="225"/>
      <c r="D81" s="225"/>
      <c r="E81" s="225"/>
      <c r="F81" s="225"/>
      <c r="G81" s="225"/>
      <c r="H81" s="225"/>
      <c r="I81" s="225"/>
      <c r="J81" s="225"/>
      <c r="K81" s="225"/>
    </row>
    <row r="82" spans="1:11" ht="12.75" customHeight="1" x14ac:dyDescent="0.25">
      <c r="A82" s="8"/>
      <c r="B82" s="226" t="s">
        <v>503</v>
      </c>
      <c r="C82" s="226"/>
      <c r="D82" s="226"/>
      <c r="E82" s="226"/>
      <c r="F82" s="226"/>
      <c r="G82" s="226"/>
      <c r="H82" s="226"/>
      <c r="I82" s="226"/>
      <c r="J82" s="226"/>
      <c r="K82" s="226"/>
    </row>
    <row r="83" spans="1:11" ht="12.75" customHeight="1" x14ac:dyDescent="0.25">
      <c r="A83" s="8"/>
      <c r="B83" s="227" t="s">
        <v>504</v>
      </c>
      <c r="C83" s="227"/>
      <c r="D83" s="227"/>
      <c r="E83" s="227"/>
      <c r="F83" s="227"/>
      <c r="G83" s="227"/>
      <c r="H83" s="227"/>
      <c r="I83" s="227"/>
      <c r="J83" s="227"/>
      <c r="K83" s="227"/>
    </row>
    <row r="84" spans="1:11" ht="12.75" customHeight="1" x14ac:dyDescent="0.25">
      <c r="A84" s="8" t="s">
        <v>35</v>
      </c>
      <c r="B84" s="174" t="s">
        <v>505</v>
      </c>
      <c r="C84" s="174"/>
      <c r="D84" s="174"/>
      <c r="E84" s="174"/>
      <c r="F84" s="174"/>
      <c r="G84" s="174"/>
      <c r="H84" s="174"/>
      <c r="I84" s="174"/>
      <c r="J84" s="174"/>
      <c r="K84" s="174"/>
    </row>
    <row r="85" spans="1:11" ht="12.75" customHeight="1" x14ac:dyDescent="0.25">
      <c r="A85" s="8" t="s">
        <v>35</v>
      </c>
      <c r="B85" s="174" t="s">
        <v>506</v>
      </c>
      <c r="C85" s="174"/>
      <c r="D85" s="174"/>
      <c r="E85" s="174"/>
      <c r="F85" s="174"/>
      <c r="G85" s="174"/>
      <c r="H85" s="174"/>
      <c r="I85" s="174"/>
      <c r="J85" s="174"/>
      <c r="K85" s="174"/>
    </row>
    <row r="86" spans="1:11" ht="12.75" customHeight="1" x14ac:dyDescent="0.25">
      <c r="A86" s="35"/>
      <c r="B86" s="174"/>
      <c r="C86" s="174"/>
      <c r="D86" s="174"/>
      <c r="E86" s="174"/>
      <c r="F86" s="174"/>
      <c r="G86" s="174"/>
      <c r="H86" s="174"/>
      <c r="I86" s="174"/>
      <c r="J86" s="174"/>
      <c r="K86" s="174"/>
    </row>
    <row r="87" spans="1:11" x14ac:dyDescent="0.25">
      <c r="A87" s="182" t="s">
        <v>452</v>
      </c>
      <c r="B87" s="182"/>
      <c r="C87" s="18"/>
      <c r="D87" s="18"/>
      <c r="E87" s="18"/>
      <c r="F87" s="18"/>
      <c r="G87" s="18"/>
      <c r="H87" s="18"/>
      <c r="I87" s="18"/>
      <c r="J87" s="18"/>
      <c r="K87" s="18"/>
    </row>
    <row r="88" spans="1:11" ht="14.25" customHeight="1" x14ac:dyDescent="0.25">
      <c r="A88" s="22" t="s">
        <v>35</v>
      </c>
      <c r="B88" s="180" t="s">
        <v>507</v>
      </c>
      <c r="C88" s="180"/>
      <c r="D88" s="180"/>
      <c r="E88" s="180"/>
      <c r="F88" s="180"/>
      <c r="G88" s="180"/>
      <c r="H88" s="180"/>
      <c r="I88" s="180"/>
      <c r="J88" s="180"/>
      <c r="K88" s="180"/>
    </row>
    <row r="89" spans="1:11" ht="14.25" customHeight="1" x14ac:dyDescent="0.25">
      <c r="A89" s="22" t="s">
        <v>35</v>
      </c>
      <c r="B89" s="180" t="s">
        <v>508</v>
      </c>
      <c r="C89" s="180"/>
      <c r="D89" s="180"/>
      <c r="E89" s="180"/>
      <c r="F89" s="180"/>
      <c r="G89" s="180"/>
      <c r="H89" s="180"/>
      <c r="I89" s="180"/>
      <c r="J89" s="180"/>
      <c r="K89" s="180"/>
    </row>
    <row r="90" spans="1:11" ht="14.25" customHeight="1" x14ac:dyDescent="0.25">
      <c r="A90" s="22" t="s">
        <v>35</v>
      </c>
      <c r="B90" s="225" t="s">
        <v>509</v>
      </c>
      <c r="C90" s="225"/>
      <c r="D90" s="225"/>
      <c r="E90" s="225"/>
      <c r="F90" s="225"/>
      <c r="G90" s="225"/>
      <c r="H90" s="225"/>
      <c r="I90" s="225"/>
      <c r="J90" s="225"/>
      <c r="K90" s="225"/>
    </row>
    <row r="91" spans="1:11" ht="15" customHeight="1" x14ac:dyDescent="0.25">
      <c r="A91" s="22" t="s">
        <v>35</v>
      </c>
      <c r="B91" s="180" t="s">
        <v>488</v>
      </c>
      <c r="C91" s="180"/>
      <c r="D91" s="180"/>
      <c r="E91" s="180"/>
      <c r="F91" s="180"/>
      <c r="G91" s="180"/>
      <c r="H91" s="180"/>
      <c r="I91" s="180"/>
      <c r="J91" s="180"/>
      <c r="K91" s="180"/>
    </row>
    <row r="92" spans="1:11" ht="15" customHeight="1" x14ac:dyDescent="0.25">
      <c r="A92" s="22"/>
      <c r="B92" s="225" t="s">
        <v>510</v>
      </c>
      <c r="C92" s="225"/>
      <c r="D92" s="225"/>
      <c r="E92" s="225"/>
      <c r="F92" s="225"/>
      <c r="G92" s="225"/>
      <c r="H92" s="225"/>
      <c r="I92" s="225"/>
      <c r="J92" s="225"/>
      <c r="K92" s="225"/>
    </row>
    <row r="93" spans="1:11" ht="15" customHeight="1" x14ac:dyDescent="0.25">
      <c r="A93" s="22"/>
      <c r="B93" s="225" t="s">
        <v>511</v>
      </c>
      <c r="C93" s="225"/>
      <c r="D93" s="225"/>
      <c r="E93" s="225"/>
      <c r="F93" s="225"/>
      <c r="G93" s="225"/>
      <c r="H93" s="225"/>
      <c r="I93" s="225"/>
      <c r="J93" s="225"/>
      <c r="K93" s="225"/>
    </row>
    <row r="94" spans="1:11" ht="15" customHeight="1" x14ac:dyDescent="0.25">
      <c r="A94" s="22"/>
      <c r="B94" s="225" t="s">
        <v>512</v>
      </c>
      <c r="C94" s="225"/>
      <c r="D94" s="225"/>
      <c r="E94" s="225"/>
      <c r="F94" s="225"/>
      <c r="G94" s="225"/>
      <c r="H94" s="225"/>
      <c r="I94" s="225"/>
      <c r="J94" s="225"/>
      <c r="K94" s="225"/>
    </row>
    <row r="95" spans="1:11" ht="15" customHeight="1" x14ac:dyDescent="0.25">
      <c r="A95" s="22"/>
      <c r="B95" s="225" t="s">
        <v>513</v>
      </c>
      <c r="C95" s="225"/>
      <c r="D95" s="225"/>
      <c r="E95" s="225"/>
      <c r="F95" s="225"/>
      <c r="G95" s="225"/>
      <c r="H95" s="225"/>
      <c r="I95" s="225"/>
      <c r="J95" s="225"/>
      <c r="K95" s="225"/>
    </row>
    <row r="96" spans="1:11" ht="15" customHeight="1" x14ac:dyDescent="0.25">
      <c r="A96" s="22" t="s">
        <v>35</v>
      </c>
      <c r="B96" s="225" t="s">
        <v>514</v>
      </c>
      <c r="C96" s="225"/>
      <c r="D96" s="225"/>
      <c r="E96" s="225"/>
      <c r="F96" s="225"/>
      <c r="G96" s="225"/>
      <c r="H96" s="225"/>
      <c r="I96" s="225"/>
      <c r="J96" s="225"/>
      <c r="K96" s="225"/>
    </row>
    <row r="97" spans="1:11" ht="14.25" customHeight="1" x14ac:dyDescent="0.25">
      <c r="A97" s="22" t="s">
        <v>35</v>
      </c>
      <c r="B97" s="225" t="s">
        <v>515</v>
      </c>
      <c r="C97" s="225"/>
      <c r="D97" s="225"/>
      <c r="E97" s="225"/>
      <c r="F97" s="225"/>
      <c r="G97" s="225"/>
      <c r="H97" s="225"/>
      <c r="I97" s="225"/>
      <c r="J97" s="225"/>
      <c r="K97" s="225"/>
    </row>
    <row r="98" spans="1:11" ht="15" customHeight="1" x14ac:dyDescent="0.25">
      <c r="A98" s="22" t="s">
        <v>35</v>
      </c>
      <c r="B98" s="180" t="s">
        <v>516</v>
      </c>
      <c r="C98" s="180"/>
      <c r="D98" s="180"/>
      <c r="E98" s="180"/>
      <c r="F98" s="180"/>
      <c r="G98" s="180"/>
      <c r="H98" s="180"/>
      <c r="I98" s="180"/>
      <c r="J98" s="180"/>
      <c r="K98" s="180"/>
    </row>
    <row r="102" spans="1:11" ht="30" customHeight="1" x14ac:dyDescent="0.25"/>
  </sheetData>
  <mergeCells count="84">
    <mergeCell ref="A1:B1"/>
    <mergeCell ref="A2:K2"/>
    <mergeCell ref="A3:C3"/>
    <mergeCell ref="A4:K4"/>
    <mergeCell ref="A5:K5"/>
    <mergeCell ref="A8:K8"/>
    <mergeCell ref="A12:F12"/>
    <mergeCell ref="A13:K13"/>
    <mergeCell ref="A17:F17"/>
    <mergeCell ref="A18:F18"/>
    <mergeCell ref="A19:K19"/>
    <mergeCell ref="A21:K21"/>
    <mergeCell ref="B22:K22"/>
    <mergeCell ref="B23:K23"/>
    <mergeCell ref="B24:K24"/>
    <mergeCell ref="B25:K25"/>
    <mergeCell ref="B26:K26"/>
    <mergeCell ref="B27:K27"/>
    <mergeCell ref="B28:K28"/>
    <mergeCell ref="B29:K29"/>
    <mergeCell ref="B31:K31"/>
    <mergeCell ref="B32:K32"/>
    <mergeCell ref="B33:K33"/>
    <mergeCell ref="B34:K34"/>
    <mergeCell ref="B35:K35"/>
    <mergeCell ref="B36:K36"/>
    <mergeCell ref="B37:K37"/>
    <mergeCell ref="B38:K38"/>
    <mergeCell ref="B39:K39"/>
    <mergeCell ref="B40:K40"/>
    <mergeCell ref="B42:K42"/>
    <mergeCell ref="B43:K43"/>
    <mergeCell ref="B44:K44"/>
    <mergeCell ref="B45:K45"/>
    <mergeCell ref="B46:K46"/>
    <mergeCell ref="B47:K47"/>
    <mergeCell ref="B48:K48"/>
    <mergeCell ref="B49:K49"/>
    <mergeCell ref="B50:K50"/>
    <mergeCell ref="B51:K51"/>
    <mergeCell ref="B52:K52"/>
    <mergeCell ref="B53:K53"/>
    <mergeCell ref="B54:K54"/>
    <mergeCell ref="A56:K56"/>
    <mergeCell ref="B57:K57"/>
    <mergeCell ref="B58:K58"/>
    <mergeCell ref="B59:K59"/>
    <mergeCell ref="B60:K60"/>
    <mergeCell ref="B61:K61"/>
    <mergeCell ref="B62:K62"/>
    <mergeCell ref="B63:K63"/>
    <mergeCell ref="B64:K64"/>
    <mergeCell ref="B65:K65"/>
    <mergeCell ref="B66:K66"/>
    <mergeCell ref="B67:K67"/>
    <mergeCell ref="B68:K68"/>
    <mergeCell ref="B69:K69"/>
    <mergeCell ref="B70:K70"/>
    <mergeCell ref="B73:K73"/>
    <mergeCell ref="B74:K74"/>
    <mergeCell ref="B75:K75"/>
    <mergeCell ref="B76:K76"/>
    <mergeCell ref="B77:K77"/>
    <mergeCell ref="B78:K78"/>
    <mergeCell ref="B79:K79"/>
    <mergeCell ref="B80:K80"/>
    <mergeCell ref="B81:K81"/>
    <mergeCell ref="B82:K82"/>
    <mergeCell ref="B83:K83"/>
    <mergeCell ref="B84:K84"/>
    <mergeCell ref="B85:K85"/>
    <mergeCell ref="B86:K86"/>
    <mergeCell ref="A87:B87"/>
    <mergeCell ref="B88:K88"/>
    <mergeCell ref="B89:K89"/>
    <mergeCell ref="B95:K95"/>
    <mergeCell ref="B96:K96"/>
    <mergeCell ref="B97:K97"/>
    <mergeCell ref="B98:K98"/>
    <mergeCell ref="B90:K90"/>
    <mergeCell ref="B91:K91"/>
    <mergeCell ref="B92:K92"/>
    <mergeCell ref="B93:K93"/>
    <mergeCell ref="B94:K94"/>
  </mergeCells>
  <pageMargins left="0.7" right="0.7" top="0.75" bottom="0.75" header="0.51180555555555496" footer="0.51180555555555496"/>
  <pageSetup paperSize="9" firstPageNumber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G26"/>
  <sheetViews>
    <sheetView zoomScaleNormal="100" workbookViewId="0">
      <selection activeCell="A6" sqref="A6:K6"/>
    </sheetView>
  </sheetViews>
  <sheetFormatPr defaultRowHeight="15" x14ac:dyDescent="0.25"/>
  <cols>
    <col min="1" max="1" width="4.140625" style="34" customWidth="1"/>
    <col min="2" max="2" width="17" style="34" customWidth="1"/>
    <col min="3" max="3" width="53.42578125" style="34" customWidth="1"/>
    <col min="4" max="4" width="6.140625" style="34" customWidth="1"/>
    <col min="5" max="5" width="5.140625" style="34" customWidth="1"/>
    <col min="6" max="6" width="7.42578125" style="34" customWidth="1"/>
    <col min="7" max="7" width="8.85546875" style="34" customWidth="1"/>
    <col min="8" max="8" width="4.5703125" style="34" customWidth="1"/>
    <col min="9" max="10" width="8" style="34" customWidth="1"/>
    <col min="11" max="11" width="10.5703125" style="34" customWidth="1"/>
    <col min="12" max="1021" width="9" style="34" customWidth="1"/>
    <col min="1022" max="1025" width="8.7109375" customWidth="1"/>
  </cols>
  <sheetData>
    <row r="1" spans="1:11" s="7" customFormat="1" ht="12.75" customHeight="1" x14ac:dyDescent="0.25">
      <c r="A1" s="182" t="s">
        <v>644</v>
      </c>
      <c r="B1" s="182"/>
      <c r="C1" s="182"/>
      <c r="D1" s="162"/>
      <c r="E1" s="162"/>
      <c r="F1" s="162"/>
      <c r="G1" s="162"/>
      <c r="H1" s="162"/>
      <c r="I1" s="162"/>
      <c r="J1" s="162"/>
      <c r="K1" s="162"/>
    </row>
    <row r="2" spans="1:11" ht="12.75" customHeight="1" x14ac:dyDescent="0.25">
      <c r="A2" s="173" t="s">
        <v>43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</row>
    <row r="3" spans="1:11" ht="58.5" customHeight="1" x14ac:dyDescent="0.25">
      <c r="A3" s="174" t="s">
        <v>645</v>
      </c>
      <c r="B3" s="175"/>
      <c r="C3" s="175"/>
      <c r="D3" s="6"/>
      <c r="E3" s="6"/>
      <c r="F3" s="6"/>
      <c r="G3" s="6"/>
      <c r="H3" s="6"/>
      <c r="I3" s="8"/>
      <c r="J3" s="7"/>
      <c r="K3" s="6"/>
    </row>
    <row r="4" spans="1:11" ht="54" customHeight="1" x14ac:dyDescent="0.25">
      <c r="A4" s="176" t="s">
        <v>660</v>
      </c>
      <c r="B4" s="176"/>
      <c r="C4" s="176"/>
      <c r="D4" s="176"/>
      <c r="E4" s="176"/>
      <c r="F4" s="176"/>
      <c r="G4" s="176"/>
      <c r="H4" s="176"/>
      <c r="I4" s="176"/>
      <c r="J4" s="176"/>
      <c r="K4" s="176"/>
    </row>
    <row r="5" spans="1:11" ht="18" customHeight="1" x14ac:dyDescent="0.25">
      <c r="A5" s="183" t="s">
        <v>44</v>
      </c>
      <c r="B5" s="183"/>
      <c r="C5" s="183"/>
      <c r="D5" s="183"/>
      <c r="E5" s="183"/>
      <c r="F5" s="183"/>
      <c r="G5" s="183"/>
      <c r="H5" s="183"/>
      <c r="I5" s="183"/>
      <c r="J5" s="183"/>
      <c r="K5" s="183"/>
    </row>
    <row r="6" spans="1:11" ht="48" x14ac:dyDescent="0.25">
      <c r="A6" s="236" t="s">
        <v>2</v>
      </c>
      <c r="B6" s="237" t="s">
        <v>3</v>
      </c>
      <c r="C6" s="237" t="s">
        <v>29</v>
      </c>
      <c r="D6" s="237" t="s">
        <v>5</v>
      </c>
      <c r="E6" s="237" t="s">
        <v>6</v>
      </c>
      <c r="F6" s="238" t="s">
        <v>7</v>
      </c>
      <c r="G6" s="238" t="s">
        <v>8</v>
      </c>
      <c r="H6" s="237" t="s">
        <v>9</v>
      </c>
      <c r="I6" s="238" t="s">
        <v>10</v>
      </c>
      <c r="J6" s="238" t="s">
        <v>11</v>
      </c>
      <c r="K6" s="238" t="s">
        <v>12</v>
      </c>
    </row>
    <row r="7" spans="1:11" x14ac:dyDescent="0.25">
      <c r="A7" s="36">
        <v>1</v>
      </c>
      <c r="B7" s="36">
        <v>2</v>
      </c>
      <c r="C7" s="36">
        <v>3</v>
      </c>
      <c r="D7" s="36">
        <v>4</v>
      </c>
      <c r="E7" s="36">
        <v>5</v>
      </c>
      <c r="F7" s="37">
        <v>6</v>
      </c>
      <c r="G7" s="37" t="s">
        <v>13</v>
      </c>
      <c r="H7" s="36">
        <v>8</v>
      </c>
      <c r="I7" s="37" t="s">
        <v>14</v>
      </c>
      <c r="J7" s="37" t="s">
        <v>15</v>
      </c>
      <c r="K7" s="37" t="s">
        <v>16</v>
      </c>
    </row>
    <row r="8" spans="1:11" ht="78" customHeight="1" x14ac:dyDescent="0.25">
      <c r="A8" s="12">
        <v>1</v>
      </c>
      <c r="B8" s="12"/>
      <c r="C8" s="38" t="s">
        <v>45</v>
      </c>
      <c r="D8" s="12" t="s">
        <v>46</v>
      </c>
      <c r="E8" s="12">
        <v>10</v>
      </c>
      <c r="F8" s="39"/>
      <c r="G8" s="39">
        <f>F8*E8</f>
        <v>0</v>
      </c>
      <c r="H8" s="15">
        <v>0.08</v>
      </c>
      <c r="I8" s="39">
        <f>G8*H8</f>
        <v>0</v>
      </c>
      <c r="J8" s="39">
        <f>K8/E8</f>
        <v>0</v>
      </c>
      <c r="K8" s="39">
        <f>G8+I8</f>
        <v>0</v>
      </c>
    </row>
    <row r="9" spans="1:11" ht="126.75" customHeight="1" x14ac:dyDescent="0.25">
      <c r="A9" s="12">
        <v>2</v>
      </c>
      <c r="B9" s="12"/>
      <c r="C9" s="38" t="s">
        <v>47</v>
      </c>
      <c r="D9" s="12" t="s">
        <v>46</v>
      </c>
      <c r="E9" s="12">
        <v>35</v>
      </c>
      <c r="F9" s="14"/>
      <c r="G9" s="39">
        <f t="shared" ref="G9:G25" si="0">F9*E9</f>
        <v>0</v>
      </c>
      <c r="H9" s="15">
        <v>0.08</v>
      </c>
      <c r="I9" s="39">
        <f t="shared" ref="I9:I25" si="1">G9*H9</f>
        <v>0</v>
      </c>
      <c r="J9" s="39">
        <f t="shared" ref="J9:J25" si="2">K9/E9</f>
        <v>0</v>
      </c>
      <c r="K9" s="39">
        <f t="shared" ref="K9:K25" si="3">G9+I9</f>
        <v>0</v>
      </c>
    </row>
    <row r="10" spans="1:11" ht="117" customHeight="1" x14ac:dyDescent="0.25">
      <c r="A10" s="12">
        <v>3</v>
      </c>
      <c r="B10" s="12"/>
      <c r="C10" s="38" t="s">
        <v>48</v>
      </c>
      <c r="D10" s="12" t="s">
        <v>46</v>
      </c>
      <c r="E10" s="12">
        <v>12</v>
      </c>
      <c r="F10" s="14"/>
      <c r="G10" s="39">
        <f t="shared" si="0"/>
        <v>0</v>
      </c>
      <c r="H10" s="15">
        <v>0.08</v>
      </c>
      <c r="I10" s="39">
        <f t="shared" si="1"/>
        <v>0</v>
      </c>
      <c r="J10" s="39">
        <f t="shared" si="2"/>
        <v>0</v>
      </c>
      <c r="K10" s="39">
        <f t="shared" si="3"/>
        <v>0</v>
      </c>
    </row>
    <row r="11" spans="1:11" ht="114.75" x14ac:dyDescent="0.25">
      <c r="A11" s="12">
        <v>4</v>
      </c>
      <c r="B11" s="40"/>
      <c r="C11" s="38" t="s">
        <v>49</v>
      </c>
      <c r="D11" s="12" t="s">
        <v>46</v>
      </c>
      <c r="E11" s="12">
        <v>4</v>
      </c>
      <c r="F11" s="41"/>
      <c r="G11" s="39">
        <f t="shared" si="0"/>
        <v>0</v>
      </c>
      <c r="H11" s="15">
        <v>0.08</v>
      </c>
      <c r="I11" s="39">
        <f t="shared" si="1"/>
        <v>0</v>
      </c>
      <c r="J11" s="39">
        <f t="shared" si="2"/>
        <v>0</v>
      </c>
      <c r="K11" s="39">
        <f t="shared" si="3"/>
        <v>0</v>
      </c>
    </row>
    <row r="12" spans="1:11" ht="90.75" customHeight="1" x14ac:dyDescent="0.25">
      <c r="A12" s="12">
        <v>5</v>
      </c>
      <c r="B12" s="40"/>
      <c r="C12" s="38" t="s">
        <v>50</v>
      </c>
      <c r="D12" s="12" t="s">
        <v>46</v>
      </c>
      <c r="E12" s="12">
        <v>6</v>
      </c>
      <c r="F12" s="41"/>
      <c r="G12" s="39">
        <f t="shared" si="0"/>
        <v>0</v>
      </c>
      <c r="H12" s="15">
        <v>0.08</v>
      </c>
      <c r="I12" s="39">
        <f t="shared" si="1"/>
        <v>0</v>
      </c>
      <c r="J12" s="39">
        <f t="shared" si="2"/>
        <v>0</v>
      </c>
      <c r="K12" s="39">
        <f t="shared" si="3"/>
        <v>0</v>
      </c>
    </row>
    <row r="13" spans="1:11" ht="70.5" customHeight="1" x14ac:dyDescent="0.25">
      <c r="A13" s="12">
        <v>6</v>
      </c>
      <c r="B13" s="40"/>
      <c r="C13" s="38" t="s">
        <v>51</v>
      </c>
      <c r="D13" s="40" t="s">
        <v>46</v>
      </c>
      <c r="E13" s="40">
        <v>30</v>
      </c>
      <c r="F13" s="41"/>
      <c r="G13" s="39">
        <f t="shared" si="0"/>
        <v>0</v>
      </c>
      <c r="H13" s="15">
        <v>0.08</v>
      </c>
      <c r="I13" s="39">
        <f t="shared" si="1"/>
        <v>0</v>
      </c>
      <c r="J13" s="39">
        <f t="shared" si="2"/>
        <v>0</v>
      </c>
      <c r="K13" s="39">
        <f t="shared" si="3"/>
        <v>0</v>
      </c>
    </row>
    <row r="14" spans="1:11" ht="66.75" customHeight="1" x14ac:dyDescent="0.25">
      <c r="A14" s="12">
        <v>7</v>
      </c>
      <c r="B14" s="12"/>
      <c r="C14" s="38" t="s">
        <v>52</v>
      </c>
      <c r="D14" s="12" t="s">
        <v>46</v>
      </c>
      <c r="E14" s="12">
        <v>20</v>
      </c>
      <c r="F14" s="14"/>
      <c r="G14" s="39">
        <f t="shared" si="0"/>
        <v>0</v>
      </c>
      <c r="H14" s="15">
        <v>0.08</v>
      </c>
      <c r="I14" s="39">
        <f t="shared" si="1"/>
        <v>0</v>
      </c>
      <c r="J14" s="39">
        <f t="shared" si="2"/>
        <v>0</v>
      </c>
      <c r="K14" s="39">
        <f t="shared" si="3"/>
        <v>0</v>
      </c>
    </row>
    <row r="15" spans="1:11" ht="63.75" x14ac:dyDescent="0.25">
      <c r="A15" s="12">
        <v>8</v>
      </c>
      <c r="B15" s="42"/>
      <c r="C15" s="38" t="s">
        <v>53</v>
      </c>
      <c r="D15" s="12" t="s">
        <v>46</v>
      </c>
      <c r="E15" s="12">
        <v>16</v>
      </c>
      <c r="F15" s="43"/>
      <c r="G15" s="39">
        <f t="shared" si="0"/>
        <v>0</v>
      </c>
      <c r="H15" s="15">
        <v>0.08</v>
      </c>
      <c r="I15" s="39">
        <f t="shared" si="1"/>
        <v>0</v>
      </c>
      <c r="J15" s="39">
        <f t="shared" si="2"/>
        <v>0</v>
      </c>
      <c r="K15" s="39">
        <f t="shared" si="3"/>
        <v>0</v>
      </c>
    </row>
    <row r="16" spans="1:11" ht="104.25" customHeight="1" x14ac:dyDescent="0.25">
      <c r="A16" s="12">
        <v>9</v>
      </c>
      <c r="B16" s="42"/>
      <c r="C16" s="38" t="s">
        <v>54</v>
      </c>
      <c r="D16" s="42" t="s">
        <v>46</v>
      </c>
      <c r="E16" s="42">
        <v>20</v>
      </c>
      <c r="F16" s="43"/>
      <c r="G16" s="39">
        <f t="shared" si="0"/>
        <v>0</v>
      </c>
      <c r="H16" s="15">
        <v>0.08</v>
      </c>
      <c r="I16" s="39">
        <f t="shared" si="1"/>
        <v>0</v>
      </c>
      <c r="J16" s="39">
        <f t="shared" si="2"/>
        <v>0</v>
      </c>
      <c r="K16" s="39">
        <f t="shared" si="3"/>
        <v>0</v>
      </c>
    </row>
    <row r="17" spans="1:11" ht="92.25" customHeight="1" x14ac:dyDescent="0.25">
      <c r="A17" s="12">
        <v>10</v>
      </c>
      <c r="B17" s="12"/>
      <c r="C17" s="38" t="s">
        <v>55</v>
      </c>
      <c r="D17" s="12" t="s">
        <v>20</v>
      </c>
      <c r="E17" s="12">
        <v>10</v>
      </c>
      <c r="F17" s="14"/>
      <c r="G17" s="39">
        <f t="shared" si="0"/>
        <v>0</v>
      </c>
      <c r="H17" s="15">
        <v>0.08</v>
      </c>
      <c r="I17" s="39">
        <f t="shared" si="1"/>
        <v>0</v>
      </c>
      <c r="J17" s="39">
        <f t="shared" si="2"/>
        <v>0</v>
      </c>
      <c r="K17" s="39">
        <f t="shared" si="3"/>
        <v>0</v>
      </c>
    </row>
    <row r="18" spans="1:11" ht="51.75" customHeight="1" x14ac:dyDescent="0.25">
      <c r="A18" s="12">
        <v>11</v>
      </c>
      <c r="B18" s="12"/>
      <c r="C18" s="38" t="s">
        <v>56</v>
      </c>
      <c r="D18" s="12" t="s">
        <v>46</v>
      </c>
      <c r="E18" s="12">
        <v>10</v>
      </c>
      <c r="F18" s="14"/>
      <c r="G18" s="39">
        <f t="shared" si="0"/>
        <v>0</v>
      </c>
      <c r="H18" s="15">
        <v>0.08</v>
      </c>
      <c r="I18" s="39">
        <f t="shared" si="1"/>
        <v>0</v>
      </c>
      <c r="J18" s="39">
        <f t="shared" si="2"/>
        <v>0</v>
      </c>
      <c r="K18" s="39">
        <f t="shared" si="3"/>
        <v>0</v>
      </c>
    </row>
    <row r="19" spans="1:11" ht="136.5" customHeight="1" x14ac:dyDescent="0.25">
      <c r="A19" s="12">
        <v>12</v>
      </c>
      <c r="B19" s="40"/>
      <c r="C19" s="44" t="s">
        <v>57</v>
      </c>
      <c r="D19" s="40" t="s">
        <v>46</v>
      </c>
      <c r="E19" s="40">
        <v>10</v>
      </c>
      <c r="F19" s="41"/>
      <c r="G19" s="39">
        <f t="shared" si="0"/>
        <v>0</v>
      </c>
      <c r="H19" s="15">
        <v>0.08</v>
      </c>
      <c r="I19" s="39">
        <f t="shared" si="1"/>
        <v>0</v>
      </c>
      <c r="J19" s="39">
        <f t="shared" si="2"/>
        <v>0</v>
      </c>
      <c r="K19" s="39">
        <f t="shared" si="3"/>
        <v>0</v>
      </c>
    </row>
    <row r="20" spans="1:11" ht="71.25" customHeight="1" x14ac:dyDescent="0.25">
      <c r="A20" s="12">
        <v>13</v>
      </c>
      <c r="B20" s="40"/>
      <c r="C20" s="38" t="s">
        <v>58</v>
      </c>
      <c r="D20" s="12" t="s">
        <v>46</v>
      </c>
      <c r="E20" s="12">
        <v>30</v>
      </c>
      <c r="F20" s="41"/>
      <c r="G20" s="39">
        <f t="shared" si="0"/>
        <v>0</v>
      </c>
      <c r="H20" s="15">
        <v>0.08</v>
      </c>
      <c r="I20" s="39">
        <f t="shared" si="1"/>
        <v>0</v>
      </c>
      <c r="J20" s="39">
        <f t="shared" si="2"/>
        <v>0</v>
      </c>
      <c r="K20" s="39">
        <f t="shared" si="3"/>
        <v>0</v>
      </c>
    </row>
    <row r="21" spans="1:11" ht="78.75" customHeight="1" x14ac:dyDescent="0.25">
      <c r="A21" s="12">
        <v>14</v>
      </c>
      <c r="B21" s="12"/>
      <c r="C21" s="45" t="s">
        <v>59</v>
      </c>
      <c r="D21" s="12" t="s">
        <v>46</v>
      </c>
      <c r="E21" s="12">
        <v>10</v>
      </c>
      <c r="F21" s="14"/>
      <c r="G21" s="39">
        <f t="shared" si="0"/>
        <v>0</v>
      </c>
      <c r="H21" s="15">
        <v>0.08</v>
      </c>
      <c r="I21" s="39">
        <f t="shared" si="1"/>
        <v>0</v>
      </c>
      <c r="J21" s="39">
        <f t="shared" si="2"/>
        <v>0</v>
      </c>
      <c r="K21" s="39">
        <f t="shared" si="3"/>
        <v>0</v>
      </c>
    </row>
    <row r="22" spans="1:11" ht="114" customHeight="1" x14ac:dyDescent="0.25">
      <c r="A22" s="12">
        <v>15</v>
      </c>
      <c r="B22" s="42"/>
      <c r="C22" s="38" t="s">
        <v>60</v>
      </c>
      <c r="D22" s="12" t="s">
        <v>46</v>
      </c>
      <c r="E22" s="12">
        <v>20</v>
      </c>
      <c r="F22" s="43"/>
      <c r="G22" s="39">
        <f t="shared" si="0"/>
        <v>0</v>
      </c>
      <c r="H22" s="15">
        <v>0.08</v>
      </c>
      <c r="I22" s="39">
        <f t="shared" si="1"/>
        <v>0</v>
      </c>
      <c r="J22" s="39">
        <f t="shared" si="2"/>
        <v>0</v>
      </c>
      <c r="K22" s="39">
        <f t="shared" si="3"/>
        <v>0</v>
      </c>
    </row>
    <row r="23" spans="1:11" ht="127.5" x14ac:dyDescent="0.25">
      <c r="A23" s="12">
        <v>16</v>
      </c>
      <c r="B23" s="42"/>
      <c r="C23" s="46" t="s">
        <v>61</v>
      </c>
      <c r="D23" s="42" t="s">
        <v>20</v>
      </c>
      <c r="E23" s="42">
        <v>10</v>
      </c>
      <c r="F23" s="43"/>
      <c r="G23" s="39">
        <f t="shared" si="0"/>
        <v>0</v>
      </c>
      <c r="H23" s="15">
        <v>0.08</v>
      </c>
      <c r="I23" s="39">
        <f t="shared" si="1"/>
        <v>0</v>
      </c>
      <c r="J23" s="39">
        <f t="shared" si="2"/>
        <v>0</v>
      </c>
      <c r="K23" s="39">
        <f t="shared" si="3"/>
        <v>0</v>
      </c>
    </row>
    <row r="24" spans="1:11" ht="51" x14ac:dyDescent="0.25">
      <c r="A24" s="12">
        <v>17</v>
      </c>
      <c r="B24" s="42"/>
      <c r="C24" s="38" t="s">
        <v>62</v>
      </c>
      <c r="D24" s="12" t="s">
        <v>20</v>
      </c>
      <c r="E24" s="12">
        <v>10</v>
      </c>
      <c r="F24" s="43"/>
      <c r="G24" s="39">
        <f t="shared" si="0"/>
        <v>0</v>
      </c>
      <c r="H24" s="15">
        <v>0.08</v>
      </c>
      <c r="I24" s="39">
        <f t="shared" si="1"/>
        <v>0</v>
      </c>
      <c r="J24" s="39">
        <f t="shared" si="2"/>
        <v>0</v>
      </c>
      <c r="K24" s="39">
        <f t="shared" si="3"/>
        <v>0</v>
      </c>
    </row>
    <row r="25" spans="1:11" ht="51" x14ac:dyDescent="0.25">
      <c r="A25" s="12">
        <v>18</v>
      </c>
      <c r="B25" s="42"/>
      <c r="C25" s="38" t="s">
        <v>63</v>
      </c>
      <c r="D25" s="12" t="s">
        <v>20</v>
      </c>
      <c r="E25" s="12">
        <v>2</v>
      </c>
      <c r="F25" s="43"/>
      <c r="G25" s="39">
        <f t="shared" si="0"/>
        <v>0</v>
      </c>
      <c r="H25" s="15">
        <v>0.08</v>
      </c>
      <c r="I25" s="39">
        <f t="shared" si="1"/>
        <v>0</v>
      </c>
      <c r="J25" s="39">
        <f t="shared" si="2"/>
        <v>0</v>
      </c>
      <c r="K25" s="39">
        <f t="shared" si="3"/>
        <v>0</v>
      </c>
    </row>
    <row r="26" spans="1:11" ht="30" customHeight="1" x14ac:dyDescent="0.25">
      <c r="A26" s="184" t="s">
        <v>25</v>
      </c>
      <c r="B26" s="184"/>
      <c r="C26" s="184"/>
      <c r="D26" s="184"/>
      <c r="E26" s="184"/>
      <c r="F26" s="184"/>
      <c r="G26" s="47">
        <f>SUM(G8:G25)</f>
        <v>0</v>
      </c>
      <c r="H26" s="47" t="s">
        <v>26</v>
      </c>
      <c r="I26" s="47">
        <f>SUM(I8:I25)</f>
        <v>0</v>
      </c>
      <c r="J26" s="47" t="s">
        <v>26</v>
      </c>
      <c r="K26" s="47">
        <f>SUM(K8:K25)</f>
        <v>0</v>
      </c>
    </row>
  </sheetData>
  <mergeCells count="6">
    <mergeCell ref="A2:K2"/>
    <mergeCell ref="A1:C1"/>
    <mergeCell ref="A5:K5"/>
    <mergeCell ref="A26:F26"/>
    <mergeCell ref="A3:C3"/>
    <mergeCell ref="A4:K4"/>
  </mergeCells>
  <pageMargins left="0.7" right="0.7" top="0.75" bottom="0.75" header="0.51180555555555496" footer="0.51180555555555496"/>
  <pageSetup paperSize="9" firstPageNumber="0" orientation="landscape" horizontalDpi="300" verticalDpi="300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IT40"/>
  <sheetViews>
    <sheetView zoomScaleNormal="100" workbookViewId="0">
      <selection activeCell="A6" sqref="A6:K6"/>
    </sheetView>
  </sheetViews>
  <sheetFormatPr defaultRowHeight="15" x14ac:dyDescent="0.25"/>
  <cols>
    <col min="1" max="1" width="4.140625" style="7" customWidth="1"/>
    <col min="2" max="2" width="37" style="35" customWidth="1"/>
    <col min="3" max="3" width="17" style="7" customWidth="1"/>
    <col min="4" max="4" width="7.140625" style="7" customWidth="1"/>
    <col min="5" max="5" width="7" style="7" customWidth="1"/>
    <col min="6" max="6" width="13.85546875" style="7" customWidth="1"/>
    <col min="7" max="7" width="12.140625" style="7" customWidth="1"/>
    <col min="8" max="8" width="5.5703125" style="7" customWidth="1"/>
    <col min="9" max="9" width="9.140625" style="7" customWidth="1"/>
    <col min="10" max="10" width="13.42578125" style="7" customWidth="1"/>
    <col min="11" max="11" width="12.140625" style="7" customWidth="1"/>
    <col min="12" max="254" width="9.140625" style="7" customWidth="1"/>
    <col min="255" max="1022" width="9.140625" customWidth="1"/>
    <col min="1023" max="1025" width="8.7109375" customWidth="1"/>
  </cols>
  <sheetData>
    <row r="1" spans="1:11" ht="12.75" customHeight="1" x14ac:dyDescent="0.25">
      <c r="A1" s="182" t="s">
        <v>644</v>
      </c>
      <c r="B1" s="182"/>
      <c r="C1" s="162"/>
      <c r="D1" s="162"/>
      <c r="E1" s="162"/>
      <c r="F1" s="162"/>
      <c r="G1" s="162"/>
      <c r="H1" s="162"/>
      <c r="I1" s="162"/>
      <c r="J1" s="162"/>
      <c r="K1" s="162"/>
    </row>
    <row r="2" spans="1:11" ht="12.75" customHeight="1" x14ac:dyDescent="0.25">
      <c r="A2" s="173" t="s">
        <v>517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</row>
    <row r="3" spans="1:11" ht="61.5" customHeight="1" x14ac:dyDescent="0.25">
      <c r="A3" s="174" t="s">
        <v>645</v>
      </c>
      <c r="B3" s="175"/>
      <c r="C3" s="175"/>
      <c r="D3" s="6"/>
      <c r="E3" s="6"/>
      <c r="F3" s="6"/>
      <c r="G3" s="6"/>
      <c r="H3" s="6"/>
      <c r="I3" s="8"/>
      <c r="K3" s="6"/>
    </row>
    <row r="4" spans="1:11" ht="38.25" customHeight="1" x14ac:dyDescent="0.25">
      <c r="A4" s="176" t="s">
        <v>661</v>
      </c>
      <c r="B4" s="176"/>
      <c r="C4" s="176"/>
      <c r="D4" s="176"/>
      <c r="E4" s="176"/>
      <c r="F4" s="176"/>
      <c r="G4" s="176"/>
      <c r="H4" s="176"/>
      <c r="I4" s="176"/>
      <c r="J4" s="176"/>
      <c r="K4" s="176"/>
    </row>
    <row r="5" spans="1:11" ht="21.75" customHeight="1" x14ac:dyDescent="0.25">
      <c r="A5" s="232" t="s">
        <v>518</v>
      </c>
      <c r="B5" s="232"/>
      <c r="C5" s="232"/>
      <c r="D5" s="232"/>
      <c r="E5" s="232"/>
      <c r="F5" s="232"/>
      <c r="G5" s="232"/>
      <c r="H5" s="232"/>
      <c r="I5" s="232"/>
      <c r="J5" s="232"/>
      <c r="K5" s="232"/>
    </row>
    <row r="6" spans="1:11" ht="38.25" customHeight="1" x14ac:dyDescent="0.25">
      <c r="A6" s="236" t="s">
        <v>2</v>
      </c>
      <c r="B6" s="237" t="s">
        <v>29</v>
      </c>
      <c r="C6" s="237" t="s">
        <v>3</v>
      </c>
      <c r="D6" s="237" t="s">
        <v>5</v>
      </c>
      <c r="E6" s="237" t="s">
        <v>6</v>
      </c>
      <c r="F6" s="238" t="s">
        <v>7</v>
      </c>
      <c r="G6" s="238" t="s">
        <v>8</v>
      </c>
      <c r="H6" s="237" t="s">
        <v>9</v>
      </c>
      <c r="I6" s="238" t="s">
        <v>10</v>
      </c>
      <c r="J6" s="238" t="s">
        <v>11</v>
      </c>
      <c r="K6" s="238" t="s">
        <v>12</v>
      </c>
    </row>
    <row r="7" spans="1:11" ht="22.5" customHeight="1" x14ac:dyDescent="0.25">
      <c r="A7" s="36">
        <v>1</v>
      </c>
      <c r="B7" s="36">
        <v>2</v>
      </c>
      <c r="C7" s="36">
        <v>3</v>
      </c>
      <c r="D7" s="36">
        <v>4</v>
      </c>
      <c r="E7" s="36">
        <v>5</v>
      </c>
      <c r="F7" s="37">
        <v>6</v>
      </c>
      <c r="G7" s="37" t="s">
        <v>13</v>
      </c>
      <c r="H7" s="36">
        <v>8</v>
      </c>
      <c r="I7" s="37" t="s">
        <v>14</v>
      </c>
      <c r="J7" s="37" t="s">
        <v>15</v>
      </c>
      <c r="K7" s="37" t="s">
        <v>16</v>
      </c>
    </row>
    <row r="8" spans="1:11" ht="90.75" customHeight="1" x14ac:dyDescent="0.25">
      <c r="A8" s="212" t="s">
        <v>519</v>
      </c>
      <c r="B8" s="212"/>
      <c r="C8" s="212"/>
      <c r="D8" s="212"/>
      <c r="E8" s="212"/>
      <c r="F8" s="212"/>
      <c r="G8" s="212"/>
      <c r="H8" s="212"/>
      <c r="I8" s="212"/>
      <c r="J8" s="212"/>
      <c r="K8" s="212"/>
    </row>
    <row r="9" spans="1:11" ht="12.75" customHeight="1" x14ac:dyDescent="0.25">
      <c r="A9" s="12" t="s">
        <v>18</v>
      </c>
      <c r="B9" s="142" t="s">
        <v>520</v>
      </c>
      <c r="C9" s="12"/>
      <c r="D9" s="143" t="s">
        <v>20</v>
      </c>
      <c r="E9" s="143">
        <v>3</v>
      </c>
      <c r="F9" s="144"/>
      <c r="G9" s="144">
        <f t="shared" ref="G9:G16" si="0">E9*F9</f>
        <v>0</v>
      </c>
      <c r="H9" s="145">
        <v>0.08</v>
      </c>
      <c r="I9" s="144">
        <f t="shared" ref="I9:I16" si="1">G9*H9</f>
        <v>0</v>
      </c>
      <c r="J9" s="14">
        <f t="shared" ref="J9:J16" si="2">K9/E9</f>
        <v>0</v>
      </c>
      <c r="K9" s="14">
        <f t="shared" ref="K9:K16" si="3">G9+I9</f>
        <v>0</v>
      </c>
    </row>
    <row r="10" spans="1:11" ht="12.75" customHeight="1" x14ac:dyDescent="0.25">
      <c r="A10" s="12" t="s">
        <v>21</v>
      </c>
      <c r="B10" s="142" t="s">
        <v>521</v>
      </c>
      <c r="C10" s="12"/>
      <c r="D10" s="143" t="s">
        <v>20</v>
      </c>
      <c r="E10" s="143">
        <v>3</v>
      </c>
      <c r="F10" s="144"/>
      <c r="G10" s="144">
        <f t="shared" si="0"/>
        <v>0</v>
      </c>
      <c r="H10" s="145">
        <v>0.08</v>
      </c>
      <c r="I10" s="144">
        <f t="shared" si="1"/>
        <v>0</v>
      </c>
      <c r="J10" s="14">
        <f t="shared" si="2"/>
        <v>0</v>
      </c>
      <c r="K10" s="14">
        <f t="shared" si="3"/>
        <v>0</v>
      </c>
    </row>
    <row r="11" spans="1:11" ht="12.75" customHeight="1" x14ac:dyDescent="0.25">
      <c r="A11" s="12" t="s">
        <v>23</v>
      </c>
      <c r="B11" s="142" t="s">
        <v>522</v>
      </c>
      <c r="C11" s="12"/>
      <c r="D11" s="143" t="s">
        <v>20</v>
      </c>
      <c r="E11" s="143">
        <v>3</v>
      </c>
      <c r="F11" s="144"/>
      <c r="G11" s="144">
        <f t="shared" si="0"/>
        <v>0</v>
      </c>
      <c r="H11" s="145">
        <v>0.08</v>
      </c>
      <c r="I11" s="144">
        <f t="shared" si="1"/>
        <v>0</v>
      </c>
      <c r="J11" s="14">
        <f t="shared" si="2"/>
        <v>0</v>
      </c>
      <c r="K11" s="14">
        <f t="shared" si="3"/>
        <v>0</v>
      </c>
    </row>
    <row r="12" spans="1:11" ht="12.75" customHeight="1" x14ac:dyDescent="0.25">
      <c r="A12" s="12" t="s">
        <v>70</v>
      </c>
      <c r="B12" s="142" t="s">
        <v>523</v>
      </c>
      <c r="C12" s="12"/>
      <c r="D12" s="143" t="s">
        <v>20</v>
      </c>
      <c r="E12" s="143">
        <v>3</v>
      </c>
      <c r="F12" s="144"/>
      <c r="G12" s="144">
        <f t="shared" si="0"/>
        <v>0</v>
      </c>
      <c r="H12" s="145">
        <v>0.08</v>
      </c>
      <c r="I12" s="144">
        <f t="shared" si="1"/>
        <v>0</v>
      </c>
      <c r="J12" s="14">
        <f t="shared" si="2"/>
        <v>0</v>
      </c>
      <c r="K12" s="14">
        <f t="shared" si="3"/>
        <v>0</v>
      </c>
    </row>
    <row r="13" spans="1:11" ht="12.75" customHeight="1" x14ac:dyDescent="0.25">
      <c r="A13" s="12" t="s">
        <v>72</v>
      </c>
      <c r="B13" s="142" t="s">
        <v>524</v>
      </c>
      <c r="C13" s="12"/>
      <c r="D13" s="143" t="s">
        <v>20</v>
      </c>
      <c r="E13" s="143">
        <v>3</v>
      </c>
      <c r="F13" s="144"/>
      <c r="G13" s="144">
        <f t="shared" si="0"/>
        <v>0</v>
      </c>
      <c r="H13" s="145">
        <v>0.08</v>
      </c>
      <c r="I13" s="144">
        <f t="shared" si="1"/>
        <v>0</v>
      </c>
      <c r="J13" s="14">
        <f t="shared" si="2"/>
        <v>0</v>
      </c>
      <c r="K13" s="14">
        <f t="shared" si="3"/>
        <v>0</v>
      </c>
    </row>
    <row r="14" spans="1:11" ht="12.75" customHeight="1" x14ac:dyDescent="0.25">
      <c r="A14" s="12" t="s">
        <v>74</v>
      </c>
      <c r="B14" s="142" t="s">
        <v>525</v>
      </c>
      <c r="C14" s="12"/>
      <c r="D14" s="143" t="s">
        <v>20</v>
      </c>
      <c r="E14" s="143">
        <v>3</v>
      </c>
      <c r="F14" s="144"/>
      <c r="G14" s="144">
        <f t="shared" si="0"/>
        <v>0</v>
      </c>
      <c r="H14" s="145">
        <v>0.08</v>
      </c>
      <c r="I14" s="144">
        <f t="shared" si="1"/>
        <v>0</v>
      </c>
      <c r="J14" s="14">
        <f t="shared" si="2"/>
        <v>0</v>
      </c>
      <c r="K14" s="14">
        <f t="shared" si="3"/>
        <v>0</v>
      </c>
    </row>
    <row r="15" spans="1:11" ht="12.75" customHeight="1" x14ac:dyDescent="0.25">
      <c r="A15" s="12" t="s">
        <v>76</v>
      </c>
      <c r="B15" s="142" t="s">
        <v>526</v>
      </c>
      <c r="C15" s="12"/>
      <c r="D15" s="143" t="s">
        <v>20</v>
      </c>
      <c r="E15" s="143">
        <v>3</v>
      </c>
      <c r="F15" s="144"/>
      <c r="G15" s="144">
        <f t="shared" si="0"/>
        <v>0</v>
      </c>
      <c r="H15" s="145">
        <v>0.08</v>
      </c>
      <c r="I15" s="144">
        <f t="shared" si="1"/>
        <v>0</v>
      </c>
      <c r="J15" s="14">
        <f t="shared" si="2"/>
        <v>0</v>
      </c>
      <c r="K15" s="14">
        <f t="shared" si="3"/>
        <v>0</v>
      </c>
    </row>
    <row r="16" spans="1:11" ht="12.75" customHeight="1" x14ac:dyDescent="0.25">
      <c r="A16" s="12" t="s">
        <v>78</v>
      </c>
      <c r="B16" s="142" t="s">
        <v>527</v>
      </c>
      <c r="C16" s="12"/>
      <c r="D16" s="143" t="s">
        <v>20</v>
      </c>
      <c r="E16" s="143">
        <v>3</v>
      </c>
      <c r="F16" s="144"/>
      <c r="G16" s="144">
        <f t="shared" si="0"/>
        <v>0</v>
      </c>
      <c r="H16" s="145">
        <v>0.08</v>
      </c>
      <c r="I16" s="144">
        <f t="shared" si="1"/>
        <v>0</v>
      </c>
      <c r="J16" s="14">
        <f t="shared" si="2"/>
        <v>0</v>
      </c>
      <c r="K16" s="14">
        <f t="shared" si="3"/>
        <v>0</v>
      </c>
    </row>
    <row r="17" spans="1:12" ht="12.75" customHeight="1" x14ac:dyDescent="0.25">
      <c r="A17" s="189" t="s">
        <v>158</v>
      </c>
      <c r="B17" s="189"/>
      <c r="C17" s="189"/>
      <c r="D17" s="189"/>
      <c r="E17" s="189"/>
      <c r="F17" s="189"/>
      <c r="G17" s="17">
        <f>SUM(G9:G16)</f>
        <v>0</v>
      </c>
      <c r="H17" s="146" t="s">
        <v>26</v>
      </c>
      <c r="I17" s="17">
        <f>SUM(I9:I16)</f>
        <v>0</v>
      </c>
      <c r="J17" s="17" t="s">
        <v>26</v>
      </c>
      <c r="K17" s="17">
        <f>SUM(K9:K16)</f>
        <v>0</v>
      </c>
    </row>
    <row r="18" spans="1:12" ht="58.5" customHeight="1" x14ac:dyDescent="0.25">
      <c r="A18" s="212" t="s">
        <v>528</v>
      </c>
      <c r="B18" s="212"/>
      <c r="C18" s="212"/>
      <c r="D18" s="212"/>
      <c r="E18" s="212"/>
      <c r="F18" s="212"/>
      <c r="G18" s="212"/>
      <c r="H18" s="212"/>
      <c r="I18" s="212"/>
      <c r="J18" s="212"/>
      <c r="K18" s="212"/>
    </row>
    <row r="19" spans="1:12" ht="12.75" customHeight="1" x14ac:dyDescent="0.25">
      <c r="A19" s="147"/>
      <c r="B19" s="142" t="s">
        <v>529</v>
      </c>
      <c r="C19" s="148"/>
      <c r="D19" s="143" t="s">
        <v>20</v>
      </c>
      <c r="E19" s="143">
        <v>3</v>
      </c>
      <c r="F19" s="144"/>
      <c r="G19" s="144">
        <f>E19*F19</f>
        <v>0</v>
      </c>
      <c r="H19" s="145">
        <v>0.08</v>
      </c>
      <c r="I19" s="149">
        <f>G19*H19</f>
        <v>0</v>
      </c>
      <c r="J19" s="14">
        <f>K19/E19</f>
        <v>0</v>
      </c>
      <c r="K19" s="150">
        <f>G19+I19</f>
        <v>0</v>
      </c>
    </row>
    <row r="20" spans="1:12" ht="12.75" customHeight="1" x14ac:dyDescent="0.25">
      <c r="A20" s="147"/>
      <c r="B20" s="142" t="s">
        <v>530</v>
      </c>
      <c r="C20" s="148"/>
      <c r="D20" s="143" t="s">
        <v>20</v>
      </c>
      <c r="E20" s="143">
        <v>3</v>
      </c>
      <c r="F20" s="144"/>
      <c r="G20" s="144">
        <f>E20*F20</f>
        <v>0</v>
      </c>
      <c r="H20" s="145">
        <v>0.08</v>
      </c>
      <c r="I20" s="149">
        <f>G20*H20</f>
        <v>0</v>
      </c>
      <c r="J20" s="14">
        <f>K20/E20</f>
        <v>0</v>
      </c>
      <c r="K20" s="150">
        <f>G20+I20</f>
        <v>0</v>
      </c>
    </row>
    <row r="21" spans="1:12" ht="12.75" customHeight="1" x14ac:dyDescent="0.25">
      <c r="A21" s="147"/>
      <c r="B21" s="142" t="s">
        <v>531</v>
      </c>
      <c r="C21" s="148"/>
      <c r="D21" s="143" t="s">
        <v>20</v>
      </c>
      <c r="E21" s="143">
        <v>3</v>
      </c>
      <c r="F21" s="144"/>
      <c r="G21" s="144">
        <f>E21*F21</f>
        <v>0</v>
      </c>
      <c r="H21" s="145">
        <v>0.08</v>
      </c>
      <c r="I21" s="149">
        <f>G21*H21</f>
        <v>0</v>
      </c>
      <c r="J21" s="14">
        <f>K21/E21</f>
        <v>0</v>
      </c>
      <c r="K21" s="150">
        <f>G21+I21</f>
        <v>0</v>
      </c>
    </row>
    <row r="22" spans="1:12" ht="12.75" customHeight="1" x14ac:dyDescent="0.25">
      <c r="A22" s="231" t="s">
        <v>158</v>
      </c>
      <c r="B22" s="231"/>
      <c r="C22" s="231"/>
      <c r="D22" s="231"/>
      <c r="E22" s="231"/>
      <c r="F22" s="231"/>
      <c r="G22" s="17">
        <f>SUM(G19:G21)</f>
        <v>0</v>
      </c>
      <c r="H22" s="146" t="s">
        <v>26</v>
      </c>
      <c r="I22" s="17">
        <f>SUM(I19:I21)</f>
        <v>0</v>
      </c>
      <c r="J22" s="16" t="s">
        <v>26</v>
      </c>
      <c r="K22" s="17">
        <f>SUM(K19:K21)</f>
        <v>0</v>
      </c>
    </row>
    <row r="23" spans="1:12" ht="64.5" customHeight="1" x14ac:dyDescent="0.25">
      <c r="A23" s="212" t="s">
        <v>532</v>
      </c>
      <c r="B23" s="212"/>
      <c r="C23" s="212"/>
      <c r="D23" s="212"/>
      <c r="E23" s="212"/>
      <c r="F23" s="212"/>
      <c r="G23" s="212"/>
      <c r="H23" s="212"/>
      <c r="I23" s="212"/>
      <c r="J23" s="212"/>
      <c r="K23" s="212"/>
    </row>
    <row r="24" spans="1:12" ht="12.75" customHeight="1" x14ac:dyDescent="0.25">
      <c r="A24" s="12" t="s">
        <v>18</v>
      </c>
      <c r="B24" s="142" t="s">
        <v>530</v>
      </c>
      <c r="C24" s="12"/>
      <c r="D24" s="143" t="s">
        <v>20</v>
      </c>
      <c r="E24" s="143">
        <v>3</v>
      </c>
      <c r="F24" s="144"/>
      <c r="G24" s="144">
        <f>E24*F24</f>
        <v>0</v>
      </c>
      <c r="H24" s="145">
        <v>0.08</v>
      </c>
      <c r="I24" s="151">
        <f>G24*H24</f>
        <v>0</v>
      </c>
      <c r="J24" s="14">
        <f>K24/E24</f>
        <v>0</v>
      </c>
      <c r="K24" s="14">
        <f>G24+I24</f>
        <v>0</v>
      </c>
    </row>
    <row r="25" spans="1:12" ht="12.75" customHeight="1" x14ac:dyDescent="0.25">
      <c r="A25" s="12" t="s">
        <v>21</v>
      </c>
      <c r="B25" s="142" t="s">
        <v>533</v>
      </c>
      <c r="C25" s="12"/>
      <c r="D25" s="143" t="s">
        <v>20</v>
      </c>
      <c r="E25" s="143">
        <v>3</v>
      </c>
      <c r="F25" s="144"/>
      <c r="G25" s="144">
        <f>E25*F25</f>
        <v>0</v>
      </c>
      <c r="H25" s="145">
        <v>0.08</v>
      </c>
      <c r="I25" s="151">
        <f>G25*H25</f>
        <v>0</v>
      </c>
      <c r="J25" s="14">
        <f>K25/E25</f>
        <v>0</v>
      </c>
      <c r="K25" s="14">
        <f>G25+I25</f>
        <v>0</v>
      </c>
    </row>
    <row r="26" spans="1:12" ht="12.75" customHeight="1" x14ac:dyDescent="0.25">
      <c r="A26" s="12" t="s">
        <v>23</v>
      </c>
      <c r="B26" s="142" t="s">
        <v>534</v>
      </c>
      <c r="C26" s="12"/>
      <c r="D26" s="143" t="s">
        <v>20</v>
      </c>
      <c r="E26" s="143">
        <v>3</v>
      </c>
      <c r="F26" s="144"/>
      <c r="G26" s="144">
        <f>E26*F26</f>
        <v>0</v>
      </c>
      <c r="H26" s="145">
        <v>0.08</v>
      </c>
      <c r="I26" s="151">
        <f>G26*H26</f>
        <v>0</v>
      </c>
      <c r="J26" s="14">
        <f>K26/E26</f>
        <v>0</v>
      </c>
      <c r="K26" s="14">
        <f>G26+I26</f>
        <v>0</v>
      </c>
    </row>
    <row r="27" spans="1:12" ht="12.75" customHeight="1" x14ac:dyDescent="0.25">
      <c r="A27" s="12" t="s">
        <v>70</v>
      </c>
      <c r="B27" s="142" t="s">
        <v>535</v>
      </c>
      <c r="C27" s="12"/>
      <c r="D27" s="143" t="s">
        <v>20</v>
      </c>
      <c r="E27" s="143">
        <v>3</v>
      </c>
      <c r="F27" s="144"/>
      <c r="G27" s="144">
        <f>E27*F27</f>
        <v>0</v>
      </c>
      <c r="H27" s="145">
        <v>0.08</v>
      </c>
      <c r="I27" s="151">
        <f>G27*H27</f>
        <v>0</v>
      </c>
      <c r="J27" s="14">
        <f>K27/E27</f>
        <v>0</v>
      </c>
      <c r="K27" s="14">
        <f>G27+I27</f>
        <v>0</v>
      </c>
    </row>
    <row r="28" spans="1:12" ht="12.75" customHeight="1" x14ac:dyDescent="0.25">
      <c r="A28" s="189" t="s">
        <v>158</v>
      </c>
      <c r="B28" s="189"/>
      <c r="C28" s="189"/>
      <c r="D28" s="189"/>
      <c r="E28" s="189"/>
      <c r="F28" s="189"/>
      <c r="G28" s="17">
        <f>SUM(G24:G27)</f>
        <v>0</v>
      </c>
      <c r="H28" s="146" t="s">
        <v>26</v>
      </c>
      <c r="I28" s="17">
        <f>SUM(I24:I27)</f>
        <v>0</v>
      </c>
      <c r="J28" s="17" t="s">
        <v>26</v>
      </c>
      <c r="K28" s="17">
        <f>SUM(K24:K27)</f>
        <v>0</v>
      </c>
    </row>
    <row r="29" spans="1:12" ht="37.5" customHeight="1" x14ac:dyDescent="0.25">
      <c r="A29" s="184" t="s">
        <v>536</v>
      </c>
      <c r="B29" s="184"/>
      <c r="C29" s="184"/>
      <c r="D29" s="184"/>
      <c r="E29" s="184"/>
      <c r="F29" s="184"/>
      <c r="G29" s="47">
        <f>SUM(G17+G22+G28)</f>
        <v>0</v>
      </c>
      <c r="H29" s="47" t="s">
        <v>26</v>
      </c>
      <c r="I29" s="47">
        <f>SUM(I17+I22+I28)</f>
        <v>0</v>
      </c>
      <c r="J29" s="47" t="s">
        <v>26</v>
      </c>
      <c r="K29" s="47">
        <f>SUM(K17+K22+K28)</f>
        <v>0</v>
      </c>
      <c r="L29" s="48"/>
    </row>
    <row r="30" spans="1:12" ht="12.75" customHeight="1" x14ac:dyDescent="0.25">
      <c r="A30" s="230"/>
      <c r="B30" s="230"/>
      <c r="C30" s="230"/>
      <c r="D30" s="230"/>
      <c r="E30" s="230"/>
      <c r="F30" s="230"/>
      <c r="G30" s="230"/>
      <c r="H30" s="230"/>
      <c r="I30" s="230"/>
      <c r="J30" s="230"/>
      <c r="K30" s="230"/>
    </row>
    <row r="31" spans="1:12" ht="25.5" customHeight="1" x14ac:dyDescent="0.25">
      <c r="A31" s="196" t="s">
        <v>537</v>
      </c>
      <c r="B31" s="196"/>
      <c r="C31" s="196"/>
      <c r="D31" s="196"/>
      <c r="E31" s="196"/>
      <c r="F31" s="196"/>
      <c r="G31" s="196"/>
      <c r="H31" s="196"/>
      <c r="I31" s="196"/>
      <c r="J31" s="196"/>
      <c r="K31" s="196"/>
    </row>
    <row r="32" spans="1:12" ht="34.5" customHeight="1" x14ac:dyDescent="0.25">
      <c r="A32" s="140" t="s">
        <v>35</v>
      </c>
      <c r="B32" s="174" t="s">
        <v>538</v>
      </c>
      <c r="C32" s="174"/>
      <c r="D32" s="174"/>
      <c r="E32" s="174"/>
      <c r="F32" s="174"/>
      <c r="G32" s="174"/>
      <c r="H32" s="174"/>
      <c r="I32" s="174"/>
      <c r="J32" s="174"/>
      <c r="K32" s="174"/>
    </row>
    <row r="33" spans="1:11" x14ac:dyDescent="0.25">
      <c r="A33" s="8" t="s">
        <v>35</v>
      </c>
      <c r="B33" s="229" t="s">
        <v>539</v>
      </c>
      <c r="C33" s="229"/>
      <c r="D33" s="229"/>
      <c r="E33" s="229"/>
      <c r="F33" s="229"/>
      <c r="G33" s="229"/>
      <c r="H33" s="229"/>
      <c r="I33" s="229"/>
      <c r="J33" s="229"/>
      <c r="K33" s="229"/>
    </row>
    <row r="34" spans="1:11" x14ac:dyDescent="0.25">
      <c r="A34" s="8" t="s">
        <v>35</v>
      </c>
      <c r="B34" s="229" t="s">
        <v>540</v>
      </c>
      <c r="C34" s="229"/>
      <c r="D34" s="229"/>
      <c r="E34" s="229"/>
      <c r="F34" s="229"/>
      <c r="G34" s="229"/>
      <c r="H34" s="229"/>
      <c r="I34" s="229"/>
      <c r="J34" s="229"/>
      <c r="K34" s="229"/>
    </row>
    <row r="35" spans="1:11" x14ac:dyDescent="0.25">
      <c r="A35" s="8" t="s">
        <v>35</v>
      </c>
      <c r="B35" s="229" t="s">
        <v>541</v>
      </c>
      <c r="C35" s="229"/>
      <c r="D35" s="229"/>
      <c r="E35" s="229"/>
      <c r="F35" s="229"/>
      <c r="G35" s="229"/>
      <c r="H35" s="229"/>
      <c r="I35" s="229"/>
      <c r="J35" s="229"/>
      <c r="K35" s="229"/>
    </row>
    <row r="36" spans="1:11" x14ac:dyDescent="0.25">
      <c r="A36" s="8" t="s">
        <v>35</v>
      </c>
      <c r="B36" s="229" t="s">
        <v>542</v>
      </c>
      <c r="C36" s="229"/>
      <c r="D36" s="229"/>
      <c r="E36" s="229"/>
      <c r="F36" s="229"/>
      <c r="G36" s="229"/>
      <c r="H36" s="229"/>
      <c r="I36" s="229"/>
      <c r="J36" s="229"/>
      <c r="K36" s="229"/>
    </row>
    <row r="38" spans="1:11" ht="25.5" customHeight="1" x14ac:dyDescent="0.25"/>
    <row r="39" spans="1:11" ht="25.5" customHeight="1" x14ac:dyDescent="0.25"/>
    <row r="40" spans="1:11" ht="25.5" customHeight="1" x14ac:dyDescent="0.25"/>
  </sheetData>
  <mergeCells count="19">
    <mergeCell ref="A1:B1"/>
    <mergeCell ref="A2:K2"/>
    <mergeCell ref="A3:C3"/>
    <mergeCell ref="A4:K4"/>
    <mergeCell ref="A5:K5"/>
    <mergeCell ref="A8:K8"/>
    <mergeCell ref="A17:F17"/>
    <mergeCell ref="A18:K18"/>
    <mergeCell ref="A22:F22"/>
    <mergeCell ref="A23:K23"/>
    <mergeCell ref="B33:K33"/>
    <mergeCell ref="B34:K34"/>
    <mergeCell ref="B35:K35"/>
    <mergeCell ref="B36:K36"/>
    <mergeCell ref="A28:F28"/>
    <mergeCell ref="A29:F29"/>
    <mergeCell ref="A30:K30"/>
    <mergeCell ref="A31:K31"/>
    <mergeCell ref="B32:K32"/>
  </mergeCells>
  <pageMargins left="0.7" right="0.7" top="0.75" bottom="0.75" header="0.51180555555555496" footer="0.51180555555555496"/>
  <pageSetup paperSize="9" firstPageNumber="0" orientation="landscape" horizontalDpi="300" verticalDpi="30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AMJ15"/>
  <sheetViews>
    <sheetView zoomScaleNormal="100" workbookViewId="0">
      <selection activeCell="A6" sqref="A6:K6"/>
    </sheetView>
  </sheetViews>
  <sheetFormatPr defaultRowHeight="15" x14ac:dyDescent="0.25"/>
  <cols>
    <col min="1" max="1" width="4.140625" style="7" customWidth="1"/>
    <col min="2" max="2" width="20.140625" style="7" customWidth="1"/>
    <col min="3" max="3" width="29.5703125" style="7" customWidth="1"/>
    <col min="4" max="4" width="8.7109375" style="7" customWidth="1"/>
    <col min="5" max="5" width="4.7109375" style="7" customWidth="1"/>
    <col min="6" max="6" width="13.85546875" style="48" customWidth="1"/>
    <col min="7" max="7" width="8.85546875" style="48" customWidth="1"/>
    <col min="8" max="8" width="6.140625" style="7" customWidth="1"/>
    <col min="9" max="9" width="9.140625" style="48" customWidth="1"/>
    <col min="10" max="10" width="8.85546875" style="48" customWidth="1"/>
    <col min="11" max="11" width="13.140625" style="48" customWidth="1"/>
    <col min="12" max="254" width="9.140625" style="7" customWidth="1"/>
    <col min="255" max="1022" width="9.140625" style="34" customWidth="1"/>
    <col min="1023" max="1025" width="8.7109375" customWidth="1"/>
  </cols>
  <sheetData>
    <row r="1" spans="1:1024" ht="12.75" customHeight="1" x14ac:dyDescent="0.25">
      <c r="A1" s="182" t="s">
        <v>644</v>
      </c>
      <c r="B1" s="182"/>
      <c r="C1" s="162"/>
      <c r="D1" s="162"/>
      <c r="E1" s="162"/>
      <c r="F1" s="162"/>
      <c r="G1" s="162"/>
      <c r="H1" s="162"/>
      <c r="I1" s="162"/>
      <c r="J1" s="162"/>
      <c r="K1" s="162"/>
    </row>
    <row r="2" spans="1:1024" ht="12.75" customHeight="1" x14ac:dyDescent="0.25">
      <c r="A2" s="173" t="s">
        <v>543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</row>
    <row r="3" spans="1:1024" ht="43.5" customHeight="1" x14ac:dyDescent="0.25">
      <c r="A3" s="174" t="s">
        <v>645</v>
      </c>
      <c r="B3" s="175"/>
      <c r="C3" s="175"/>
      <c r="D3" s="6"/>
      <c r="E3" s="6"/>
      <c r="F3" s="6"/>
      <c r="G3" s="6"/>
      <c r="H3" s="6"/>
      <c r="I3" s="8"/>
      <c r="J3" s="7"/>
      <c r="K3" s="6"/>
    </row>
    <row r="4" spans="1:1024" ht="38.25" customHeight="1" x14ac:dyDescent="0.25">
      <c r="A4" s="176" t="s">
        <v>660</v>
      </c>
      <c r="B4" s="176"/>
      <c r="C4" s="176"/>
      <c r="D4" s="176"/>
      <c r="E4" s="176"/>
      <c r="F4" s="176"/>
      <c r="G4" s="176"/>
      <c r="H4" s="176"/>
      <c r="I4" s="176"/>
      <c r="J4" s="176"/>
      <c r="K4" s="176"/>
      <c r="AMI4" s="152"/>
      <c r="AMJ4" s="152"/>
    </row>
    <row r="5" spans="1:1024" s="152" customFormat="1" ht="20.25" customHeight="1" x14ac:dyDescent="0.25">
      <c r="A5" s="183" t="s">
        <v>659</v>
      </c>
      <c r="B5" s="183"/>
      <c r="C5" s="183"/>
      <c r="D5" s="183"/>
      <c r="E5" s="183"/>
      <c r="F5" s="183"/>
      <c r="G5" s="183"/>
      <c r="H5" s="183"/>
      <c r="I5" s="183"/>
      <c r="J5" s="183"/>
      <c r="K5" s="183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AMI5"/>
      <c r="AMJ5"/>
    </row>
    <row r="6" spans="1:1024" ht="48" x14ac:dyDescent="0.25">
      <c r="A6" s="236" t="s">
        <v>2</v>
      </c>
      <c r="B6" s="237" t="s">
        <v>3</v>
      </c>
      <c r="C6" s="237" t="s">
        <v>29</v>
      </c>
      <c r="D6" s="237" t="s">
        <v>5</v>
      </c>
      <c r="E6" s="237" t="s">
        <v>6</v>
      </c>
      <c r="F6" s="238" t="s">
        <v>7</v>
      </c>
      <c r="G6" s="238" t="s">
        <v>8</v>
      </c>
      <c r="H6" s="237" t="s">
        <v>9</v>
      </c>
      <c r="I6" s="238" t="s">
        <v>10</v>
      </c>
      <c r="J6" s="238" t="s">
        <v>11</v>
      </c>
      <c r="K6" s="238" t="s">
        <v>12</v>
      </c>
      <c r="AMI6" s="7"/>
      <c r="AMJ6" s="7"/>
    </row>
    <row r="7" spans="1:1024" x14ac:dyDescent="0.25">
      <c r="A7" s="36">
        <v>1</v>
      </c>
      <c r="B7" s="36">
        <v>2</v>
      </c>
      <c r="C7" s="36">
        <v>3</v>
      </c>
      <c r="D7" s="36">
        <v>4</v>
      </c>
      <c r="E7" s="36">
        <v>5</v>
      </c>
      <c r="F7" s="37">
        <v>6</v>
      </c>
      <c r="G7" s="37" t="s">
        <v>13</v>
      </c>
      <c r="H7" s="36">
        <v>8</v>
      </c>
      <c r="I7" s="37" t="s">
        <v>14</v>
      </c>
      <c r="J7" s="37" t="s">
        <v>15</v>
      </c>
      <c r="K7" s="37" t="s">
        <v>16</v>
      </c>
    </row>
    <row r="8" spans="1:1024" s="7" customFormat="1" ht="38.25" x14ac:dyDescent="0.25">
      <c r="A8" s="12" t="s">
        <v>18</v>
      </c>
      <c r="B8" s="34"/>
      <c r="C8" s="153" t="s">
        <v>544</v>
      </c>
      <c r="D8" s="13" t="s">
        <v>20</v>
      </c>
      <c r="E8" s="13">
        <v>100</v>
      </c>
      <c r="F8" s="154"/>
      <c r="G8" s="154">
        <f>F8*E8</f>
        <v>0</v>
      </c>
      <c r="H8" s="155">
        <v>0.08</v>
      </c>
      <c r="I8" s="154">
        <f>G8*H8</f>
        <v>0</v>
      </c>
      <c r="J8" s="154">
        <f>K8/E8</f>
        <v>0</v>
      </c>
      <c r="K8" s="154">
        <f>G8+I8</f>
        <v>0</v>
      </c>
      <c r="AMI8" s="6"/>
      <c r="AMJ8" s="6"/>
    </row>
    <row r="9" spans="1:1024" ht="51" x14ac:dyDescent="0.25">
      <c r="A9" s="12" t="s">
        <v>21</v>
      </c>
      <c r="B9" s="156"/>
      <c r="C9" s="153" t="s">
        <v>545</v>
      </c>
      <c r="D9" s="13" t="s">
        <v>20</v>
      </c>
      <c r="E9" s="13">
        <v>100</v>
      </c>
      <c r="F9" s="154"/>
      <c r="G9" s="154">
        <f>F9*E9</f>
        <v>0</v>
      </c>
      <c r="H9" s="155">
        <v>0.08</v>
      </c>
      <c r="I9" s="154">
        <f>G9*H9</f>
        <v>0</v>
      </c>
      <c r="J9" s="154">
        <f>K9/E9</f>
        <v>0</v>
      </c>
      <c r="K9" s="154">
        <f>G9+I9</f>
        <v>0</v>
      </c>
    </row>
    <row r="10" spans="1:1024" s="6" customFormat="1" ht="20.25" customHeight="1" x14ac:dyDescent="0.25">
      <c r="A10" s="189" t="s">
        <v>25</v>
      </c>
      <c r="B10" s="189"/>
      <c r="C10" s="189"/>
      <c r="D10" s="189"/>
      <c r="E10" s="189"/>
      <c r="F10" s="189"/>
      <c r="G10" s="17">
        <f>SUM(G8:G9)</f>
        <v>0</v>
      </c>
      <c r="H10" s="17" t="s">
        <v>26</v>
      </c>
      <c r="I10" s="17">
        <f>SUM(I8:I9)</f>
        <v>0</v>
      </c>
      <c r="J10" s="17" t="s">
        <v>26</v>
      </c>
      <c r="K10" s="17">
        <f>SUM(K8:K9)</f>
        <v>0</v>
      </c>
      <c r="AMI10"/>
      <c r="AMJ10"/>
    </row>
    <row r="15" spans="1:1024" ht="20.25" customHeight="1" x14ac:dyDescent="0.25"/>
  </sheetData>
  <mergeCells count="6">
    <mergeCell ref="A5:K5"/>
    <mergeCell ref="A10:F10"/>
    <mergeCell ref="A1:B1"/>
    <mergeCell ref="A2:K2"/>
    <mergeCell ref="A3:C3"/>
    <mergeCell ref="A4:K4"/>
  </mergeCells>
  <pageMargins left="0.7" right="0.7" top="0.75" bottom="0.75" header="0.51180555555555496" footer="0.51180555555555496"/>
  <pageSetup paperSize="9" firstPageNumber="0" orientation="landscape" horizontalDpi="300" verticalDpi="30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AMH26"/>
  <sheetViews>
    <sheetView zoomScaleNormal="100" workbookViewId="0">
      <selection activeCell="A6" sqref="A6:K6"/>
    </sheetView>
  </sheetViews>
  <sheetFormatPr defaultRowHeight="15" x14ac:dyDescent="0.25"/>
  <cols>
    <col min="1" max="1" width="4.140625" style="7" customWidth="1"/>
    <col min="2" max="2" width="13.140625" style="35" customWidth="1"/>
    <col min="3" max="3" width="43.28515625" style="7" customWidth="1"/>
    <col min="4" max="4" width="7.140625" style="7" customWidth="1"/>
    <col min="5" max="5" width="6" style="7" customWidth="1"/>
    <col min="6" max="6" width="12.42578125" style="7" customWidth="1"/>
    <col min="7" max="7" width="12.5703125" style="7" customWidth="1"/>
    <col min="8" max="8" width="6.140625" style="7" customWidth="1"/>
    <col min="9" max="9" width="9.140625" style="7" customWidth="1"/>
    <col min="10" max="10" width="9.28515625" style="7" customWidth="1"/>
    <col min="11" max="11" width="12.5703125" style="7" customWidth="1"/>
    <col min="12" max="254" width="9.140625" style="7" customWidth="1"/>
    <col min="255" max="1022" width="9.140625" style="34" customWidth="1"/>
    <col min="1023" max="1025" width="8.7109375" customWidth="1"/>
  </cols>
  <sheetData>
    <row r="1" spans="1:11" ht="12.75" customHeight="1" x14ac:dyDescent="0.25">
      <c r="A1" s="182" t="s">
        <v>644</v>
      </c>
      <c r="B1" s="182"/>
      <c r="C1" s="182"/>
      <c r="D1" s="162"/>
      <c r="E1" s="162"/>
      <c r="F1" s="162"/>
      <c r="G1" s="162"/>
      <c r="H1" s="162"/>
      <c r="I1" s="162"/>
      <c r="J1" s="162"/>
      <c r="K1" s="162"/>
    </row>
    <row r="2" spans="1:11" ht="12.75" customHeight="1" x14ac:dyDescent="0.25">
      <c r="A2" s="173" t="s">
        <v>546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</row>
    <row r="3" spans="1:11" ht="65.25" customHeight="1" x14ac:dyDescent="0.25">
      <c r="A3" s="174" t="s">
        <v>645</v>
      </c>
      <c r="B3" s="175"/>
      <c r="C3" s="175"/>
      <c r="D3" s="6"/>
      <c r="E3" s="6"/>
      <c r="F3" s="6"/>
      <c r="G3" s="6"/>
      <c r="H3" s="6"/>
      <c r="I3" s="8"/>
      <c r="K3" s="6"/>
    </row>
    <row r="4" spans="1:11" ht="38.25" customHeight="1" x14ac:dyDescent="0.25">
      <c r="A4" s="176" t="s">
        <v>660</v>
      </c>
      <c r="B4" s="176"/>
      <c r="C4" s="176"/>
      <c r="D4" s="176"/>
      <c r="E4" s="176"/>
      <c r="F4" s="176"/>
      <c r="G4" s="176"/>
      <c r="H4" s="176"/>
      <c r="I4" s="176"/>
      <c r="J4" s="176"/>
      <c r="K4" s="176"/>
    </row>
    <row r="5" spans="1:11" ht="14.25" customHeight="1" x14ac:dyDescent="0.25">
      <c r="A5" s="183" t="s">
        <v>547</v>
      </c>
      <c r="B5" s="183"/>
      <c r="C5" s="183"/>
      <c r="D5" s="183"/>
      <c r="E5" s="183"/>
      <c r="F5" s="183"/>
      <c r="G5" s="183"/>
      <c r="H5" s="183"/>
      <c r="I5" s="183"/>
      <c r="J5" s="183"/>
      <c r="K5" s="183"/>
    </row>
    <row r="6" spans="1:11" ht="53.25" customHeight="1" x14ac:dyDescent="0.25">
      <c r="A6" s="236" t="s">
        <v>2</v>
      </c>
      <c r="B6" s="237" t="s">
        <v>3</v>
      </c>
      <c r="C6" s="237" t="s">
        <v>29</v>
      </c>
      <c r="D6" s="237" t="s">
        <v>5</v>
      </c>
      <c r="E6" s="237" t="s">
        <v>6</v>
      </c>
      <c r="F6" s="238" t="s">
        <v>7</v>
      </c>
      <c r="G6" s="238" t="s">
        <v>8</v>
      </c>
      <c r="H6" s="237" t="s">
        <v>9</v>
      </c>
      <c r="I6" s="238" t="s">
        <v>10</v>
      </c>
      <c r="J6" s="238" t="s">
        <v>11</v>
      </c>
      <c r="K6" s="238" t="s">
        <v>12</v>
      </c>
    </row>
    <row r="7" spans="1:11" ht="25.5" customHeight="1" x14ac:dyDescent="0.25">
      <c r="A7" s="36">
        <v>1</v>
      </c>
      <c r="B7" s="36">
        <v>2</v>
      </c>
      <c r="C7" s="36">
        <v>3</v>
      </c>
      <c r="D7" s="36">
        <v>4</v>
      </c>
      <c r="E7" s="36">
        <v>5</v>
      </c>
      <c r="F7" s="37">
        <v>6</v>
      </c>
      <c r="G7" s="37" t="s">
        <v>13</v>
      </c>
      <c r="H7" s="36">
        <v>8</v>
      </c>
      <c r="I7" s="37" t="s">
        <v>14</v>
      </c>
      <c r="J7" s="37" t="s">
        <v>15</v>
      </c>
      <c r="K7" s="37" t="s">
        <v>16</v>
      </c>
    </row>
    <row r="8" spans="1:11" ht="176.25" customHeight="1" x14ac:dyDescent="0.25">
      <c r="A8" s="12" t="s">
        <v>18</v>
      </c>
      <c r="B8" s="13"/>
      <c r="C8" s="13" t="s">
        <v>548</v>
      </c>
      <c r="D8" s="12" t="s">
        <v>20</v>
      </c>
      <c r="E8" s="12">
        <v>40</v>
      </c>
      <c r="F8" s="14"/>
      <c r="G8" s="14">
        <f>F8*E8</f>
        <v>0</v>
      </c>
      <c r="H8" s="15">
        <v>0.08</v>
      </c>
      <c r="I8" s="14">
        <f>G8*H8</f>
        <v>0</v>
      </c>
      <c r="J8" s="14">
        <f>K8/E8</f>
        <v>0</v>
      </c>
      <c r="K8" s="14">
        <f>G8+I8</f>
        <v>0</v>
      </c>
    </row>
    <row r="9" spans="1:11" ht="51" x14ac:dyDescent="0.25">
      <c r="A9" s="12" t="s">
        <v>21</v>
      </c>
      <c r="B9" s="13"/>
      <c r="C9" s="13" t="s">
        <v>549</v>
      </c>
      <c r="D9" s="12" t="s">
        <v>20</v>
      </c>
      <c r="E9" s="12">
        <v>40</v>
      </c>
      <c r="F9" s="14"/>
      <c r="G9" s="14">
        <f>F9*E9</f>
        <v>0</v>
      </c>
      <c r="H9" s="15">
        <v>0.08</v>
      </c>
      <c r="I9" s="14">
        <f>G9*H9</f>
        <v>0</v>
      </c>
      <c r="J9" s="14">
        <f>K9/E9</f>
        <v>0</v>
      </c>
      <c r="K9" s="14">
        <f>G9+I9</f>
        <v>0</v>
      </c>
    </row>
    <row r="10" spans="1:11" ht="51" x14ac:dyDescent="0.25">
      <c r="A10" s="12" t="s">
        <v>23</v>
      </c>
      <c r="B10" s="13"/>
      <c r="C10" s="157" t="s">
        <v>550</v>
      </c>
      <c r="D10" s="12" t="s">
        <v>20</v>
      </c>
      <c r="E10" s="12">
        <v>40</v>
      </c>
      <c r="F10" s="14"/>
      <c r="G10" s="14">
        <f>F10*E10</f>
        <v>0</v>
      </c>
      <c r="H10" s="15">
        <v>0.08</v>
      </c>
      <c r="I10" s="14">
        <f>G10*H10</f>
        <v>0</v>
      </c>
      <c r="J10" s="14">
        <f>K10/E10</f>
        <v>0</v>
      </c>
      <c r="K10" s="14">
        <f>G10+I10</f>
        <v>0</v>
      </c>
    </row>
    <row r="11" spans="1:11" ht="12.75" customHeight="1" x14ac:dyDescent="0.25">
      <c r="A11" s="189" t="s">
        <v>25</v>
      </c>
      <c r="B11" s="189"/>
      <c r="C11" s="189"/>
      <c r="D11" s="189"/>
      <c r="E11" s="189"/>
      <c r="F11" s="189"/>
      <c r="G11" s="17">
        <f>SUM(G8:G10)</f>
        <v>0</v>
      </c>
      <c r="H11" s="17" t="s">
        <v>26</v>
      </c>
      <c r="I11" s="17">
        <f>SUM(I8:I10)</f>
        <v>0</v>
      </c>
      <c r="J11" s="17" t="s">
        <v>26</v>
      </c>
      <c r="K11" s="17">
        <f>SUM(K8:K10)</f>
        <v>0</v>
      </c>
    </row>
    <row r="13" spans="1:11" ht="12.75" customHeight="1" x14ac:dyDescent="0.25"/>
    <row r="14" spans="1:11" ht="12.75" customHeight="1" x14ac:dyDescent="0.25"/>
    <row r="15" spans="1:11" ht="20.25" customHeight="1" x14ac:dyDescent="0.25"/>
    <row r="26" ht="15.75" customHeight="1" x14ac:dyDescent="0.25"/>
  </sheetData>
  <mergeCells count="6">
    <mergeCell ref="A1:C1"/>
    <mergeCell ref="A5:K5"/>
    <mergeCell ref="A11:F11"/>
    <mergeCell ref="A2:K2"/>
    <mergeCell ref="A3:C3"/>
    <mergeCell ref="A4:K4"/>
  </mergeCells>
  <pageMargins left="0.7" right="0.7" top="0.75" bottom="0.75" header="0.51180555555555496" footer="0.51180555555555496"/>
  <pageSetup paperSize="9" firstPageNumber="0" orientation="landscape" horizontalDpi="300" verticalDpi="300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AMJ21"/>
  <sheetViews>
    <sheetView zoomScaleNormal="100" workbookViewId="0">
      <selection activeCell="A6" sqref="A6:K6"/>
    </sheetView>
  </sheetViews>
  <sheetFormatPr defaultRowHeight="15" x14ac:dyDescent="0.25"/>
  <cols>
    <col min="1" max="1" width="4.28515625" style="7" customWidth="1"/>
    <col min="2" max="2" width="16.42578125" style="7" customWidth="1"/>
    <col min="3" max="3" width="41.7109375" style="7" customWidth="1"/>
    <col min="4" max="4" width="10.85546875" style="7" customWidth="1"/>
    <col min="5" max="5" width="8.7109375" style="7" customWidth="1"/>
    <col min="6" max="6" width="12.42578125" style="7" customWidth="1"/>
    <col min="7" max="7" width="9.7109375" style="7" customWidth="1"/>
    <col min="8" max="8" width="5.28515625" style="7" customWidth="1"/>
    <col min="9" max="9" width="9.140625" style="7" customWidth="1"/>
    <col min="10" max="10" width="14.140625" style="7" customWidth="1"/>
    <col min="11" max="11" width="9.7109375" style="7" customWidth="1"/>
    <col min="12" max="253" width="9.140625" style="7" customWidth="1"/>
    <col min="254" max="254" width="4.28515625" style="7" customWidth="1"/>
    <col min="255" max="255" width="16.42578125" style="7" customWidth="1"/>
    <col min="256" max="256" width="41.7109375" style="7" customWidth="1"/>
    <col min="257" max="257" width="10.85546875" style="7" customWidth="1"/>
    <col min="258" max="258" width="8.7109375" style="7" customWidth="1"/>
    <col min="259" max="259" width="11.85546875" style="7" customWidth="1"/>
    <col min="260" max="260" width="9.7109375" style="7" customWidth="1"/>
    <col min="261" max="261" width="5.28515625" style="7" customWidth="1"/>
    <col min="262" max="262" width="9.140625" style="7" customWidth="1"/>
    <col min="263" max="263" width="12.7109375" style="7" customWidth="1"/>
    <col min="264" max="264" width="9.7109375" style="7" customWidth="1"/>
    <col min="265" max="509" width="9.140625" style="7" customWidth="1"/>
    <col min="510" max="510" width="4.28515625" style="7" customWidth="1"/>
    <col min="511" max="511" width="16.42578125" style="7" customWidth="1"/>
    <col min="512" max="512" width="41.7109375" style="7" customWidth="1"/>
    <col min="513" max="513" width="10.85546875" style="7" customWidth="1"/>
    <col min="514" max="514" width="8.7109375" style="7" customWidth="1"/>
    <col min="515" max="515" width="11.85546875" style="7" customWidth="1"/>
    <col min="516" max="516" width="9.7109375" style="7" customWidth="1"/>
    <col min="517" max="517" width="5.28515625" style="7" customWidth="1"/>
    <col min="518" max="518" width="9.140625" style="7" customWidth="1"/>
    <col min="519" max="519" width="12.7109375" style="7" customWidth="1"/>
    <col min="520" max="520" width="9.7109375" style="7" customWidth="1"/>
    <col min="521" max="765" width="9.140625" style="7" customWidth="1"/>
    <col min="766" max="766" width="4.28515625" style="7" customWidth="1"/>
    <col min="767" max="767" width="16.42578125" style="7" customWidth="1"/>
    <col min="768" max="768" width="41.7109375" style="7" customWidth="1"/>
    <col min="769" max="769" width="10.85546875" style="7" customWidth="1"/>
    <col min="770" max="770" width="8.7109375" style="7" customWidth="1"/>
    <col min="771" max="771" width="11.85546875" style="7" customWidth="1"/>
    <col min="772" max="772" width="9.7109375" style="7" customWidth="1"/>
    <col min="773" max="773" width="5.28515625" style="7" customWidth="1"/>
    <col min="774" max="774" width="9.140625" style="7" customWidth="1"/>
    <col min="775" max="775" width="12.7109375" style="7" customWidth="1"/>
    <col min="776" max="776" width="9.7109375" style="7" customWidth="1"/>
    <col min="777" max="1022" width="9.140625" style="7" customWidth="1"/>
    <col min="1023" max="1025" width="8.7109375" customWidth="1"/>
  </cols>
  <sheetData>
    <row r="1" spans="1:1024" x14ac:dyDescent="0.25">
      <c r="A1" s="170" t="s">
        <v>644</v>
      </c>
      <c r="B1" s="170"/>
      <c r="C1" s="162"/>
      <c r="D1" s="162"/>
      <c r="E1" s="162"/>
      <c r="F1" s="162"/>
      <c r="G1" s="162"/>
      <c r="H1" s="162"/>
      <c r="I1" s="162"/>
      <c r="J1" s="162"/>
      <c r="K1" s="162"/>
    </row>
    <row r="2" spans="1:1024" x14ac:dyDescent="0.25">
      <c r="A2" s="173" t="s">
        <v>551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</row>
    <row r="3" spans="1:1024" ht="80.25" customHeight="1" x14ac:dyDescent="0.25">
      <c r="A3" s="174" t="s">
        <v>645</v>
      </c>
      <c r="B3" s="175"/>
      <c r="C3" s="175"/>
      <c r="D3" s="6"/>
      <c r="E3" s="6"/>
      <c r="F3" s="6"/>
      <c r="G3" s="6"/>
      <c r="H3" s="6"/>
      <c r="I3" s="8"/>
      <c r="K3" s="6"/>
    </row>
    <row r="4" spans="1:1024" ht="54.75" customHeight="1" x14ac:dyDescent="0.25">
      <c r="A4" s="176" t="s">
        <v>661</v>
      </c>
      <c r="B4" s="176"/>
      <c r="C4" s="176"/>
      <c r="D4" s="176"/>
      <c r="E4" s="176"/>
      <c r="F4" s="176"/>
      <c r="G4" s="176"/>
      <c r="H4" s="176"/>
      <c r="I4" s="176"/>
      <c r="J4" s="176"/>
      <c r="K4" s="176"/>
    </row>
    <row r="5" spans="1:1024" ht="12.75" customHeight="1" x14ac:dyDescent="0.25">
      <c r="A5" s="177" t="s">
        <v>552</v>
      </c>
      <c r="B5" s="177"/>
      <c r="C5" s="177"/>
      <c r="D5" s="177"/>
      <c r="E5" s="177"/>
      <c r="F5" s="177"/>
      <c r="G5" s="177"/>
      <c r="H5" s="177"/>
      <c r="I5" s="177"/>
      <c r="J5" s="177"/>
      <c r="K5" s="177"/>
    </row>
    <row r="6" spans="1:1024" ht="48" x14ac:dyDescent="0.25">
      <c r="A6" s="236" t="s">
        <v>553</v>
      </c>
      <c r="B6" s="237" t="s">
        <v>3</v>
      </c>
      <c r="C6" s="237" t="s">
        <v>29</v>
      </c>
      <c r="D6" s="237" t="s">
        <v>5</v>
      </c>
      <c r="E6" s="237" t="s">
        <v>6</v>
      </c>
      <c r="F6" s="238" t="s">
        <v>7</v>
      </c>
      <c r="G6" s="238" t="s">
        <v>8</v>
      </c>
      <c r="H6" s="237" t="s">
        <v>9</v>
      </c>
      <c r="I6" s="238" t="s">
        <v>10</v>
      </c>
      <c r="J6" s="238" t="s">
        <v>11</v>
      </c>
      <c r="K6" s="238" t="s">
        <v>12</v>
      </c>
      <c r="L6" s="49"/>
    </row>
    <row r="7" spans="1:1024" x14ac:dyDescent="0.25">
      <c r="A7" s="9">
        <v>1</v>
      </c>
      <c r="B7" s="9">
        <v>2</v>
      </c>
      <c r="C7" s="9">
        <v>3</v>
      </c>
      <c r="D7" s="9">
        <v>4</v>
      </c>
      <c r="E7" s="9">
        <v>5</v>
      </c>
      <c r="F7" s="10">
        <v>6</v>
      </c>
      <c r="G7" s="10" t="s">
        <v>13</v>
      </c>
      <c r="H7" s="9">
        <v>8</v>
      </c>
      <c r="I7" s="10" t="s">
        <v>14</v>
      </c>
      <c r="J7" s="10" t="s">
        <v>15</v>
      </c>
      <c r="K7" s="10" t="s">
        <v>16</v>
      </c>
      <c r="L7" s="49"/>
      <c r="AMI7" s="6"/>
      <c r="AMJ7" s="6"/>
    </row>
    <row r="8" spans="1:1024" ht="30" customHeight="1" x14ac:dyDescent="0.25">
      <c r="A8" s="12" t="s">
        <v>18</v>
      </c>
      <c r="B8" s="12"/>
      <c r="C8" s="13" t="s">
        <v>554</v>
      </c>
      <c r="D8" s="12" t="s">
        <v>555</v>
      </c>
      <c r="E8" s="12">
        <v>110</v>
      </c>
      <c r="F8" s="14"/>
      <c r="G8" s="14">
        <f>F8*E8</f>
        <v>0</v>
      </c>
      <c r="H8" s="15">
        <v>0.08</v>
      </c>
      <c r="I8" s="14">
        <f>G8*H8</f>
        <v>0</v>
      </c>
      <c r="J8" s="14">
        <f>K8/E8</f>
        <v>0</v>
      </c>
      <c r="K8" s="14">
        <f>G8+I8</f>
        <v>0</v>
      </c>
      <c r="AMI8" s="6"/>
      <c r="AMJ8" s="6"/>
    </row>
    <row r="9" spans="1:1024" ht="25.5" x14ac:dyDescent="0.25">
      <c r="A9" s="12" t="s">
        <v>21</v>
      </c>
      <c r="B9" s="12"/>
      <c r="C9" s="13" t="s">
        <v>556</v>
      </c>
      <c r="D9" s="12" t="s">
        <v>555</v>
      </c>
      <c r="E9" s="12">
        <v>100</v>
      </c>
      <c r="F9" s="14"/>
      <c r="G9" s="14">
        <f>F9*E9</f>
        <v>0</v>
      </c>
      <c r="H9" s="15">
        <v>0.08</v>
      </c>
      <c r="I9" s="14">
        <f>G9*H9</f>
        <v>0</v>
      </c>
      <c r="J9" s="14">
        <f>K9/E9</f>
        <v>0</v>
      </c>
      <c r="K9" s="14">
        <f>G9+I9</f>
        <v>0</v>
      </c>
      <c r="AMI9" s="6"/>
      <c r="AMJ9" s="6"/>
    </row>
    <row r="10" spans="1:1024" ht="38.25" x14ac:dyDescent="0.25">
      <c r="A10" s="12" t="s">
        <v>23</v>
      </c>
      <c r="B10" s="12"/>
      <c r="C10" s="13" t="s">
        <v>557</v>
      </c>
      <c r="D10" s="12" t="s">
        <v>555</v>
      </c>
      <c r="E10" s="12">
        <v>80</v>
      </c>
      <c r="F10" s="14"/>
      <c r="G10" s="14">
        <f>F10*E10</f>
        <v>0</v>
      </c>
      <c r="H10" s="15">
        <v>0.08</v>
      </c>
      <c r="I10" s="14">
        <f>G10*H10</f>
        <v>0</v>
      </c>
      <c r="J10" s="14">
        <f>K10/E10</f>
        <v>0</v>
      </c>
      <c r="K10" s="14">
        <f>G10+I10</f>
        <v>0</v>
      </c>
    </row>
    <row r="11" spans="1:1024" x14ac:dyDescent="0.25">
      <c r="A11" s="12" t="s">
        <v>70</v>
      </c>
      <c r="B11" s="12"/>
      <c r="C11" s="13" t="s">
        <v>558</v>
      </c>
      <c r="D11" s="12" t="s">
        <v>555</v>
      </c>
      <c r="E11" s="12">
        <v>40</v>
      </c>
      <c r="F11" s="14"/>
      <c r="G11" s="14">
        <f>F11*E11</f>
        <v>0</v>
      </c>
      <c r="H11" s="15">
        <v>0.08</v>
      </c>
      <c r="I11" s="14">
        <f>G11*H11</f>
        <v>0</v>
      </c>
      <c r="J11" s="14">
        <f>K11/E11</f>
        <v>0</v>
      </c>
      <c r="K11" s="14">
        <f>G11+I11</f>
        <v>0</v>
      </c>
    </row>
    <row r="12" spans="1:1024" ht="72" x14ac:dyDescent="0.25">
      <c r="A12" s="12" t="s">
        <v>72</v>
      </c>
      <c r="B12" s="12"/>
      <c r="C12" s="158" t="s">
        <v>559</v>
      </c>
      <c r="D12" s="12" t="s">
        <v>560</v>
      </c>
      <c r="E12" s="12">
        <v>60</v>
      </c>
      <c r="F12" s="14"/>
      <c r="G12" s="14">
        <f>F12*E12</f>
        <v>0</v>
      </c>
      <c r="H12" s="15">
        <v>0.08</v>
      </c>
      <c r="I12" s="14">
        <f>G12*H12</f>
        <v>0</v>
      </c>
      <c r="J12" s="14">
        <f>K12/E12</f>
        <v>0</v>
      </c>
      <c r="K12" s="14">
        <f>G12+I12</f>
        <v>0</v>
      </c>
    </row>
    <row r="13" spans="1:1024" s="6" customFormat="1" ht="12.75" customHeight="1" x14ac:dyDescent="0.25">
      <c r="A13" s="189" t="s">
        <v>561</v>
      </c>
      <c r="B13" s="189"/>
      <c r="C13" s="189"/>
      <c r="D13" s="189"/>
      <c r="E13" s="189"/>
      <c r="F13" s="189"/>
      <c r="G13" s="17">
        <f>SUM(G8:G12)</f>
        <v>0</v>
      </c>
      <c r="H13" s="17" t="s">
        <v>26</v>
      </c>
      <c r="I13" s="17">
        <f>SUM(I8:I12)</f>
        <v>0</v>
      </c>
      <c r="J13" s="17" t="s">
        <v>26</v>
      </c>
      <c r="K13" s="17">
        <f>SUM(K8:K12)</f>
        <v>0</v>
      </c>
      <c r="AMI13"/>
      <c r="AMJ13"/>
    </row>
    <row r="14" spans="1:1024" ht="12.75" customHeight="1" x14ac:dyDescent="0.25">
      <c r="A14" s="214" t="s">
        <v>562</v>
      </c>
      <c r="B14" s="214"/>
      <c r="C14" s="214"/>
      <c r="D14" s="214"/>
      <c r="E14" s="214"/>
      <c r="F14" s="214"/>
      <c r="G14" s="214"/>
      <c r="H14" s="214"/>
      <c r="I14" s="214"/>
      <c r="J14" s="214"/>
      <c r="K14" s="214"/>
    </row>
    <row r="15" spans="1:1024" ht="12.75" customHeight="1" x14ac:dyDescent="0.25">
      <c r="A15" s="35" t="s">
        <v>35</v>
      </c>
      <c r="B15" s="174" t="s">
        <v>563</v>
      </c>
      <c r="C15" s="174"/>
      <c r="D15" s="174"/>
      <c r="E15" s="174"/>
      <c r="F15" s="174"/>
      <c r="G15" s="174"/>
      <c r="H15" s="174"/>
      <c r="I15" s="174"/>
      <c r="J15" s="174"/>
      <c r="K15" s="174"/>
    </row>
    <row r="16" spans="1:1024" ht="12.75" customHeight="1" x14ac:dyDescent="0.25">
      <c r="A16" s="35" t="s">
        <v>35</v>
      </c>
      <c r="B16" s="174" t="s">
        <v>564</v>
      </c>
      <c r="C16" s="174"/>
      <c r="D16" s="174"/>
      <c r="E16" s="174"/>
      <c r="F16" s="174"/>
      <c r="G16" s="174"/>
      <c r="H16" s="174"/>
      <c r="I16" s="174"/>
      <c r="J16" s="174"/>
      <c r="K16" s="174"/>
    </row>
    <row r="17" spans="1:11" ht="12.75" customHeight="1" x14ac:dyDescent="0.25">
      <c r="A17" s="35" t="s">
        <v>35</v>
      </c>
      <c r="B17" s="174" t="s">
        <v>565</v>
      </c>
      <c r="C17" s="174"/>
      <c r="D17" s="174"/>
      <c r="E17" s="174"/>
      <c r="F17" s="174"/>
      <c r="G17" s="174"/>
      <c r="H17" s="174"/>
      <c r="I17" s="174"/>
      <c r="J17" s="174"/>
      <c r="K17" s="174"/>
    </row>
    <row r="18" spans="1:11" ht="12.75" customHeight="1" x14ac:dyDescent="0.25">
      <c r="A18" s="35" t="s">
        <v>35</v>
      </c>
      <c r="B18" s="174" t="s">
        <v>337</v>
      </c>
      <c r="C18" s="174"/>
      <c r="D18" s="174"/>
      <c r="E18" s="174"/>
      <c r="F18" s="174"/>
      <c r="G18" s="174"/>
      <c r="H18" s="174"/>
      <c r="I18" s="174"/>
      <c r="J18" s="174"/>
      <c r="K18" s="174"/>
    </row>
    <row r="21" spans="1:11" ht="12.75" customHeight="1" x14ac:dyDescent="0.25"/>
  </sheetData>
  <mergeCells count="11">
    <mergeCell ref="A1:B1"/>
    <mergeCell ref="A2:K2"/>
    <mergeCell ref="A3:C3"/>
    <mergeCell ref="A4:K4"/>
    <mergeCell ref="B17:K17"/>
    <mergeCell ref="B18:K18"/>
    <mergeCell ref="A5:K5"/>
    <mergeCell ref="A13:F13"/>
    <mergeCell ref="A14:K14"/>
    <mergeCell ref="B15:K15"/>
    <mergeCell ref="B16:K16"/>
  </mergeCells>
  <pageMargins left="0.7" right="0.7" top="0.75" bottom="0.75" header="0.51180555555555496" footer="0.51180555555555496"/>
  <pageSetup paperSize="9" firstPageNumber="0" orientation="landscape" horizontalDpi="300" verticalDpi="300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AMJ10"/>
  <sheetViews>
    <sheetView zoomScaleNormal="100" workbookViewId="0">
      <selection activeCell="A6" sqref="A6:K6"/>
    </sheetView>
  </sheetViews>
  <sheetFormatPr defaultRowHeight="15" x14ac:dyDescent="0.25"/>
  <cols>
    <col min="1" max="1" width="5.140625" style="7" customWidth="1"/>
    <col min="2" max="2" width="13.7109375" style="7" customWidth="1"/>
    <col min="3" max="3" width="25.5703125" style="7" customWidth="1"/>
    <col min="4" max="4" width="7.140625" style="7" customWidth="1"/>
    <col min="5" max="5" width="7.5703125" style="7" customWidth="1"/>
    <col min="6" max="6" width="11.5703125" style="48" customWidth="1"/>
    <col min="7" max="7" width="12.5703125" style="48" customWidth="1"/>
    <col min="8" max="8" width="6.140625" style="7" customWidth="1"/>
    <col min="9" max="9" width="9.140625" style="48" customWidth="1"/>
    <col min="10" max="10" width="11.5703125" style="48" customWidth="1"/>
    <col min="11" max="11" width="15.140625" style="48" customWidth="1"/>
    <col min="12" max="254" width="9.140625" style="7" customWidth="1"/>
    <col min="255" max="1022" width="9.140625" style="34" customWidth="1"/>
    <col min="1023" max="1025" width="8.7109375" customWidth="1"/>
  </cols>
  <sheetData>
    <row r="1" spans="1:1024" ht="12.75" customHeight="1" x14ac:dyDescent="0.25">
      <c r="A1" s="162" t="s">
        <v>644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</row>
    <row r="2" spans="1:1024" ht="12.75" customHeight="1" x14ac:dyDescent="0.25">
      <c r="A2" s="173" t="s">
        <v>647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</row>
    <row r="3" spans="1:1024" ht="69.75" customHeight="1" x14ac:dyDescent="0.25">
      <c r="A3" s="174" t="s">
        <v>645</v>
      </c>
      <c r="B3" s="175"/>
      <c r="C3" s="175"/>
      <c r="D3" s="6"/>
      <c r="E3" s="6"/>
      <c r="F3" s="6"/>
      <c r="G3" s="6"/>
      <c r="H3" s="6"/>
      <c r="I3" s="8"/>
      <c r="J3" s="7"/>
      <c r="K3" s="6"/>
    </row>
    <row r="4" spans="1:1024" ht="38.25" customHeight="1" x14ac:dyDescent="0.25">
      <c r="A4" s="176" t="s">
        <v>660</v>
      </c>
      <c r="B4" s="176"/>
      <c r="C4" s="176"/>
      <c r="D4" s="176"/>
      <c r="E4" s="176"/>
      <c r="F4" s="176"/>
      <c r="G4" s="176"/>
      <c r="H4" s="176"/>
      <c r="I4" s="176"/>
      <c r="J4" s="176"/>
      <c r="K4" s="176"/>
    </row>
    <row r="5" spans="1:1024" ht="24" customHeight="1" x14ac:dyDescent="0.25">
      <c r="A5" s="183" t="s">
        <v>566</v>
      </c>
      <c r="B5" s="183"/>
      <c r="C5" s="183"/>
      <c r="D5" s="183"/>
      <c r="E5" s="183"/>
      <c r="F5" s="183"/>
      <c r="G5" s="183"/>
      <c r="H5" s="183"/>
      <c r="I5" s="183"/>
      <c r="J5" s="183"/>
      <c r="K5" s="183"/>
    </row>
    <row r="6" spans="1:1024" ht="36" x14ac:dyDescent="0.25">
      <c r="A6" s="236" t="s">
        <v>2</v>
      </c>
      <c r="B6" s="237" t="s">
        <v>3</v>
      </c>
      <c r="C6" s="237" t="s">
        <v>263</v>
      </c>
      <c r="D6" s="237" t="s">
        <v>5</v>
      </c>
      <c r="E6" s="237" t="s">
        <v>6</v>
      </c>
      <c r="F6" s="238" t="s">
        <v>7</v>
      </c>
      <c r="G6" s="238" t="s">
        <v>8</v>
      </c>
      <c r="H6" s="237" t="s">
        <v>9</v>
      </c>
      <c r="I6" s="238" t="s">
        <v>10</v>
      </c>
      <c r="J6" s="238" t="s">
        <v>11</v>
      </c>
      <c r="K6" s="238" t="s">
        <v>12</v>
      </c>
      <c r="L6" s="49"/>
      <c r="AMI6" s="6"/>
      <c r="AMJ6" s="6"/>
    </row>
    <row r="7" spans="1:1024" x14ac:dyDescent="0.25">
      <c r="A7" s="36">
        <v>1</v>
      </c>
      <c r="B7" s="36">
        <v>2</v>
      </c>
      <c r="C7" s="36">
        <v>3</v>
      </c>
      <c r="D7" s="36">
        <v>4</v>
      </c>
      <c r="E7" s="36">
        <v>5</v>
      </c>
      <c r="F7" s="37">
        <v>6</v>
      </c>
      <c r="G7" s="37" t="s">
        <v>13</v>
      </c>
      <c r="H7" s="36">
        <v>8</v>
      </c>
      <c r="I7" s="37" t="s">
        <v>14</v>
      </c>
      <c r="J7" s="37" t="s">
        <v>15</v>
      </c>
      <c r="K7" s="37" t="s">
        <v>16</v>
      </c>
      <c r="L7" s="49"/>
      <c r="AMI7" s="6"/>
      <c r="AMJ7" s="6"/>
    </row>
    <row r="8" spans="1:1024" ht="30.75" customHeight="1" x14ac:dyDescent="0.25">
      <c r="A8" s="12" t="s">
        <v>18</v>
      </c>
      <c r="B8" s="12"/>
      <c r="C8" s="13" t="s">
        <v>567</v>
      </c>
      <c r="D8" s="12" t="s">
        <v>20</v>
      </c>
      <c r="E8" s="12">
        <v>3500</v>
      </c>
      <c r="F8" s="14"/>
      <c r="G8" s="14">
        <f>E8*F8</f>
        <v>0</v>
      </c>
      <c r="H8" s="15">
        <v>0.08</v>
      </c>
      <c r="I8" s="14">
        <f>G8*H8</f>
        <v>0</v>
      </c>
      <c r="J8" s="14">
        <f>K8/E8</f>
        <v>0</v>
      </c>
      <c r="K8" s="14">
        <f>G8+I8</f>
        <v>0</v>
      </c>
      <c r="L8" s="49"/>
    </row>
    <row r="9" spans="1:1024" x14ac:dyDescent="0.25">
      <c r="A9" s="12" t="s">
        <v>21</v>
      </c>
      <c r="B9" s="12"/>
      <c r="C9" s="13" t="s">
        <v>568</v>
      </c>
      <c r="D9" s="12" t="s">
        <v>20</v>
      </c>
      <c r="E9" s="12">
        <v>500</v>
      </c>
      <c r="F9" s="14"/>
      <c r="G9" s="14">
        <f>E9*F9</f>
        <v>0</v>
      </c>
      <c r="H9" s="15">
        <v>0.08</v>
      </c>
      <c r="I9" s="14">
        <f>G9*H9</f>
        <v>0</v>
      </c>
      <c r="J9" s="14">
        <f>K9/E9</f>
        <v>0</v>
      </c>
      <c r="K9" s="14">
        <f>G9+I9</f>
        <v>0</v>
      </c>
      <c r="L9" s="49"/>
    </row>
    <row r="10" spans="1:1024" s="6" customFormat="1" ht="19.5" customHeight="1" x14ac:dyDescent="0.25">
      <c r="A10" s="184" t="s">
        <v>33</v>
      </c>
      <c r="B10" s="184"/>
      <c r="C10" s="184"/>
      <c r="D10" s="184"/>
      <c r="E10" s="184"/>
      <c r="F10" s="184"/>
      <c r="G10" s="47">
        <f>SUM(G8:G9)</f>
        <v>0</v>
      </c>
      <c r="H10" s="47" t="s">
        <v>26</v>
      </c>
      <c r="I10" s="47">
        <f>SUM(I8:I9)</f>
        <v>0</v>
      </c>
      <c r="J10" s="47" t="s">
        <v>26</v>
      </c>
      <c r="K10" s="47">
        <f>SUM(K8:K9)</f>
        <v>0</v>
      </c>
      <c r="L10" s="94"/>
      <c r="AMI10"/>
      <c r="AMJ10"/>
    </row>
  </sheetData>
  <mergeCells count="5">
    <mergeCell ref="A5:K5"/>
    <mergeCell ref="A10:F10"/>
    <mergeCell ref="A2:K2"/>
    <mergeCell ref="A3:C3"/>
    <mergeCell ref="A4:K4"/>
  </mergeCells>
  <pageMargins left="0.7" right="0.7" top="0.75" bottom="0.75" header="0.51180555555555496" footer="0.51180555555555496"/>
  <pageSetup paperSize="9" firstPageNumber="0" orientation="landscape" horizontalDpi="300" verticalDpi="300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1:AMK19"/>
  <sheetViews>
    <sheetView zoomScaleNormal="100" workbookViewId="0">
      <selection activeCell="A6" sqref="A6:N6"/>
    </sheetView>
  </sheetViews>
  <sheetFormatPr defaultRowHeight="15" x14ac:dyDescent="0.25"/>
  <cols>
    <col min="1" max="1" width="4.140625" style="131" customWidth="1"/>
    <col min="2" max="2" width="20.5703125" style="131" customWidth="1"/>
    <col min="3" max="3" width="21.42578125" style="131" customWidth="1"/>
    <col min="4" max="5" width="9.140625" style="131" customWidth="1"/>
    <col min="6" max="6" width="11.5703125" style="131" customWidth="1"/>
    <col min="7" max="7" width="10.28515625" style="131" customWidth="1"/>
    <col min="8" max="8" width="10" style="131" customWidth="1"/>
    <col min="9" max="11" width="9.140625" style="131" hidden="1" customWidth="1"/>
    <col min="12" max="13" width="11.5703125" style="131" customWidth="1"/>
    <col min="14" max="258" width="9.140625" style="131" customWidth="1"/>
    <col min="259" max="1025" width="9.140625" style="34" customWidth="1"/>
  </cols>
  <sheetData>
    <row r="1" spans="1:15" s="7" customFormat="1" ht="12.75" customHeight="1" x14ac:dyDescent="0.25">
      <c r="A1" s="182" t="s">
        <v>644</v>
      </c>
      <c r="B1" s="182"/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  <c r="N1" s="162"/>
      <c r="O1" s="162"/>
    </row>
    <row r="2" spans="1:15" ht="12.75" customHeight="1" x14ac:dyDescent="0.25">
      <c r="A2" s="173"/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234" t="s">
        <v>569</v>
      </c>
      <c r="M2" s="234"/>
      <c r="N2" s="234"/>
    </row>
    <row r="3" spans="1:15" ht="82.5" customHeight="1" x14ac:dyDescent="0.25">
      <c r="A3" s="174" t="s">
        <v>645</v>
      </c>
      <c r="B3" s="175"/>
      <c r="C3" s="175"/>
      <c r="D3" s="6"/>
      <c r="E3" s="6"/>
      <c r="F3" s="6"/>
      <c r="G3" s="6"/>
      <c r="H3" s="6"/>
      <c r="I3" s="8"/>
      <c r="J3" s="7"/>
      <c r="K3" s="6"/>
      <c r="L3" s="162"/>
      <c r="M3" s="162"/>
      <c r="N3" s="162"/>
    </row>
    <row r="4" spans="1:15" ht="38.25" customHeight="1" x14ac:dyDescent="0.25">
      <c r="A4" s="176" t="s">
        <v>660</v>
      </c>
      <c r="B4" s="176"/>
      <c r="C4" s="176"/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6"/>
    </row>
    <row r="5" spans="1:15" ht="18.75" customHeight="1" x14ac:dyDescent="0.25">
      <c r="A5" s="177" t="s">
        <v>570</v>
      </c>
      <c r="B5" s="177"/>
      <c r="C5" s="177"/>
      <c r="D5" s="177"/>
      <c r="E5" s="177"/>
      <c r="F5" s="177"/>
      <c r="G5" s="177"/>
      <c r="H5" s="177"/>
      <c r="I5" s="177"/>
      <c r="J5" s="177"/>
      <c r="K5" s="177"/>
      <c r="L5" s="177"/>
      <c r="M5" s="177"/>
      <c r="N5" s="177"/>
    </row>
    <row r="6" spans="1:15" ht="36" x14ac:dyDescent="0.25">
      <c r="A6" s="236" t="s">
        <v>2</v>
      </c>
      <c r="B6" s="237" t="s">
        <v>3</v>
      </c>
      <c r="C6" s="237" t="s">
        <v>29</v>
      </c>
      <c r="D6" s="237" t="s">
        <v>5</v>
      </c>
      <c r="E6" s="237" t="s">
        <v>6</v>
      </c>
      <c r="F6" s="238" t="s">
        <v>7</v>
      </c>
      <c r="G6" s="238" t="s">
        <v>8</v>
      </c>
      <c r="H6" s="237" t="s">
        <v>9</v>
      </c>
      <c r="I6" s="237"/>
      <c r="J6" s="237"/>
      <c r="K6" s="238" t="s">
        <v>10</v>
      </c>
      <c r="L6" s="238" t="s">
        <v>10</v>
      </c>
      <c r="M6" s="238" t="s">
        <v>11</v>
      </c>
      <c r="N6" s="238" t="s">
        <v>12</v>
      </c>
    </row>
    <row r="7" spans="1:15" ht="25.5" customHeight="1" x14ac:dyDescent="0.25">
      <c r="A7" s="36">
        <v>1</v>
      </c>
      <c r="B7" s="36">
        <v>2</v>
      </c>
      <c r="C7" s="36">
        <v>3</v>
      </c>
      <c r="D7" s="36">
        <v>4</v>
      </c>
      <c r="E7" s="36">
        <v>5</v>
      </c>
      <c r="F7" s="37">
        <v>6</v>
      </c>
      <c r="G7" s="37" t="s">
        <v>13</v>
      </c>
      <c r="H7" s="36">
        <v>8</v>
      </c>
      <c r="I7" s="37" t="s">
        <v>14</v>
      </c>
      <c r="J7" s="37" t="s">
        <v>15</v>
      </c>
      <c r="K7" s="37" t="s">
        <v>16</v>
      </c>
      <c r="L7" s="37" t="s">
        <v>14</v>
      </c>
      <c r="M7" s="36" t="s">
        <v>15</v>
      </c>
      <c r="N7" s="37" t="s">
        <v>16</v>
      </c>
    </row>
    <row r="8" spans="1:15" ht="38.25" customHeight="1" x14ac:dyDescent="0.25">
      <c r="A8" s="12" t="s">
        <v>18</v>
      </c>
      <c r="B8" s="12"/>
      <c r="C8" s="13" t="s">
        <v>571</v>
      </c>
      <c r="D8" s="12" t="s">
        <v>20</v>
      </c>
      <c r="E8" s="12">
        <v>1000</v>
      </c>
      <c r="F8" s="14"/>
      <c r="G8" s="14">
        <f>E8*F8</f>
        <v>0</v>
      </c>
      <c r="H8" s="15">
        <v>0.08</v>
      </c>
      <c r="I8" s="15"/>
      <c r="J8" s="15"/>
      <c r="K8" s="14">
        <f>G8*H8</f>
        <v>0</v>
      </c>
      <c r="L8" s="14">
        <f>G8*H8</f>
        <v>0</v>
      </c>
      <c r="M8" s="14">
        <f>N8/E8</f>
        <v>0</v>
      </c>
      <c r="N8" s="14">
        <f>G8+L8</f>
        <v>0</v>
      </c>
    </row>
    <row r="9" spans="1:15" ht="15" customHeight="1" x14ac:dyDescent="0.25">
      <c r="A9" s="233" t="s">
        <v>33</v>
      </c>
      <c r="B9" s="233"/>
      <c r="C9" s="233"/>
      <c r="D9" s="233"/>
      <c r="E9" s="233"/>
      <c r="F9" s="233"/>
      <c r="G9" s="17">
        <f>G8</f>
        <v>0</v>
      </c>
      <c r="H9" s="125" t="s">
        <v>26</v>
      </c>
      <c r="I9" s="125"/>
      <c r="J9" s="125"/>
      <c r="K9" s="17">
        <f>K8</f>
        <v>0</v>
      </c>
      <c r="L9" s="17">
        <v>88</v>
      </c>
      <c r="M9" s="17" t="s">
        <v>26</v>
      </c>
      <c r="N9" s="17">
        <f>N8</f>
        <v>0</v>
      </c>
    </row>
    <row r="10" spans="1:15" ht="12.75" customHeight="1" x14ac:dyDescent="0.25">
      <c r="A10" s="214" t="s">
        <v>34</v>
      </c>
      <c r="B10" s="214"/>
      <c r="C10" s="214"/>
      <c r="D10" s="214"/>
      <c r="E10" s="214"/>
      <c r="F10" s="214"/>
      <c r="G10" s="214"/>
      <c r="H10" s="214"/>
      <c r="I10" s="214"/>
      <c r="J10" s="214"/>
      <c r="K10" s="214"/>
      <c r="L10" s="214"/>
      <c r="M10" s="214"/>
      <c r="N10" s="214"/>
    </row>
    <row r="11" spans="1:15" ht="12.75" customHeight="1" x14ac:dyDescent="0.25">
      <c r="A11" s="177" t="s">
        <v>572</v>
      </c>
      <c r="B11" s="177"/>
      <c r="C11" s="177"/>
      <c r="D11" s="177"/>
      <c r="E11" s="177"/>
      <c r="F11" s="177"/>
      <c r="G11" s="177"/>
      <c r="H11" s="177"/>
      <c r="I11" s="177"/>
      <c r="J11" s="177"/>
      <c r="K11" s="177"/>
      <c r="L11" s="177"/>
      <c r="M11" s="177"/>
      <c r="N11" s="177"/>
    </row>
    <row r="12" spans="1:15" ht="12.75" customHeight="1" x14ac:dyDescent="0.25">
      <c r="A12" s="35" t="s">
        <v>35</v>
      </c>
      <c r="B12" s="174" t="s">
        <v>573</v>
      </c>
      <c r="C12" s="174"/>
      <c r="D12" s="174"/>
      <c r="E12" s="174"/>
      <c r="F12" s="174"/>
      <c r="G12" s="174"/>
      <c r="H12" s="174"/>
      <c r="I12" s="174"/>
      <c r="J12" s="174"/>
      <c r="K12" s="174"/>
      <c r="L12" s="174"/>
      <c r="M12" s="174"/>
      <c r="N12" s="174"/>
    </row>
    <row r="13" spans="1:15" ht="12.75" customHeight="1" x14ac:dyDescent="0.25">
      <c r="A13" s="76" t="s">
        <v>35</v>
      </c>
      <c r="B13" s="174" t="s">
        <v>444</v>
      </c>
      <c r="C13" s="174"/>
      <c r="D13" s="174"/>
      <c r="E13" s="174"/>
      <c r="F13" s="174"/>
      <c r="G13" s="174"/>
      <c r="H13" s="174"/>
      <c r="I13" s="174"/>
      <c r="J13" s="174"/>
      <c r="K13" s="174"/>
      <c r="L13" s="174"/>
      <c r="M13" s="174"/>
      <c r="N13" s="174"/>
    </row>
    <row r="14" spans="1:15" ht="12.75" customHeight="1" x14ac:dyDescent="0.25">
      <c r="A14" s="35" t="s">
        <v>35</v>
      </c>
      <c r="B14" s="174" t="s">
        <v>337</v>
      </c>
      <c r="C14" s="174"/>
      <c r="D14" s="174"/>
      <c r="E14" s="174"/>
      <c r="F14" s="174"/>
      <c r="G14" s="174"/>
      <c r="H14" s="174"/>
      <c r="I14" s="174"/>
      <c r="J14" s="174"/>
      <c r="K14" s="174"/>
      <c r="L14" s="174"/>
      <c r="M14" s="174"/>
      <c r="N14" s="174"/>
    </row>
    <row r="15" spans="1:15" ht="12.75" customHeight="1" x14ac:dyDescent="0.25">
      <c r="A15" s="35" t="s">
        <v>35</v>
      </c>
      <c r="B15" s="174" t="s">
        <v>574</v>
      </c>
      <c r="C15" s="174"/>
      <c r="D15" s="174"/>
      <c r="E15" s="174"/>
      <c r="F15" s="174"/>
      <c r="G15" s="174"/>
      <c r="H15" s="174"/>
      <c r="I15" s="174"/>
      <c r="J15" s="174"/>
      <c r="K15" s="174"/>
      <c r="L15" s="174"/>
      <c r="M15" s="174"/>
      <c r="N15" s="174"/>
    </row>
    <row r="19" ht="30" customHeight="1" x14ac:dyDescent="0.25"/>
  </sheetData>
  <mergeCells count="13">
    <mergeCell ref="A1:B1"/>
    <mergeCell ref="A2:K2"/>
    <mergeCell ref="A3:C3"/>
    <mergeCell ref="L2:N2"/>
    <mergeCell ref="A4:N4"/>
    <mergeCell ref="B13:N13"/>
    <mergeCell ref="B14:N14"/>
    <mergeCell ref="B15:N15"/>
    <mergeCell ref="A5:N5"/>
    <mergeCell ref="A9:F9"/>
    <mergeCell ref="A10:N10"/>
    <mergeCell ref="A11:N11"/>
    <mergeCell ref="B12:N12"/>
  </mergeCells>
  <pageMargins left="0.7" right="0.7" top="0.75" bottom="0.75" header="0.51180555555555496" footer="0.51180555555555496"/>
  <pageSetup paperSize="9" firstPageNumber="0" orientation="landscape" horizontalDpi="300" verticalDpi="300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1:AMJ62"/>
  <sheetViews>
    <sheetView zoomScaleNormal="100" workbookViewId="0">
      <selection activeCell="A6" sqref="A6:K6"/>
    </sheetView>
  </sheetViews>
  <sheetFormatPr defaultRowHeight="15" x14ac:dyDescent="0.25"/>
  <cols>
    <col min="1" max="1" width="4.7109375" style="7" customWidth="1"/>
    <col min="2" max="2" width="37.5703125" style="7" customWidth="1"/>
    <col min="3" max="3" width="12.7109375" style="7" customWidth="1"/>
    <col min="4" max="5" width="9.140625" style="7" customWidth="1"/>
    <col min="6" max="6" width="12.5703125" style="7" customWidth="1"/>
    <col min="7" max="7" width="11.5703125" style="7" customWidth="1"/>
    <col min="8" max="8" width="5.7109375" style="7" customWidth="1"/>
    <col min="9" max="10" width="9.140625" style="7" customWidth="1"/>
    <col min="11" max="11" width="11.5703125" style="7" customWidth="1"/>
    <col min="12" max="254" width="9.140625" style="7" customWidth="1"/>
    <col min="255" max="1022" width="9.140625" style="34" customWidth="1"/>
    <col min="1023" max="1025" width="8.7109375" customWidth="1"/>
  </cols>
  <sheetData>
    <row r="1" spans="1:11" ht="12.75" customHeight="1" x14ac:dyDescent="0.25">
      <c r="A1" s="182" t="s">
        <v>644</v>
      </c>
      <c r="B1" s="182"/>
      <c r="C1" s="162"/>
      <c r="D1" s="162"/>
      <c r="E1" s="162"/>
      <c r="F1" s="162"/>
      <c r="G1" s="162"/>
      <c r="H1" s="162"/>
      <c r="I1" s="162"/>
      <c r="J1" s="162"/>
      <c r="K1" s="162"/>
    </row>
    <row r="2" spans="1:11" ht="12.75" customHeight="1" x14ac:dyDescent="0.25">
      <c r="A2" s="173" t="s">
        <v>575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</row>
    <row r="3" spans="1:11" ht="12.75" customHeight="1" x14ac:dyDescent="0.25">
      <c r="A3" s="174" t="s">
        <v>645</v>
      </c>
      <c r="B3" s="175"/>
      <c r="C3" s="175"/>
      <c r="D3" s="6"/>
      <c r="E3" s="6"/>
      <c r="F3" s="6"/>
      <c r="G3" s="6"/>
      <c r="H3" s="6"/>
      <c r="I3" s="8"/>
      <c r="K3" s="6"/>
    </row>
    <row r="4" spans="1:11" ht="38.25" customHeight="1" x14ac:dyDescent="0.25">
      <c r="A4" s="176" t="s">
        <v>660</v>
      </c>
      <c r="B4" s="176"/>
      <c r="C4" s="176"/>
      <c r="D4" s="176"/>
      <c r="E4" s="176"/>
      <c r="F4" s="176"/>
      <c r="G4" s="176"/>
      <c r="H4" s="176"/>
      <c r="I4" s="176"/>
      <c r="J4" s="176"/>
      <c r="K4" s="176"/>
    </row>
    <row r="5" spans="1:11" ht="29.25" customHeight="1" x14ac:dyDescent="0.25">
      <c r="A5" s="218" t="s">
        <v>576</v>
      </c>
      <c r="B5" s="218"/>
      <c r="C5" s="218"/>
      <c r="D5" s="218"/>
      <c r="E5" s="218"/>
      <c r="F5" s="218"/>
      <c r="G5" s="218"/>
      <c r="H5" s="218"/>
      <c r="I5" s="218"/>
      <c r="J5" s="218"/>
      <c r="K5" s="218"/>
    </row>
    <row r="6" spans="1:11" ht="48" x14ac:dyDescent="0.25">
      <c r="A6" s="236" t="s">
        <v>2</v>
      </c>
      <c r="B6" s="237" t="s">
        <v>577</v>
      </c>
      <c r="C6" s="237" t="s">
        <v>3</v>
      </c>
      <c r="D6" s="237" t="s">
        <v>5</v>
      </c>
      <c r="E6" s="237" t="s">
        <v>6</v>
      </c>
      <c r="F6" s="238" t="s">
        <v>7</v>
      </c>
      <c r="G6" s="238" t="s">
        <v>8</v>
      </c>
      <c r="H6" s="237" t="s">
        <v>9</v>
      </c>
      <c r="I6" s="238" t="s">
        <v>10</v>
      </c>
      <c r="J6" s="238" t="s">
        <v>11</v>
      </c>
      <c r="K6" s="238" t="s">
        <v>12</v>
      </c>
    </row>
    <row r="7" spans="1:11" x14ac:dyDescent="0.25">
      <c r="A7" s="36">
        <v>1</v>
      </c>
      <c r="B7" s="36">
        <v>2</v>
      </c>
      <c r="C7" s="36">
        <v>3</v>
      </c>
      <c r="D7" s="36">
        <v>4</v>
      </c>
      <c r="E7" s="36">
        <v>5</v>
      </c>
      <c r="F7" s="37">
        <v>6</v>
      </c>
      <c r="G7" s="37" t="s">
        <v>13</v>
      </c>
      <c r="H7" s="36">
        <v>8</v>
      </c>
      <c r="I7" s="37" t="s">
        <v>14</v>
      </c>
      <c r="J7" s="37" t="s">
        <v>15</v>
      </c>
      <c r="K7" s="37" t="s">
        <v>16</v>
      </c>
    </row>
    <row r="8" spans="1:11" x14ac:dyDescent="0.25">
      <c r="A8" s="12" t="s">
        <v>18</v>
      </c>
      <c r="B8" s="13" t="s">
        <v>578</v>
      </c>
      <c r="C8" s="12"/>
      <c r="D8" s="12" t="s">
        <v>579</v>
      </c>
      <c r="E8" s="12">
        <v>20</v>
      </c>
      <c r="F8" s="14"/>
      <c r="G8" s="14">
        <f t="shared" ref="G8:G23" si="0">E8*F8</f>
        <v>0</v>
      </c>
      <c r="H8" s="15">
        <v>0.08</v>
      </c>
      <c r="I8" s="14">
        <f t="shared" ref="I8:I23" si="1">G8*H8</f>
        <v>0</v>
      </c>
      <c r="J8" s="14">
        <f t="shared" ref="J8:J23" si="2">K8/E8</f>
        <v>0</v>
      </c>
      <c r="K8" s="14">
        <f t="shared" ref="K8:K23" si="3">G8+I8</f>
        <v>0</v>
      </c>
    </row>
    <row r="9" spans="1:11" x14ac:dyDescent="0.25">
      <c r="A9" s="12" t="s">
        <v>21</v>
      </c>
      <c r="B9" s="13" t="s">
        <v>580</v>
      </c>
      <c r="C9" s="12"/>
      <c r="D9" s="12" t="s">
        <v>579</v>
      </c>
      <c r="E9" s="12">
        <v>20</v>
      </c>
      <c r="F9" s="14"/>
      <c r="G9" s="14">
        <f t="shared" si="0"/>
        <v>0</v>
      </c>
      <c r="H9" s="15">
        <v>0.08</v>
      </c>
      <c r="I9" s="14">
        <f t="shared" si="1"/>
        <v>0</v>
      </c>
      <c r="J9" s="14">
        <f t="shared" si="2"/>
        <v>0</v>
      </c>
      <c r="K9" s="14">
        <f t="shared" si="3"/>
        <v>0</v>
      </c>
    </row>
    <row r="10" spans="1:11" x14ac:dyDescent="0.25">
      <c r="A10" s="12" t="s">
        <v>23</v>
      </c>
      <c r="B10" s="13" t="s">
        <v>581</v>
      </c>
      <c r="C10" s="12"/>
      <c r="D10" s="12" t="s">
        <v>579</v>
      </c>
      <c r="E10" s="12">
        <v>45</v>
      </c>
      <c r="F10" s="14"/>
      <c r="G10" s="14">
        <f t="shared" si="0"/>
        <v>0</v>
      </c>
      <c r="H10" s="15">
        <v>0.08</v>
      </c>
      <c r="I10" s="14">
        <f t="shared" si="1"/>
        <v>0</v>
      </c>
      <c r="J10" s="14">
        <f t="shared" si="2"/>
        <v>0</v>
      </c>
      <c r="K10" s="14">
        <f t="shared" si="3"/>
        <v>0</v>
      </c>
    </row>
    <row r="11" spans="1:11" x14ac:dyDescent="0.25">
      <c r="A11" s="12" t="s">
        <v>70</v>
      </c>
      <c r="B11" s="13" t="s">
        <v>582</v>
      </c>
      <c r="C11" s="12"/>
      <c r="D11" s="12" t="s">
        <v>579</v>
      </c>
      <c r="E11" s="12">
        <v>20</v>
      </c>
      <c r="F11" s="14"/>
      <c r="G11" s="14">
        <f t="shared" si="0"/>
        <v>0</v>
      </c>
      <c r="H11" s="15">
        <v>0.08</v>
      </c>
      <c r="I11" s="14">
        <f t="shared" si="1"/>
        <v>0</v>
      </c>
      <c r="J11" s="14">
        <f t="shared" si="2"/>
        <v>0</v>
      </c>
      <c r="K11" s="14">
        <f t="shared" si="3"/>
        <v>0</v>
      </c>
    </row>
    <row r="12" spans="1:11" x14ac:dyDescent="0.25">
      <c r="A12" s="12" t="s">
        <v>72</v>
      </c>
      <c r="B12" s="13" t="s">
        <v>583</v>
      </c>
      <c r="C12" s="12"/>
      <c r="D12" s="12" t="s">
        <v>579</v>
      </c>
      <c r="E12" s="12">
        <v>20</v>
      </c>
      <c r="F12" s="14"/>
      <c r="G12" s="14">
        <f t="shared" si="0"/>
        <v>0</v>
      </c>
      <c r="H12" s="15">
        <v>0.08</v>
      </c>
      <c r="I12" s="14">
        <f t="shared" si="1"/>
        <v>0</v>
      </c>
      <c r="J12" s="14">
        <f t="shared" si="2"/>
        <v>0</v>
      </c>
      <c r="K12" s="14">
        <f t="shared" si="3"/>
        <v>0</v>
      </c>
    </row>
    <row r="13" spans="1:11" x14ac:dyDescent="0.25">
      <c r="A13" s="12" t="s">
        <v>74</v>
      </c>
      <c r="B13" s="13" t="s">
        <v>584</v>
      </c>
      <c r="C13" s="12"/>
      <c r="D13" s="12" t="s">
        <v>579</v>
      </c>
      <c r="E13" s="12">
        <v>20</v>
      </c>
      <c r="F13" s="14"/>
      <c r="G13" s="14">
        <f t="shared" si="0"/>
        <v>0</v>
      </c>
      <c r="H13" s="15">
        <v>0.08</v>
      </c>
      <c r="I13" s="14">
        <f t="shared" si="1"/>
        <v>0</v>
      </c>
      <c r="J13" s="14">
        <f t="shared" si="2"/>
        <v>0</v>
      </c>
      <c r="K13" s="14">
        <f t="shared" si="3"/>
        <v>0</v>
      </c>
    </row>
    <row r="14" spans="1:11" x14ac:dyDescent="0.25">
      <c r="A14" s="12" t="s">
        <v>76</v>
      </c>
      <c r="B14" s="13" t="s">
        <v>585</v>
      </c>
      <c r="C14" s="12"/>
      <c r="D14" s="12" t="s">
        <v>579</v>
      </c>
      <c r="E14" s="12">
        <v>20</v>
      </c>
      <c r="F14" s="14"/>
      <c r="G14" s="14">
        <f t="shared" si="0"/>
        <v>0</v>
      </c>
      <c r="H14" s="15">
        <v>0.08</v>
      </c>
      <c r="I14" s="14">
        <f t="shared" si="1"/>
        <v>0</v>
      </c>
      <c r="J14" s="14">
        <f t="shared" si="2"/>
        <v>0</v>
      </c>
      <c r="K14" s="14">
        <f t="shared" si="3"/>
        <v>0</v>
      </c>
    </row>
    <row r="15" spans="1:11" x14ac:dyDescent="0.25">
      <c r="A15" s="12" t="s">
        <v>78</v>
      </c>
      <c r="B15" s="13" t="s">
        <v>586</v>
      </c>
      <c r="C15" s="12"/>
      <c r="D15" s="12" t="s">
        <v>579</v>
      </c>
      <c r="E15" s="12">
        <v>20</v>
      </c>
      <c r="F15" s="14"/>
      <c r="G15" s="14">
        <f t="shared" si="0"/>
        <v>0</v>
      </c>
      <c r="H15" s="15">
        <v>0.08</v>
      </c>
      <c r="I15" s="14">
        <f t="shared" si="1"/>
        <v>0</v>
      </c>
      <c r="J15" s="14">
        <f t="shared" si="2"/>
        <v>0</v>
      </c>
      <c r="K15" s="14">
        <f t="shared" si="3"/>
        <v>0</v>
      </c>
    </row>
    <row r="16" spans="1:11" x14ac:dyDescent="0.25">
      <c r="A16" s="12" t="s">
        <v>80</v>
      </c>
      <c r="B16" s="13" t="s">
        <v>587</v>
      </c>
      <c r="C16" s="12"/>
      <c r="D16" s="12" t="s">
        <v>579</v>
      </c>
      <c r="E16" s="12">
        <v>20</v>
      </c>
      <c r="F16" s="14"/>
      <c r="G16" s="14">
        <f t="shared" si="0"/>
        <v>0</v>
      </c>
      <c r="H16" s="15">
        <v>0.08</v>
      </c>
      <c r="I16" s="14">
        <f t="shared" si="1"/>
        <v>0</v>
      </c>
      <c r="J16" s="14">
        <f t="shared" si="2"/>
        <v>0</v>
      </c>
      <c r="K16" s="14">
        <f t="shared" si="3"/>
        <v>0</v>
      </c>
    </row>
    <row r="17" spans="1:12" x14ac:dyDescent="0.25">
      <c r="A17" s="12" t="s">
        <v>82</v>
      </c>
      <c r="B17" s="13" t="s">
        <v>588</v>
      </c>
      <c r="C17" s="12"/>
      <c r="D17" s="12" t="s">
        <v>579</v>
      </c>
      <c r="E17" s="12">
        <v>20</v>
      </c>
      <c r="F17" s="14"/>
      <c r="G17" s="14">
        <f t="shared" si="0"/>
        <v>0</v>
      </c>
      <c r="H17" s="15">
        <v>0.08</v>
      </c>
      <c r="I17" s="14">
        <f t="shared" si="1"/>
        <v>0</v>
      </c>
      <c r="J17" s="14">
        <f t="shared" si="2"/>
        <v>0</v>
      </c>
      <c r="K17" s="14">
        <f t="shared" si="3"/>
        <v>0</v>
      </c>
    </row>
    <row r="18" spans="1:12" x14ac:dyDescent="0.25">
      <c r="A18" s="12" t="s">
        <v>84</v>
      </c>
      <c r="B18" s="13" t="s">
        <v>589</v>
      </c>
      <c r="C18" s="12"/>
      <c r="D18" s="12" t="s">
        <v>579</v>
      </c>
      <c r="E18" s="12">
        <v>5</v>
      </c>
      <c r="F18" s="14"/>
      <c r="G18" s="14">
        <f t="shared" si="0"/>
        <v>0</v>
      </c>
      <c r="H18" s="15">
        <v>0.08</v>
      </c>
      <c r="I18" s="14">
        <f t="shared" si="1"/>
        <v>0</v>
      </c>
      <c r="J18" s="14">
        <f t="shared" si="2"/>
        <v>0</v>
      </c>
      <c r="K18" s="14">
        <f t="shared" si="3"/>
        <v>0</v>
      </c>
    </row>
    <row r="19" spans="1:12" ht="25.5" x14ac:dyDescent="0.25">
      <c r="A19" s="12" t="s">
        <v>86</v>
      </c>
      <c r="B19" s="13" t="s">
        <v>590</v>
      </c>
      <c r="C19" s="12"/>
      <c r="D19" s="12" t="s">
        <v>579</v>
      </c>
      <c r="E19" s="12">
        <v>170</v>
      </c>
      <c r="F19" s="14"/>
      <c r="G19" s="14">
        <f t="shared" si="0"/>
        <v>0</v>
      </c>
      <c r="H19" s="15">
        <v>0.08</v>
      </c>
      <c r="I19" s="14">
        <f t="shared" si="1"/>
        <v>0</v>
      </c>
      <c r="J19" s="14">
        <f t="shared" si="2"/>
        <v>0</v>
      </c>
      <c r="K19" s="14">
        <f t="shared" si="3"/>
        <v>0</v>
      </c>
    </row>
    <row r="20" spans="1:12" ht="25.5" x14ac:dyDescent="0.25">
      <c r="A20" s="12" t="s">
        <v>88</v>
      </c>
      <c r="B20" s="13" t="s">
        <v>591</v>
      </c>
      <c r="C20" s="12"/>
      <c r="D20" s="12" t="s">
        <v>579</v>
      </c>
      <c r="E20" s="12">
        <v>220</v>
      </c>
      <c r="F20" s="14"/>
      <c r="G20" s="14">
        <f t="shared" si="0"/>
        <v>0</v>
      </c>
      <c r="H20" s="15">
        <v>0.08</v>
      </c>
      <c r="I20" s="14">
        <f t="shared" si="1"/>
        <v>0</v>
      </c>
      <c r="J20" s="14">
        <f t="shared" si="2"/>
        <v>0</v>
      </c>
      <c r="K20" s="14">
        <f t="shared" si="3"/>
        <v>0</v>
      </c>
    </row>
    <row r="21" spans="1:12" ht="25.5" x14ac:dyDescent="0.25">
      <c r="A21" s="12" t="s">
        <v>90</v>
      </c>
      <c r="B21" s="13" t="s">
        <v>592</v>
      </c>
      <c r="C21" s="12"/>
      <c r="D21" s="12" t="s">
        <v>579</v>
      </c>
      <c r="E21" s="12">
        <v>110</v>
      </c>
      <c r="F21" s="14"/>
      <c r="G21" s="14">
        <f t="shared" si="0"/>
        <v>0</v>
      </c>
      <c r="H21" s="15">
        <v>0.08</v>
      </c>
      <c r="I21" s="14">
        <f t="shared" si="1"/>
        <v>0</v>
      </c>
      <c r="J21" s="14">
        <f t="shared" si="2"/>
        <v>0</v>
      </c>
      <c r="K21" s="14">
        <f t="shared" si="3"/>
        <v>0</v>
      </c>
    </row>
    <row r="22" spans="1:12" ht="25.5" x14ac:dyDescent="0.25">
      <c r="A22" s="12" t="s">
        <v>92</v>
      </c>
      <c r="B22" s="13" t="s">
        <v>593</v>
      </c>
      <c r="C22" s="12"/>
      <c r="D22" s="12" t="s">
        <v>579</v>
      </c>
      <c r="E22" s="12">
        <v>270</v>
      </c>
      <c r="F22" s="14"/>
      <c r="G22" s="14">
        <f t="shared" si="0"/>
        <v>0</v>
      </c>
      <c r="H22" s="15">
        <v>0.08</v>
      </c>
      <c r="I22" s="14">
        <f t="shared" si="1"/>
        <v>0</v>
      </c>
      <c r="J22" s="14">
        <f t="shared" si="2"/>
        <v>0</v>
      </c>
      <c r="K22" s="14">
        <f t="shared" si="3"/>
        <v>0</v>
      </c>
    </row>
    <row r="23" spans="1:12" ht="25.5" x14ac:dyDescent="0.25">
      <c r="A23" s="12" t="s">
        <v>94</v>
      </c>
      <c r="B23" s="13" t="s">
        <v>594</v>
      </c>
      <c r="C23" s="12"/>
      <c r="D23" s="12" t="s">
        <v>579</v>
      </c>
      <c r="E23" s="12">
        <v>800</v>
      </c>
      <c r="F23" s="14"/>
      <c r="G23" s="14">
        <f t="shared" si="0"/>
        <v>0</v>
      </c>
      <c r="H23" s="15">
        <v>0.08</v>
      </c>
      <c r="I23" s="14">
        <f t="shared" si="1"/>
        <v>0</v>
      </c>
      <c r="J23" s="14">
        <f t="shared" si="2"/>
        <v>0</v>
      </c>
      <c r="K23" s="14">
        <f t="shared" si="3"/>
        <v>0</v>
      </c>
    </row>
    <row r="24" spans="1:12" ht="30" customHeight="1" x14ac:dyDescent="0.25">
      <c r="A24" s="189" t="s">
        <v>190</v>
      </c>
      <c r="B24" s="189"/>
      <c r="C24" s="189"/>
      <c r="D24" s="189"/>
      <c r="E24" s="189"/>
      <c r="F24" s="189"/>
      <c r="G24" s="17">
        <f>SUM(G8:G23)</f>
        <v>0</v>
      </c>
      <c r="H24" s="17" t="s">
        <v>26</v>
      </c>
      <c r="I24" s="17">
        <f>SUM(I8:I23)</f>
        <v>0</v>
      </c>
      <c r="J24" s="17" t="s">
        <v>26</v>
      </c>
      <c r="K24" s="17">
        <f>SUM(K8:K23)</f>
        <v>0</v>
      </c>
    </row>
    <row r="25" spans="1:12" ht="24.75" customHeight="1" x14ac:dyDescent="0.25">
      <c r="A25" s="214" t="s">
        <v>595</v>
      </c>
      <c r="B25" s="214"/>
      <c r="C25" s="214"/>
      <c r="D25" s="214"/>
      <c r="E25" s="214"/>
      <c r="F25" s="214"/>
      <c r="G25" s="214">
        <f>SUM('Część 36'!G8:G24)</f>
        <v>0</v>
      </c>
      <c r="H25" s="214"/>
      <c r="I25" s="214"/>
      <c r="J25" s="214"/>
      <c r="K25" s="214"/>
    </row>
    <row r="26" spans="1:12" ht="12.75" customHeight="1" x14ac:dyDescent="0.25">
      <c r="A26" s="177" t="s">
        <v>596</v>
      </c>
      <c r="B26" s="177"/>
      <c r="C26" s="177"/>
      <c r="D26" s="177"/>
      <c r="E26" s="177"/>
      <c r="F26" s="177"/>
      <c r="G26" s="177"/>
      <c r="H26" s="177"/>
      <c r="I26" s="177"/>
      <c r="J26" s="177"/>
      <c r="K26" s="177"/>
    </row>
    <row r="27" spans="1:12" ht="12.75" customHeight="1" x14ac:dyDescent="0.25">
      <c r="A27" s="8" t="s">
        <v>35</v>
      </c>
      <c r="B27" s="174" t="s">
        <v>337</v>
      </c>
      <c r="C27" s="174"/>
      <c r="D27" s="174"/>
      <c r="E27" s="174"/>
      <c r="F27" s="174"/>
      <c r="G27" s="174"/>
      <c r="H27" s="174"/>
      <c r="I27" s="174"/>
      <c r="J27" s="174"/>
      <c r="K27" s="174"/>
    </row>
    <row r="28" spans="1:12" ht="12" customHeight="1" x14ac:dyDescent="0.25">
      <c r="A28" s="8" t="s">
        <v>35</v>
      </c>
      <c r="B28" s="174" t="s">
        <v>597</v>
      </c>
      <c r="C28" s="174"/>
      <c r="D28" s="174"/>
      <c r="E28" s="174"/>
      <c r="F28" s="174"/>
      <c r="G28" s="174"/>
      <c r="H28" s="174"/>
      <c r="I28" s="174"/>
      <c r="J28" s="174"/>
      <c r="K28" s="174"/>
      <c r="L28" s="49"/>
    </row>
    <row r="29" spans="1:12" ht="12.75" customHeight="1" x14ac:dyDescent="0.25">
      <c r="A29" s="8" t="s">
        <v>35</v>
      </c>
      <c r="B29" s="174" t="s">
        <v>598</v>
      </c>
      <c r="C29" s="174"/>
      <c r="D29" s="174"/>
      <c r="E29" s="174"/>
      <c r="F29" s="174"/>
      <c r="G29" s="174"/>
      <c r="H29" s="174"/>
      <c r="I29" s="174"/>
      <c r="J29" s="174"/>
      <c r="K29" s="174"/>
      <c r="L29" s="49"/>
    </row>
    <row r="30" spans="1:12" ht="12.75" customHeight="1" x14ac:dyDescent="0.25">
      <c r="A30" s="8" t="s">
        <v>35</v>
      </c>
      <c r="B30" s="174" t="s">
        <v>599</v>
      </c>
      <c r="C30" s="174"/>
      <c r="D30" s="174"/>
      <c r="E30" s="174"/>
      <c r="F30" s="174"/>
      <c r="G30" s="174"/>
      <c r="H30" s="174"/>
      <c r="I30" s="174"/>
      <c r="J30" s="174"/>
      <c r="K30" s="174"/>
      <c r="L30" s="49"/>
    </row>
    <row r="31" spans="1:12" ht="12.75" customHeight="1" x14ac:dyDescent="0.25">
      <c r="A31" s="8" t="s">
        <v>35</v>
      </c>
      <c r="B31" s="174" t="s">
        <v>600</v>
      </c>
      <c r="C31" s="174"/>
      <c r="D31" s="174"/>
      <c r="E31" s="174"/>
      <c r="F31" s="174"/>
      <c r="G31" s="174"/>
      <c r="H31" s="174"/>
      <c r="I31" s="174"/>
      <c r="J31" s="174"/>
      <c r="K31" s="174"/>
    </row>
    <row r="32" spans="1:12" ht="12.75" customHeight="1" x14ac:dyDescent="0.25">
      <c r="A32" s="8" t="s">
        <v>35</v>
      </c>
      <c r="B32" s="174" t="s">
        <v>601</v>
      </c>
      <c r="C32" s="174"/>
      <c r="D32" s="174"/>
      <c r="E32" s="174"/>
      <c r="F32" s="174"/>
      <c r="G32" s="174"/>
      <c r="H32" s="174"/>
      <c r="I32" s="174"/>
      <c r="J32" s="174"/>
      <c r="K32" s="174"/>
    </row>
    <row r="33" spans="1:1024" ht="12.75" customHeight="1" x14ac:dyDescent="0.25">
      <c r="A33" s="8" t="s">
        <v>35</v>
      </c>
      <c r="B33" s="174" t="s">
        <v>602</v>
      </c>
      <c r="C33" s="174"/>
      <c r="D33" s="174"/>
      <c r="E33" s="174"/>
      <c r="F33" s="174"/>
      <c r="G33" s="174"/>
      <c r="H33" s="174"/>
      <c r="I33" s="174"/>
      <c r="J33" s="174"/>
      <c r="K33" s="174"/>
    </row>
    <row r="34" spans="1:1024" ht="12.75" customHeight="1" x14ac:dyDescent="0.25">
      <c r="A34" s="8" t="s">
        <v>35</v>
      </c>
      <c r="B34" s="174" t="s">
        <v>603</v>
      </c>
      <c r="C34" s="174"/>
      <c r="D34" s="174"/>
      <c r="E34" s="174"/>
      <c r="F34" s="174"/>
      <c r="G34" s="174"/>
      <c r="H34" s="174"/>
      <c r="I34" s="174"/>
      <c r="J34" s="174"/>
      <c r="K34" s="174"/>
    </row>
    <row r="35" spans="1:1024" ht="12.75" customHeight="1" x14ac:dyDescent="0.25">
      <c r="A35" s="8" t="s">
        <v>35</v>
      </c>
      <c r="B35" s="174" t="s">
        <v>604</v>
      </c>
      <c r="C35" s="174"/>
      <c r="D35" s="174"/>
      <c r="E35" s="174"/>
      <c r="F35" s="174"/>
      <c r="G35" s="174"/>
      <c r="H35" s="174"/>
      <c r="I35" s="174"/>
      <c r="J35" s="174"/>
      <c r="K35" s="174"/>
    </row>
    <row r="36" spans="1:1024" ht="12.75" customHeight="1" x14ac:dyDescent="0.25">
      <c r="A36" s="8" t="s">
        <v>35</v>
      </c>
      <c r="B36" s="174" t="s">
        <v>605</v>
      </c>
      <c r="C36" s="174"/>
      <c r="D36" s="174"/>
      <c r="E36" s="174"/>
      <c r="F36" s="174"/>
      <c r="G36" s="174"/>
      <c r="H36" s="174"/>
      <c r="I36" s="174"/>
      <c r="J36" s="174"/>
      <c r="K36" s="174"/>
    </row>
    <row r="37" spans="1:1024" ht="12.75" customHeight="1" x14ac:dyDescent="0.25">
      <c r="A37" s="8"/>
      <c r="B37" s="55"/>
      <c r="C37" s="55"/>
      <c r="D37" s="55"/>
      <c r="E37" s="55"/>
      <c r="F37" s="55"/>
      <c r="G37" s="55"/>
      <c r="H37" s="55"/>
      <c r="I37" s="55"/>
      <c r="J37" s="55"/>
      <c r="K37" s="55"/>
    </row>
    <row r="38" spans="1:1024" s="6" customFormat="1" ht="12.75" customHeight="1" x14ac:dyDescent="0.25">
      <c r="A38" s="177" t="s">
        <v>606</v>
      </c>
      <c r="B38" s="177"/>
      <c r="C38" s="177"/>
      <c r="D38" s="177"/>
      <c r="E38" s="177"/>
      <c r="F38" s="177"/>
      <c r="G38" s="177"/>
      <c r="H38" s="177"/>
      <c r="I38" s="177"/>
      <c r="J38" s="177"/>
      <c r="K38" s="177"/>
      <c r="AMI38"/>
      <c r="AMJ38"/>
    </row>
    <row r="39" spans="1:1024" ht="12.75" customHeight="1" x14ac:dyDescent="0.25">
      <c r="A39" s="8" t="s">
        <v>35</v>
      </c>
      <c r="B39" s="174" t="s">
        <v>607</v>
      </c>
      <c r="C39" s="174"/>
      <c r="D39" s="174"/>
      <c r="E39" s="174"/>
      <c r="F39" s="174"/>
      <c r="G39" s="174"/>
      <c r="H39" s="174"/>
      <c r="I39" s="174"/>
      <c r="J39" s="174"/>
      <c r="K39" s="174"/>
    </row>
    <row r="40" spans="1:1024" ht="12.75" customHeight="1" x14ac:dyDescent="0.25">
      <c r="A40" s="8" t="s">
        <v>35</v>
      </c>
      <c r="B40" s="174" t="s">
        <v>608</v>
      </c>
      <c r="C40" s="174"/>
      <c r="D40" s="174"/>
      <c r="E40" s="174"/>
      <c r="F40" s="174"/>
      <c r="G40" s="174"/>
      <c r="H40" s="174"/>
      <c r="I40" s="174"/>
      <c r="J40" s="174"/>
      <c r="K40" s="174"/>
    </row>
    <row r="41" spans="1:1024" ht="12.75" customHeight="1" x14ac:dyDescent="0.25">
      <c r="A41" s="8" t="s">
        <v>35</v>
      </c>
      <c r="B41" s="174" t="s">
        <v>609</v>
      </c>
      <c r="C41" s="174"/>
      <c r="D41" s="174"/>
      <c r="E41" s="174"/>
      <c r="F41" s="174"/>
      <c r="G41" s="174"/>
      <c r="H41" s="174"/>
      <c r="I41" s="174"/>
      <c r="J41" s="174"/>
      <c r="K41" s="174"/>
    </row>
    <row r="42" spans="1:1024" ht="12.75" customHeight="1" x14ac:dyDescent="0.25">
      <c r="A42" s="8"/>
      <c r="B42" s="55"/>
      <c r="C42" s="55"/>
      <c r="D42" s="55"/>
      <c r="E42" s="55"/>
      <c r="F42" s="55"/>
      <c r="G42" s="55"/>
      <c r="H42" s="55"/>
      <c r="I42" s="55"/>
      <c r="J42" s="55"/>
      <c r="K42" s="55"/>
    </row>
    <row r="43" spans="1:1024" ht="12.75" customHeight="1" x14ac:dyDescent="0.25">
      <c r="A43" s="177" t="s">
        <v>610</v>
      </c>
      <c r="B43" s="177"/>
      <c r="C43" s="177"/>
      <c r="D43" s="177"/>
      <c r="E43" s="177"/>
      <c r="F43" s="177"/>
      <c r="G43" s="177"/>
      <c r="H43" s="177"/>
      <c r="I43" s="177"/>
      <c r="J43" s="177"/>
      <c r="K43" s="177"/>
    </row>
    <row r="44" spans="1:1024" ht="12.75" customHeight="1" x14ac:dyDescent="0.25">
      <c r="A44" s="8" t="s">
        <v>35</v>
      </c>
      <c r="B44" s="174" t="s">
        <v>573</v>
      </c>
      <c r="C44" s="174"/>
      <c r="D44" s="174"/>
      <c r="E44" s="174"/>
      <c r="F44" s="174"/>
      <c r="G44" s="174"/>
      <c r="H44" s="174"/>
      <c r="I44" s="174"/>
      <c r="J44" s="174"/>
      <c r="K44" s="174"/>
    </row>
    <row r="45" spans="1:1024" ht="12.75" customHeight="1" x14ac:dyDescent="0.25">
      <c r="A45" s="8" t="s">
        <v>35</v>
      </c>
      <c r="B45" s="174" t="s">
        <v>444</v>
      </c>
      <c r="C45" s="174"/>
      <c r="D45" s="174"/>
      <c r="E45" s="174"/>
      <c r="F45" s="174"/>
      <c r="G45" s="174"/>
      <c r="H45" s="174"/>
      <c r="I45" s="174"/>
      <c r="J45" s="174"/>
      <c r="K45" s="174"/>
    </row>
    <row r="46" spans="1:1024" ht="12.75" customHeight="1" x14ac:dyDescent="0.25">
      <c r="A46" s="8" t="s">
        <v>35</v>
      </c>
      <c r="B46" s="174" t="s">
        <v>337</v>
      </c>
      <c r="C46" s="174"/>
      <c r="D46" s="174"/>
      <c r="E46" s="174"/>
      <c r="F46" s="174"/>
      <c r="G46" s="174"/>
      <c r="H46" s="174"/>
      <c r="I46" s="174"/>
      <c r="J46" s="174"/>
      <c r="K46" s="174"/>
    </row>
    <row r="47" spans="1:1024" ht="12.75" customHeight="1" x14ac:dyDescent="0.25">
      <c r="A47" s="8" t="s">
        <v>35</v>
      </c>
      <c r="B47" s="174" t="s">
        <v>611</v>
      </c>
      <c r="C47" s="174"/>
      <c r="D47" s="174"/>
      <c r="E47" s="174"/>
      <c r="F47" s="174"/>
      <c r="G47" s="174"/>
      <c r="H47" s="174"/>
      <c r="I47" s="174"/>
      <c r="J47" s="174"/>
      <c r="K47" s="174"/>
    </row>
    <row r="48" spans="1:1024" ht="12.75" customHeight="1" x14ac:dyDescent="0.25">
      <c r="A48" s="8" t="s">
        <v>35</v>
      </c>
      <c r="B48" s="174" t="s">
        <v>612</v>
      </c>
      <c r="C48" s="174"/>
      <c r="D48" s="174"/>
      <c r="E48" s="174"/>
      <c r="F48" s="174"/>
      <c r="G48" s="174"/>
      <c r="H48" s="174"/>
      <c r="I48" s="174"/>
      <c r="J48" s="174"/>
      <c r="K48" s="174"/>
    </row>
    <row r="49" spans="1:11" ht="12.75" customHeight="1" x14ac:dyDescent="0.25">
      <c r="A49" s="8" t="s">
        <v>35</v>
      </c>
      <c r="B49" s="174" t="s">
        <v>613</v>
      </c>
      <c r="C49" s="174"/>
      <c r="D49" s="174"/>
      <c r="E49" s="174"/>
      <c r="F49" s="174"/>
      <c r="G49" s="174"/>
      <c r="H49" s="174"/>
      <c r="I49" s="174"/>
      <c r="J49" s="174"/>
      <c r="K49" s="174"/>
    </row>
    <row r="50" spans="1:11" ht="12.75" customHeight="1" x14ac:dyDescent="0.25">
      <c r="A50" s="8" t="s">
        <v>35</v>
      </c>
      <c r="B50" s="174" t="s">
        <v>614</v>
      </c>
      <c r="C50" s="174"/>
      <c r="D50" s="174"/>
      <c r="E50" s="174"/>
      <c r="F50" s="174"/>
      <c r="G50" s="174"/>
      <c r="H50" s="174"/>
      <c r="I50" s="174"/>
      <c r="J50" s="174"/>
      <c r="K50" s="174"/>
    </row>
    <row r="51" spans="1:11" ht="12.75" customHeight="1" x14ac:dyDescent="0.25">
      <c r="A51" s="8" t="s">
        <v>35</v>
      </c>
      <c r="B51" s="174" t="s">
        <v>615</v>
      </c>
      <c r="C51" s="174"/>
      <c r="D51" s="174"/>
      <c r="E51" s="174"/>
      <c r="F51" s="174"/>
      <c r="G51" s="174"/>
      <c r="H51" s="174"/>
      <c r="I51" s="174"/>
      <c r="J51" s="174"/>
      <c r="K51" s="174"/>
    </row>
    <row r="53" spans="1:11" ht="14.25" customHeight="1" x14ac:dyDescent="0.25">
      <c r="A53" s="177" t="s">
        <v>616</v>
      </c>
      <c r="B53" s="177"/>
      <c r="C53" s="177"/>
      <c r="D53" s="177"/>
      <c r="E53" s="177"/>
      <c r="F53" s="177"/>
      <c r="G53" s="177"/>
      <c r="H53" s="177"/>
      <c r="I53" s="177"/>
      <c r="J53" s="177"/>
      <c r="K53" s="177"/>
    </row>
    <row r="54" spans="1:11" ht="14.25" customHeight="1" x14ac:dyDescent="0.25">
      <c r="A54" s="159" t="s">
        <v>35</v>
      </c>
      <c r="B54" s="235" t="s">
        <v>617</v>
      </c>
      <c r="C54" s="235"/>
      <c r="D54" s="235"/>
      <c r="E54" s="235"/>
      <c r="F54" s="235"/>
      <c r="G54" s="235"/>
      <c r="H54" s="235"/>
      <c r="I54" s="235"/>
      <c r="J54" s="235"/>
      <c r="K54" s="235"/>
    </row>
    <row r="55" spans="1:11" ht="14.25" customHeight="1" x14ac:dyDescent="0.25">
      <c r="A55" s="159" t="s">
        <v>35</v>
      </c>
      <c r="B55" s="235" t="s">
        <v>618</v>
      </c>
      <c r="C55" s="235"/>
      <c r="D55" s="235"/>
      <c r="E55" s="235"/>
      <c r="F55" s="235"/>
      <c r="G55" s="235"/>
      <c r="H55" s="235"/>
      <c r="I55" s="235"/>
      <c r="J55" s="235"/>
      <c r="K55" s="235"/>
    </row>
    <row r="56" spans="1:11" ht="14.25" customHeight="1" x14ac:dyDescent="0.25">
      <c r="A56" s="159" t="s">
        <v>35</v>
      </c>
      <c r="B56" s="235" t="s">
        <v>619</v>
      </c>
      <c r="C56" s="235"/>
      <c r="D56" s="235"/>
      <c r="E56" s="235"/>
      <c r="F56" s="235"/>
      <c r="G56" s="235"/>
      <c r="H56" s="235"/>
      <c r="I56" s="235"/>
      <c r="J56" s="235"/>
      <c r="K56" s="235"/>
    </row>
    <row r="57" spans="1:11" ht="14.25" customHeight="1" x14ac:dyDescent="0.25">
      <c r="A57" s="159" t="s">
        <v>35</v>
      </c>
      <c r="B57" s="235" t="s">
        <v>620</v>
      </c>
      <c r="C57" s="235"/>
      <c r="D57" s="235"/>
      <c r="E57" s="235"/>
      <c r="F57" s="235"/>
      <c r="G57" s="235"/>
      <c r="H57" s="235"/>
      <c r="I57" s="235"/>
      <c r="J57" s="235"/>
      <c r="K57" s="235"/>
    </row>
    <row r="58" spans="1:11" ht="14.25" customHeight="1" x14ac:dyDescent="0.25">
      <c r="A58" s="159" t="s">
        <v>35</v>
      </c>
      <c r="B58" s="235" t="s">
        <v>621</v>
      </c>
      <c r="C58" s="235"/>
      <c r="D58" s="235"/>
      <c r="E58" s="235"/>
      <c r="F58" s="235"/>
      <c r="G58" s="235"/>
      <c r="H58" s="235"/>
      <c r="I58" s="235"/>
      <c r="J58" s="235"/>
      <c r="K58" s="235"/>
    </row>
    <row r="62" spans="1:11" ht="20.25" customHeight="1" x14ac:dyDescent="0.25"/>
  </sheetData>
  <mergeCells count="37">
    <mergeCell ref="A1:B1"/>
    <mergeCell ref="A2:K2"/>
    <mergeCell ref="A3:C3"/>
    <mergeCell ref="A4:K4"/>
    <mergeCell ref="A5:K5"/>
    <mergeCell ref="A24:F24"/>
    <mergeCell ref="A25:K25"/>
    <mergeCell ref="A26:K26"/>
    <mergeCell ref="B27:K27"/>
    <mergeCell ref="B28:K28"/>
    <mergeCell ref="B29:K29"/>
    <mergeCell ref="B30:K30"/>
    <mergeCell ref="B31:K31"/>
    <mergeCell ref="B32:K32"/>
    <mergeCell ref="B33:K33"/>
    <mergeCell ref="B34:K34"/>
    <mergeCell ref="B35:K35"/>
    <mergeCell ref="B36:K36"/>
    <mergeCell ref="A38:K38"/>
    <mergeCell ref="B39:K39"/>
    <mergeCell ref="B40:K40"/>
    <mergeCell ref="B41:K41"/>
    <mergeCell ref="A43:K43"/>
    <mergeCell ref="B44:K44"/>
    <mergeCell ref="B45:K45"/>
    <mergeCell ref="B46:K46"/>
    <mergeCell ref="B47:K47"/>
    <mergeCell ref="B48:K48"/>
    <mergeCell ref="B49:K49"/>
    <mergeCell ref="B56:K56"/>
    <mergeCell ref="B57:K57"/>
    <mergeCell ref="B58:K58"/>
    <mergeCell ref="B50:K50"/>
    <mergeCell ref="B51:K51"/>
    <mergeCell ref="A53:K53"/>
    <mergeCell ref="B54:K54"/>
    <mergeCell ref="B55:K55"/>
  </mergeCells>
  <pageMargins left="0.7" right="0.7" top="0.75" bottom="0.75" header="0.51180555555555496" footer="0.51180555555555496"/>
  <pageSetup paperSize="9" firstPageNumber="0" orientation="landscape" horizontalDpi="300" verticalDpi="300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dimension ref="A1:AMH15"/>
  <sheetViews>
    <sheetView zoomScaleNormal="100" workbookViewId="0">
      <selection activeCell="A6" sqref="A6:K6"/>
    </sheetView>
  </sheetViews>
  <sheetFormatPr defaultRowHeight="15" x14ac:dyDescent="0.25"/>
  <cols>
    <col min="1" max="1" width="4.140625" style="7" customWidth="1"/>
    <col min="2" max="2" width="15.140625" style="7" customWidth="1"/>
    <col min="3" max="3" width="45.140625" style="7" customWidth="1"/>
    <col min="4" max="4" width="6.140625" style="7" customWidth="1"/>
    <col min="5" max="5" width="5.5703125" style="7" customWidth="1"/>
    <col min="6" max="6" width="14" style="7" customWidth="1"/>
    <col min="7" max="7" width="9.7109375" style="7" customWidth="1"/>
    <col min="8" max="8" width="5.7109375" style="7" customWidth="1"/>
    <col min="9" max="9" width="8.140625" style="7" customWidth="1"/>
    <col min="10" max="10" width="7.42578125" style="7" customWidth="1"/>
    <col min="11" max="11" width="9.7109375" style="7" customWidth="1"/>
    <col min="12" max="254" width="9.140625" style="7" customWidth="1"/>
    <col min="255" max="1022" width="9.140625" style="61" customWidth="1"/>
    <col min="1023" max="1025" width="8.7109375" customWidth="1"/>
  </cols>
  <sheetData>
    <row r="1" spans="1:11" ht="12.75" customHeight="1" x14ac:dyDescent="0.25">
      <c r="A1" s="1" t="s">
        <v>644</v>
      </c>
      <c r="B1" s="1"/>
      <c r="C1" s="1"/>
      <c r="D1" s="162"/>
      <c r="E1" s="162"/>
      <c r="F1" s="162"/>
      <c r="G1" s="162"/>
      <c r="H1" s="162"/>
      <c r="I1" s="162"/>
      <c r="J1" s="162"/>
      <c r="K1" s="162"/>
    </row>
    <row r="2" spans="1:11" ht="12.75" customHeight="1" x14ac:dyDescent="0.25">
      <c r="A2" s="173" t="s">
        <v>622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</row>
    <row r="3" spans="1:11" ht="51" customHeight="1" x14ac:dyDescent="0.25">
      <c r="A3" s="174" t="s">
        <v>645</v>
      </c>
      <c r="B3" s="175"/>
      <c r="C3" s="175"/>
      <c r="D3" s="6"/>
      <c r="E3" s="6"/>
      <c r="F3" s="6"/>
      <c r="G3" s="6"/>
      <c r="H3" s="6"/>
      <c r="I3" s="8"/>
      <c r="K3" s="6"/>
    </row>
    <row r="4" spans="1:11" ht="38.25" customHeight="1" x14ac:dyDescent="0.25">
      <c r="A4" s="176" t="s">
        <v>660</v>
      </c>
      <c r="B4" s="176"/>
      <c r="C4" s="176"/>
      <c r="D4" s="176"/>
      <c r="E4" s="176"/>
      <c r="F4" s="176"/>
      <c r="G4" s="176"/>
      <c r="H4" s="176"/>
      <c r="I4" s="176"/>
      <c r="J4" s="176"/>
      <c r="K4" s="176"/>
    </row>
    <row r="5" spans="1:11" ht="16.5" customHeight="1" x14ac:dyDescent="0.25">
      <c r="A5" s="183" t="s">
        <v>623</v>
      </c>
      <c r="B5" s="183"/>
      <c r="C5" s="183"/>
      <c r="D5" s="183"/>
      <c r="E5" s="183"/>
      <c r="F5" s="183"/>
      <c r="G5" s="183"/>
      <c r="H5" s="183"/>
      <c r="I5" s="183"/>
      <c r="J5" s="183"/>
      <c r="K5" s="183"/>
    </row>
    <row r="6" spans="1:11" ht="45.75" customHeight="1" x14ac:dyDescent="0.25">
      <c r="A6" s="236" t="s">
        <v>2</v>
      </c>
      <c r="B6" s="237" t="s">
        <v>3</v>
      </c>
      <c r="C6" s="237" t="s">
        <v>29</v>
      </c>
      <c r="D6" s="237" t="s">
        <v>5</v>
      </c>
      <c r="E6" s="237" t="s">
        <v>6</v>
      </c>
      <c r="F6" s="238" t="s">
        <v>7</v>
      </c>
      <c r="G6" s="238" t="s">
        <v>8</v>
      </c>
      <c r="H6" s="237" t="s">
        <v>9</v>
      </c>
      <c r="I6" s="238" t="s">
        <v>10</v>
      </c>
      <c r="J6" s="238" t="s">
        <v>11</v>
      </c>
      <c r="K6" s="238" t="s">
        <v>12</v>
      </c>
    </row>
    <row r="7" spans="1:11" x14ac:dyDescent="0.25">
      <c r="A7" s="9">
        <v>1</v>
      </c>
      <c r="B7" s="9">
        <v>2</v>
      </c>
      <c r="C7" s="9">
        <v>3</v>
      </c>
      <c r="D7" s="9">
        <v>4</v>
      </c>
      <c r="E7" s="9">
        <v>5</v>
      </c>
      <c r="F7" s="10">
        <v>6</v>
      </c>
      <c r="G7" s="10" t="s">
        <v>13</v>
      </c>
      <c r="H7" s="9">
        <v>8</v>
      </c>
      <c r="I7" s="10" t="s">
        <v>14</v>
      </c>
      <c r="J7" s="10" t="s">
        <v>15</v>
      </c>
      <c r="K7" s="10" t="s">
        <v>16</v>
      </c>
    </row>
    <row r="8" spans="1:11" ht="48.75" customHeight="1" x14ac:dyDescent="0.25">
      <c r="A8" s="12" t="s">
        <v>76</v>
      </c>
      <c r="B8" s="12"/>
      <c r="C8" s="50" t="s">
        <v>624</v>
      </c>
      <c r="D8" s="12" t="s">
        <v>20</v>
      </c>
      <c r="E8" s="58">
        <v>500</v>
      </c>
      <c r="F8" s="59"/>
      <c r="G8" s="14">
        <f>F8*E8</f>
        <v>0</v>
      </c>
      <c r="H8" s="15">
        <v>0.23</v>
      </c>
      <c r="I8" s="14">
        <f>G8*H8</f>
        <v>0</v>
      </c>
      <c r="J8" s="14">
        <f>K8/E8</f>
        <v>0</v>
      </c>
      <c r="K8" s="14">
        <f>G8+I8</f>
        <v>0</v>
      </c>
    </row>
    <row r="9" spans="1:11" ht="50.25" customHeight="1" x14ac:dyDescent="0.25">
      <c r="A9" s="12" t="s">
        <v>78</v>
      </c>
      <c r="B9" s="12"/>
      <c r="C9" s="50" t="s">
        <v>625</v>
      </c>
      <c r="D9" s="12" t="s">
        <v>20</v>
      </c>
      <c r="E9" s="58">
        <v>2000</v>
      </c>
      <c r="F9" s="59"/>
      <c r="G9" s="14">
        <f>F9*E9</f>
        <v>0</v>
      </c>
      <c r="H9" s="15">
        <v>0.23</v>
      </c>
      <c r="I9" s="14">
        <f>G9*H9</f>
        <v>0</v>
      </c>
      <c r="J9" s="14">
        <f>K9/E9</f>
        <v>0</v>
      </c>
      <c r="K9" s="14">
        <f>G9+I9</f>
        <v>0</v>
      </c>
    </row>
    <row r="10" spans="1:11" ht="58.5" customHeight="1" x14ac:dyDescent="0.25">
      <c r="A10" s="12" t="s">
        <v>80</v>
      </c>
      <c r="B10" s="12"/>
      <c r="C10" s="50" t="s">
        <v>626</v>
      </c>
      <c r="D10" s="12" t="s">
        <v>20</v>
      </c>
      <c r="E10" s="58">
        <v>800</v>
      </c>
      <c r="F10" s="59"/>
      <c r="G10" s="14">
        <f>F10*E10</f>
        <v>0</v>
      </c>
      <c r="H10" s="15">
        <v>0.23</v>
      </c>
      <c r="I10" s="14">
        <f>G10*H10</f>
        <v>0</v>
      </c>
      <c r="J10" s="14">
        <f>K10/E10</f>
        <v>0</v>
      </c>
      <c r="K10" s="14">
        <f>G10+I10</f>
        <v>0</v>
      </c>
    </row>
    <row r="11" spans="1:11" ht="26.25" customHeight="1" x14ac:dyDescent="0.25">
      <c r="A11" s="191" t="s">
        <v>190</v>
      </c>
      <c r="B11" s="191"/>
      <c r="C11" s="191"/>
      <c r="D11" s="191"/>
      <c r="E11" s="191"/>
      <c r="F11" s="191"/>
      <c r="G11" s="17">
        <f>SUM(G8:G10)</f>
        <v>0</v>
      </c>
      <c r="H11" s="47" t="s">
        <v>26</v>
      </c>
      <c r="I11" s="17">
        <f>SUM(I8:I10)</f>
        <v>0</v>
      </c>
      <c r="J11" s="47" t="s">
        <v>26</v>
      </c>
      <c r="K11" s="17">
        <f>SUM(K8:K10)</f>
        <v>0</v>
      </c>
    </row>
    <row r="12" spans="1:11" x14ac:dyDescent="0.25">
      <c r="C12" s="76" t="s">
        <v>627</v>
      </c>
    </row>
    <row r="13" spans="1:11" ht="53.25" customHeight="1" x14ac:dyDescent="0.25">
      <c r="C13" s="160" t="s">
        <v>628</v>
      </c>
    </row>
    <row r="14" spans="1:11" ht="17.25" customHeight="1" x14ac:dyDescent="0.25"/>
    <row r="15" spans="1:11" ht="21" customHeight="1" x14ac:dyDescent="0.25"/>
  </sheetData>
  <mergeCells count="5">
    <mergeCell ref="A5:K5"/>
    <mergeCell ref="A11:F11"/>
    <mergeCell ref="A4:K4"/>
    <mergeCell ref="A2:K2"/>
    <mergeCell ref="A3:C3"/>
  </mergeCells>
  <pageMargins left="0.78749999999999998" right="0.78749999999999998" top="1.05277777777778" bottom="1.05277777777778" header="0.78749999999999998" footer="0.78749999999999998"/>
  <pageSetup paperSize="9" firstPageNumber="0" orientation="landscape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dimension ref="A1:AMJ28"/>
  <sheetViews>
    <sheetView tabSelected="1" topLeftCell="A19" zoomScaleNormal="100" workbookViewId="0">
      <selection activeCell="K6" sqref="K6"/>
    </sheetView>
  </sheetViews>
  <sheetFormatPr defaultRowHeight="15" x14ac:dyDescent="0.25"/>
  <cols>
    <col min="1" max="1" width="5.7109375" style="7" customWidth="1"/>
    <col min="2" max="2" width="12.7109375" style="7" customWidth="1"/>
    <col min="3" max="3" width="28.85546875" style="7" customWidth="1"/>
    <col min="4" max="4" width="15.85546875" style="7" customWidth="1"/>
    <col min="5" max="5" width="8.140625" style="7" customWidth="1"/>
    <col min="6" max="6" width="13.7109375" style="48" customWidth="1"/>
    <col min="7" max="7" width="12.140625" style="48" customWidth="1"/>
    <col min="8" max="8" width="5.140625" style="7" customWidth="1"/>
    <col min="9" max="9" width="8.140625" style="48" customWidth="1"/>
    <col min="10" max="10" width="14.5703125" style="48" customWidth="1"/>
    <col min="11" max="11" width="13.140625" style="48" customWidth="1"/>
    <col min="12" max="253" width="9.140625" style="7" customWidth="1"/>
    <col min="254" max="254" width="5.7109375" style="7" customWidth="1"/>
    <col min="255" max="255" width="21.7109375" style="7" customWidth="1"/>
    <col min="256" max="256" width="34.140625" style="7" customWidth="1"/>
    <col min="257" max="257" width="15.85546875" style="7" customWidth="1"/>
    <col min="258" max="258" width="8.140625" style="7" customWidth="1"/>
    <col min="259" max="259" width="9.28515625" style="7" customWidth="1"/>
    <col min="260" max="260" width="12.140625" style="7" customWidth="1"/>
    <col min="261" max="261" width="5.140625" style="7" customWidth="1"/>
    <col min="262" max="262" width="8.140625" style="7" customWidth="1"/>
    <col min="263" max="263" width="9.140625" style="7" customWidth="1"/>
    <col min="264" max="264" width="13.140625" style="7" customWidth="1"/>
    <col min="265" max="509" width="9.140625" style="7" customWidth="1"/>
    <col min="510" max="510" width="5.7109375" style="7" customWidth="1"/>
    <col min="511" max="511" width="21.7109375" style="7" customWidth="1"/>
    <col min="512" max="512" width="34.140625" style="7" customWidth="1"/>
    <col min="513" max="513" width="15.85546875" style="7" customWidth="1"/>
    <col min="514" max="514" width="8.140625" style="7" customWidth="1"/>
    <col min="515" max="515" width="9.28515625" style="7" customWidth="1"/>
    <col min="516" max="516" width="12.140625" style="7" customWidth="1"/>
    <col min="517" max="517" width="5.140625" style="7" customWidth="1"/>
    <col min="518" max="518" width="8.140625" style="7" customWidth="1"/>
    <col min="519" max="519" width="9.140625" style="7" customWidth="1"/>
    <col min="520" max="520" width="13.140625" style="7" customWidth="1"/>
    <col min="521" max="765" width="9.140625" style="7" customWidth="1"/>
    <col min="766" max="766" width="5.7109375" style="7" customWidth="1"/>
    <col min="767" max="767" width="21.7109375" style="7" customWidth="1"/>
    <col min="768" max="768" width="34.140625" style="7" customWidth="1"/>
    <col min="769" max="769" width="15.85546875" style="7" customWidth="1"/>
    <col min="770" max="770" width="8.140625" style="7" customWidth="1"/>
    <col min="771" max="771" width="9.28515625" style="7" customWidth="1"/>
    <col min="772" max="772" width="12.140625" style="7" customWidth="1"/>
    <col min="773" max="773" width="5.140625" style="7" customWidth="1"/>
    <col min="774" max="774" width="8.140625" style="7" customWidth="1"/>
    <col min="775" max="775" width="9.140625" style="7" customWidth="1"/>
    <col min="776" max="776" width="13.140625" style="7" customWidth="1"/>
    <col min="777" max="1022" width="9.140625" style="7" customWidth="1"/>
    <col min="1023" max="1025" width="8.7109375" customWidth="1"/>
  </cols>
  <sheetData>
    <row r="1" spans="1:1024" x14ac:dyDescent="0.25">
      <c r="A1" s="162" t="s">
        <v>644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</row>
    <row r="2" spans="1:1024" x14ac:dyDescent="0.25">
      <c r="A2" s="173" t="s">
        <v>629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</row>
    <row r="3" spans="1:1024" ht="62.25" customHeight="1" x14ac:dyDescent="0.25">
      <c r="A3" s="174" t="s">
        <v>645</v>
      </c>
      <c r="B3" s="175"/>
      <c r="C3" s="175"/>
      <c r="D3" s="6"/>
      <c r="E3" s="6"/>
      <c r="F3" s="6"/>
      <c r="G3" s="6"/>
      <c r="H3" s="6"/>
      <c r="I3" s="8"/>
      <c r="J3" s="7"/>
      <c r="K3" s="6"/>
    </row>
    <row r="4" spans="1:1024" ht="52.5" customHeight="1" x14ac:dyDescent="0.25">
      <c r="A4" s="176" t="s">
        <v>660</v>
      </c>
      <c r="B4" s="176"/>
      <c r="C4" s="176"/>
      <c r="D4" s="176"/>
      <c r="E4" s="176"/>
      <c r="F4" s="176"/>
      <c r="G4" s="176"/>
      <c r="H4" s="176"/>
      <c r="I4" s="176"/>
      <c r="J4" s="176"/>
      <c r="K4" s="176"/>
    </row>
    <row r="5" spans="1:1024" ht="12.75" customHeight="1" x14ac:dyDescent="0.25">
      <c r="A5" s="183" t="s">
        <v>630</v>
      </c>
      <c r="B5" s="183"/>
      <c r="C5" s="183"/>
      <c r="D5" s="183"/>
      <c r="E5" s="183"/>
      <c r="F5" s="183"/>
      <c r="G5" s="183"/>
      <c r="H5" s="183"/>
      <c r="I5" s="183"/>
      <c r="J5" s="183"/>
      <c r="K5" s="183"/>
    </row>
    <row r="6" spans="1:1024" ht="48" x14ac:dyDescent="0.25">
      <c r="A6" s="236" t="s">
        <v>2</v>
      </c>
      <c r="B6" s="237" t="s">
        <v>3</v>
      </c>
      <c r="C6" s="237" t="s">
        <v>29</v>
      </c>
      <c r="D6" s="237" t="s">
        <v>5</v>
      </c>
      <c r="E6" s="237" t="s">
        <v>6</v>
      </c>
      <c r="F6" s="238" t="s">
        <v>7</v>
      </c>
      <c r="G6" s="238" t="s">
        <v>8</v>
      </c>
      <c r="H6" s="237" t="s">
        <v>9</v>
      </c>
      <c r="I6" s="238" t="s">
        <v>10</v>
      </c>
      <c r="J6" s="238" t="s">
        <v>11</v>
      </c>
      <c r="K6" s="238" t="s">
        <v>12</v>
      </c>
      <c r="L6" s="49"/>
    </row>
    <row r="7" spans="1:1024" x14ac:dyDescent="0.25">
      <c r="A7" s="9">
        <v>1</v>
      </c>
      <c r="B7" s="9">
        <v>2</v>
      </c>
      <c r="C7" s="9">
        <v>3</v>
      </c>
      <c r="D7" s="9">
        <v>4</v>
      </c>
      <c r="E7" s="9">
        <v>5</v>
      </c>
      <c r="F7" s="10">
        <v>6</v>
      </c>
      <c r="G7" s="10" t="s">
        <v>13</v>
      </c>
      <c r="H7" s="9">
        <v>8</v>
      </c>
      <c r="I7" s="10" t="s">
        <v>14</v>
      </c>
      <c r="J7" s="10" t="s">
        <v>15</v>
      </c>
      <c r="K7" s="10" t="s">
        <v>16</v>
      </c>
      <c r="L7" s="49"/>
    </row>
    <row r="8" spans="1:1024" ht="25.5" x14ac:dyDescent="0.25">
      <c r="A8" s="12" t="s">
        <v>18</v>
      </c>
      <c r="B8" s="12"/>
      <c r="C8" s="13" t="s">
        <v>631</v>
      </c>
      <c r="D8" s="12" t="s">
        <v>632</v>
      </c>
      <c r="E8" s="12">
        <v>8</v>
      </c>
      <c r="F8" s="14"/>
      <c r="G8" s="14">
        <f t="shared" ref="G8:G19" si="0">F8*E8</f>
        <v>0</v>
      </c>
      <c r="H8" s="15">
        <v>0.08</v>
      </c>
      <c r="I8" s="14">
        <f t="shared" ref="I8:I19" si="1">G8*H8</f>
        <v>0</v>
      </c>
      <c r="J8" s="14">
        <f t="shared" ref="J8:J19" si="2">K8/E8</f>
        <v>0</v>
      </c>
      <c r="K8" s="14">
        <f t="shared" ref="K8:K19" si="3">G8+I8</f>
        <v>0</v>
      </c>
      <c r="L8" s="49"/>
    </row>
    <row r="9" spans="1:1024" ht="25.5" x14ac:dyDescent="0.25">
      <c r="A9" s="12" t="s">
        <v>21</v>
      </c>
      <c r="B9" s="12"/>
      <c r="C9" s="13" t="s">
        <v>633</v>
      </c>
      <c r="D9" s="12" t="s">
        <v>632</v>
      </c>
      <c r="E9" s="12">
        <v>20</v>
      </c>
      <c r="F9" s="14"/>
      <c r="G9" s="14">
        <f t="shared" si="0"/>
        <v>0</v>
      </c>
      <c r="H9" s="15">
        <v>0.08</v>
      </c>
      <c r="I9" s="14">
        <f t="shared" si="1"/>
        <v>0</v>
      </c>
      <c r="J9" s="14">
        <f t="shared" si="2"/>
        <v>0</v>
      </c>
      <c r="K9" s="14">
        <f t="shared" si="3"/>
        <v>0</v>
      </c>
      <c r="L9" s="49"/>
    </row>
    <row r="10" spans="1:1024" ht="25.5" x14ac:dyDescent="0.25">
      <c r="A10" s="12" t="s">
        <v>23</v>
      </c>
      <c r="B10" s="12"/>
      <c r="C10" s="13" t="s">
        <v>634</v>
      </c>
      <c r="D10" s="12" t="s">
        <v>632</v>
      </c>
      <c r="E10" s="12">
        <v>11</v>
      </c>
      <c r="F10" s="14"/>
      <c r="G10" s="14">
        <f t="shared" si="0"/>
        <v>0</v>
      </c>
      <c r="H10" s="15">
        <v>0.08</v>
      </c>
      <c r="I10" s="14">
        <f t="shared" si="1"/>
        <v>0</v>
      </c>
      <c r="J10" s="14">
        <f t="shared" si="2"/>
        <v>0</v>
      </c>
      <c r="K10" s="14">
        <f t="shared" si="3"/>
        <v>0</v>
      </c>
      <c r="L10" s="49"/>
    </row>
    <row r="11" spans="1:1024" ht="25.5" x14ac:dyDescent="0.25">
      <c r="A11" s="12" t="s">
        <v>70</v>
      </c>
      <c r="B11" s="12"/>
      <c r="C11" s="13" t="s">
        <v>635</v>
      </c>
      <c r="D11" s="12" t="s">
        <v>632</v>
      </c>
      <c r="E11" s="12">
        <v>5</v>
      </c>
      <c r="F11" s="14"/>
      <c r="G11" s="14">
        <f t="shared" si="0"/>
        <v>0</v>
      </c>
      <c r="H11" s="15">
        <v>0.08</v>
      </c>
      <c r="I11" s="14">
        <f t="shared" si="1"/>
        <v>0</v>
      </c>
      <c r="J11" s="14">
        <f t="shared" si="2"/>
        <v>0</v>
      </c>
      <c r="K11" s="14">
        <f t="shared" si="3"/>
        <v>0</v>
      </c>
      <c r="L11" s="49"/>
      <c r="AMI11" s="6"/>
      <c r="AMJ11" s="6"/>
    </row>
    <row r="12" spans="1:1024" ht="25.5" x14ac:dyDescent="0.25">
      <c r="A12" s="12" t="s">
        <v>72</v>
      </c>
      <c r="B12" s="12"/>
      <c r="C12" s="13" t="s">
        <v>636</v>
      </c>
      <c r="D12" s="12" t="s">
        <v>632</v>
      </c>
      <c r="E12" s="12">
        <v>25</v>
      </c>
      <c r="F12" s="14"/>
      <c r="G12" s="14">
        <f t="shared" si="0"/>
        <v>0</v>
      </c>
      <c r="H12" s="15">
        <v>0.08</v>
      </c>
      <c r="I12" s="14">
        <f t="shared" si="1"/>
        <v>0</v>
      </c>
      <c r="J12" s="14">
        <f t="shared" si="2"/>
        <v>0</v>
      </c>
      <c r="K12" s="14">
        <f t="shared" si="3"/>
        <v>0</v>
      </c>
      <c r="L12" s="49"/>
    </row>
    <row r="13" spans="1:1024" ht="25.5" x14ac:dyDescent="0.25">
      <c r="A13" s="12" t="s">
        <v>74</v>
      </c>
      <c r="B13" s="12"/>
      <c r="C13" s="13" t="s">
        <v>637</v>
      </c>
      <c r="D13" s="12" t="s">
        <v>632</v>
      </c>
      <c r="E13" s="12">
        <v>5</v>
      </c>
      <c r="F13" s="14"/>
      <c r="G13" s="14">
        <f t="shared" si="0"/>
        <v>0</v>
      </c>
      <c r="H13" s="15">
        <v>0.08</v>
      </c>
      <c r="I13" s="14">
        <f t="shared" si="1"/>
        <v>0</v>
      </c>
      <c r="J13" s="14">
        <f t="shared" si="2"/>
        <v>0</v>
      </c>
      <c r="K13" s="14">
        <f t="shared" si="3"/>
        <v>0</v>
      </c>
      <c r="L13" s="49"/>
      <c r="AMI13" s="6"/>
      <c r="AMJ13" s="6"/>
    </row>
    <row r="14" spans="1:1024" ht="25.5" x14ac:dyDescent="0.25">
      <c r="A14" s="12" t="s">
        <v>76</v>
      </c>
      <c r="B14" s="12"/>
      <c r="C14" s="13" t="s">
        <v>638</v>
      </c>
      <c r="D14" s="12" t="s">
        <v>632</v>
      </c>
      <c r="E14" s="12">
        <v>2</v>
      </c>
      <c r="F14" s="14"/>
      <c r="G14" s="14">
        <f t="shared" si="0"/>
        <v>0</v>
      </c>
      <c r="H14" s="15">
        <v>0.08</v>
      </c>
      <c r="I14" s="14">
        <f t="shared" si="1"/>
        <v>0</v>
      </c>
      <c r="J14" s="14">
        <f t="shared" si="2"/>
        <v>0</v>
      </c>
      <c r="K14" s="14">
        <f t="shared" si="3"/>
        <v>0</v>
      </c>
      <c r="L14" s="94"/>
    </row>
    <row r="15" spans="1:1024" ht="25.5" x14ac:dyDescent="0.25">
      <c r="A15" s="12" t="s">
        <v>78</v>
      </c>
      <c r="B15" s="12"/>
      <c r="C15" s="13" t="s">
        <v>639</v>
      </c>
      <c r="D15" s="12" t="s">
        <v>632</v>
      </c>
      <c r="E15" s="12">
        <v>2</v>
      </c>
      <c r="F15" s="14"/>
      <c r="G15" s="14">
        <f t="shared" si="0"/>
        <v>0</v>
      </c>
      <c r="H15" s="15">
        <v>0.08</v>
      </c>
      <c r="I15" s="14">
        <f t="shared" si="1"/>
        <v>0</v>
      </c>
      <c r="J15" s="14">
        <f t="shared" si="2"/>
        <v>0</v>
      </c>
      <c r="K15" s="14">
        <f t="shared" si="3"/>
        <v>0</v>
      </c>
      <c r="L15" s="94"/>
    </row>
    <row r="16" spans="1:1024" ht="25.5" x14ac:dyDescent="0.25">
      <c r="A16" s="12" t="s">
        <v>80</v>
      </c>
      <c r="B16" s="12"/>
      <c r="C16" s="13" t="s">
        <v>640</v>
      </c>
      <c r="D16" s="12" t="s">
        <v>632</v>
      </c>
      <c r="E16" s="12">
        <v>4</v>
      </c>
      <c r="F16" s="14"/>
      <c r="G16" s="14">
        <f t="shared" si="0"/>
        <v>0</v>
      </c>
      <c r="H16" s="15">
        <v>0.08</v>
      </c>
      <c r="I16" s="14">
        <f t="shared" si="1"/>
        <v>0</v>
      </c>
      <c r="J16" s="14">
        <f t="shared" si="2"/>
        <v>0</v>
      </c>
      <c r="K16" s="14">
        <f t="shared" si="3"/>
        <v>0</v>
      </c>
      <c r="L16" s="94"/>
    </row>
    <row r="17" spans="1:1024" s="6" customFormat="1" ht="25.5" x14ac:dyDescent="0.25">
      <c r="A17" s="12" t="s">
        <v>82</v>
      </c>
      <c r="B17" s="12"/>
      <c r="C17" s="13" t="s">
        <v>648</v>
      </c>
      <c r="D17" s="12" t="s">
        <v>650</v>
      </c>
      <c r="E17" s="12">
        <v>20</v>
      </c>
      <c r="F17" s="14"/>
      <c r="G17" s="14">
        <f t="shared" si="0"/>
        <v>0</v>
      </c>
      <c r="H17" s="15">
        <v>0.08</v>
      </c>
      <c r="I17" s="14">
        <f t="shared" si="1"/>
        <v>0</v>
      </c>
      <c r="J17" s="14">
        <f t="shared" si="2"/>
        <v>0</v>
      </c>
      <c r="K17" s="14">
        <f t="shared" si="3"/>
        <v>0</v>
      </c>
      <c r="L17" s="94"/>
      <c r="AMI17"/>
      <c r="AMJ17"/>
    </row>
    <row r="18" spans="1:1024" ht="25.5" x14ac:dyDescent="0.25">
      <c r="A18" s="12" t="s">
        <v>84</v>
      </c>
      <c r="B18" s="12"/>
      <c r="C18" s="13" t="s">
        <v>649</v>
      </c>
      <c r="D18" s="12" t="s">
        <v>650</v>
      </c>
      <c r="E18" s="12">
        <v>12</v>
      </c>
      <c r="F18" s="14"/>
      <c r="G18" s="14">
        <f t="shared" si="0"/>
        <v>0</v>
      </c>
      <c r="H18" s="15">
        <v>0.08</v>
      </c>
      <c r="I18" s="14">
        <f t="shared" si="1"/>
        <v>0</v>
      </c>
      <c r="J18" s="14">
        <f t="shared" si="2"/>
        <v>0</v>
      </c>
      <c r="K18" s="14">
        <f t="shared" si="3"/>
        <v>0</v>
      </c>
      <c r="L18" s="49"/>
    </row>
    <row r="19" spans="1:1024" ht="25.5" x14ac:dyDescent="0.25">
      <c r="A19" s="12" t="s">
        <v>86</v>
      </c>
      <c r="B19" s="12"/>
      <c r="C19" s="13" t="s">
        <v>651</v>
      </c>
      <c r="D19" s="12" t="s">
        <v>650</v>
      </c>
      <c r="E19" s="12">
        <v>50</v>
      </c>
      <c r="F19" s="14"/>
      <c r="G19" s="14">
        <f t="shared" si="0"/>
        <v>0</v>
      </c>
      <c r="H19" s="15">
        <v>0.08</v>
      </c>
      <c r="I19" s="14">
        <f t="shared" si="1"/>
        <v>0</v>
      </c>
      <c r="J19" s="14">
        <f t="shared" si="2"/>
        <v>0</v>
      </c>
      <c r="K19" s="14">
        <f t="shared" si="3"/>
        <v>0</v>
      </c>
      <c r="L19" s="49"/>
    </row>
    <row r="20" spans="1:1024" s="6" customFormat="1" ht="12.75" customHeight="1" x14ac:dyDescent="0.25">
      <c r="A20" s="189" t="s">
        <v>33</v>
      </c>
      <c r="B20" s="189"/>
      <c r="C20" s="189"/>
      <c r="D20" s="189"/>
      <c r="E20" s="189"/>
      <c r="F20" s="189"/>
      <c r="G20" s="17">
        <f>SUM(G8:G19)</f>
        <v>0</v>
      </c>
      <c r="H20" s="17" t="s">
        <v>26</v>
      </c>
      <c r="I20" s="17">
        <f>SUM(I8:I19)</f>
        <v>0</v>
      </c>
      <c r="J20" s="17" t="s">
        <v>26</v>
      </c>
      <c r="K20" s="17">
        <f>SUM(K8:K19)</f>
        <v>0</v>
      </c>
      <c r="L20" s="94"/>
      <c r="AMI20"/>
      <c r="AMJ20"/>
    </row>
    <row r="21" spans="1:1024" ht="21" customHeight="1" x14ac:dyDescent="0.25">
      <c r="A21" s="177" t="s">
        <v>34</v>
      </c>
      <c r="B21" s="177"/>
      <c r="C21" s="177"/>
      <c r="D21" s="177"/>
      <c r="E21" s="177"/>
      <c r="F21" s="177"/>
      <c r="G21" s="177"/>
      <c r="H21" s="177"/>
      <c r="I21" s="177"/>
      <c r="J21" s="177"/>
      <c r="K21" s="177"/>
      <c r="L21" s="49"/>
    </row>
    <row r="22" spans="1:1024" ht="12.75" customHeight="1" x14ac:dyDescent="0.25">
      <c r="A22" s="35" t="s">
        <v>35</v>
      </c>
      <c r="B22" s="174" t="s">
        <v>641</v>
      </c>
      <c r="C22" s="174"/>
      <c r="D22" s="174"/>
      <c r="E22" s="174"/>
      <c r="F22" s="174"/>
      <c r="G22" s="174"/>
      <c r="H22" s="174"/>
      <c r="I22" s="174"/>
      <c r="J22" s="174"/>
      <c r="K22" s="174"/>
      <c r="L22" s="161"/>
    </row>
    <row r="23" spans="1:1024" ht="12.75" customHeight="1" x14ac:dyDescent="0.25">
      <c r="A23" s="35" t="s">
        <v>35</v>
      </c>
      <c r="B23" s="174" t="s">
        <v>337</v>
      </c>
      <c r="C23" s="174"/>
      <c r="D23" s="174"/>
      <c r="E23" s="174"/>
      <c r="F23" s="174"/>
      <c r="G23" s="174"/>
      <c r="H23" s="174"/>
      <c r="I23" s="174"/>
      <c r="J23" s="174"/>
      <c r="K23" s="174"/>
      <c r="L23" s="161"/>
    </row>
    <row r="24" spans="1:1024" ht="12.75" customHeight="1" x14ac:dyDescent="0.25">
      <c r="A24" s="35" t="s">
        <v>35</v>
      </c>
      <c r="B24" s="174" t="s">
        <v>642</v>
      </c>
      <c r="C24" s="174"/>
      <c r="D24" s="174"/>
      <c r="E24" s="174"/>
      <c r="F24" s="174"/>
      <c r="G24" s="174"/>
      <c r="H24" s="174"/>
      <c r="I24" s="174"/>
      <c r="J24" s="174"/>
      <c r="K24" s="174"/>
      <c r="L24" s="161"/>
    </row>
    <row r="28" spans="1:1024" ht="12.75" customHeight="1" x14ac:dyDescent="0.25"/>
  </sheetData>
  <mergeCells count="9">
    <mergeCell ref="A2:K2"/>
    <mergeCell ref="A3:C3"/>
    <mergeCell ref="A4:K4"/>
    <mergeCell ref="B24:K24"/>
    <mergeCell ref="A5:K5"/>
    <mergeCell ref="A20:F20"/>
    <mergeCell ref="A21:K21"/>
    <mergeCell ref="B22:K22"/>
    <mergeCell ref="B23:K23"/>
  </mergeCells>
  <phoneticPr fontId="42" type="noConversion"/>
  <pageMargins left="0.7" right="0.7" top="0.75" bottom="0.75" header="0.51180555555555496" footer="0.51180555555555496"/>
  <pageSetup paperSize="9" firstPageNumber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MJ98"/>
  <sheetViews>
    <sheetView zoomScaleNormal="100" workbookViewId="0">
      <selection activeCell="P5" sqref="P5"/>
    </sheetView>
  </sheetViews>
  <sheetFormatPr defaultRowHeight="15" x14ac:dyDescent="0.25"/>
  <cols>
    <col min="1" max="1" width="5" style="7" customWidth="1"/>
    <col min="2" max="2" width="17" style="7" customWidth="1"/>
    <col min="3" max="3" width="34.85546875" style="7" customWidth="1"/>
    <col min="4" max="4" width="7.140625" style="7" customWidth="1"/>
    <col min="5" max="5" width="7.5703125" style="7" customWidth="1"/>
    <col min="6" max="6" width="11.5703125" style="48" customWidth="1"/>
    <col min="7" max="7" width="11.140625" style="48" customWidth="1"/>
    <col min="8" max="8" width="5" style="7" customWidth="1"/>
    <col min="9" max="9" width="9" style="48" customWidth="1"/>
    <col min="10" max="10" width="11.5703125" style="48" customWidth="1"/>
    <col min="11" max="11" width="12.5703125" style="48" customWidth="1"/>
    <col min="12" max="254" width="9.140625" style="7" customWidth="1"/>
    <col min="255" max="1022" width="9.140625" style="34" customWidth="1"/>
    <col min="1023" max="1025" width="8.7109375" customWidth="1"/>
  </cols>
  <sheetData>
    <row r="1" spans="1:1024" ht="40.5" customHeight="1" x14ac:dyDescent="0.25">
      <c r="A1" s="170" t="s">
        <v>644</v>
      </c>
      <c r="B1" s="170"/>
      <c r="C1" s="162"/>
      <c r="D1" s="162"/>
      <c r="E1" s="162"/>
      <c r="F1" s="162"/>
      <c r="G1" s="162"/>
      <c r="H1" s="162"/>
      <c r="I1" s="162"/>
      <c r="J1" s="162"/>
      <c r="K1" s="162"/>
    </row>
    <row r="2" spans="1:1024" ht="12.75" customHeight="1" x14ac:dyDescent="0.25">
      <c r="A2" s="173" t="s">
        <v>64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</row>
    <row r="3" spans="1:1024" ht="64.5" customHeight="1" x14ac:dyDescent="0.25">
      <c r="A3" s="174" t="s">
        <v>645</v>
      </c>
      <c r="B3" s="175"/>
      <c r="C3" s="175"/>
      <c r="D3" s="6"/>
      <c r="E3" s="6"/>
      <c r="F3" s="6"/>
      <c r="G3" s="6"/>
      <c r="H3" s="6"/>
      <c r="I3" s="8"/>
      <c r="J3" s="7"/>
      <c r="K3" s="6"/>
    </row>
    <row r="4" spans="1:1024" ht="38.25" customHeight="1" x14ac:dyDescent="0.25">
      <c r="A4" s="176" t="s">
        <v>660</v>
      </c>
      <c r="B4" s="176"/>
      <c r="C4" s="176"/>
      <c r="D4" s="176"/>
      <c r="E4" s="176"/>
      <c r="F4" s="176"/>
      <c r="G4" s="176"/>
      <c r="H4" s="176"/>
      <c r="I4" s="176"/>
      <c r="J4" s="176"/>
      <c r="K4" s="176"/>
    </row>
    <row r="5" spans="1:1024" ht="21.75" customHeight="1" x14ac:dyDescent="0.25">
      <c r="A5" s="190" t="s">
        <v>65</v>
      </c>
      <c r="B5" s="190"/>
      <c r="C5" s="190"/>
      <c r="D5" s="190"/>
      <c r="E5" s="190"/>
      <c r="F5" s="190"/>
      <c r="G5" s="190"/>
      <c r="H5" s="190"/>
      <c r="I5" s="190"/>
      <c r="J5" s="190"/>
      <c r="K5" s="190"/>
    </row>
    <row r="6" spans="1:1024" s="49" customFormat="1" ht="36" x14ac:dyDescent="0.25">
      <c r="A6" s="236" t="s">
        <v>2</v>
      </c>
      <c r="B6" s="237" t="s">
        <v>3</v>
      </c>
      <c r="C6" s="237" t="s">
        <v>66</v>
      </c>
      <c r="D6" s="237" t="s">
        <v>5</v>
      </c>
      <c r="E6" s="237" t="s">
        <v>6</v>
      </c>
      <c r="F6" s="238" t="s">
        <v>7</v>
      </c>
      <c r="G6" s="238" t="s">
        <v>8</v>
      </c>
      <c r="H6" s="237" t="s">
        <v>9</v>
      </c>
      <c r="I6" s="238" t="s">
        <v>10</v>
      </c>
      <c r="J6" s="238" t="s">
        <v>11</v>
      </c>
      <c r="K6" s="238" t="s">
        <v>12</v>
      </c>
      <c r="AMI6"/>
      <c r="AMJ6"/>
    </row>
    <row r="7" spans="1:1024" x14ac:dyDescent="0.25">
      <c r="A7" s="36">
        <v>1</v>
      </c>
      <c r="B7" s="36">
        <v>2</v>
      </c>
      <c r="C7" s="36">
        <v>3</v>
      </c>
      <c r="D7" s="36">
        <v>4</v>
      </c>
      <c r="E7" s="36">
        <v>5</v>
      </c>
      <c r="F7" s="37">
        <v>6</v>
      </c>
      <c r="G7" s="37" t="s">
        <v>13</v>
      </c>
      <c r="H7" s="36">
        <v>8</v>
      </c>
      <c r="I7" s="37" t="s">
        <v>14</v>
      </c>
      <c r="J7" s="37" t="s">
        <v>15</v>
      </c>
      <c r="K7" s="37" t="s">
        <v>16</v>
      </c>
    </row>
    <row r="8" spans="1:1024" ht="38.25" x14ac:dyDescent="0.25">
      <c r="A8" s="12" t="s">
        <v>18</v>
      </c>
      <c r="B8" s="12"/>
      <c r="C8" s="50" t="s">
        <v>67</v>
      </c>
      <c r="D8" s="12" t="s">
        <v>20</v>
      </c>
      <c r="E8" s="12">
        <v>200</v>
      </c>
      <c r="F8" s="51"/>
      <c r="G8" s="14">
        <f t="shared" ref="G8:G54" si="0">E8*F8</f>
        <v>0</v>
      </c>
      <c r="H8" s="15">
        <v>0.08</v>
      </c>
      <c r="I8" s="14">
        <f t="shared" ref="I8:I54" si="1">G8*H8</f>
        <v>0</v>
      </c>
      <c r="J8" s="14">
        <f t="shared" ref="J8:J54" si="2">K8/E8</f>
        <v>0</v>
      </c>
      <c r="K8" s="14">
        <f t="shared" ref="K8:K54" si="3">G8+I8</f>
        <v>0</v>
      </c>
    </row>
    <row r="9" spans="1:1024" ht="25.5" x14ac:dyDescent="0.25">
      <c r="A9" s="12" t="s">
        <v>21</v>
      </c>
      <c r="B9" s="12"/>
      <c r="C9" s="50" t="s">
        <v>68</v>
      </c>
      <c r="D9" s="12" t="s">
        <v>20</v>
      </c>
      <c r="E9" s="39">
        <v>2500</v>
      </c>
      <c r="F9" s="51"/>
      <c r="G9" s="14">
        <f t="shared" si="0"/>
        <v>0</v>
      </c>
      <c r="H9" s="15">
        <v>0.08</v>
      </c>
      <c r="I9" s="14">
        <f t="shared" si="1"/>
        <v>0</v>
      </c>
      <c r="J9" s="14">
        <f t="shared" si="2"/>
        <v>0</v>
      </c>
      <c r="K9" s="14">
        <f t="shared" si="3"/>
        <v>0</v>
      </c>
    </row>
    <row r="10" spans="1:1024" ht="25.5" x14ac:dyDescent="0.25">
      <c r="A10" s="12" t="s">
        <v>23</v>
      </c>
      <c r="B10" s="12"/>
      <c r="C10" s="50" t="s">
        <v>69</v>
      </c>
      <c r="D10" s="12" t="s">
        <v>20</v>
      </c>
      <c r="E10" s="39">
        <v>10100</v>
      </c>
      <c r="F10" s="51"/>
      <c r="G10" s="14">
        <f t="shared" si="0"/>
        <v>0</v>
      </c>
      <c r="H10" s="15">
        <v>0.08</v>
      </c>
      <c r="I10" s="14">
        <f t="shared" si="1"/>
        <v>0</v>
      </c>
      <c r="J10" s="14">
        <f t="shared" si="2"/>
        <v>0</v>
      </c>
      <c r="K10" s="14">
        <f t="shared" si="3"/>
        <v>0</v>
      </c>
    </row>
    <row r="11" spans="1:1024" ht="38.25" x14ac:dyDescent="0.25">
      <c r="A11" s="12" t="s">
        <v>70</v>
      </c>
      <c r="B11" s="12"/>
      <c r="C11" s="50" t="s">
        <v>71</v>
      </c>
      <c r="D11" s="12" t="s">
        <v>20</v>
      </c>
      <c r="E11" s="39">
        <v>18000</v>
      </c>
      <c r="F11" s="51"/>
      <c r="G11" s="14">
        <f t="shared" si="0"/>
        <v>0</v>
      </c>
      <c r="H11" s="15">
        <v>0.08</v>
      </c>
      <c r="I11" s="14">
        <f t="shared" si="1"/>
        <v>0</v>
      </c>
      <c r="J11" s="14">
        <f t="shared" si="2"/>
        <v>0</v>
      </c>
      <c r="K11" s="14">
        <f t="shared" si="3"/>
        <v>0</v>
      </c>
    </row>
    <row r="12" spans="1:1024" ht="25.5" x14ac:dyDescent="0.25">
      <c r="A12" s="12" t="s">
        <v>72</v>
      </c>
      <c r="B12" s="12"/>
      <c r="C12" s="50" t="s">
        <v>73</v>
      </c>
      <c r="D12" s="12" t="s">
        <v>20</v>
      </c>
      <c r="E12" s="39">
        <v>10000</v>
      </c>
      <c r="F12" s="51"/>
      <c r="G12" s="14">
        <f t="shared" si="0"/>
        <v>0</v>
      </c>
      <c r="H12" s="15">
        <v>0.08</v>
      </c>
      <c r="I12" s="14">
        <f t="shared" si="1"/>
        <v>0</v>
      </c>
      <c r="J12" s="14">
        <f t="shared" si="2"/>
        <v>0</v>
      </c>
      <c r="K12" s="14">
        <f t="shared" si="3"/>
        <v>0</v>
      </c>
    </row>
    <row r="13" spans="1:1024" ht="25.5" x14ac:dyDescent="0.25">
      <c r="A13" s="12" t="s">
        <v>74</v>
      </c>
      <c r="B13" s="12"/>
      <c r="C13" s="50" t="s">
        <v>75</v>
      </c>
      <c r="D13" s="12" t="s">
        <v>20</v>
      </c>
      <c r="E13" s="39">
        <v>5000</v>
      </c>
      <c r="F13" s="51"/>
      <c r="G13" s="14">
        <f t="shared" si="0"/>
        <v>0</v>
      </c>
      <c r="H13" s="15">
        <v>0.08</v>
      </c>
      <c r="I13" s="14">
        <f t="shared" si="1"/>
        <v>0</v>
      </c>
      <c r="J13" s="14">
        <f t="shared" si="2"/>
        <v>0</v>
      </c>
      <c r="K13" s="14">
        <f t="shared" si="3"/>
        <v>0</v>
      </c>
    </row>
    <row r="14" spans="1:1024" ht="25.5" x14ac:dyDescent="0.25">
      <c r="A14" s="12" t="s">
        <v>76</v>
      </c>
      <c r="B14" s="12"/>
      <c r="C14" s="50" t="s">
        <v>77</v>
      </c>
      <c r="D14" s="12" t="s">
        <v>20</v>
      </c>
      <c r="E14" s="12">
        <v>1700</v>
      </c>
      <c r="F14" s="51"/>
      <c r="G14" s="14">
        <f t="shared" si="0"/>
        <v>0</v>
      </c>
      <c r="H14" s="15">
        <v>0.08</v>
      </c>
      <c r="I14" s="14">
        <f t="shared" si="1"/>
        <v>0</v>
      </c>
      <c r="J14" s="14">
        <f t="shared" si="2"/>
        <v>0</v>
      </c>
      <c r="K14" s="14">
        <f t="shared" si="3"/>
        <v>0</v>
      </c>
    </row>
    <row r="15" spans="1:1024" ht="25.5" x14ac:dyDescent="0.25">
      <c r="A15" s="12" t="s">
        <v>78</v>
      </c>
      <c r="B15" s="12"/>
      <c r="C15" s="50" t="s">
        <v>79</v>
      </c>
      <c r="D15" s="12" t="s">
        <v>20</v>
      </c>
      <c r="E15" s="39">
        <v>1000</v>
      </c>
      <c r="F15" s="51"/>
      <c r="G15" s="14">
        <f t="shared" si="0"/>
        <v>0</v>
      </c>
      <c r="H15" s="15">
        <v>0.08</v>
      </c>
      <c r="I15" s="14">
        <f t="shared" si="1"/>
        <v>0</v>
      </c>
      <c r="J15" s="14">
        <f t="shared" si="2"/>
        <v>0</v>
      </c>
      <c r="K15" s="14">
        <f t="shared" si="3"/>
        <v>0</v>
      </c>
    </row>
    <row r="16" spans="1:1024" ht="25.5" x14ac:dyDescent="0.25">
      <c r="A16" s="12" t="s">
        <v>80</v>
      </c>
      <c r="B16" s="12"/>
      <c r="C16" s="50" t="s">
        <v>81</v>
      </c>
      <c r="D16" s="12" t="s">
        <v>20</v>
      </c>
      <c r="E16" s="39">
        <v>1500</v>
      </c>
      <c r="F16" s="51"/>
      <c r="G16" s="14">
        <f t="shared" si="0"/>
        <v>0</v>
      </c>
      <c r="H16" s="15">
        <v>0.08</v>
      </c>
      <c r="I16" s="14">
        <f t="shared" si="1"/>
        <v>0</v>
      </c>
      <c r="J16" s="14">
        <f t="shared" si="2"/>
        <v>0</v>
      </c>
      <c r="K16" s="14">
        <f t="shared" si="3"/>
        <v>0</v>
      </c>
    </row>
    <row r="17" spans="1:11" ht="25.5" x14ac:dyDescent="0.25">
      <c r="A17" s="12" t="s">
        <v>82</v>
      </c>
      <c r="B17" s="12"/>
      <c r="C17" s="50" t="s">
        <v>83</v>
      </c>
      <c r="D17" s="12" t="s">
        <v>20</v>
      </c>
      <c r="E17" s="39">
        <v>500</v>
      </c>
      <c r="F17" s="51"/>
      <c r="G17" s="14">
        <f t="shared" si="0"/>
        <v>0</v>
      </c>
      <c r="H17" s="15">
        <v>0.08</v>
      </c>
      <c r="I17" s="14">
        <f t="shared" si="1"/>
        <v>0</v>
      </c>
      <c r="J17" s="14">
        <f t="shared" si="2"/>
        <v>0</v>
      </c>
      <c r="K17" s="14">
        <f t="shared" si="3"/>
        <v>0</v>
      </c>
    </row>
    <row r="18" spans="1:11" ht="38.25" x14ac:dyDescent="0.25">
      <c r="A18" s="12" t="s">
        <v>84</v>
      </c>
      <c r="B18" s="12"/>
      <c r="C18" s="50" t="s">
        <v>85</v>
      </c>
      <c r="D18" s="12" t="s">
        <v>20</v>
      </c>
      <c r="E18" s="12">
        <v>30</v>
      </c>
      <c r="F18" s="51"/>
      <c r="G18" s="14">
        <f t="shared" si="0"/>
        <v>0</v>
      </c>
      <c r="H18" s="15">
        <v>0.08</v>
      </c>
      <c r="I18" s="14">
        <f t="shared" si="1"/>
        <v>0</v>
      </c>
      <c r="J18" s="14">
        <f t="shared" si="2"/>
        <v>0</v>
      </c>
      <c r="K18" s="14">
        <f t="shared" si="3"/>
        <v>0</v>
      </c>
    </row>
    <row r="19" spans="1:11" x14ac:dyDescent="0.25">
      <c r="A19" s="12" t="s">
        <v>86</v>
      </c>
      <c r="B19" s="12"/>
      <c r="C19" s="50" t="s">
        <v>87</v>
      </c>
      <c r="D19" s="12" t="s">
        <v>20</v>
      </c>
      <c r="E19" s="12">
        <v>100</v>
      </c>
      <c r="F19" s="51"/>
      <c r="G19" s="14">
        <f t="shared" si="0"/>
        <v>0</v>
      </c>
      <c r="H19" s="15">
        <v>0.08</v>
      </c>
      <c r="I19" s="14">
        <f t="shared" si="1"/>
        <v>0</v>
      </c>
      <c r="J19" s="14">
        <f t="shared" si="2"/>
        <v>0</v>
      </c>
      <c r="K19" s="14">
        <f t="shared" si="3"/>
        <v>0</v>
      </c>
    </row>
    <row r="20" spans="1:11" ht="25.5" x14ac:dyDescent="0.25">
      <c r="A20" s="12" t="s">
        <v>88</v>
      </c>
      <c r="B20" s="12"/>
      <c r="C20" s="50" t="s">
        <v>89</v>
      </c>
      <c r="D20" s="12" t="s">
        <v>20</v>
      </c>
      <c r="E20" s="12">
        <v>100</v>
      </c>
      <c r="F20" s="51"/>
      <c r="G20" s="14">
        <f t="shared" si="0"/>
        <v>0</v>
      </c>
      <c r="H20" s="15">
        <v>0.08</v>
      </c>
      <c r="I20" s="14">
        <f t="shared" si="1"/>
        <v>0</v>
      </c>
      <c r="J20" s="14">
        <f t="shared" si="2"/>
        <v>0</v>
      </c>
      <c r="K20" s="14">
        <f t="shared" si="3"/>
        <v>0</v>
      </c>
    </row>
    <row r="21" spans="1:11" ht="25.5" x14ac:dyDescent="0.25">
      <c r="A21" s="12" t="s">
        <v>90</v>
      </c>
      <c r="B21" s="12"/>
      <c r="C21" s="50" t="s">
        <v>91</v>
      </c>
      <c r="D21" s="12" t="s">
        <v>20</v>
      </c>
      <c r="E21" s="12">
        <v>100</v>
      </c>
      <c r="F21" s="51"/>
      <c r="G21" s="14">
        <f t="shared" si="0"/>
        <v>0</v>
      </c>
      <c r="H21" s="15">
        <v>0.08</v>
      </c>
      <c r="I21" s="14">
        <f t="shared" si="1"/>
        <v>0</v>
      </c>
      <c r="J21" s="14">
        <f t="shared" si="2"/>
        <v>0</v>
      </c>
      <c r="K21" s="14">
        <f t="shared" si="3"/>
        <v>0</v>
      </c>
    </row>
    <row r="22" spans="1:11" ht="25.5" x14ac:dyDescent="0.25">
      <c r="A22" s="12" t="s">
        <v>92</v>
      </c>
      <c r="B22" s="12"/>
      <c r="C22" s="50" t="s">
        <v>93</v>
      </c>
      <c r="D22" s="12" t="s">
        <v>20</v>
      </c>
      <c r="E22" s="12">
        <v>100</v>
      </c>
      <c r="F22" s="51"/>
      <c r="G22" s="14">
        <f t="shared" si="0"/>
        <v>0</v>
      </c>
      <c r="H22" s="15">
        <v>0.08</v>
      </c>
      <c r="I22" s="14">
        <f t="shared" si="1"/>
        <v>0</v>
      </c>
      <c r="J22" s="14">
        <f t="shared" si="2"/>
        <v>0</v>
      </c>
      <c r="K22" s="14">
        <f t="shared" si="3"/>
        <v>0</v>
      </c>
    </row>
    <row r="23" spans="1:11" ht="25.5" x14ac:dyDescent="0.25">
      <c r="A23" s="12" t="s">
        <v>94</v>
      </c>
      <c r="B23" s="12"/>
      <c r="C23" s="50" t="s">
        <v>95</v>
      </c>
      <c r="D23" s="12" t="s">
        <v>20</v>
      </c>
      <c r="E23" s="12">
        <v>100</v>
      </c>
      <c r="F23" s="51"/>
      <c r="G23" s="14">
        <f t="shared" si="0"/>
        <v>0</v>
      </c>
      <c r="H23" s="15">
        <v>0.08</v>
      </c>
      <c r="I23" s="14">
        <f t="shared" si="1"/>
        <v>0</v>
      </c>
      <c r="J23" s="14">
        <f t="shared" si="2"/>
        <v>0</v>
      </c>
      <c r="K23" s="14">
        <f t="shared" si="3"/>
        <v>0</v>
      </c>
    </row>
    <row r="24" spans="1:11" ht="25.5" x14ac:dyDescent="0.25">
      <c r="A24" s="12" t="s">
        <v>96</v>
      </c>
      <c r="B24" s="12"/>
      <c r="C24" s="50" t="s">
        <v>97</v>
      </c>
      <c r="D24" s="12" t="s">
        <v>20</v>
      </c>
      <c r="E24" s="12">
        <v>30</v>
      </c>
      <c r="F24" s="51"/>
      <c r="G24" s="14">
        <f t="shared" si="0"/>
        <v>0</v>
      </c>
      <c r="H24" s="15">
        <v>0.08</v>
      </c>
      <c r="I24" s="14">
        <f t="shared" si="1"/>
        <v>0</v>
      </c>
      <c r="J24" s="14">
        <f t="shared" si="2"/>
        <v>0</v>
      </c>
      <c r="K24" s="14">
        <f t="shared" si="3"/>
        <v>0</v>
      </c>
    </row>
    <row r="25" spans="1:11" ht="25.5" x14ac:dyDescent="0.25">
      <c r="A25" s="12" t="s">
        <v>98</v>
      </c>
      <c r="B25" s="12"/>
      <c r="C25" s="50" t="s">
        <v>99</v>
      </c>
      <c r="D25" s="12" t="s">
        <v>20</v>
      </c>
      <c r="E25" s="12">
        <v>20</v>
      </c>
      <c r="F25" s="51"/>
      <c r="G25" s="14">
        <f t="shared" si="0"/>
        <v>0</v>
      </c>
      <c r="H25" s="15">
        <v>0.08</v>
      </c>
      <c r="I25" s="14">
        <f t="shared" si="1"/>
        <v>0</v>
      </c>
      <c r="J25" s="14">
        <f t="shared" si="2"/>
        <v>0</v>
      </c>
      <c r="K25" s="14">
        <f t="shared" si="3"/>
        <v>0</v>
      </c>
    </row>
    <row r="26" spans="1:11" ht="25.5" x14ac:dyDescent="0.25">
      <c r="A26" s="12" t="s">
        <v>100</v>
      </c>
      <c r="B26" s="12"/>
      <c r="C26" s="50" t="s">
        <v>101</v>
      </c>
      <c r="D26" s="12" t="s">
        <v>20</v>
      </c>
      <c r="E26" s="12">
        <v>20</v>
      </c>
      <c r="F26" s="51"/>
      <c r="G26" s="14">
        <f t="shared" si="0"/>
        <v>0</v>
      </c>
      <c r="H26" s="15">
        <v>0.08</v>
      </c>
      <c r="I26" s="14">
        <f t="shared" si="1"/>
        <v>0</v>
      </c>
      <c r="J26" s="14">
        <f t="shared" si="2"/>
        <v>0</v>
      </c>
      <c r="K26" s="14">
        <f t="shared" si="3"/>
        <v>0</v>
      </c>
    </row>
    <row r="27" spans="1:11" ht="25.5" x14ac:dyDescent="0.25">
      <c r="A27" s="12" t="s">
        <v>102</v>
      </c>
      <c r="B27" s="12"/>
      <c r="C27" s="50" t="s">
        <v>103</v>
      </c>
      <c r="D27" s="12" t="s">
        <v>20</v>
      </c>
      <c r="E27" s="12">
        <v>20</v>
      </c>
      <c r="F27" s="51"/>
      <c r="G27" s="14">
        <f t="shared" si="0"/>
        <v>0</v>
      </c>
      <c r="H27" s="15">
        <v>0.08</v>
      </c>
      <c r="I27" s="14">
        <f t="shared" si="1"/>
        <v>0</v>
      </c>
      <c r="J27" s="14">
        <f t="shared" si="2"/>
        <v>0</v>
      </c>
      <c r="K27" s="14">
        <f t="shared" si="3"/>
        <v>0</v>
      </c>
    </row>
    <row r="28" spans="1:11" ht="25.5" x14ac:dyDescent="0.25">
      <c r="A28" s="12" t="s">
        <v>104</v>
      </c>
      <c r="B28" s="12"/>
      <c r="C28" s="50" t="s">
        <v>105</v>
      </c>
      <c r="D28" s="12" t="s">
        <v>20</v>
      </c>
      <c r="E28" s="12">
        <v>20</v>
      </c>
      <c r="F28" s="51"/>
      <c r="G28" s="14">
        <f t="shared" si="0"/>
        <v>0</v>
      </c>
      <c r="H28" s="15">
        <v>0.08</v>
      </c>
      <c r="I28" s="14">
        <f t="shared" si="1"/>
        <v>0</v>
      </c>
      <c r="J28" s="14">
        <f t="shared" si="2"/>
        <v>0</v>
      </c>
      <c r="K28" s="14">
        <f t="shared" si="3"/>
        <v>0</v>
      </c>
    </row>
    <row r="29" spans="1:11" ht="25.5" x14ac:dyDescent="0.25">
      <c r="A29" s="12" t="s">
        <v>106</v>
      </c>
      <c r="B29" s="12"/>
      <c r="C29" s="50" t="s">
        <v>107</v>
      </c>
      <c r="D29" s="12" t="s">
        <v>20</v>
      </c>
      <c r="E29" s="12">
        <v>20</v>
      </c>
      <c r="F29" s="51"/>
      <c r="G29" s="14">
        <f t="shared" si="0"/>
        <v>0</v>
      </c>
      <c r="H29" s="15">
        <v>0.08</v>
      </c>
      <c r="I29" s="14">
        <f t="shared" si="1"/>
        <v>0</v>
      </c>
      <c r="J29" s="14">
        <f t="shared" si="2"/>
        <v>0</v>
      </c>
      <c r="K29" s="14">
        <f t="shared" si="3"/>
        <v>0</v>
      </c>
    </row>
    <row r="30" spans="1:11" ht="25.5" x14ac:dyDescent="0.25">
      <c r="A30" s="12" t="s">
        <v>108</v>
      </c>
      <c r="B30" s="12"/>
      <c r="C30" s="50" t="s">
        <v>109</v>
      </c>
      <c r="D30" s="12" t="s">
        <v>20</v>
      </c>
      <c r="E30" s="12">
        <v>500</v>
      </c>
      <c r="F30" s="51"/>
      <c r="G30" s="14">
        <f t="shared" si="0"/>
        <v>0</v>
      </c>
      <c r="H30" s="15">
        <v>0.08</v>
      </c>
      <c r="I30" s="14">
        <f t="shared" si="1"/>
        <v>0</v>
      </c>
      <c r="J30" s="14">
        <f t="shared" si="2"/>
        <v>0</v>
      </c>
      <c r="K30" s="14">
        <f t="shared" si="3"/>
        <v>0</v>
      </c>
    </row>
    <row r="31" spans="1:11" ht="25.5" x14ac:dyDescent="0.25">
      <c r="A31" s="12" t="s">
        <v>110</v>
      </c>
      <c r="B31" s="12"/>
      <c r="C31" s="50" t="s">
        <v>111</v>
      </c>
      <c r="D31" s="12" t="s">
        <v>20</v>
      </c>
      <c r="E31" s="12">
        <v>600</v>
      </c>
      <c r="F31" s="51"/>
      <c r="G31" s="14">
        <f t="shared" si="0"/>
        <v>0</v>
      </c>
      <c r="H31" s="15">
        <v>0.08</v>
      </c>
      <c r="I31" s="14">
        <f t="shared" si="1"/>
        <v>0</v>
      </c>
      <c r="J31" s="14">
        <f t="shared" si="2"/>
        <v>0</v>
      </c>
      <c r="K31" s="14">
        <f t="shared" si="3"/>
        <v>0</v>
      </c>
    </row>
    <row r="32" spans="1:11" ht="25.5" x14ac:dyDescent="0.25">
      <c r="A32" s="12" t="s">
        <v>112</v>
      </c>
      <c r="B32" s="12"/>
      <c r="C32" s="50" t="s">
        <v>113</v>
      </c>
      <c r="D32" s="12" t="s">
        <v>20</v>
      </c>
      <c r="E32" s="12">
        <v>400</v>
      </c>
      <c r="F32" s="51"/>
      <c r="G32" s="14">
        <f t="shared" si="0"/>
        <v>0</v>
      </c>
      <c r="H32" s="15">
        <v>0.08</v>
      </c>
      <c r="I32" s="14">
        <f t="shared" si="1"/>
        <v>0</v>
      </c>
      <c r="J32" s="14">
        <f t="shared" si="2"/>
        <v>0</v>
      </c>
      <c r="K32" s="14">
        <f t="shared" si="3"/>
        <v>0</v>
      </c>
    </row>
    <row r="33" spans="1:1024" ht="25.5" x14ac:dyDescent="0.25">
      <c r="A33" s="12" t="s">
        <v>114</v>
      </c>
      <c r="B33" s="12"/>
      <c r="C33" s="50" t="s">
        <v>115</v>
      </c>
      <c r="D33" s="12" t="s">
        <v>20</v>
      </c>
      <c r="E33" s="12">
        <v>300</v>
      </c>
      <c r="F33" s="51"/>
      <c r="G33" s="14">
        <f t="shared" si="0"/>
        <v>0</v>
      </c>
      <c r="H33" s="15">
        <v>0.08</v>
      </c>
      <c r="I33" s="14">
        <f t="shared" si="1"/>
        <v>0</v>
      </c>
      <c r="J33" s="14">
        <f t="shared" si="2"/>
        <v>0</v>
      </c>
      <c r="K33" s="14">
        <f t="shared" si="3"/>
        <v>0</v>
      </c>
    </row>
    <row r="34" spans="1:1024" ht="25.5" x14ac:dyDescent="0.25">
      <c r="A34" s="12" t="s">
        <v>116</v>
      </c>
      <c r="B34" s="12"/>
      <c r="C34" s="50" t="s">
        <v>117</v>
      </c>
      <c r="D34" s="12" t="s">
        <v>20</v>
      </c>
      <c r="E34" s="12">
        <v>200</v>
      </c>
      <c r="F34" s="51"/>
      <c r="G34" s="14">
        <f t="shared" si="0"/>
        <v>0</v>
      </c>
      <c r="H34" s="15">
        <v>0.08</v>
      </c>
      <c r="I34" s="14">
        <f t="shared" si="1"/>
        <v>0</v>
      </c>
      <c r="J34" s="14">
        <f t="shared" si="2"/>
        <v>0</v>
      </c>
      <c r="K34" s="14">
        <f t="shared" si="3"/>
        <v>0</v>
      </c>
    </row>
    <row r="35" spans="1:1024" ht="25.5" x14ac:dyDescent="0.25">
      <c r="A35" s="12" t="s">
        <v>118</v>
      </c>
      <c r="B35" s="12"/>
      <c r="C35" s="50" t="s">
        <v>119</v>
      </c>
      <c r="D35" s="12" t="s">
        <v>20</v>
      </c>
      <c r="E35" s="12">
        <v>300</v>
      </c>
      <c r="F35" s="51"/>
      <c r="G35" s="14">
        <f t="shared" si="0"/>
        <v>0</v>
      </c>
      <c r="H35" s="15">
        <v>0.08</v>
      </c>
      <c r="I35" s="14">
        <f t="shared" si="1"/>
        <v>0</v>
      </c>
      <c r="J35" s="14">
        <f t="shared" si="2"/>
        <v>0</v>
      </c>
      <c r="K35" s="14">
        <f t="shared" si="3"/>
        <v>0</v>
      </c>
    </row>
    <row r="36" spans="1:1024" ht="25.5" x14ac:dyDescent="0.25">
      <c r="A36" s="12" t="s">
        <v>120</v>
      </c>
      <c r="B36" s="12"/>
      <c r="C36" s="50" t="s">
        <v>121</v>
      </c>
      <c r="D36" s="12" t="s">
        <v>20</v>
      </c>
      <c r="E36" s="12">
        <v>100</v>
      </c>
      <c r="F36" s="51"/>
      <c r="G36" s="14">
        <f t="shared" si="0"/>
        <v>0</v>
      </c>
      <c r="H36" s="15">
        <v>0.08</v>
      </c>
      <c r="I36" s="14">
        <f t="shared" si="1"/>
        <v>0</v>
      </c>
      <c r="J36" s="14">
        <f t="shared" si="2"/>
        <v>0</v>
      </c>
      <c r="K36" s="14">
        <f t="shared" si="3"/>
        <v>0</v>
      </c>
    </row>
    <row r="37" spans="1:1024" ht="25.5" x14ac:dyDescent="0.25">
      <c r="A37" s="12" t="s">
        <v>122</v>
      </c>
      <c r="B37" s="12"/>
      <c r="C37" s="50" t="s">
        <v>123</v>
      </c>
      <c r="D37" s="12" t="s">
        <v>20</v>
      </c>
      <c r="E37" s="12">
        <v>100</v>
      </c>
      <c r="F37" s="51"/>
      <c r="G37" s="14">
        <f t="shared" si="0"/>
        <v>0</v>
      </c>
      <c r="H37" s="15">
        <v>0.08</v>
      </c>
      <c r="I37" s="14">
        <f t="shared" si="1"/>
        <v>0</v>
      </c>
      <c r="J37" s="14">
        <f t="shared" si="2"/>
        <v>0</v>
      </c>
      <c r="K37" s="14">
        <f t="shared" si="3"/>
        <v>0</v>
      </c>
    </row>
    <row r="38" spans="1:1024" ht="25.5" x14ac:dyDescent="0.25">
      <c r="A38" s="12" t="s">
        <v>124</v>
      </c>
      <c r="B38" s="12"/>
      <c r="C38" s="50" t="s">
        <v>125</v>
      </c>
      <c r="D38" s="12" t="s">
        <v>20</v>
      </c>
      <c r="E38" s="12">
        <v>50</v>
      </c>
      <c r="F38" s="51"/>
      <c r="G38" s="14">
        <f t="shared" si="0"/>
        <v>0</v>
      </c>
      <c r="H38" s="15">
        <v>0.08</v>
      </c>
      <c r="I38" s="14">
        <f t="shared" si="1"/>
        <v>0</v>
      </c>
      <c r="J38" s="14">
        <f t="shared" si="2"/>
        <v>0</v>
      </c>
      <c r="K38" s="14">
        <f t="shared" si="3"/>
        <v>0</v>
      </c>
    </row>
    <row r="39" spans="1:1024" ht="25.5" x14ac:dyDescent="0.25">
      <c r="A39" s="12" t="s">
        <v>126</v>
      </c>
      <c r="B39" s="12"/>
      <c r="C39" s="50" t="s">
        <v>127</v>
      </c>
      <c r="D39" s="12" t="s">
        <v>20</v>
      </c>
      <c r="E39" s="12">
        <v>100</v>
      </c>
      <c r="F39" s="51"/>
      <c r="G39" s="14">
        <f t="shared" si="0"/>
        <v>0</v>
      </c>
      <c r="H39" s="15">
        <v>0.08</v>
      </c>
      <c r="I39" s="14">
        <f t="shared" si="1"/>
        <v>0</v>
      </c>
      <c r="J39" s="14">
        <f t="shared" si="2"/>
        <v>0</v>
      </c>
      <c r="K39" s="14">
        <f t="shared" si="3"/>
        <v>0</v>
      </c>
    </row>
    <row r="40" spans="1:1024" ht="25.5" x14ac:dyDescent="0.25">
      <c r="A40" s="12" t="s">
        <v>128</v>
      </c>
      <c r="B40" s="12"/>
      <c r="C40" s="50" t="s">
        <v>129</v>
      </c>
      <c r="D40" s="12" t="s">
        <v>20</v>
      </c>
      <c r="E40" s="12">
        <v>50</v>
      </c>
      <c r="F40" s="51"/>
      <c r="G40" s="14">
        <f t="shared" si="0"/>
        <v>0</v>
      </c>
      <c r="H40" s="15">
        <v>0.08</v>
      </c>
      <c r="I40" s="14">
        <f t="shared" si="1"/>
        <v>0</v>
      </c>
      <c r="J40" s="14">
        <f t="shared" si="2"/>
        <v>0</v>
      </c>
      <c r="K40" s="14">
        <f t="shared" si="3"/>
        <v>0</v>
      </c>
    </row>
    <row r="41" spans="1:1024" ht="25.5" x14ac:dyDescent="0.25">
      <c r="A41" s="12" t="s">
        <v>130</v>
      </c>
      <c r="B41" s="12"/>
      <c r="C41" s="50" t="s">
        <v>131</v>
      </c>
      <c r="D41" s="12" t="s">
        <v>20</v>
      </c>
      <c r="E41" s="12">
        <v>50</v>
      </c>
      <c r="F41" s="51"/>
      <c r="G41" s="14">
        <f t="shared" si="0"/>
        <v>0</v>
      </c>
      <c r="H41" s="15">
        <v>0.08</v>
      </c>
      <c r="I41" s="14">
        <f t="shared" si="1"/>
        <v>0</v>
      </c>
      <c r="J41" s="14">
        <f t="shared" si="2"/>
        <v>0</v>
      </c>
      <c r="K41" s="14">
        <f t="shared" si="3"/>
        <v>0</v>
      </c>
      <c r="AMI41" s="6"/>
      <c r="AMJ41" s="6"/>
    </row>
    <row r="42" spans="1:1024" ht="25.5" x14ac:dyDescent="0.25">
      <c r="A42" s="12" t="s">
        <v>132</v>
      </c>
      <c r="B42" s="12"/>
      <c r="C42" s="50" t="s">
        <v>133</v>
      </c>
      <c r="D42" s="12" t="s">
        <v>20</v>
      </c>
      <c r="E42" s="12">
        <v>100</v>
      </c>
      <c r="F42" s="51"/>
      <c r="G42" s="14">
        <f t="shared" si="0"/>
        <v>0</v>
      </c>
      <c r="H42" s="15">
        <v>0.08</v>
      </c>
      <c r="I42" s="14">
        <f t="shared" si="1"/>
        <v>0</v>
      </c>
      <c r="J42" s="14">
        <f t="shared" si="2"/>
        <v>0</v>
      </c>
      <c r="K42" s="14">
        <f t="shared" si="3"/>
        <v>0</v>
      </c>
    </row>
    <row r="43" spans="1:1024" ht="25.5" x14ac:dyDescent="0.25">
      <c r="A43" s="12" t="s">
        <v>134</v>
      </c>
      <c r="B43" s="12"/>
      <c r="C43" s="50" t="s">
        <v>135</v>
      </c>
      <c r="D43" s="12" t="s">
        <v>20</v>
      </c>
      <c r="E43" s="12">
        <v>50</v>
      </c>
      <c r="F43" s="51"/>
      <c r="G43" s="14">
        <f t="shared" si="0"/>
        <v>0</v>
      </c>
      <c r="H43" s="15">
        <v>0.08</v>
      </c>
      <c r="I43" s="14">
        <f t="shared" si="1"/>
        <v>0</v>
      </c>
      <c r="J43" s="14">
        <f t="shared" si="2"/>
        <v>0</v>
      </c>
      <c r="K43" s="14">
        <f t="shared" si="3"/>
        <v>0</v>
      </c>
    </row>
    <row r="44" spans="1:1024" ht="25.5" x14ac:dyDescent="0.25">
      <c r="A44" s="12" t="s">
        <v>136</v>
      </c>
      <c r="B44" s="12"/>
      <c r="C44" s="50" t="s">
        <v>137</v>
      </c>
      <c r="D44" s="12" t="s">
        <v>20</v>
      </c>
      <c r="E44" s="12">
        <v>50</v>
      </c>
      <c r="F44" s="51"/>
      <c r="G44" s="14">
        <f t="shared" si="0"/>
        <v>0</v>
      </c>
      <c r="H44" s="15">
        <v>0.08</v>
      </c>
      <c r="I44" s="14">
        <f t="shared" si="1"/>
        <v>0</v>
      </c>
      <c r="J44" s="14">
        <f t="shared" si="2"/>
        <v>0</v>
      </c>
      <c r="K44" s="14">
        <f t="shared" si="3"/>
        <v>0</v>
      </c>
    </row>
    <row r="45" spans="1:1024" ht="25.5" x14ac:dyDescent="0.25">
      <c r="A45" s="12" t="s">
        <v>138</v>
      </c>
      <c r="B45" s="12"/>
      <c r="C45" s="50" t="s">
        <v>139</v>
      </c>
      <c r="D45" s="12" t="s">
        <v>20</v>
      </c>
      <c r="E45" s="12">
        <v>50</v>
      </c>
      <c r="F45" s="51"/>
      <c r="G45" s="14">
        <f t="shared" si="0"/>
        <v>0</v>
      </c>
      <c r="H45" s="15">
        <v>0.08</v>
      </c>
      <c r="I45" s="14">
        <f t="shared" si="1"/>
        <v>0</v>
      </c>
      <c r="J45" s="14">
        <f t="shared" si="2"/>
        <v>0</v>
      </c>
      <c r="K45" s="14">
        <f t="shared" si="3"/>
        <v>0</v>
      </c>
    </row>
    <row r="46" spans="1:1024" ht="25.5" x14ac:dyDescent="0.25">
      <c r="A46" s="12" t="s">
        <v>140</v>
      </c>
      <c r="B46" s="12"/>
      <c r="C46" s="50" t="s">
        <v>141</v>
      </c>
      <c r="D46" s="12" t="s">
        <v>20</v>
      </c>
      <c r="E46" s="12">
        <v>50</v>
      </c>
      <c r="F46" s="51"/>
      <c r="G46" s="14">
        <f t="shared" si="0"/>
        <v>0</v>
      </c>
      <c r="H46" s="15">
        <v>0.08</v>
      </c>
      <c r="I46" s="14">
        <f t="shared" si="1"/>
        <v>0</v>
      </c>
      <c r="J46" s="14">
        <f t="shared" si="2"/>
        <v>0</v>
      </c>
      <c r="K46" s="14">
        <f t="shared" si="3"/>
        <v>0</v>
      </c>
    </row>
    <row r="47" spans="1:1024" ht="25.5" x14ac:dyDescent="0.25">
      <c r="A47" s="12" t="s">
        <v>142</v>
      </c>
      <c r="B47" s="12"/>
      <c r="C47" s="50" t="s">
        <v>143</v>
      </c>
      <c r="D47" s="12" t="s">
        <v>20</v>
      </c>
      <c r="E47" s="12">
        <v>60</v>
      </c>
      <c r="F47" s="51"/>
      <c r="G47" s="14">
        <f t="shared" si="0"/>
        <v>0</v>
      </c>
      <c r="H47" s="15">
        <v>0.08</v>
      </c>
      <c r="I47" s="14">
        <f t="shared" si="1"/>
        <v>0</v>
      </c>
      <c r="J47" s="14">
        <f t="shared" si="2"/>
        <v>0</v>
      </c>
      <c r="K47" s="14">
        <f t="shared" si="3"/>
        <v>0</v>
      </c>
    </row>
    <row r="48" spans="1:1024" ht="25.5" x14ac:dyDescent="0.25">
      <c r="A48" s="12" t="s">
        <v>144</v>
      </c>
      <c r="B48" s="12"/>
      <c r="C48" s="50" t="s">
        <v>145</v>
      </c>
      <c r="D48" s="12" t="s">
        <v>20</v>
      </c>
      <c r="E48" s="12">
        <v>40</v>
      </c>
      <c r="F48" s="51"/>
      <c r="G48" s="14">
        <f t="shared" si="0"/>
        <v>0</v>
      </c>
      <c r="H48" s="15">
        <v>0.08</v>
      </c>
      <c r="I48" s="14">
        <f t="shared" si="1"/>
        <v>0</v>
      </c>
      <c r="J48" s="14">
        <f t="shared" si="2"/>
        <v>0</v>
      </c>
      <c r="K48" s="14">
        <f t="shared" si="3"/>
        <v>0</v>
      </c>
    </row>
    <row r="49" spans="1:1024" ht="25.5" x14ac:dyDescent="0.25">
      <c r="A49" s="12" t="s">
        <v>146</v>
      </c>
      <c r="B49" s="12"/>
      <c r="C49" s="50" t="s">
        <v>147</v>
      </c>
      <c r="D49" s="12" t="s">
        <v>20</v>
      </c>
      <c r="E49" s="12">
        <v>50</v>
      </c>
      <c r="F49" s="51"/>
      <c r="G49" s="14">
        <f t="shared" si="0"/>
        <v>0</v>
      </c>
      <c r="H49" s="15">
        <v>0.08</v>
      </c>
      <c r="I49" s="14">
        <f t="shared" si="1"/>
        <v>0</v>
      </c>
      <c r="J49" s="14">
        <f t="shared" si="2"/>
        <v>0</v>
      </c>
      <c r="K49" s="14">
        <f t="shared" si="3"/>
        <v>0</v>
      </c>
    </row>
    <row r="50" spans="1:1024" ht="25.5" x14ac:dyDescent="0.25">
      <c r="A50" s="12" t="s">
        <v>148</v>
      </c>
      <c r="B50" s="12"/>
      <c r="C50" s="50" t="s">
        <v>149</v>
      </c>
      <c r="D50" s="12" t="s">
        <v>20</v>
      </c>
      <c r="E50" s="12">
        <v>20</v>
      </c>
      <c r="F50" s="51"/>
      <c r="G50" s="14">
        <f t="shared" si="0"/>
        <v>0</v>
      </c>
      <c r="H50" s="15">
        <v>0.08</v>
      </c>
      <c r="I50" s="14">
        <f t="shared" si="1"/>
        <v>0</v>
      </c>
      <c r="J50" s="14">
        <f t="shared" si="2"/>
        <v>0</v>
      </c>
      <c r="K50" s="14">
        <f t="shared" si="3"/>
        <v>0</v>
      </c>
    </row>
    <row r="51" spans="1:1024" ht="25.5" x14ac:dyDescent="0.25">
      <c r="A51" s="12" t="s">
        <v>150</v>
      </c>
      <c r="B51" s="12"/>
      <c r="C51" s="50" t="s">
        <v>151</v>
      </c>
      <c r="D51" s="12" t="s">
        <v>20</v>
      </c>
      <c r="E51" s="12">
        <v>20</v>
      </c>
      <c r="F51" s="51"/>
      <c r="G51" s="14">
        <f t="shared" si="0"/>
        <v>0</v>
      </c>
      <c r="H51" s="15">
        <v>0.08</v>
      </c>
      <c r="I51" s="14">
        <f t="shared" si="1"/>
        <v>0</v>
      </c>
      <c r="J51" s="14">
        <f t="shared" si="2"/>
        <v>0</v>
      </c>
      <c r="K51" s="14">
        <f t="shared" si="3"/>
        <v>0</v>
      </c>
    </row>
    <row r="52" spans="1:1024" ht="25.5" x14ac:dyDescent="0.25">
      <c r="A52" s="12" t="s">
        <v>152</v>
      </c>
      <c r="B52" s="12"/>
      <c r="C52" s="50" t="s">
        <v>153</v>
      </c>
      <c r="D52" s="12" t="s">
        <v>20</v>
      </c>
      <c r="E52" s="12">
        <v>20</v>
      </c>
      <c r="F52" s="51"/>
      <c r="G52" s="14">
        <f t="shared" si="0"/>
        <v>0</v>
      </c>
      <c r="H52" s="15">
        <v>0.08</v>
      </c>
      <c r="I52" s="14">
        <f t="shared" si="1"/>
        <v>0</v>
      </c>
      <c r="J52" s="14">
        <f t="shared" si="2"/>
        <v>0</v>
      </c>
      <c r="K52" s="14">
        <f t="shared" si="3"/>
        <v>0</v>
      </c>
      <c r="AMI52" s="6"/>
      <c r="AMJ52" s="6"/>
    </row>
    <row r="53" spans="1:1024" ht="25.5" x14ac:dyDescent="0.25">
      <c r="A53" s="12" t="s">
        <v>154</v>
      </c>
      <c r="B53" s="12"/>
      <c r="C53" s="50" t="s">
        <v>155</v>
      </c>
      <c r="D53" s="12" t="s">
        <v>20</v>
      </c>
      <c r="E53" s="39">
        <v>200</v>
      </c>
      <c r="F53" s="51"/>
      <c r="G53" s="14">
        <f t="shared" si="0"/>
        <v>0</v>
      </c>
      <c r="H53" s="15">
        <v>0.08</v>
      </c>
      <c r="I53" s="14">
        <f t="shared" si="1"/>
        <v>0</v>
      </c>
      <c r="J53" s="14">
        <f t="shared" si="2"/>
        <v>0</v>
      </c>
      <c r="K53" s="14">
        <f t="shared" si="3"/>
        <v>0</v>
      </c>
      <c r="AMI53" s="6"/>
      <c r="AMJ53" s="6"/>
    </row>
    <row r="54" spans="1:1024" s="6" customFormat="1" ht="38.25" x14ac:dyDescent="0.25">
      <c r="A54" s="12" t="s">
        <v>156</v>
      </c>
      <c r="B54" s="12"/>
      <c r="C54" s="50" t="s">
        <v>157</v>
      </c>
      <c r="D54" s="12" t="s">
        <v>20</v>
      </c>
      <c r="E54" s="39">
        <v>2000</v>
      </c>
      <c r="F54" s="51"/>
      <c r="G54" s="14">
        <f t="shared" si="0"/>
        <v>0</v>
      </c>
      <c r="H54" s="15">
        <v>0.08</v>
      </c>
      <c r="I54" s="14">
        <f t="shared" si="1"/>
        <v>0</v>
      </c>
      <c r="J54" s="14">
        <f t="shared" si="2"/>
        <v>0</v>
      </c>
      <c r="K54" s="14">
        <f t="shared" si="3"/>
        <v>0</v>
      </c>
      <c r="AMI54"/>
      <c r="AMJ54"/>
    </row>
    <row r="55" spans="1:1024" ht="19.5" customHeight="1" x14ac:dyDescent="0.25">
      <c r="A55" s="189" t="s">
        <v>158</v>
      </c>
      <c r="B55" s="189"/>
      <c r="C55" s="189"/>
      <c r="D55" s="189"/>
      <c r="E55" s="189"/>
      <c r="F55" s="189"/>
      <c r="G55" s="17">
        <f>SUM(G8:G54)</f>
        <v>0</v>
      </c>
      <c r="H55" s="17" t="s">
        <v>26</v>
      </c>
      <c r="I55" s="17">
        <f>SUM(I8:I54)</f>
        <v>0</v>
      </c>
      <c r="J55" s="17" t="s">
        <v>26</v>
      </c>
      <c r="K55" s="17">
        <f>SUM(K8:K54)</f>
        <v>0</v>
      </c>
    </row>
    <row r="56" spans="1:1024" ht="12.75" customHeight="1" x14ac:dyDescent="0.25">
      <c r="A56" s="186" t="s">
        <v>159</v>
      </c>
      <c r="B56" s="186"/>
      <c r="C56" s="186"/>
      <c r="D56" s="186"/>
      <c r="E56" s="186"/>
      <c r="F56" s="186"/>
      <c r="G56" s="186"/>
      <c r="H56" s="186"/>
      <c r="I56" s="186"/>
      <c r="J56" s="186"/>
      <c r="K56" s="186"/>
      <c r="AMI56" s="6"/>
      <c r="AMJ56" s="6"/>
    </row>
    <row r="57" spans="1:1024" ht="12.75" customHeight="1" x14ac:dyDescent="0.25">
      <c r="A57" s="186" t="s">
        <v>160</v>
      </c>
      <c r="B57" s="186"/>
      <c r="C57" s="186"/>
      <c r="D57" s="186"/>
      <c r="E57" s="186"/>
      <c r="F57" s="186"/>
      <c r="G57" s="186"/>
      <c r="H57" s="186"/>
      <c r="I57" s="186"/>
      <c r="J57" s="186"/>
      <c r="K57" s="186"/>
    </row>
    <row r="58" spans="1:1024" ht="12.75" customHeight="1" x14ac:dyDescent="0.25">
      <c r="A58" s="52" t="s">
        <v>35</v>
      </c>
      <c r="B58" s="185" t="s">
        <v>161</v>
      </c>
      <c r="C58" s="185"/>
      <c r="D58" s="185"/>
      <c r="E58" s="185"/>
      <c r="F58" s="185"/>
      <c r="G58" s="185"/>
      <c r="H58" s="185"/>
      <c r="I58" s="185"/>
      <c r="J58" s="185"/>
      <c r="K58" s="185"/>
      <c r="L58" s="53"/>
    </row>
    <row r="59" spans="1:1024" ht="12.75" customHeight="1" x14ac:dyDescent="0.25">
      <c r="A59" s="52" t="s">
        <v>35</v>
      </c>
      <c r="B59" s="185" t="s">
        <v>162</v>
      </c>
      <c r="C59" s="185"/>
      <c r="D59" s="185"/>
      <c r="E59" s="185"/>
      <c r="F59" s="185"/>
      <c r="G59" s="185"/>
      <c r="H59" s="185"/>
      <c r="I59" s="185"/>
      <c r="J59" s="185"/>
      <c r="K59" s="185"/>
      <c r="L59" s="53"/>
    </row>
    <row r="60" spans="1:1024" ht="12.75" customHeight="1" x14ac:dyDescent="0.25">
      <c r="A60" s="52" t="s">
        <v>35</v>
      </c>
      <c r="B60" s="185" t="s">
        <v>163</v>
      </c>
      <c r="C60" s="185"/>
      <c r="D60" s="185"/>
      <c r="E60" s="185"/>
      <c r="F60" s="185"/>
      <c r="G60" s="185"/>
      <c r="H60" s="185"/>
      <c r="I60" s="185"/>
      <c r="J60" s="185"/>
      <c r="K60" s="185"/>
      <c r="L60" s="53"/>
    </row>
    <row r="61" spans="1:1024" ht="12.75" customHeight="1" x14ac:dyDescent="0.25">
      <c r="A61" s="52" t="s">
        <v>35</v>
      </c>
      <c r="B61" s="185" t="s">
        <v>164</v>
      </c>
      <c r="C61" s="185"/>
      <c r="D61" s="185"/>
      <c r="E61" s="185"/>
      <c r="F61" s="185"/>
      <c r="G61" s="185"/>
      <c r="H61" s="185"/>
      <c r="I61" s="185"/>
      <c r="J61" s="185"/>
      <c r="K61" s="185"/>
      <c r="L61" s="53"/>
    </row>
    <row r="62" spans="1:1024" ht="12.75" customHeight="1" x14ac:dyDescent="0.25">
      <c r="A62" s="52" t="s">
        <v>35</v>
      </c>
      <c r="B62" s="185" t="s">
        <v>165</v>
      </c>
      <c r="C62" s="185"/>
      <c r="D62" s="185"/>
      <c r="E62" s="185"/>
      <c r="F62" s="185"/>
      <c r="G62" s="185"/>
      <c r="H62" s="185"/>
      <c r="I62" s="185"/>
      <c r="J62" s="185"/>
      <c r="K62" s="185"/>
      <c r="L62" s="48"/>
    </row>
    <row r="63" spans="1:1024" ht="12.75" customHeight="1" x14ac:dyDescent="0.25">
      <c r="A63" s="52" t="s">
        <v>35</v>
      </c>
      <c r="B63" s="185" t="s">
        <v>166</v>
      </c>
      <c r="C63" s="185"/>
      <c r="D63" s="185"/>
      <c r="E63" s="185"/>
      <c r="F63" s="185"/>
      <c r="G63" s="185"/>
      <c r="H63" s="185"/>
      <c r="I63" s="185"/>
      <c r="J63" s="185"/>
      <c r="K63" s="185"/>
      <c r="L63" s="48"/>
    </row>
    <row r="64" spans="1:1024" ht="12.75" customHeight="1" x14ac:dyDescent="0.25">
      <c r="A64" s="52" t="s">
        <v>35</v>
      </c>
      <c r="B64" s="185" t="s">
        <v>167</v>
      </c>
      <c r="C64" s="185"/>
      <c r="D64" s="185"/>
      <c r="E64" s="185"/>
      <c r="F64" s="185"/>
      <c r="G64" s="185"/>
      <c r="H64" s="185"/>
      <c r="I64" s="185"/>
      <c r="J64" s="185"/>
      <c r="K64" s="185"/>
      <c r="L64" s="48"/>
      <c r="AMI64" s="6"/>
      <c r="AMJ64" s="6"/>
    </row>
    <row r="65" spans="1:1024" ht="12.75" customHeight="1" x14ac:dyDescent="0.25">
      <c r="A65" s="52" t="s">
        <v>35</v>
      </c>
      <c r="B65" s="185" t="s">
        <v>168</v>
      </c>
      <c r="C65" s="185"/>
      <c r="D65" s="185"/>
      <c r="E65" s="185"/>
      <c r="F65" s="185"/>
      <c r="G65" s="185"/>
      <c r="H65" s="185"/>
      <c r="I65" s="185"/>
      <c r="J65" s="185"/>
      <c r="K65" s="185"/>
      <c r="L65" s="48"/>
    </row>
    <row r="66" spans="1:1024" s="6" customFormat="1" ht="12.75" customHeight="1" x14ac:dyDescent="0.25">
      <c r="A66" s="186" t="s">
        <v>169</v>
      </c>
      <c r="B66" s="186"/>
      <c r="C66" s="186"/>
      <c r="D66" s="186"/>
      <c r="E66" s="186"/>
      <c r="F66" s="186"/>
      <c r="G66" s="186"/>
      <c r="H66" s="186"/>
      <c r="I66" s="186"/>
      <c r="J66" s="186"/>
      <c r="K66" s="186"/>
      <c r="AMI66"/>
      <c r="AMJ66"/>
    </row>
    <row r="67" spans="1:1024" ht="12.75" customHeight="1" x14ac:dyDescent="0.25">
      <c r="A67" s="8" t="s">
        <v>35</v>
      </c>
      <c r="B67" s="185" t="s">
        <v>170</v>
      </c>
      <c r="C67" s="185"/>
      <c r="D67" s="185"/>
      <c r="E67" s="185"/>
      <c r="F67" s="185"/>
      <c r="G67" s="185"/>
      <c r="H67" s="185"/>
      <c r="I67" s="185"/>
      <c r="J67" s="185"/>
      <c r="K67" s="185"/>
      <c r="L67" s="48"/>
      <c r="AMI67" s="6"/>
      <c r="AMJ67" s="6"/>
    </row>
    <row r="68" spans="1:1024" ht="12.75" customHeight="1" x14ac:dyDescent="0.25">
      <c r="A68" s="8" t="s">
        <v>35</v>
      </c>
      <c r="B68" s="185" t="s">
        <v>166</v>
      </c>
      <c r="C68" s="185"/>
      <c r="D68" s="185"/>
      <c r="E68" s="185"/>
      <c r="F68" s="185"/>
      <c r="G68" s="185"/>
      <c r="H68" s="185"/>
      <c r="I68" s="185"/>
      <c r="J68" s="185"/>
      <c r="K68" s="185"/>
      <c r="L68" s="48"/>
    </row>
    <row r="69" spans="1:1024" s="6" customFormat="1" ht="12.75" customHeight="1" x14ac:dyDescent="0.25">
      <c r="A69" s="8" t="s">
        <v>35</v>
      </c>
      <c r="B69" s="185" t="s">
        <v>171</v>
      </c>
      <c r="C69" s="185"/>
      <c r="D69" s="185"/>
      <c r="E69" s="185"/>
      <c r="F69" s="185"/>
      <c r="G69" s="185"/>
      <c r="H69" s="185"/>
      <c r="I69" s="185"/>
      <c r="J69" s="185"/>
      <c r="K69" s="185"/>
      <c r="L69" s="54"/>
      <c r="AMI69"/>
      <c r="AMJ69"/>
    </row>
    <row r="70" spans="1:1024" ht="12.75" customHeight="1" x14ac:dyDescent="0.25">
      <c r="A70" s="8" t="s">
        <v>35</v>
      </c>
      <c r="B70" s="185" t="s">
        <v>163</v>
      </c>
      <c r="C70" s="185"/>
      <c r="D70" s="185"/>
      <c r="E70" s="185"/>
      <c r="F70" s="185"/>
      <c r="G70" s="185"/>
      <c r="H70" s="185"/>
      <c r="I70" s="185"/>
      <c r="J70" s="185"/>
      <c r="K70" s="185"/>
      <c r="L70" s="48"/>
    </row>
    <row r="71" spans="1:1024" ht="12.75" customHeight="1" x14ac:dyDescent="0.25">
      <c r="A71" s="8" t="s">
        <v>35</v>
      </c>
      <c r="B71" s="174" t="s">
        <v>172</v>
      </c>
      <c r="C71" s="174"/>
      <c r="D71" s="174"/>
      <c r="E71" s="174"/>
      <c r="F71" s="174"/>
      <c r="G71" s="174"/>
      <c r="H71" s="174"/>
      <c r="I71" s="174"/>
      <c r="J71" s="174"/>
      <c r="K71" s="174"/>
      <c r="L71" s="48"/>
    </row>
    <row r="72" spans="1:1024" ht="12.75" customHeight="1" x14ac:dyDescent="0.25">
      <c r="A72" s="8" t="s">
        <v>35</v>
      </c>
      <c r="B72" s="185" t="s">
        <v>161</v>
      </c>
      <c r="C72" s="185"/>
      <c r="D72" s="185"/>
      <c r="E72" s="185"/>
      <c r="F72" s="185"/>
      <c r="G72" s="185"/>
      <c r="H72" s="185"/>
      <c r="I72" s="185"/>
      <c r="J72" s="185"/>
      <c r="K72" s="185"/>
      <c r="L72" s="48"/>
    </row>
    <row r="73" spans="1:1024" ht="12.75" customHeight="1" x14ac:dyDescent="0.25">
      <c r="A73" s="186" t="s">
        <v>173</v>
      </c>
      <c r="B73" s="186"/>
      <c r="C73" s="186"/>
      <c r="D73" s="186"/>
      <c r="E73" s="186"/>
      <c r="F73" s="186"/>
      <c r="G73" s="186"/>
      <c r="H73" s="186"/>
      <c r="I73" s="186"/>
      <c r="J73" s="186"/>
      <c r="K73" s="186"/>
    </row>
    <row r="74" spans="1:1024" ht="12.75" customHeight="1" x14ac:dyDescent="0.25">
      <c r="A74" s="8" t="s">
        <v>35</v>
      </c>
      <c r="B74" s="185" t="s">
        <v>174</v>
      </c>
      <c r="C74" s="185"/>
      <c r="D74" s="185"/>
      <c r="E74" s="185"/>
      <c r="F74" s="185"/>
      <c r="G74" s="185"/>
      <c r="H74" s="185"/>
      <c r="I74" s="185"/>
      <c r="J74" s="185"/>
      <c r="K74" s="185"/>
      <c r="L74" s="48"/>
    </row>
    <row r="75" spans="1:1024" ht="12.75" customHeight="1" x14ac:dyDescent="0.25">
      <c r="A75" s="8" t="s">
        <v>35</v>
      </c>
      <c r="B75" s="185" t="s">
        <v>161</v>
      </c>
      <c r="C75" s="185"/>
      <c r="D75" s="185"/>
      <c r="E75" s="185"/>
      <c r="F75" s="185"/>
      <c r="G75" s="185"/>
      <c r="H75" s="185"/>
      <c r="I75" s="185"/>
      <c r="J75" s="185"/>
      <c r="K75" s="185"/>
      <c r="L75" s="48"/>
    </row>
    <row r="76" spans="1:1024" ht="12.75" customHeight="1" x14ac:dyDescent="0.25">
      <c r="A76" s="186" t="s">
        <v>175</v>
      </c>
      <c r="B76" s="186"/>
      <c r="C76" s="186"/>
      <c r="D76" s="186"/>
      <c r="E76" s="186"/>
      <c r="F76" s="186"/>
      <c r="G76" s="186"/>
      <c r="H76" s="186"/>
      <c r="I76" s="186"/>
      <c r="J76" s="186"/>
      <c r="K76" s="186"/>
    </row>
    <row r="77" spans="1:1024" ht="12.75" customHeight="1" x14ac:dyDescent="0.25">
      <c r="A77" s="8" t="s">
        <v>35</v>
      </c>
      <c r="B77" s="185" t="s">
        <v>176</v>
      </c>
      <c r="C77" s="185"/>
      <c r="D77" s="185"/>
      <c r="E77" s="185"/>
      <c r="F77" s="185"/>
      <c r="G77" s="185"/>
      <c r="H77" s="185"/>
      <c r="I77" s="185"/>
      <c r="J77" s="185"/>
      <c r="K77" s="185"/>
      <c r="L77" s="48"/>
    </row>
    <row r="78" spans="1:1024" ht="12.75" customHeight="1" x14ac:dyDescent="0.25">
      <c r="A78" s="8" t="s">
        <v>35</v>
      </c>
      <c r="B78" s="185" t="s">
        <v>177</v>
      </c>
      <c r="C78" s="185"/>
      <c r="D78" s="185"/>
      <c r="E78" s="185"/>
      <c r="F78" s="185"/>
      <c r="G78" s="185"/>
      <c r="H78" s="185"/>
      <c r="I78" s="185"/>
      <c r="J78" s="185"/>
      <c r="K78" s="185"/>
      <c r="L78" s="48"/>
      <c r="AMI78" s="6"/>
      <c r="AMJ78" s="6"/>
    </row>
    <row r="79" spans="1:1024" ht="12.75" customHeight="1" x14ac:dyDescent="0.25">
      <c r="A79" s="8" t="s">
        <v>35</v>
      </c>
      <c r="B79" s="185" t="s">
        <v>161</v>
      </c>
      <c r="C79" s="185"/>
      <c r="D79" s="185"/>
      <c r="E79" s="185"/>
      <c r="F79" s="185"/>
      <c r="G79" s="185"/>
      <c r="H79" s="185"/>
      <c r="I79" s="185"/>
      <c r="J79" s="185"/>
      <c r="K79" s="185"/>
      <c r="L79" s="48"/>
    </row>
    <row r="80" spans="1:1024" s="6" customFormat="1" ht="12.75" customHeight="1" x14ac:dyDescent="0.25">
      <c r="A80" s="186" t="s">
        <v>178</v>
      </c>
      <c r="B80" s="186"/>
      <c r="C80" s="186"/>
      <c r="D80" s="186"/>
      <c r="E80" s="186"/>
      <c r="F80" s="186"/>
      <c r="G80" s="186"/>
      <c r="H80" s="186"/>
      <c r="I80" s="186"/>
      <c r="J80" s="186"/>
      <c r="K80" s="186"/>
      <c r="AMI80"/>
      <c r="AMJ80"/>
    </row>
    <row r="81" spans="1:12" ht="12.75" customHeight="1" x14ac:dyDescent="0.25">
      <c r="A81" s="8" t="s">
        <v>35</v>
      </c>
      <c r="B81" s="185" t="s">
        <v>163</v>
      </c>
      <c r="C81" s="185"/>
      <c r="D81" s="185"/>
      <c r="E81" s="185"/>
      <c r="F81" s="185"/>
      <c r="G81" s="185"/>
      <c r="H81" s="185"/>
      <c r="I81" s="185"/>
      <c r="J81" s="185"/>
      <c r="K81" s="185"/>
      <c r="L81" s="48"/>
    </row>
    <row r="82" spans="1:12" ht="12.75" customHeight="1" x14ac:dyDescent="0.25">
      <c r="A82" s="8" t="s">
        <v>35</v>
      </c>
      <c r="B82" s="185" t="s">
        <v>161</v>
      </c>
      <c r="C82" s="185"/>
      <c r="D82" s="185"/>
      <c r="E82" s="185"/>
      <c r="F82" s="185"/>
      <c r="G82" s="185"/>
      <c r="H82" s="185"/>
      <c r="I82" s="185"/>
      <c r="J82" s="185"/>
      <c r="K82" s="185"/>
      <c r="L82" s="48"/>
    </row>
    <row r="83" spans="1:12" ht="12.75" customHeight="1" x14ac:dyDescent="0.25">
      <c r="A83" s="187" t="s">
        <v>179</v>
      </c>
      <c r="B83" s="187"/>
      <c r="C83" s="187"/>
      <c r="D83" s="187"/>
      <c r="E83" s="187"/>
      <c r="F83" s="187"/>
      <c r="G83" s="187"/>
      <c r="H83" s="187"/>
      <c r="I83" s="187"/>
      <c r="J83" s="187"/>
      <c r="K83" s="187"/>
    </row>
    <row r="84" spans="1:12" ht="12.75" customHeight="1" x14ac:dyDescent="0.25">
      <c r="A84" s="8" t="s">
        <v>35</v>
      </c>
      <c r="B84" s="188" t="s">
        <v>172</v>
      </c>
      <c r="C84" s="188"/>
      <c r="D84" s="188"/>
      <c r="E84" s="188"/>
      <c r="F84" s="188"/>
      <c r="G84" s="188"/>
      <c r="H84" s="188"/>
      <c r="I84" s="188"/>
      <c r="J84" s="188"/>
      <c r="K84" s="188"/>
    </row>
    <row r="85" spans="1:12" ht="12.75" customHeight="1" x14ac:dyDescent="0.25">
      <c r="A85" s="186" t="s">
        <v>180</v>
      </c>
      <c r="B85" s="186"/>
      <c r="C85" s="186"/>
      <c r="D85" s="186"/>
      <c r="E85" s="186"/>
      <c r="F85" s="186"/>
      <c r="G85" s="186"/>
      <c r="H85" s="186"/>
      <c r="I85" s="186"/>
      <c r="J85" s="186"/>
      <c r="K85" s="186"/>
    </row>
    <row r="86" spans="1:12" ht="12.75" customHeight="1" x14ac:dyDescent="0.25">
      <c r="A86" s="52" t="s">
        <v>35</v>
      </c>
      <c r="B86" s="185" t="s">
        <v>161</v>
      </c>
      <c r="C86" s="185"/>
      <c r="D86" s="185"/>
      <c r="E86" s="185"/>
      <c r="F86" s="185"/>
      <c r="G86" s="185"/>
      <c r="H86" s="185"/>
      <c r="I86" s="185"/>
      <c r="J86" s="185"/>
      <c r="K86" s="185"/>
    </row>
    <row r="87" spans="1:12" ht="12.75" customHeight="1" x14ac:dyDescent="0.25">
      <c r="A87" s="52" t="s">
        <v>35</v>
      </c>
      <c r="B87" s="185" t="s">
        <v>181</v>
      </c>
      <c r="C87" s="185"/>
      <c r="D87" s="185"/>
      <c r="E87" s="185"/>
      <c r="F87" s="185"/>
      <c r="G87" s="185"/>
      <c r="H87" s="185"/>
      <c r="I87" s="185"/>
      <c r="J87" s="185"/>
      <c r="K87" s="185"/>
    </row>
    <row r="88" spans="1:12" ht="12.75" customHeight="1" x14ac:dyDescent="0.25">
      <c r="A88" s="52" t="s">
        <v>35</v>
      </c>
      <c r="B88" s="185" t="s">
        <v>163</v>
      </c>
      <c r="C88" s="185"/>
      <c r="D88" s="185"/>
      <c r="E88" s="185"/>
      <c r="F88" s="185"/>
      <c r="G88" s="185"/>
      <c r="H88" s="185"/>
      <c r="I88" s="185"/>
      <c r="J88" s="185"/>
      <c r="K88" s="185"/>
    </row>
    <row r="89" spans="1:12" ht="12.75" customHeight="1" x14ac:dyDescent="0.25">
      <c r="A89" s="52" t="s">
        <v>35</v>
      </c>
      <c r="B89" s="185" t="s">
        <v>164</v>
      </c>
      <c r="C89" s="185"/>
      <c r="D89" s="185"/>
      <c r="E89" s="185"/>
      <c r="F89" s="185"/>
      <c r="G89" s="185"/>
      <c r="H89" s="185"/>
      <c r="I89" s="185"/>
      <c r="J89" s="185"/>
      <c r="K89" s="185"/>
    </row>
    <row r="90" spans="1:12" ht="12.75" customHeight="1" x14ac:dyDescent="0.25">
      <c r="A90" s="52" t="s">
        <v>35</v>
      </c>
      <c r="B90" s="185" t="s">
        <v>165</v>
      </c>
      <c r="C90" s="185"/>
      <c r="D90" s="185"/>
      <c r="E90" s="185"/>
      <c r="F90" s="185"/>
      <c r="G90" s="185"/>
      <c r="H90" s="185"/>
      <c r="I90" s="185"/>
      <c r="J90" s="185"/>
      <c r="K90" s="185"/>
    </row>
    <row r="91" spans="1:12" ht="12.75" customHeight="1" x14ac:dyDescent="0.25">
      <c r="A91" s="52" t="s">
        <v>35</v>
      </c>
      <c r="B91" s="185" t="s">
        <v>166</v>
      </c>
      <c r="C91" s="185"/>
      <c r="D91" s="185"/>
      <c r="E91" s="185"/>
      <c r="F91" s="185"/>
      <c r="G91" s="185"/>
      <c r="H91" s="185"/>
      <c r="I91" s="185"/>
      <c r="J91" s="185"/>
      <c r="K91" s="185"/>
    </row>
    <row r="92" spans="1:12" ht="12.75" customHeight="1" x14ac:dyDescent="0.25">
      <c r="A92" s="52" t="s">
        <v>35</v>
      </c>
      <c r="B92" s="185" t="s">
        <v>167</v>
      </c>
      <c r="C92" s="185"/>
      <c r="D92" s="185"/>
      <c r="E92" s="185"/>
      <c r="F92" s="185"/>
      <c r="G92" s="185"/>
      <c r="H92" s="185"/>
      <c r="I92" s="185"/>
      <c r="J92" s="185"/>
      <c r="K92" s="185"/>
    </row>
    <row r="93" spans="1:12" ht="12.75" customHeight="1" x14ac:dyDescent="0.25">
      <c r="A93" s="52" t="s">
        <v>35</v>
      </c>
      <c r="B93" s="185" t="s">
        <v>182</v>
      </c>
      <c r="C93" s="185"/>
      <c r="D93" s="185"/>
      <c r="E93" s="185"/>
      <c r="F93" s="185"/>
      <c r="G93" s="185"/>
      <c r="H93" s="185"/>
      <c r="I93" s="185"/>
      <c r="J93" s="185"/>
      <c r="K93" s="185"/>
    </row>
    <row r="98" ht="20.25" customHeight="1" x14ac:dyDescent="0.25"/>
  </sheetData>
  <mergeCells count="44">
    <mergeCell ref="A1:B1"/>
    <mergeCell ref="A2:K2"/>
    <mergeCell ref="A3:C3"/>
    <mergeCell ref="A4:K4"/>
    <mergeCell ref="A5:K5"/>
    <mergeCell ref="A55:F55"/>
    <mergeCell ref="A56:K56"/>
    <mergeCell ref="A57:K57"/>
    <mergeCell ref="B58:K58"/>
    <mergeCell ref="B59:K59"/>
    <mergeCell ref="B60:K60"/>
    <mergeCell ref="B61:K61"/>
    <mergeCell ref="B62:K62"/>
    <mergeCell ref="B63:K63"/>
    <mergeCell ref="B64:K64"/>
    <mergeCell ref="B65:K65"/>
    <mergeCell ref="A66:K66"/>
    <mergeCell ref="B67:K67"/>
    <mergeCell ref="B68:K68"/>
    <mergeCell ref="B69:K69"/>
    <mergeCell ref="B70:K70"/>
    <mergeCell ref="B71:K71"/>
    <mergeCell ref="B72:K72"/>
    <mergeCell ref="A73:K73"/>
    <mergeCell ref="B74:K74"/>
    <mergeCell ref="B75:K75"/>
    <mergeCell ref="A76:K76"/>
    <mergeCell ref="B77:K77"/>
    <mergeCell ref="B78:K78"/>
    <mergeCell ref="B79:K79"/>
    <mergeCell ref="A80:K80"/>
    <mergeCell ref="B81:K81"/>
    <mergeCell ref="B82:K82"/>
    <mergeCell ref="A83:K83"/>
    <mergeCell ref="B84:K84"/>
    <mergeCell ref="B90:K90"/>
    <mergeCell ref="B91:K91"/>
    <mergeCell ref="B92:K92"/>
    <mergeCell ref="B93:K93"/>
    <mergeCell ref="A85:K85"/>
    <mergeCell ref="B86:K86"/>
    <mergeCell ref="B87:K87"/>
    <mergeCell ref="B88:K88"/>
    <mergeCell ref="B89:K89"/>
  </mergeCells>
  <pageMargins left="0.7" right="0.7" top="0.75" bottom="0.75" header="0.51180555555555496" footer="0.51180555555555496"/>
  <pageSetup paperSize="9" firstPageNumber="0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MJ23"/>
  <sheetViews>
    <sheetView zoomScale="91" zoomScaleNormal="91" workbookViewId="0">
      <selection activeCell="J6" sqref="J6"/>
    </sheetView>
  </sheetViews>
  <sheetFormatPr defaultRowHeight="15" x14ac:dyDescent="0.25"/>
  <cols>
    <col min="1" max="1" width="4.140625" style="7" customWidth="1"/>
    <col min="2" max="2" width="18.7109375" style="7" customWidth="1"/>
    <col min="3" max="3" width="43.42578125" style="7" customWidth="1"/>
    <col min="4" max="4" width="6.140625" style="7" customWidth="1"/>
    <col min="5" max="5" width="5.5703125" style="7" customWidth="1"/>
    <col min="6" max="6" width="12" style="7" customWidth="1"/>
    <col min="7" max="7" width="9.7109375" style="7" customWidth="1"/>
    <col min="8" max="8" width="5.7109375" style="7" customWidth="1"/>
    <col min="9" max="9" width="8.140625" style="7" customWidth="1"/>
    <col min="10" max="10" width="12.140625" style="7" customWidth="1"/>
    <col min="11" max="11" width="9.7109375" style="7" customWidth="1"/>
    <col min="12" max="254" width="9.140625" style="7" customWidth="1"/>
    <col min="255" max="1022" width="9.140625" style="34" customWidth="1"/>
    <col min="1023" max="1025" width="8.7109375" customWidth="1"/>
  </cols>
  <sheetData>
    <row r="1" spans="1:1024" ht="22.5" customHeight="1" x14ac:dyDescent="0.25">
      <c r="A1" s="170" t="s">
        <v>644</v>
      </c>
      <c r="B1" s="170"/>
      <c r="C1" s="162"/>
      <c r="D1" s="162"/>
      <c r="E1" s="162"/>
      <c r="F1" s="162"/>
      <c r="G1" s="162"/>
      <c r="H1" s="162"/>
      <c r="I1" s="162"/>
      <c r="J1" s="162"/>
      <c r="K1" s="162"/>
    </row>
    <row r="2" spans="1:1024" ht="12.75" customHeight="1" x14ac:dyDescent="0.25">
      <c r="A2" s="173" t="s">
        <v>183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</row>
    <row r="3" spans="1:1024" ht="48.75" customHeight="1" x14ac:dyDescent="0.25">
      <c r="A3" s="174" t="s">
        <v>645</v>
      </c>
      <c r="B3" s="174"/>
      <c r="C3" s="174"/>
      <c r="D3" s="6"/>
      <c r="E3" s="6"/>
      <c r="F3" s="6"/>
      <c r="G3" s="6"/>
      <c r="H3" s="6"/>
      <c r="I3" s="8"/>
      <c r="K3" s="6"/>
    </row>
    <row r="4" spans="1:1024" ht="38.25" customHeight="1" x14ac:dyDescent="0.25">
      <c r="A4" s="176" t="s">
        <v>660</v>
      </c>
      <c r="B4" s="176"/>
      <c r="C4" s="176"/>
      <c r="D4" s="176"/>
      <c r="E4" s="176"/>
      <c r="F4" s="176"/>
      <c r="G4" s="176"/>
      <c r="H4" s="176"/>
      <c r="I4" s="176"/>
      <c r="J4" s="176"/>
      <c r="K4" s="176"/>
    </row>
    <row r="5" spans="1:1024" ht="16.5" customHeight="1" x14ac:dyDescent="0.25">
      <c r="A5" s="183" t="s">
        <v>184</v>
      </c>
      <c r="B5" s="183"/>
      <c r="C5" s="183"/>
      <c r="D5" s="183"/>
      <c r="E5" s="183"/>
      <c r="F5" s="183"/>
      <c r="G5" s="183"/>
      <c r="H5" s="183"/>
      <c r="I5" s="183"/>
      <c r="J5" s="183"/>
      <c r="K5" s="183"/>
    </row>
    <row r="6" spans="1:1024" ht="36" x14ac:dyDescent="0.25">
      <c r="A6" s="236" t="s">
        <v>2</v>
      </c>
      <c r="B6" s="237" t="s">
        <v>3</v>
      </c>
      <c r="C6" s="237" t="s">
        <v>29</v>
      </c>
      <c r="D6" s="237" t="s">
        <v>5</v>
      </c>
      <c r="E6" s="237" t="s">
        <v>6</v>
      </c>
      <c r="F6" s="238" t="s">
        <v>7</v>
      </c>
      <c r="G6" s="238" t="s">
        <v>8</v>
      </c>
      <c r="H6" s="237" t="s">
        <v>9</v>
      </c>
      <c r="I6" s="238" t="s">
        <v>10</v>
      </c>
      <c r="J6" s="238" t="s">
        <v>11</v>
      </c>
      <c r="K6" s="238" t="s">
        <v>12</v>
      </c>
    </row>
    <row r="7" spans="1:1024" x14ac:dyDescent="0.25">
      <c r="A7" s="56">
        <v>1</v>
      </c>
      <c r="B7" s="56">
        <v>2</v>
      </c>
      <c r="C7" s="56">
        <v>3</v>
      </c>
      <c r="D7" s="56">
        <v>4</v>
      </c>
      <c r="E7" s="56">
        <v>5</v>
      </c>
      <c r="F7" s="57">
        <v>6</v>
      </c>
      <c r="G7" s="57" t="s">
        <v>13</v>
      </c>
      <c r="H7" s="56">
        <v>8</v>
      </c>
      <c r="I7" s="57" t="s">
        <v>14</v>
      </c>
      <c r="J7" s="57" t="s">
        <v>15</v>
      </c>
      <c r="K7" s="57" t="s">
        <v>16</v>
      </c>
    </row>
    <row r="8" spans="1:1024" ht="61.5" customHeight="1" x14ac:dyDescent="0.25">
      <c r="A8" s="12" t="s">
        <v>18</v>
      </c>
      <c r="B8" s="12"/>
      <c r="C8" s="50" t="s">
        <v>185</v>
      </c>
      <c r="D8" s="12" t="s">
        <v>20</v>
      </c>
      <c r="E8" s="58">
        <v>50</v>
      </c>
      <c r="F8" s="59"/>
      <c r="G8" s="60">
        <f>F8*E8</f>
        <v>0</v>
      </c>
      <c r="H8" s="15">
        <v>0.08</v>
      </c>
      <c r="I8" s="14">
        <f>H8*G8</f>
        <v>0</v>
      </c>
      <c r="J8" s="14">
        <f>K8/E8</f>
        <v>0</v>
      </c>
      <c r="K8" s="14">
        <f>I8+G8</f>
        <v>0</v>
      </c>
    </row>
    <row r="9" spans="1:1024" ht="72" customHeight="1" x14ac:dyDescent="0.25">
      <c r="A9" s="12" t="s">
        <v>21</v>
      </c>
      <c r="B9" s="12"/>
      <c r="C9" s="50" t="s">
        <v>186</v>
      </c>
      <c r="D9" s="12" t="s">
        <v>20</v>
      </c>
      <c r="E9" s="58">
        <v>100</v>
      </c>
      <c r="F9" s="59"/>
      <c r="G9" s="60">
        <f>F9*E9</f>
        <v>0</v>
      </c>
      <c r="H9" s="15">
        <v>0.08</v>
      </c>
      <c r="I9" s="14">
        <f>H9*G9</f>
        <v>0</v>
      </c>
      <c r="J9" s="14">
        <f>K9/E9</f>
        <v>0</v>
      </c>
      <c r="K9" s="14">
        <f>I9+G9</f>
        <v>0</v>
      </c>
    </row>
    <row r="10" spans="1:1024" ht="61.5" customHeight="1" x14ac:dyDescent="0.25">
      <c r="A10" s="12" t="s">
        <v>23</v>
      </c>
      <c r="B10" s="12"/>
      <c r="C10" s="50" t="s">
        <v>187</v>
      </c>
      <c r="D10" s="12" t="s">
        <v>20</v>
      </c>
      <c r="E10" s="58">
        <v>50</v>
      </c>
      <c r="F10" s="59"/>
      <c r="G10" s="60">
        <f>F10*E10</f>
        <v>0</v>
      </c>
      <c r="H10" s="15">
        <v>0.08</v>
      </c>
      <c r="I10" s="14">
        <f>H10*G10</f>
        <v>0</v>
      </c>
      <c r="J10" s="14">
        <f>K10/E10</f>
        <v>0</v>
      </c>
      <c r="K10" s="14">
        <f>I10+G10</f>
        <v>0</v>
      </c>
    </row>
    <row r="11" spans="1:1024" ht="65.25" customHeight="1" x14ac:dyDescent="0.25">
      <c r="A11" s="12" t="s">
        <v>70</v>
      </c>
      <c r="B11" s="12"/>
      <c r="C11" s="50" t="s">
        <v>188</v>
      </c>
      <c r="D11" s="12" t="s">
        <v>20</v>
      </c>
      <c r="E11" s="58">
        <v>100</v>
      </c>
      <c r="F11" s="59"/>
      <c r="G11" s="60">
        <f>F11*E11</f>
        <v>0</v>
      </c>
      <c r="H11" s="15">
        <v>0.08</v>
      </c>
      <c r="I11" s="14">
        <f>H11*G11</f>
        <v>0</v>
      </c>
      <c r="J11" s="14">
        <f>K11/E11</f>
        <v>0</v>
      </c>
      <c r="K11" s="14">
        <f>I11+G11</f>
        <v>0</v>
      </c>
    </row>
    <row r="12" spans="1:1024" ht="75.75" customHeight="1" x14ac:dyDescent="0.25">
      <c r="A12" s="12" t="s">
        <v>72</v>
      </c>
      <c r="B12" s="12"/>
      <c r="C12" s="50" t="s">
        <v>189</v>
      </c>
      <c r="D12" s="12" t="s">
        <v>20</v>
      </c>
      <c r="E12" s="58">
        <v>100</v>
      </c>
      <c r="F12" s="59"/>
      <c r="G12" s="60">
        <f>F12*E12</f>
        <v>0</v>
      </c>
      <c r="H12" s="15">
        <v>0.08</v>
      </c>
      <c r="I12" s="14">
        <f>H12*G12</f>
        <v>0</v>
      </c>
      <c r="J12" s="14">
        <f>K12/E12</f>
        <v>0</v>
      </c>
      <c r="K12" s="14">
        <f>I12+G12</f>
        <v>0</v>
      </c>
    </row>
    <row r="13" spans="1:1024" ht="26.25" customHeight="1" x14ac:dyDescent="0.25">
      <c r="A13" s="191" t="s">
        <v>190</v>
      </c>
      <c r="B13" s="191"/>
      <c r="C13" s="191"/>
      <c r="D13" s="191"/>
      <c r="E13" s="191"/>
      <c r="F13" s="191"/>
      <c r="G13" s="17">
        <f>SUM(G8:G12)</f>
        <v>0</v>
      </c>
      <c r="H13" s="17" t="s">
        <v>26</v>
      </c>
      <c r="I13" s="17">
        <f t="shared" ref="I13:K13" si="0">SUM(I8:I12)</f>
        <v>0</v>
      </c>
      <c r="J13" s="17" t="s">
        <v>26</v>
      </c>
      <c r="K13" s="17">
        <f t="shared" si="0"/>
        <v>0</v>
      </c>
      <c r="AMI13" s="33"/>
      <c r="AMJ13" s="33"/>
    </row>
    <row r="15" spans="1:1024" ht="51" customHeight="1" x14ac:dyDescent="0.25">
      <c r="A15" s="18"/>
      <c r="B15" s="192" t="s">
        <v>191</v>
      </c>
      <c r="C15" s="192"/>
      <c r="D15" s="192"/>
      <c r="E15" s="192"/>
      <c r="F15" s="192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  <c r="CR15" s="18"/>
      <c r="CS15" s="18"/>
      <c r="CT15" s="18"/>
      <c r="CU15" s="18"/>
      <c r="CV15" s="18"/>
      <c r="CW15" s="18"/>
      <c r="CX15" s="18"/>
      <c r="CY15" s="18"/>
      <c r="CZ15" s="18"/>
      <c r="DA15" s="18"/>
      <c r="DB15" s="18"/>
      <c r="DC15" s="18"/>
      <c r="DD15" s="18"/>
      <c r="DE15" s="18"/>
      <c r="DF15" s="18"/>
      <c r="DG15" s="18"/>
      <c r="DH15" s="18"/>
      <c r="DI15" s="18"/>
      <c r="DJ15" s="18"/>
      <c r="DK15" s="18"/>
      <c r="DL15" s="18"/>
      <c r="DM15" s="18"/>
      <c r="DN15" s="18"/>
      <c r="DO15" s="18"/>
      <c r="DP15" s="18"/>
      <c r="DQ15" s="18"/>
      <c r="DR15" s="18"/>
      <c r="DS15" s="18"/>
      <c r="DT15" s="18"/>
      <c r="DU15" s="18"/>
      <c r="DV15" s="18"/>
      <c r="DW15" s="18"/>
      <c r="DX15" s="18"/>
      <c r="DY15" s="18"/>
      <c r="DZ15" s="18"/>
      <c r="EA15" s="18"/>
      <c r="EB15" s="18"/>
      <c r="EC15" s="18"/>
      <c r="ED15" s="18"/>
      <c r="EE15" s="18"/>
      <c r="EF15" s="18"/>
      <c r="EG15" s="18"/>
      <c r="EH15" s="18"/>
      <c r="EI15" s="18"/>
      <c r="EJ15" s="18"/>
      <c r="EK15" s="18"/>
      <c r="EL15" s="18"/>
      <c r="EM15" s="18"/>
      <c r="EN15" s="18"/>
      <c r="EO15" s="18"/>
      <c r="EP15" s="18"/>
      <c r="EQ15" s="18"/>
      <c r="ER15" s="18"/>
      <c r="ES15" s="18"/>
      <c r="ET15" s="18"/>
      <c r="EU15" s="18"/>
      <c r="EV15" s="18"/>
      <c r="EW15" s="18"/>
      <c r="EX15" s="18"/>
      <c r="EY15" s="18"/>
      <c r="EZ15" s="18"/>
      <c r="FA15" s="18"/>
      <c r="FB15" s="18"/>
      <c r="FC15" s="18"/>
      <c r="FD15" s="18"/>
      <c r="FE15" s="18"/>
      <c r="FF15" s="18"/>
      <c r="FG15" s="18"/>
      <c r="FH15" s="18"/>
      <c r="FI15" s="18"/>
      <c r="FJ15" s="18"/>
      <c r="FK15" s="18"/>
      <c r="FL15" s="18"/>
      <c r="FM15" s="18"/>
      <c r="FN15" s="18"/>
      <c r="FO15" s="18"/>
      <c r="FP15" s="18"/>
      <c r="FQ15" s="18"/>
      <c r="FR15" s="18"/>
      <c r="FS15" s="18"/>
      <c r="FT15" s="18"/>
      <c r="FU15" s="18"/>
      <c r="FV15" s="18"/>
      <c r="FW15" s="18"/>
      <c r="FX15" s="18"/>
      <c r="FY15" s="18"/>
      <c r="FZ15" s="18"/>
      <c r="GA15" s="18"/>
      <c r="GB15" s="18"/>
      <c r="GC15" s="18"/>
      <c r="GD15" s="18"/>
      <c r="GE15" s="18"/>
      <c r="GF15" s="18"/>
      <c r="GG15" s="18"/>
      <c r="GH15" s="18"/>
      <c r="GI15" s="18"/>
      <c r="GJ15" s="18"/>
      <c r="GK15" s="18"/>
      <c r="GL15" s="18"/>
      <c r="GM15" s="18"/>
      <c r="GN15" s="18"/>
      <c r="GO15" s="18"/>
      <c r="GP15" s="18"/>
      <c r="GQ15" s="18"/>
      <c r="GR15" s="18"/>
      <c r="GS15" s="18"/>
      <c r="GT15" s="18"/>
      <c r="GU15" s="18"/>
      <c r="GV15" s="18"/>
      <c r="GW15" s="18"/>
      <c r="GX15" s="18"/>
      <c r="GY15" s="18"/>
      <c r="GZ15" s="18"/>
      <c r="HA15" s="18"/>
      <c r="HB15" s="18"/>
      <c r="HC15" s="18"/>
      <c r="HD15" s="18"/>
      <c r="HE15" s="18"/>
      <c r="HF15" s="18"/>
      <c r="HG15" s="18"/>
      <c r="HH15" s="18"/>
      <c r="HI15" s="18"/>
      <c r="HJ15" s="18"/>
      <c r="HK15" s="18"/>
      <c r="HL15" s="18"/>
      <c r="HM15" s="18"/>
      <c r="HN15" s="18"/>
      <c r="HO15" s="18"/>
      <c r="HP15" s="18"/>
      <c r="HQ15" s="18"/>
      <c r="HR15" s="18"/>
      <c r="HS15" s="18"/>
      <c r="HT15" s="18"/>
      <c r="HU15" s="18"/>
      <c r="HV15" s="18"/>
      <c r="HW15" s="18"/>
      <c r="HX15" s="18"/>
      <c r="HY15" s="18"/>
      <c r="HZ15" s="18"/>
      <c r="IA15" s="18"/>
      <c r="IB15" s="18"/>
      <c r="IC15" s="18"/>
      <c r="ID15" s="18"/>
      <c r="IE15" s="18"/>
      <c r="IF15" s="18"/>
      <c r="IG15" s="18"/>
      <c r="IH15" s="18"/>
      <c r="II15" s="18"/>
      <c r="IJ15" s="18"/>
      <c r="IK15" s="18"/>
      <c r="IL15" s="18"/>
      <c r="IM15" s="18"/>
      <c r="IN15" s="18"/>
      <c r="IO15" s="18"/>
      <c r="IP15" s="18"/>
      <c r="IQ15" s="18"/>
      <c r="IR15" s="18"/>
      <c r="IS15" s="18"/>
      <c r="IT15" s="18"/>
    </row>
    <row r="16" spans="1:1024" s="33" customFormat="1" ht="27" customHeight="1" x14ac:dyDescent="0.25">
      <c r="A16" s="18"/>
      <c r="B16" s="193" t="s">
        <v>192</v>
      </c>
      <c r="C16" s="193"/>
      <c r="D16" s="193"/>
      <c r="E16" s="193"/>
      <c r="F16" s="193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/>
      <c r="BW16" s="18"/>
      <c r="BX16" s="18"/>
      <c r="BY16" s="18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8"/>
      <c r="CN16" s="18"/>
      <c r="CO16" s="18"/>
      <c r="CP16" s="18"/>
      <c r="CQ16" s="18"/>
      <c r="CR16" s="18"/>
      <c r="CS16" s="18"/>
      <c r="CT16" s="18"/>
      <c r="CU16" s="18"/>
      <c r="CV16" s="18"/>
      <c r="CW16" s="18"/>
      <c r="CX16" s="18"/>
      <c r="CY16" s="18"/>
      <c r="CZ16" s="18"/>
      <c r="DA16" s="18"/>
      <c r="DB16" s="18"/>
      <c r="DC16" s="18"/>
      <c r="DD16" s="18"/>
      <c r="DE16" s="18"/>
      <c r="DF16" s="18"/>
      <c r="DG16" s="18"/>
      <c r="DH16" s="18"/>
      <c r="DI16" s="18"/>
      <c r="DJ16" s="18"/>
      <c r="DK16" s="18"/>
      <c r="DL16" s="18"/>
      <c r="DM16" s="18"/>
      <c r="DN16" s="18"/>
      <c r="DO16" s="18"/>
      <c r="DP16" s="18"/>
      <c r="DQ16" s="18"/>
      <c r="DR16" s="18"/>
      <c r="DS16" s="18"/>
      <c r="DT16" s="18"/>
      <c r="DU16" s="18"/>
      <c r="DV16" s="18"/>
      <c r="DW16" s="18"/>
      <c r="DX16" s="18"/>
      <c r="DY16" s="18"/>
      <c r="DZ16" s="18"/>
      <c r="EA16" s="18"/>
      <c r="EB16" s="18"/>
      <c r="EC16" s="18"/>
      <c r="ED16" s="18"/>
      <c r="EE16" s="18"/>
      <c r="EF16" s="18"/>
      <c r="EG16" s="18"/>
      <c r="EH16" s="18"/>
      <c r="EI16" s="18"/>
      <c r="EJ16" s="18"/>
      <c r="EK16" s="18"/>
      <c r="EL16" s="18"/>
      <c r="EM16" s="18"/>
      <c r="EN16" s="18"/>
      <c r="EO16" s="18"/>
      <c r="EP16" s="18"/>
      <c r="EQ16" s="18"/>
      <c r="ER16" s="18"/>
      <c r="ES16" s="18"/>
      <c r="ET16" s="18"/>
      <c r="EU16" s="18"/>
      <c r="EV16" s="18"/>
      <c r="EW16" s="18"/>
      <c r="EX16" s="18"/>
      <c r="EY16" s="18"/>
      <c r="EZ16" s="18"/>
      <c r="FA16" s="18"/>
      <c r="FB16" s="18"/>
      <c r="FC16" s="18"/>
      <c r="FD16" s="18"/>
      <c r="FE16" s="18"/>
      <c r="FF16" s="18"/>
      <c r="FG16" s="18"/>
      <c r="FH16" s="18"/>
      <c r="FI16" s="18"/>
      <c r="FJ16" s="18"/>
      <c r="FK16" s="18"/>
      <c r="FL16" s="18"/>
      <c r="FM16" s="18"/>
      <c r="FN16" s="18"/>
      <c r="FO16" s="18"/>
      <c r="FP16" s="18"/>
      <c r="FQ16" s="18"/>
      <c r="FR16" s="18"/>
      <c r="FS16" s="18"/>
      <c r="FT16" s="18"/>
      <c r="FU16" s="18"/>
      <c r="FV16" s="18"/>
      <c r="FW16" s="18"/>
      <c r="FX16" s="18"/>
      <c r="FY16" s="18"/>
      <c r="FZ16" s="18"/>
      <c r="GA16" s="18"/>
      <c r="GB16" s="18"/>
      <c r="GC16" s="18"/>
      <c r="GD16" s="18"/>
      <c r="GE16" s="18"/>
      <c r="GF16" s="18"/>
      <c r="GG16" s="18"/>
      <c r="GH16" s="18"/>
      <c r="GI16" s="18"/>
      <c r="GJ16" s="18"/>
      <c r="GK16" s="18"/>
      <c r="GL16" s="18"/>
      <c r="GM16" s="18"/>
      <c r="GN16" s="18"/>
      <c r="GO16" s="18"/>
      <c r="GP16" s="18"/>
      <c r="GQ16" s="18"/>
      <c r="GR16" s="18"/>
      <c r="GS16" s="18"/>
      <c r="GT16" s="18"/>
      <c r="GU16" s="18"/>
      <c r="GV16" s="18"/>
      <c r="GW16" s="18"/>
      <c r="GX16" s="18"/>
      <c r="GY16" s="18"/>
      <c r="GZ16" s="18"/>
      <c r="HA16" s="18"/>
      <c r="HB16" s="18"/>
      <c r="HC16" s="18"/>
      <c r="HD16" s="18"/>
      <c r="HE16" s="18"/>
      <c r="HF16" s="18"/>
      <c r="HG16" s="18"/>
      <c r="HH16" s="18"/>
      <c r="HI16" s="18"/>
      <c r="HJ16" s="18"/>
      <c r="HK16" s="18"/>
      <c r="HL16" s="18"/>
      <c r="HM16" s="18"/>
      <c r="HN16" s="18"/>
      <c r="HO16" s="18"/>
      <c r="HP16" s="18"/>
      <c r="HQ16" s="18"/>
      <c r="HR16" s="18"/>
      <c r="HS16" s="18"/>
      <c r="HT16" s="18"/>
      <c r="HU16" s="18"/>
      <c r="HV16" s="18"/>
      <c r="HW16" s="18"/>
      <c r="HX16" s="18"/>
      <c r="HY16" s="18"/>
      <c r="HZ16" s="18"/>
      <c r="IA16" s="18"/>
      <c r="IB16" s="18"/>
      <c r="IC16" s="18"/>
      <c r="ID16" s="18"/>
      <c r="IE16" s="18"/>
      <c r="IF16" s="18"/>
      <c r="IG16" s="18"/>
      <c r="IH16" s="18"/>
      <c r="II16" s="18"/>
      <c r="IJ16" s="18"/>
      <c r="IK16" s="18"/>
      <c r="IL16" s="18"/>
      <c r="IM16" s="18"/>
      <c r="IN16" s="18"/>
      <c r="IO16" s="18"/>
      <c r="IP16" s="18"/>
      <c r="IQ16" s="18"/>
      <c r="IR16" s="18"/>
      <c r="IS16" s="18"/>
      <c r="IT16" s="18"/>
      <c r="AMI16"/>
      <c r="AMJ16"/>
    </row>
    <row r="23" ht="29.25" customHeight="1" x14ac:dyDescent="0.25"/>
  </sheetData>
  <mergeCells count="8">
    <mergeCell ref="A5:K5"/>
    <mergeCell ref="A13:F13"/>
    <mergeCell ref="B15:F15"/>
    <mergeCell ref="B16:F16"/>
    <mergeCell ref="A1:B1"/>
    <mergeCell ref="A2:K2"/>
    <mergeCell ref="A3:C3"/>
    <mergeCell ref="A4:K4"/>
  </mergeCells>
  <pageMargins left="0.7" right="0.7" top="0.75" bottom="0.75" header="0.51180555555555496" footer="0.51180555555555496"/>
  <pageSetup paperSize="9" firstPageNumber="0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MH23"/>
  <sheetViews>
    <sheetView zoomScaleNormal="100" workbookViewId="0">
      <selection activeCell="A6" sqref="A6:K6"/>
    </sheetView>
  </sheetViews>
  <sheetFormatPr defaultRowHeight="15" x14ac:dyDescent="0.25"/>
  <cols>
    <col min="1" max="1" width="4.140625" style="7" customWidth="1"/>
    <col min="2" max="2" width="18" style="7" customWidth="1"/>
    <col min="3" max="3" width="47.5703125" style="7" customWidth="1"/>
    <col min="4" max="4" width="6.140625" style="7" customWidth="1"/>
    <col min="5" max="5" width="5.140625" style="7" customWidth="1"/>
    <col min="6" max="6" width="13.5703125" style="7" customWidth="1"/>
    <col min="7" max="7" width="9.7109375" style="7" customWidth="1"/>
    <col min="8" max="8" width="6" style="7" customWidth="1"/>
    <col min="9" max="9" width="9.140625" style="7" customWidth="1"/>
    <col min="10" max="10" width="7.42578125" style="7" customWidth="1"/>
    <col min="11" max="11" width="9.7109375" style="7" customWidth="1"/>
    <col min="12" max="254" width="9.140625" style="7" customWidth="1"/>
    <col min="255" max="1022" width="9.140625" style="61" customWidth="1"/>
    <col min="1023" max="1025" width="8.7109375" customWidth="1"/>
  </cols>
  <sheetData>
    <row r="1" spans="1:11" ht="54.75" customHeight="1" x14ac:dyDescent="0.25">
      <c r="A1" s="170" t="s">
        <v>644</v>
      </c>
      <c r="B1" s="170"/>
      <c r="C1" s="162"/>
      <c r="D1" s="162"/>
      <c r="E1" s="162"/>
      <c r="F1" s="162"/>
      <c r="G1" s="162"/>
      <c r="H1" s="162"/>
      <c r="I1" s="162"/>
      <c r="J1" s="162"/>
      <c r="K1" s="162"/>
    </row>
    <row r="2" spans="1:11" ht="12.75" customHeight="1" x14ac:dyDescent="0.25">
      <c r="A2" s="173" t="s">
        <v>646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</row>
    <row r="3" spans="1:11" ht="46.5" customHeight="1" x14ac:dyDescent="0.25">
      <c r="A3" s="174" t="s">
        <v>645</v>
      </c>
      <c r="B3" s="175"/>
      <c r="C3" s="175"/>
      <c r="D3" s="6"/>
      <c r="E3" s="6"/>
      <c r="F3" s="6"/>
      <c r="G3" s="6"/>
      <c r="H3" s="6"/>
      <c r="I3" s="8"/>
      <c r="K3" s="6"/>
    </row>
    <row r="4" spans="1:11" ht="27.75" customHeight="1" x14ac:dyDescent="0.25">
      <c r="A4" s="176" t="s">
        <v>660</v>
      </c>
      <c r="B4" s="176"/>
      <c r="C4" s="176"/>
      <c r="D4" s="176"/>
      <c r="E4" s="176"/>
      <c r="F4" s="176"/>
      <c r="G4" s="176"/>
      <c r="H4" s="176"/>
      <c r="I4" s="176"/>
      <c r="J4" s="176"/>
      <c r="K4" s="176"/>
    </row>
    <row r="5" spans="1:11" ht="30.75" customHeight="1" x14ac:dyDescent="0.25">
      <c r="A5" s="183" t="s">
        <v>193</v>
      </c>
      <c r="B5" s="183"/>
      <c r="C5" s="183"/>
      <c r="D5" s="183"/>
      <c r="E5" s="183"/>
      <c r="F5" s="183"/>
      <c r="G5" s="183"/>
      <c r="H5" s="183"/>
      <c r="I5" s="183"/>
      <c r="J5" s="183"/>
      <c r="K5" s="183"/>
    </row>
    <row r="6" spans="1:11" ht="48" x14ac:dyDescent="0.25">
      <c r="A6" s="236" t="s">
        <v>2</v>
      </c>
      <c r="B6" s="237" t="s">
        <v>3</v>
      </c>
      <c r="C6" s="237" t="s">
        <v>29</v>
      </c>
      <c r="D6" s="237" t="s">
        <v>5</v>
      </c>
      <c r="E6" s="237" t="s">
        <v>6</v>
      </c>
      <c r="F6" s="238" t="s">
        <v>7</v>
      </c>
      <c r="G6" s="238" t="s">
        <v>8</v>
      </c>
      <c r="H6" s="237" t="s">
        <v>9</v>
      </c>
      <c r="I6" s="238" t="s">
        <v>10</v>
      </c>
      <c r="J6" s="238" t="s">
        <v>11</v>
      </c>
      <c r="K6" s="238" t="s">
        <v>12</v>
      </c>
    </row>
    <row r="7" spans="1:11" x14ac:dyDescent="0.25">
      <c r="A7" s="36">
        <v>1</v>
      </c>
      <c r="B7" s="36">
        <v>2</v>
      </c>
      <c r="C7" s="36">
        <v>3</v>
      </c>
      <c r="D7" s="36">
        <v>4</v>
      </c>
      <c r="E7" s="36">
        <v>5</v>
      </c>
      <c r="F7" s="37">
        <v>6</v>
      </c>
      <c r="G7" s="37" t="s">
        <v>13</v>
      </c>
      <c r="H7" s="36">
        <v>8</v>
      </c>
      <c r="I7" s="37" t="s">
        <v>14</v>
      </c>
      <c r="J7" s="37" t="s">
        <v>15</v>
      </c>
      <c r="K7" s="37" t="s">
        <v>16</v>
      </c>
    </row>
    <row r="8" spans="1:11" ht="89.25" x14ac:dyDescent="0.25">
      <c r="A8" s="11" t="s">
        <v>18</v>
      </c>
      <c r="B8" s="12"/>
      <c r="C8" s="50" t="s">
        <v>194</v>
      </c>
      <c r="D8" s="62" t="s">
        <v>20</v>
      </c>
      <c r="E8" s="58">
        <v>300</v>
      </c>
      <c r="F8" s="59"/>
      <c r="G8" s="14">
        <f t="shared" ref="G8:G17" si="0">E8*F8</f>
        <v>0</v>
      </c>
      <c r="H8" s="15">
        <v>0.08</v>
      </c>
      <c r="I8" s="14">
        <f t="shared" ref="I8:I18" si="1">G8*H8</f>
        <v>0</v>
      </c>
      <c r="J8" s="14">
        <f t="shared" ref="J8:J18" si="2">K8/E8</f>
        <v>0</v>
      </c>
      <c r="K8" s="14">
        <f t="shared" ref="K8:K18" si="3">G8+I8</f>
        <v>0</v>
      </c>
    </row>
    <row r="9" spans="1:11" ht="89.25" x14ac:dyDescent="0.25">
      <c r="A9" s="11" t="s">
        <v>21</v>
      </c>
      <c r="B9" s="12"/>
      <c r="C9" s="50" t="s">
        <v>195</v>
      </c>
      <c r="D9" s="62" t="s">
        <v>20</v>
      </c>
      <c r="E9" s="58">
        <v>150</v>
      </c>
      <c r="F9" s="59"/>
      <c r="G9" s="14">
        <f t="shared" si="0"/>
        <v>0</v>
      </c>
      <c r="H9" s="15">
        <v>0.08</v>
      </c>
      <c r="I9" s="14">
        <f t="shared" si="1"/>
        <v>0</v>
      </c>
      <c r="J9" s="14">
        <f t="shared" si="2"/>
        <v>0</v>
      </c>
      <c r="K9" s="14">
        <f t="shared" si="3"/>
        <v>0</v>
      </c>
    </row>
    <row r="10" spans="1:11" ht="102" x14ac:dyDescent="0.25">
      <c r="A10" s="11" t="s">
        <v>23</v>
      </c>
      <c r="B10" s="40"/>
      <c r="C10" s="63" t="s">
        <v>196</v>
      </c>
      <c r="D10" s="64" t="s">
        <v>20</v>
      </c>
      <c r="E10" s="65">
        <v>200</v>
      </c>
      <c r="F10" s="66"/>
      <c r="G10" s="14">
        <f t="shared" si="0"/>
        <v>0</v>
      </c>
      <c r="H10" s="15">
        <v>0.08</v>
      </c>
      <c r="I10" s="14">
        <f t="shared" si="1"/>
        <v>0</v>
      </c>
      <c r="J10" s="14">
        <f t="shared" si="2"/>
        <v>0</v>
      </c>
      <c r="K10" s="14">
        <f t="shared" si="3"/>
        <v>0</v>
      </c>
    </row>
    <row r="11" spans="1:11" ht="102" x14ac:dyDescent="0.25">
      <c r="A11" s="11" t="s">
        <v>70</v>
      </c>
      <c r="B11" s="12"/>
      <c r="C11" s="50" t="s">
        <v>197</v>
      </c>
      <c r="D11" s="12" t="s">
        <v>20</v>
      </c>
      <c r="E11" s="58">
        <v>350</v>
      </c>
      <c r="F11" s="59"/>
      <c r="G11" s="14">
        <f t="shared" si="0"/>
        <v>0</v>
      </c>
      <c r="H11" s="15">
        <v>0.08</v>
      </c>
      <c r="I11" s="14">
        <f t="shared" si="1"/>
        <v>0</v>
      </c>
      <c r="J11" s="14">
        <f t="shared" si="2"/>
        <v>0</v>
      </c>
      <c r="K11" s="14">
        <f t="shared" si="3"/>
        <v>0</v>
      </c>
    </row>
    <row r="12" spans="1:11" ht="102" x14ac:dyDescent="0.25">
      <c r="A12" s="11" t="s">
        <v>72</v>
      </c>
      <c r="B12" s="12"/>
      <c r="C12" s="50" t="s">
        <v>198</v>
      </c>
      <c r="D12" s="12" t="s">
        <v>20</v>
      </c>
      <c r="E12" s="58">
        <v>250</v>
      </c>
      <c r="F12" s="59"/>
      <c r="G12" s="14">
        <f t="shared" si="0"/>
        <v>0</v>
      </c>
      <c r="H12" s="15">
        <v>0.08</v>
      </c>
      <c r="I12" s="14">
        <f t="shared" si="1"/>
        <v>0</v>
      </c>
      <c r="J12" s="14">
        <f t="shared" si="2"/>
        <v>0</v>
      </c>
      <c r="K12" s="14">
        <f t="shared" si="3"/>
        <v>0</v>
      </c>
    </row>
    <row r="13" spans="1:11" ht="128.25" x14ac:dyDescent="0.25">
      <c r="A13" s="11" t="s">
        <v>74</v>
      </c>
      <c r="B13" s="67"/>
      <c r="C13" s="68" t="s">
        <v>199</v>
      </c>
      <c r="D13" s="67" t="s">
        <v>20</v>
      </c>
      <c r="E13" s="69">
        <v>125</v>
      </c>
      <c r="F13" s="70"/>
      <c r="G13" s="14">
        <f t="shared" si="0"/>
        <v>0</v>
      </c>
      <c r="H13" s="15">
        <v>0.08</v>
      </c>
      <c r="I13" s="14">
        <f t="shared" si="1"/>
        <v>0</v>
      </c>
      <c r="J13" s="14">
        <f t="shared" si="2"/>
        <v>0</v>
      </c>
      <c r="K13" s="14">
        <f t="shared" si="3"/>
        <v>0</v>
      </c>
    </row>
    <row r="14" spans="1:11" ht="115.5" x14ac:dyDescent="0.25">
      <c r="A14" s="11" t="s">
        <v>76</v>
      </c>
      <c r="B14" s="62"/>
      <c r="C14" s="68" t="s">
        <v>200</v>
      </c>
      <c r="D14" s="62" t="s">
        <v>20</v>
      </c>
      <c r="E14" s="58">
        <v>125</v>
      </c>
      <c r="F14" s="59"/>
      <c r="G14" s="14">
        <f t="shared" si="0"/>
        <v>0</v>
      </c>
      <c r="H14" s="15">
        <v>0.08</v>
      </c>
      <c r="I14" s="14">
        <f t="shared" si="1"/>
        <v>0</v>
      </c>
      <c r="J14" s="14">
        <f t="shared" si="2"/>
        <v>0</v>
      </c>
      <c r="K14" s="14">
        <f t="shared" si="3"/>
        <v>0</v>
      </c>
    </row>
    <row r="15" spans="1:11" ht="128.25" x14ac:dyDescent="0.25">
      <c r="A15" s="11" t="s">
        <v>78</v>
      </c>
      <c r="B15" s="62"/>
      <c r="C15" s="68" t="s">
        <v>201</v>
      </c>
      <c r="D15" s="62" t="s">
        <v>20</v>
      </c>
      <c r="E15" s="58">
        <v>125</v>
      </c>
      <c r="F15" s="59"/>
      <c r="G15" s="14">
        <f t="shared" si="0"/>
        <v>0</v>
      </c>
      <c r="H15" s="15">
        <v>0.08</v>
      </c>
      <c r="I15" s="14">
        <f t="shared" si="1"/>
        <v>0</v>
      </c>
      <c r="J15" s="14">
        <f t="shared" si="2"/>
        <v>0</v>
      </c>
      <c r="K15" s="14">
        <f t="shared" si="3"/>
        <v>0</v>
      </c>
    </row>
    <row r="16" spans="1:11" ht="115.5" x14ac:dyDescent="0.25">
      <c r="A16" s="11" t="s">
        <v>80</v>
      </c>
      <c r="B16" s="62"/>
      <c r="C16" s="68" t="s">
        <v>202</v>
      </c>
      <c r="D16" s="62" t="s">
        <v>20</v>
      </c>
      <c r="E16" s="58">
        <v>125</v>
      </c>
      <c r="F16" s="59"/>
      <c r="G16" s="14">
        <f t="shared" si="0"/>
        <v>0</v>
      </c>
      <c r="H16" s="15">
        <v>0.08</v>
      </c>
      <c r="I16" s="14">
        <f t="shared" si="1"/>
        <v>0</v>
      </c>
      <c r="J16" s="14">
        <f t="shared" si="2"/>
        <v>0</v>
      </c>
      <c r="K16" s="14">
        <f t="shared" si="3"/>
        <v>0</v>
      </c>
    </row>
    <row r="17" spans="1:11" ht="115.5" x14ac:dyDescent="0.25">
      <c r="A17" s="11" t="s">
        <v>82</v>
      </c>
      <c r="B17" s="62"/>
      <c r="C17" s="68" t="s">
        <v>203</v>
      </c>
      <c r="D17" s="62" t="s">
        <v>20</v>
      </c>
      <c r="E17" s="58">
        <v>250</v>
      </c>
      <c r="F17" s="59"/>
      <c r="G17" s="14">
        <f t="shared" si="0"/>
        <v>0</v>
      </c>
      <c r="H17" s="15">
        <v>0.08</v>
      </c>
      <c r="I17" s="14">
        <f t="shared" si="1"/>
        <v>0</v>
      </c>
      <c r="J17" s="14">
        <f t="shared" si="2"/>
        <v>0</v>
      </c>
      <c r="K17" s="14">
        <f t="shared" si="3"/>
        <v>0</v>
      </c>
    </row>
    <row r="18" spans="1:11" ht="102.75" x14ac:dyDescent="0.25">
      <c r="A18" s="11" t="s">
        <v>84</v>
      </c>
      <c r="B18" s="62"/>
      <c r="C18" s="68" t="s">
        <v>204</v>
      </c>
      <c r="D18" s="62" t="s">
        <v>20</v>
      </c>
      <c r="E18" s="58">
        <v>250</v>
      </c>
      <c r="F18" s="59"/>
      <c r="G18" s="14">
        <f>E18*F18</f>
        <v>0</v>
      </c>
      <c r="H18" s="15">
        <v>0.08</v>
      </c>
      <c r="I18" s="14">
        <f t="shared" si="1"/>
        <v>0</v>
      </c>
      <c r="J18" s="14">
        <f t="shared" si="2"/>
        <v>0</v>
      </c>
      <c r="K18" s="14">
        <f t="shared" si="3"/>
        <v>0</v>
      </c>
    </row>
    <row r="19" spans="1:11" ht="36" customHeight="1" x14ac:dyDescent="0.25">
      <c r="A19" s="172" t="s">
        <v>190</v>
      </c>
      <c r="B19" s="172"/>
      <c r="C19" s="172"/>
      <c r="D19" s="172"/>
      <c r="E19" s="172"/>
      <c r="F19" s="172"/>
      <c r="G19" s="17">
        <f>SUM(G8:G18)</f>
        <v>0</v>
      </c>
      <c r="H19" s="47" t="s">
        <v>26</v>
      </c>
      <c r="I19" s="17">
        <f>SUM(I8:I18)</f>
        <v>0</v>
      </c>
      <c r="J19" s="47" t="s">
        <v>26</v>
      </c>
      <c r="K19" s="17">
        <f>SUM(K8:K18)</f>
        <v>0</v>
      </c>
    </row>
    <row r="23" spans="1:11" ht="20.25" customHeight="1" x14ac:dyDescent="0.25"/>
  </sheetData>
  <mergeCells count="6">
    <mergeCell ref="A1:B1"/>
    <mergeCell ref="A19:F19"/>
    <mergeCell ref="A2:K2"/>
    <mergeCell ref="A3:C3"/>
    <mergeCell ref="A4:K4"/>
    <mergeCell ref="A5:K5"/>
  </mergeCells>
  <pageMargins left="0.51180555555555496" right="0.51180555555555496" top="0.75" bottom="0.31527777777777799" header="0.51180555555555496" footer="0.51180555555555496"/>
  <pageSetup paperSize="9" firstPageNumber="0" orientation="landscape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23"/>
  <sheetViews>
    <sheetView zoomScaleNormal="100" workbookViewId="0">
      <selection activeCell="A6" sqref="A6:K6"/>
    </sheetView>
  </sheetViews>
  <sheetFormatPr defaultRowHeight="15" x14ac:dyDescent="0.25"/>
  <cols>
    <col min="1" max="1" width="5.85546875" customWidth="1"/>
    <col min="2" max="2" width="14.140625" customWidth="1"/>
    <col min="3" max="3" width="25.42578125" customWidth="1"/>
    <col min="4" max="4" width="10.7109375" customWidth="1"/>
    <col min="5" max="5" width="9" customWidth="1"/>
    <col min="6" max="6" width="13.42578125" customWidth="1"/>
    <col min="7" max="7" width="10" customWidth="1"/>
    <col min="8" max="8" width="6.42578125" customWidth="1"/>
    <col min="9" max="9" width="9" customWidth="1"/>
    <col min="10" max="10" width="13.42578125" customWidth="1"/>
    <col min="11" max="11" width="10.7109375" customWidth="1"/>
    <col min="12" max="1022" width="9" customWidth="1"/>
    <col min="1023" max="1025" width="8.7109375" customWidth="1"/>
  </cols>
  <sheetData>
    <row r="1" spans="1:11" ht="36" customHeight="1" x14ac:dyDescent="0.25">
      <c r="A1" s="170" t="s">
        <v>644</v>
      </c>
      <c r="B1" s="170"/>
      <c r="C1" s="162"/>
      <c r="D1" s="162"/>
      <c r="E1" s="162"/>
      <c r="F1" s="162"/>
      <c r="G1" s="162"/>
      <c r="H1" s="162"/>
      <c r="I1" s="162"/>
      <c r="J1" s="162"/>
      <c r="K1" s="162"/>
    </row>
    <row r="2" spans="1:11" x14ac:dyDescent="0.25">
      <c r="A2" s="173" t="s">
        <v>205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</row>
    <row r="3" spans="1:11" ht="60" customHeight="1" x14ac:dyDescent="0.25">
      <c r="A3" s="174" t="s">
        <v>645</v>
      </c>
      <c r="B3" s="175"/>
      <c r="C3" s="175"/>
      <c r="D3" s="6"/>
      <c r="E3" s="6"/>
      <c r="F3" s="6"/>
      <c r="G3" s="6"/>
      <c r="H3" s="6"/>
      <c r="I3" s="8"/>
      <c r="J3" s="7"/>
      <c r="K3" s="6"/>
    </row>
    <row r="4" spans="1:11" ht="42" customHeight="1" x14ac:dyDescent="0.25">
      <c r="A4" s="176" t="s">
        <v>660</v>
      </c>
      <c r="B4" s="176"/>
      <c r="C4" s="176"/>
      <c r="D4" s="176"/>
      <c r="E4" s="176"/>
      <c r="F4" s="176"/>
      <c r="G4" s="176"/>
      <c r="H4" s="176"/>
      <c r="I4" s="176"/>
      <c r="J4" s="176"/>
      <c r="K4" s="176"/>
    </row>
    <row r="5" spans="1:11" x14ac:dyDescent="0.25">
      <c r="A5" s="194" t="s">
        <v>206</v>
      </c>
      <c r="B5" s="194"/>
      <c r="C5" s="194"/>
      <c r="D5" s="194"/>
      <c r="E5" s="194"/>
      <c r="F5" s="194"/>
      <c r="G5" s="194"/>
      <c r="H5" s="194"/>
      <c r="I5" s="194"/>
      <c r="J5" s="194"/>
    </row>
    <row r="6" spans="1:11" ht="63.75" customHeight="1" x14ac:dyDescent="0.25">
      <c r="A6" s="236" t="s">
        <v>2</v>
      </c>
      <c r="B6" s="237" t="s">
        <v>3</v>
      </c>
      <c r="C6" s="237" t="s">
        <v>29</v>
      </c>
      <c r="D6" s="237" t="s">
        <v>5</v>
      </c>
      <c r="E6" s="237" t="s">
        <v>6</v>
      </c>
      <c r="F6" s="238" t="s">
        <v>7</v>
      </c>
      <c r="G6" s="238" t="s">
        <v>8</v>
      </c>
      <c r="H6" s="237" t="s">
        <v>9</v>
      </c>
      <c r="I6" s="238" t="s">
        <v>10</v>
      </c>
      <c r="J6" s="238" t="s">
        <v>11</v>
      </c>
      <c r="K6" s="238" t="s">
        <v>12</v>
      </c>
    </row>
    <row r="7" spans="1:11" x14ac:dyDescent="0.25">
      <c r="A7" s="36">
        <v>1</v>
      </c>
      <c r="B7" s="36">
        <v>2</v>
      </c>
      <c r="C7" s="36">
        <v>3</v>
      </c>
      <c r="D7" s="36">
        <v>4</v>
      </c>
      <c r="E7" s="36">
        <v>5</v>
      </c>
      <c r="F7" s="37">
        <v>6</v>
      </c>
      <c r="G7" s="37" t="s">
        <v>13</v>
      </c>
      <c r="H7" s="36">
        <v>8</v>
      </c>
      <c r="I7" s="37" t="s">
        <v>14</v>
      </c>
      <c r="J7" s="37" t="s">
        <v>15</v>
      </c>
      <c r="K7" s="37" t="s">
        <v>16</v>
      </c>
    </row>
    <row r="8" spans="1:11" ht="38.25" x14ac:dyDescent="0.25">
      <c r="A8" s="58" t="s">
        <v>18</v>
      </c>
      <c r="B8" s="58"/>
      <c r="C8" s="13" t="s">
        <v>207</v>
      </c>
      <c r="D8" s="58" t="s">
        <v>20</v>
      </c>
      <c r="E8" s="58">
        <v>100</v>
      </c>
      <c r="F8" s="59"/>
      <c r="G8" s="59">
        <f t="shared" ref="G8:G22" si="0">E8*F8</f>
        <v>0</v>
      </c>
      <c r="H8" s="71">
        <v>0.08</v>
      </c>
      <c r="I8" s="59">
        <f t="shared" ref="I8:I22" si="1">G8*H8</f>
        <v>0</v>
      </c>
      <c r="J8" s="59">
        <f t="shared" ref="J8:J22" si="2">K8/E8</f>
        <v>0</v>
      </c>
      <c r="K8" s="59">
        <f t="shared" ref="K8:K22" si="3">G8+I8</f>
        <v>0</v>
      </c>
    </row>
    <row r="9" spans="1:11" ht="60" customHeight="1" x14ac:dyDescent="0.25">
      <c r="A9" s="58" t="s">
        <v>21</v>
      </c>
      <c r="B9" s="58"/>
      <c r="C9" s="13" t="s">
        <v>208</v>
      </c>
      <c r="D9" s="58" t="s">
        <v>20</v>
      </c>
      <c r="E9" s="58">
        <v>40</v>
      </c>
      <c r="F9" s="59"/>
      <c r="G9" s="59">
        <f t="shared" si="0"/>
        <v>0</v>
      </c>
      <c r="H9" s="71">
        <v>0.08</v>
      </c>
      <c r="I9" s="59">
        <f t="shared" si="1"/>
        <v>0</v>
      </c>
      <c r="J9" s="59">
        <f t="shared" si="2"/>
        <v>0</v>
      </c>
      <c r="K9" s="59">
        <f t="shared" si="3"/>
        <v>0</v>
      </c>
    </row>
    <row r="10" spans="1:11" ht="63.75" x14ac:dyDescent="0.25">
      <c r="A10" s="58" t="s">
        <v>23</v>
      </c>
      <c r="B10" s="58"/>
      <c r="C10" s="13" t="s">
        <v>209</v>
      </c>
      <c r="D10" s="58" t="s">
        <v>20</v>
      </c>
      <c r="E10" s="58">
        <v>25</v>
      </c>
      <c r="F10" s="59"/>
      <c r="G10" s="59">
        <f t="shared" si="0"/>
        <v>0</v>
      </c>
      <c r="H10" s="71">
        <v>0.08</v>
      </c>
      <c r="I10" s="59">
        <f t="shared" si="1"/>
        <v>0</v>
      </c>
      <c r="J10" s="59">
        <f t="shared" si="2"/>
        <v>0</v>
      </c>
      <c r="K10" s="59">
        <f t="shared" si="3"/>
        <v>0</v>
      </c>
    </row>
    <row r="11" spans="1:11" ht="42.75" customHeight="1" x14ac:dyDescent="0.25">
      <c r="A11" s="58" t="s">
        <v>70</v>
      </c>
      <c r="B11" s="58"/>
      <c r="C11" s="13" t="s">
        <v>210</v>
      </c>
      <c r="D11" s="58" t="s">
        <v>20</v>
      </c>
      <c r="E11" s="58">
        <v>60</v>
      </c>
      <c r="F11" s="59"/>
      <c r="G11" s="59">
        <f t="shared" si="0"/>
        <v>0</v>
      </c>
      <c r="H11" s="71">
        <v>0.08</v>
      </c>
      <c r="I11" s="59">
        <f t="shared" si="1"/>
        <v>0</v>
      </c>
      <c r="J11" s="59">
        <f t="shared" si="2"/>
        <v>0</v>
      </c>
      <c r="K11" s="59">
        <f t="shared" si="3"/>
        <v>0</v>
      </c>
    </row>
    <row r="12" spans="1:11" ht="41.25" customHeight="1" x14ac:dyDescent="0.25">
      <c r="A12" s="58" t="s">
        <v>72</v>
      </c>
      <c r="B12" s="58"/>
      <c r="C12" s="13" t="s">
        <v>211</v>
      </c>
      <c r="D12" s="58" t="s">
        <v>20</v>
      </c>
      <c r="E12" s="58">
        <v>60</v>
      </c>
      <c r="F12" s="59"/>
      <c r="G12" s="59">
        <f t="shared" si="0"/>
        <v>0</v>
      </c>
      <c r="H12" s="71">
        <v>0.08</v>
      </c>
      <c r="I12" s="59">
        <f t="shared" si="1"/>
        <v>0</v>
      </c>
      <c r="J12" s="59">
        <f t="shared" si="2"/>
        <v>0</v>
      </c>
      <c r="K12" s="59">
        <f t="shared" si="3"/>
        <v>0</v>
      </c>
    </row>
    <row r="13" spans="1:11" ht="54" customHeight="1" x14ac:dyDescent="0.25">
      <c r="A13" s="58" t="s">
        <v>74</v>
      </c>
      <c r="B13" s="58"/>
      <c r="C13" s="13" t="s">
        <v>212</v>
      </c>
      <c r="D13" s="58" t="s">
        <v>20</v>
      </c>
      <c r="E13" s="58">
        <v>30</v>
      </c>
      <c r="F13" s="59"/>
      <c r="G13" s="59">
        <f t="shared" si="0"/>
        <v>0</v>
      </c>
      <c r="H13" s="71">
        <v>0.08</v>
      </c>
      <c r="I13" s="59">
        <f t="shared" si="1"/>
        <v>0</v>
      </c>
      <c r="J13" s="59">
        <f t="shared" si="2"/>
        <v>0</v>
      </c>
      <c r="K13" s="59">
        <f t="shared" si="3"/>
        <v>0</v>
      </c>
    </row>
    <row r="14" spans="1:11" ht="55.5" customHeight="1" x14ac:dyDescent="0.25">
      <c r="A14" s="58" t="s">
        <v>76</v>
      </c>
      <c r="B14" s="58"/>
      <c r="C14" s="13" t="s">
        <v>213</v>
      </c>
      <c r="D14" s="12" t="s">
        <v>214</v>
      </c>
      <c r="E14" s="58">
        <v>4</v>
      </c>
      <c r="F14" s="59"/>
      <c r="G14" s="59">
        <f t="shared" si="0"/>
        <v>0</v>
      </c>
      <c r="H14" s="71">
        <v>0.08</v>
      </c>
      <c r="I14" s="59">
        <f t="shared" si="1"/>
        <v>0</v>
      </c>
      <c r="J14" s="59">
        <f t="shared" si="2"/>
        <v>0</v>
      </c>
      <c r="K14" s="59">
        <f t="shared" si="3"/>
        <v>0</v>
      </c>
    </row>
    <row r="15" spans="1:11" ht="25.5" x14ac:dyDescent="0.25">
      <c r="A15" s="58" t="s">
        <v>78</v>
      </c>
      <c r="B15" s="58"/>
      <c r="C15" s="13" t="s">
        <v>215</v>
      </c>
      <c r="D15" s="58" t="s">
        <v>20</v>
      </c>
      <c r="E15" s="58">
        <v>60</v>
      </c>
      <c r="F15" s="59"/>
      <c r="G15" s="59">
        <f t="shared" si="0"/>
        <v>0</v>
      </c>
      <c r="H15" s="71">
        <v>0.23</v>
      </c>
      <c r="I15" s="59">
        <f t="shared" si="1"/>
        <v>0</v>
      </c>
      <c r="J15" s="59">
        <f t="shared" si="2"/>
        <v>0</v>
      </c>
      <c r="K15" s="59">
        <f t="shared" si="3"/>
        <v>0</v>
      </c>
    </row>
    <row r="16" spans="1:11" ht="114.75" x14ac:dyDescent="0.25">
      <c r="A16" s="58" t="s">
        <v>80</v>
      </c>
      <c r="B16" s="58"/>
      <c r="C16" s="13" t="s">
        <v>216</v>
      </c>
      <c r="D16" s="58" t="s">
        <v>20</v>
      </c>
      <c r="E16" s="58">
        <v>60</v>
      </c>
      <c r="F16" s="59"/>
      <c r="G16" s="59">
        <f t="shared" si="0"/>
        <v>0</v>
      </c>
      <c r="H16" s="71">
        <v>0.08</v>
      </c>
      <c r="I16" s="59">
        <f t="shared" si="1"/>
        <v>0</v>
      </c>
      <c r="J16" s="59">
        <f t="shared" si="2"/>
        <v>0</v>
      </c>
      <c r="K16" s="59">
        <f t="shared" si="3"/>
        <v>0</v>
      </c>
    </row>
    <row r="17" spans="1:11" ht="102" x14ac:dyDescent="0.25">
      <c r="A17" s="58" t="s">
        <v>82</v>
      </c>
      <c r="B17" s="58"/>
      <c r="C17" s="13" t="s">
        <v>217</v>
      </c>
      <c r="D17" s="58" t="s">
        <v>20</v>
      </c>
      <c r="E17" s="58">
        <v>50</v>
      </c>
      <c r="F17" s="59"/>
      <c r="G17" s="59">
        <f t="shared" si="0"/>
        <v>0</v>
      </c>
      <c r="H17" s="71">
        <v>0.08</v>
      </c>
      <c r="I17" s="59">
        <f t="shared" si="1"/>
        <v>0</v>
      </c>
      <c r="J17" s="59">
        <f t="shared" si="2"/>
        <v>0</v>
      </c>
      <c r="K17" s="59">
        <f t="shared" si="3"/>
        <v>0</v>
      </c>
    </row>
    <row r="18" spans="1:11" ht="96" customHeight="1" x14ac:dyDescent="0.25">
      <c r="A18" s="58" t="s">
        <v>84</v>
      </c>
      <c r="B18" s="58"/>
      <c r="C18" s="13" t="s">
        <v>218</v>
      </c>
      <c r="D18" s="58" t="s">
        <v>20</v>
      </c>
      <c r="E18" s="58">
        <v>130</v>
      </c>
      <c r="F18" s="59"/>
      <c r="G18" s="59">
        <f t="shared" si="0"/>
        <v>0</v>
      </c>
      <c r="H18" s="71">
        <v>0.08</v>
      </c>
      <c r="I18" s="59">
        <f t="shared" si="1"/>
        <v>0</v>
      </c>
      <c r="J18" s="59">
        <f t="shared" si="2"/>
        <v>0</v>
      </c>
      <c r="K18" s="59">
        <f t="shared" si="3"/>
        <v>0</v>
      </c>
    </row>
    <row r="19" spans="1:11" ht="102" x14ac:dyDescent="0.25">
      <c r="A19" s="58" t="s">
        <v>86</v>
      </c>
      <c r="B19" s="58"/>
      <c r="C19" s="13" t="s">
        <v>219</v>
      </c>
      <c r="D19" s="58" t="s">
        <v>20</v>
      </c>
      <c r="E19" s="58">
        <v>130</v>
      </c>
      <c r="F19" s="59"/>
      <c r="G19" s="59">
        <f t="shared" si="0"/>
        <v>0</v>
      </c>
      <c r="H19" s="71">
        <v>0.08</v>
      </c>
      <c r="I19" s="59">
        <f t="shared" si="1"/>
        <v>0</v>
      </c>
      <c r="J19" s="59">
        <f t="shared" si="2"/>
        <v>0</v>
      </c>
      <c r="K19" s="59">
        <f t="shared" si="3"/>
        <v>0</v>
      </c>
    </row>
    <row r="20" spans="1:11" ht="25.5" x14ac:dyDescent="0.25">
      <c r="A20" s="58" t="s">
        <v>88</v>
      </c>
      <c r="B20" s="58"/>
      <c r="C20" s="13" t="s">
        <v>220</v>
      </c>
      <c r="D20" s="58" t="s">
        <v>20</v>
      </c>
      <c r="E20" s="58">
        <v>20</v>
      </c>
      <c r="F20" s="59"/>
      <c r="G20" s="59">
        <f t="shared" si="0"/>
        <v>0</v>
      </c>
      <c r="H20" s="71">
        <v>0.08</v>
      </c>
      <c r="I20" s="59">
        <f t="shared" si="1"/>
        <v>0</v>
      </c>
      <c r="J20" s="59">
        <f t="shared" si="2"/>
        <v>0</v>
      </c>
      <c r="K20" s="59">
        <f t="shared" si="3"/>
        <v>0</v>
      </c>
    </row>
    <row r="21" spans="1:11" ht="25.5" x14ac:dyDescent="0.25">
      <c r="A21" s="58" t="s">
        <v>90</v>
      </c>
      <c r="B21" s="58"/>
      <c r="C21" s="13" t="s">
        <v>221</v>
      </c>
      <c r="D21" s="58" t="s">
        <v>20</v>
      </c>
      <c r="E21" s="58">
        <v>60</v>
      </c>
      <c r="F21" s="59"/>
      <c r="G21" s="59">
        <f t="shared" si="0"/>
        <v>0</v>
      </c>
      <c r="H21" s="71">
        <v>0.08</v>
      </c>
      <c r="I21" s="59">
        <f t="shared" si="1"/>
        <v>0</v>
      </c>
      <c r="J21" s="59">
        <f t="shared" si="2"/>
        <v>0</v>
      </c>
      <c r="K21" s="59">
        <f t="shared" si="3"/>
        <v>0</v>
      </c>
    </row>
    <row r="22" spans="1:11" ht="50.25" customHeight="1" x14ac:dyDescent="0.25">
      <c r="A22" s="58" t="s">
        <v>92</v>
      </c>
      <c r="B22" s="65"/>
      <c r="C22" s="4" t="s">
        <v>222</v>
      </c>
      <c r="D22" s="40" t="s">
        <v>214</v>
      </c>
      <c r="E22" s="65">
        <v>4</v>
      </c>
      <c r="F22" s="66"/>
      <c r="G22" s="66">
        <f t="shared" si="0"/>
        <v>0</v>
      </c>
      <c r="H22" s="72">
        <v>0.08</v>
      </c>
      <c r="I22" s="59">
        <f t="shared" si="1"/>
        <v>0</v>
      </c>
      <c r="J22" s="59">
        <f t="shared" si="2"/>
        <v>0</v>
      </c>
      <c r="K22" s="59">
        <f t="shared" si="3"/>
        <v>0</v>
      </c>
    </row>
    <row r="23" spans="1:11" ht="13.5" customHeight="1" x14ac:dyDescent="0.25">
      <c r="A23" s="195" t="s">
        <v>158</v>
      </c>
      <c r="B23" s="195"/>
      <c r="C23" s="195"/>
      <c r="D23" s="195"/>
      <c r="E23" s="195"/>
      <c r="F23" s="195"/>
      <c r="G23" s="73">
        <f>SUM(G8:G22)</f>
        <v>0</v>
      </c>
      <c r="H23" s="74" t="s">
        <v>26</v>
      </c>
      <c r="I23" s="73">
        <f>SUM(I8:I22)</f>
        <v>0</v>
      </c>
      <c r="J23" s="73" t="s">
        <v>26</v>
      </c>
      <c r="K23" s="75">
        <f>SUM(K8:K22)</f>
        <v>0</v>
      </c>
    </row>
  </sheetData>
  <mergeCells count="6">
    <mergeCell ref="A5:J5"/>
    <mergeCell ref="A23:F23"/>
    <mergeCell ref="A1:B1"/>
    <mergeCell ref="A2:K2"/>
    <mergeCell ref="A3:C3"/>
    <mergeCell ref="A4:K4"/>
  </mergeCells>
  <pageMargins left="0.78749999999999998" right="0.78749999999999998" top="0.78749999999999998" bottom="0.78749999999999998" header="0.51180555555555496" footer="0.51180555555555496"/>
  <pageSetup paperSize="9" firstPageNumber="0" orientation="landscape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16"/>
  <sheetViews>
    <sheetView topLeftCell="A4" zoomScaleNormal="100" workbookViewId="0">
      <selection activeCell="A6" sqref="A6:K6"/>
    </sheetView>
  </sheetViews>
  <sheetFormatPr defaultRowHeight="15" x14ac:dyDescent="0.25"/>
  <cols>
    <col min="1" max="1" width="7" customWidth="1"/>
    <col min="2" max="2" width="11.5703125" customWidth="1"/>
    <col min="3" max="3" width="35.5703125" customWidth="1"/>
    <col min="4" max="4" width="6.85546875" customWidth="1"/>
    <col min="5" max="5" width="6.5703125" customWidth="1"/>
    <col min="6" max="6" width="11.7109375" customWidth="1"/>
    <col min="7" max="7" width="10" customWidth="1"/>
    <col min="8" max="9" width="9" customWidth="1"/>
    <col min="10" max="10" width="9.28515625" customWidth="1"/>
    <col min="11" max="11" width="10" customWidth="1"/>
    <col min="12" max="1023" width="9" customWidth="1"/>
    <col min="1024" max="1025" width="8.7109375" customWidth="1"/>
  </cols>
  <sheetData>
    <row r="1" spans="1:11" ht="21.75" customHeight="1" x14ac:dyDescent="0.25">
      <c r="A1" s="170" t="s">
        <v>644</v>
      </c>
      <c r="B1" s="170"/>
      <c r="C1" s="162"/>
      <c r="D1" s="162"/>
      <c r="E1" s="162"/>
      <c r="F1" s="162"/>
      <c r="G1" s="162"/>
      <c r="H1" s="162"/>
      <c r="I1" s="162"/>
      <c r="J1" s="162"/>
      <c r="K1" s="162"/>
    </row>
    <row r="2" spans="1:11" x14ac:dyDescent="0.25">
      <c r="A2" s="173" t="s">
        <v>223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</row>
    <row r="3" spans="1:11" ht="62.25" customHeight="1" x14ac:dyDescent="0.25">
      <c r="A3" s="174" t="s">
        <v>645</v>
      </c>
      <c r="B3" s="175"/>
      <c r="C3" s="175"/>
      <c r="D3" s="6"/>
      <c r="E3" s="6"/>
      <c r="F3" s="6"/>
      <c r="G3" s="6"/>
      <c r="H3" s="6"/>
      <c r="I3" s="8"/>
      <c r="J3" s="7"/>
      <c r="K3" s="6"/>
    </row>
    <row r="4" spans="1:11" ht="43.5" customHeight="1" x14ac:dyDescent="0.25">
      <c r="A4" s="176" t="s">
        <v>661</v>
      </c>
      <c r="B4" s="176"/>
      <c r="C4" s="176"/>
      <c r="D4" s="176"/>
      <c r="E4" s="176"/>
      <c r="F4" s="176"/>
      <c r="G4" s="176"/>
      <c r="H4" s="176"/>
      <c r="I4" s="176"/>
      <c r="J4" s="176"/>
      <c r="K4" s="176"/>
    </row>
    <row r="5" spans="1:11" ht="12.75" customHeight="1" x14ac:dyDescent="0.25">
      <c r="A5" s="196" t="s">
        <v>655</v>
      </c>
      <c r="B5" s="196"/>
      <c r="C5" s="196"/>
      <c r="D5" s="196"/>
      <c r="E5" s="196"/>
      <c r="F5" s="196"/>
      <c r="G5" s="196"/>
      <c r="H5" s="196"/>
      <c r="I5" s="196"/>
      <c r="J5" s="196"/>
      <c r="K5" s="196"/>
    </row>
    <row r="6" spans="1:11" ht="48" x14ac:dyDescent="0.25">
      <c r="A6" s="236" t="s">
        <v>2</v>
      </c>
      <c r="B6" s="237" t="s">
        <v>3</v>
      </c>
      <c r="C6" s="237" t="s">
        <v>29</v>
      </c>
      <c r="D6" s="237" t="s">
        <v>5</v>
      </c>
      <c r="E6" s="237" t="s">
        <v>6</v>
      </c>
      <c r="F6" s="238" t="s">
        <v>7</v>
      </c>
      <c r="G6" s="238" t="s">
        <v>8</v>
      </c>
      <c r="H6" s="237" t="s">
        <v>9</v>
      </c>
      <c r="I6" s="238" t="s">
        <v>10</v>
      </c>
      <c r="J6" s="238" t="s">
        <v>11</v>
      </c>
      <c r="K6" s="238" t="s">
        <v>12</v>
      </c>
    </row>
    <row r="7" spans="1:11" x14ac:dyDescent="0.25">
      <c r="A7" s="36">
        <v>1</v>
      </c>
      <c r="B7" s="36">
        <v>2</v>
      </c>
      <c r="C7" s="36">
        <v>3</v>
      </c>
      <c r="D7" s="36">
        <v>4</v>
      </c>
      <c r="E7" s="36">
        <v>5</v>
      </c>
      <c r="F7" s="37">
        <v>6</v>
      </c>
      <c r="G7" s="37" t="s">
        <v>13</v>
      </c>
      <c r="H7" s="36">
        <v>8</v>
      </c>
      <c r="I7" s="37" t="s">
        <v>14</v>
      </c>
      <c r="J7" s="37" t="s">
        <v>15</v>
      </c>
      <c r="K7" s="37" t="s">
        <v>16</v>
      </c>
    </row>
    <row r="8" spans="1:11" ht="178.5" x14ac:dyDescent="0.25">
      <c r="A8" s="12" t="s">
        <v>18</v>
      </c>
      <c r="B8" s="12"/>
      <c r="C8" s="77" t="s">
        <v>224</v>
      </c>
      <c r="D8" s="78" t="s">
        <v>20</v>
      </c>
      <c r="E8" s="78">
        <v>20</v>
      </c>
      <c r="F8" s="79"/>
      <c r="G8" s="79">
        <f t="shared" ref="G8:G15" si="0">E8*F8</f>
        <v>0</v>
      </c>
      <c r="H8" s="80">
        <v>0.08</v>
      </c>
      <c r="I8" s="79">
        <f t="shared" ref="I8:I15" si="1">G8*H8</f>
        <v>0</v>
      </c>
      <c r="J8" s="79">
        <f t="shared" ref="J8:J15" si="2">K8/E8</f>
        <v>0</v>
      </c>
      <c r="K8" s="79">
        <f t="shared" ref="K8:K15" si="3">G8+I8</f>
        <v>0</v>
      </c>
    </row>
    <row r="9" spans="1:11" ht="102" x14ac:dyDescent="0.25">
      <c r="A9" s="12" t="s">
        <v>21</v>
      </c>
      <c r="B9" s="12"/>
      <c r="C9" s="77" t="s">
        <v>225</v>
      </c>
      <c r="D9" s="78" t="s">
        <v>20</v>
      </c>
      <c r="E9" s="78">
        <v>40</v>
      </c>
      <c r="F9" s="79"/>
      <c r="G9" s="79">
        <f t="shared" si="0"/>
        <v>0</v>
      </c>
      <c r="H9" s="80">
        <v>0.08</v>
      </c>
      <c r="I9" s="79">
        <f t="shared" si="1"/>
        <v>0</v>
      </c>
      <c r="J9" s="79">
        <f t="shared" si="2"/>
        <v>0</v>
      </c>
      <c r="K9" s="79">
        <f t="shared" si="3"/>
        <v>0</v>
      </c>
    </row>
    <row r="10" spans="1:11" ht="51" x14ac:dyDescent="0.25">
      <c r="A10" s="12" t="s">
        <v>23</v>
      </c>
      <c r="B10" s="12"/>
      <c r="C10" s="77" t="s">
        <v>226</v>
      </c>
      <c r="D10" s="78" t="s">
        <v>20</v>
      </c>
      <c r="E10" s="78">
        <v>40</v>
      </c>
      <c r="F10" s="79"/>
      <c r="G10" s="79">
        <f t="shared" si="0"/>
        <v>0</v>
      </c>
      <c r="H10" s="80">
        <v>0.08</v>
      </c>
      <c r="I10" s="79">
        <f t="shared" si="1"/>
        <v>0</v>
      </c>
      <c r="J10" s="79">
        <f t="shared" si="2"/>
        <v>0</v>
      </c>
      <c r="K10" s="79">
        <f t="shared" si="3"/>
        <v>0</v>
      </c>
    </row>
    <row r="11" spans="1:11" ht="51" x14ac:dyDescent="0.25">
      <c r="A11" s="12" t="s">
        <v>70</v>
      </c>
      <c r="B11" s="12"/>
      <c r="C11" s="77" t="s">
        <v>227</v>
      </c>
      <c r="D11" s="78" t="s">
        <v>228</v>
      </c>
      <c r="E11" s="78">
        <v>2</v>
      </c>
      <c r="F11" s="79"/>
      <c r="G11" s="79">
        <f t="shared" si="0"/>
        <v>0</v>
      </c>
      <c r="H11" s="80">
        <v>0.08</v>
      </c>
      <c r="I11" s="79">
        <f t="shared" si="1"/>
        <v>0</v>
      </c>
      <c r="J11" s="79">
        <f t="shared" si="2"/>
        <v>0</v>
      </c>
      <c r="K11" s="79">
        <f t="shared" si="3"/>
        <v>0</v>
      </c>
    </row>
    <row r="12" spans="1:11" ht="51" x14ac:dyDescent="0.25">
      <c r="A12" s="12" t="s">
        <v>72</v>
      </c>
      <c r="B12" s="12"/>
      <c r="C12" s="77" t="s">
        <v>229</v>
      </c>
      <c r="D12" s="78" t="s">
        <v>230</v>
      </c>
      <c r="E12" s="78">
        <v>60</v>
      </c>
      <c r="F12" s="79"/>
      <c r="G12" s="79">
        <f t="shared" si="0"/>
        <v>0</v>
      </c>
      <c r="H12" s="80">
        <v>0.08</v>
      </c>
      <c r="I12" s="79">
        <f t="shared" si="1"/>
        <v>0</v>
      </c>
      <c r="J12" s="79">
        <f t="shared" si="2"/>
        <v>0</v>
      </c>
      <c r="K12" s="79">
        <f t="shared" si="3"/>
        <v>0</v>
      </c>
    </row>
    <row r="13" spans="1:11" ht="102" x14ac:dyDescent="0.25">
      <c r="A13" s="12" t="s">
        <v>74</v>
      </c>
      <c r="B13" s="81"/>
      <c r="C13" s="77" t="s">
        <v>231</v>
      </c>
      <c r="D13" s="78" t="s">
        <v>20</v>
      </c>
      <c r="E13" s="78">
        <v>10</v>
      </c>
      <c r="F13" s="79"/>
      <c r="G13" s="79">
        <f t="shared" si="0"/>
        <v>0</v>
      </c>
      <c r="H13" s="80">
        <v>0.08</v>
      </c>
      <c r="I13" s="79">
        <f t="shared" si="1"/>
        <v>0</v>
      </c>
      <c r="J13" s="79">
        <f t="shared" si="2"/>
        <v>0</v>
      </c>
      <c r="K13" s="79">
        <f t="shared" si="3"/>
        <v>0</v>
      </c>
    </row>
    <row r="14" spans="1:11" ht="89.25" x14ac:dyDescent="0.25">
      <c r="A14" s="12" t="s">
        <v>76</v>
      </c>
      <c r="B14" s="81"/>
      <c r="C14" s="77" t="s">
        <v>232</v>
      </c>
      <c r="D14" s="78" t="s">
        <v>233</v>
      </c>
      <c r="E14" s="78">
        <v>1</v>
      </c>
      <c r="F14" s="79"/>
      <c r="G14" s="79">
        <f t="shared" si="0"/>
        <v>0</v>
      </c>
      <c r="H14" s="80">
        <v>0.08</v>
      </c>
      <c r="I14" s="79">
        <f t="shared" si="1"/>
        <v>0</v>
      </c>
      <c r="J14" s="79">
        <f t="shared" si="2"/>
        <v>0</v>
      </c>
      <c r="K14" s="79">
        <f t="shared" si="3"/>
        <v>0</v>
      </c>
    </row>
    <row r="15" spans="1:11" ht="153" x14ac:dyDescent="0.25">
      <c r="A15" s="12" t="s">
        <v>78</v>
      </c>
      <c r="B15" s="81"/>
      <c r="C15" s="77" t="s">
        <v>234</v>
      </c>
      <c r="D15" s="78" t="s">
        <v>235</v>
      </c>
      <c r="E15" s="78">
        <v>10</v>
      </c>
      <c r="F15" s="79"/>
      <c r="G15" s="79">
        <f t="shared" si="0"/>
        <v>0</v>
      </c>
      <c r="H15" s="80">
        <v>0.08</v>
      </c>
      <c r="I15" s="79">
        <f t="shared" si="1"/>
        <v>0</v>
      </c>
      <c r="J15" s="79">
        <f t="shared" si="2"/>
        <v>0</v>
      </c>
      <c r="K15" s="79">
        <f t="shared" si="3"/>
        <v>0</v>
      </c>
    </row>
    <row r="16" spans="1:11" ht="12.75" customHeight="1" x14ac:dyDescent="0.25">
      <c r="A16" s="189" t="s">
        <v>33</v>
      </c>
      <c r="B16" s="189"/>
      <c r="C16" s="189" t="s">
        <v>236</v>
      </c>
      <c r="D16" s="189"/>
      <c r="E16" s="189"/>
      <c r="F16" s="189"/>
      <c r="G16" s="17">
        <f>G15+G14+G13+G12+G11+G10+G9+G8</f>
        <v>0</v>
      </c>
      <c r="H16" s="17" t="s">
        <v>26</v>
      </c>
      <c r="I16" s="17">
        <f>SUM(I8:I15)</f>
        <v>0</v>
      </c>
      <c r="J16" s="17" t="s">
        <v>26</v>
      </c>
      <c r="K16" s="17">
        <f>SUM(K8:K15)</f>
        <v>0</v>
      </c>
    </row>
  </sheetData>
  <mergeCells count="6">
    <mergeCell ref="A5:K5"/>
    <mergeCell ref="A16:F16"/>
    <mergeCell ref="A1:B1"/>
    <mergeCell ref="A2:K2"/>
    <mergeCell ref="A3:C3"/>
    <mergeCell ref="A4:K4"/>
  </mergeCells>
  <pageMargins left="0.78749999999999998" right="0.78749999999999998" top="0.78749999999999998" bottom="0.78749999999999998" header="0.51180555555555496" footer="0.51180555555555496"/>
  <pageSetup paperSize="9" firstPageNumber="0" orientation="landscape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MH28"/>
  <sheetViews>
    <sheetView topLeftCell="A4" zoomScaleNormal="100" workbookViewId="0">
      <selection activeCell="A6" sqref="A6:K6"/>
    </sheetView>
  </sheetViews>
  <sheetFormatPr defaultRowHeight="15" x14ac:dyDescent="0.25"/>
  <cols>
    <col min="1" max="1" width="4" style="7" customWidth="1"/>
    <col min="2" max="2" width="15.5703125" style="7" customWidth="1"/>
    <col min="3" max="3" width="33" style="7" customWidth="1"/>
    <col min="4" max="4" width="7.140625" style="7" customWidth="1"/>
    <col min="5" max="6" width="11.5703125" style="7" customWidth="1"/>
    <col min="7" max="7" width="9" style="7" customWidth="1"/>
    <col min="8" max="8" width="5.5703125" style="7" customWidth="1"/>
    <col min="9" max="9" width="11.5703125" style="7" customWidth="1"/>
    <col min="10" max="10" width="9.140625" style="7" customWidth="1"/>
    <col min="11" max="11" width="11.5703125" style="7" customWidth="1"/>
    <col min="12" max="254" width="9.140625" style="7" customWidth="1"/>
    <col min="255" max="1022" width="9.140625" style="34" customWidth="1"/>
    <col min="1023" max="1025" width="8.7109375" customWidth="1"/>
  </cols>
  <sheetData>
    <row r="1" spans="1:12" ht="12.75" customHeight="1" x14ac:dyDescent="0.25">
      <c r="A1" s="170" t="s">
        <v>644</v>
      </c>
      <c r="B1" s="170"/>
      <c r="C1" s="162"/>
      <c r="D1" s="162"/>
      <c r="E1" s="162"/>
      <c r="F1" s="162"/>
      <c r="G1" s="162"/>
      <c r="H1" s="162"/>
      <c r="I1" s="162"/>
      <c r="J1" s="162"/>
      <c r="K1" s="162"/>
    </row>
    <row r="2" spans="1:12" ht="12.75" customHeight="1" x14ac:dyDescent="0.25">
      <c r="A2" s="173" t="s">
        <v>237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</row>
    <row r="3" spans="1:12" ht="50.25" customHeight="1" x14ac:dyDescent="0.25">
      <c r="A3" s="174" t="s">
        <v>645</v>
      </c>
      <c r="B3" s="175"/>
      <c r="C3" s="175"/>
      <c r="D3" s="6"/>
      <c r="E3" s="6"/>
      <c r="F3" s="6"/>
      <c r="G3" s="6"/>
      <c r="H3" s="6"/>
      <c r="I3" s="8"/>
      <c r="K3" s="6"/>
    </row>
    <row r="4" spans="1:12" ht="38.25" customHeight="1" x14ac:dyDescent="0.25">
      <c r="A4" s="176" t="s">
        <v>660</v>
      </c>
      <c r="B4" s="176"/>
      <c r="C4" s="176"/>
      <c r="D4" s="176"/>
      <c r="E4" s="176"/>
      <c r="F4" s="176"/>
      <c r="G4" s="176"/>
      <c r="H4" s="176"/>
      <c r="I4" s="176"/>
      <c r="J4" s="176"/>
      <c r="K4" s="176"/>
    </row>
    <row r="5" spans="1:12" ht="22.5" customHeight="1" x14ac:dyDescent="0.25">
      <c r="A5" s="183" t="s">
        <v>238</v>
      </c>
      <c r="B5" s="183"/>
      <c r="C5" s="183"/>
      <c r="D5" s="183"/>
      <c r="E5" s="183"/>
      <c r="F5" s="183"/>
      <c r="G5" s="183"/>
      <c r="H5" s="183"/>
      <c r="I5" s="183"/>
      <c r="J5" s="183"/>
      <c r="K5" s="183"/>
    </row>
    <row r="6" spans="1:12" ht="36" x14ac:dyDescent="0.25">
      <c r="A6" s="236" t="s">
        <v>2</v>
      </c>
      <c r="B6" s="237" t="s">
        <v>3</v>
      </c>
      <c r="C6" s="237" t="s">
        <v>239</v>
      </c>
      <c r="D6" s="237" t="s">
        <v>5</v>
      </c>
      <c r="E6" s="237" t="s">
        <v>6</v>
      </c>
      <c r="F6" s="238" t="s">
        <v>7</v>
      </c>
      <c r="G6" s="238" t="s">
        <v>8</v>
      </c>
      <c r="H6" s="237" t="s">
        <v>9</v>
      </c>
      <c r="I6" s="238" t="s">
        <v>10</v>
      </c>
      <c r="J6" s="238" t="s">
        <v>11</v>
      </c>
      <c r="K6" s="238" t="s">
        <v>12</v>
      </c>
      <c r="L6" s="49"/>
    </row>
    <row r="7" spans="1:12" x14ac:dyDescent="0.25">
      <c r="A7" s="36">
        <v>1</v>
      </c>
      <c r="B7" s="36">
        <v>2</v>
      </c>
      <c r="C7" s="36">
        <v>3</v>
      </c>
      <c r="D7" s="36">
        <v>4</v>
      </c>
      <c r="E7" s="36">
        <v>5</v>
      </c>
      <c r="F7" s="37">
        <v>6</v>
      </c>
      <c r="G7" s="37" t="s">
        <v>13</v>
      </c>
      <c r="H7" s="36">
        <v>8</v>
      </c>
      <c r="I7" s="37" t="s">
        <v>14</v>
      </c>
      <c r="J7" s="37" t="s">
        <v>15</v>
      </c>
      <c r="K7" s="37" t="s">
        <v>16</v>
      </c>
      <c r="L7" s="49"/>
    </row>
    <row r="8" spans="1:12" ht="129.75" customHeight="1" x14ac:dyDescent="0.25">
      <c r="A8" s="56"/>
      <c r="B8" s="197" t="s">
        <v>240</v>
      </c>
      <c r="C8" s="197"/>
      <c r="D8" s="197"/>
      <c r="E8" s="197"/>
      <c r="F8" s="197"/>
      <c r="G8" s="197"/>
      <c r="H8" s="197"/>
      <c r="I8" s="197"/>
      <c r="J8" s="197"/>
      <c r="K8" s="197"/>
      <c r="L8" s="49"/>
    </row>
    <row r="9" spans="1:12" ht="24" customHeight="1" x14ac:dyDescent="0.25">
      <c r="A9" s="12" t="s">
        <v>18</v>
      </c>
      <c r="B9" s="13"/>
      <c r="C9" s="13" t="s">
        <v>241</v>
      </c>
      <c r="D9" s="12" t="s">
        <v>20</v>
      </c>
      <c r="E9" s="12">
        <v>50</v>
      </c>
      <c r="F9" s="14"/>
      <c r="G9" s="39">
        <f t="shared" ref="G9:G16" si="0">E9*F9</f>
        <v>0</v>
      </c>
      <c r="H9" s="15">
        <v>0.08</v>
      </c>
      <c r="I9" s="83">
        <f t="shared" ref="I9:I16" si="1">G9*H9</f>
        <v>0</v>
      </c>
      <c r="J9" s="83">
        <f t="shared" ref="J9:J16" si="2">K9/E9</f>
        <v>0</v>
      </c>
      <c r="K9" s="14">
        <f t="shared" ref="K9:K16" si="3">G9+I9</f>
        <v>0</v>
      </c>
      <c r="L9" s="49"/>
    </row>
    <row r="10" spans="1:12" ht="24" customHeight="1" x14ac:dyDescent="0.25">
      <c r="A10" s="12" t="s">
        <v>21</v>
      </c>
      <c r="B10" s="12"/>
      <c r="C10" s="13" t="s">
        <v>242</v>
      </c>
      <c r="D10" s="12" t="s">
        <v>20</v>
      </c>
      <c r="E10" s="12">
        <v>50</v>
      </c>
      <c r="F10" s="14"/>
      <c r="G10" s="39">
        <f t="shared" si="0"/>
        <v>0</v>
      </c>
      <c r="H10" s="15">
        <v>0.08</v>
      </c>
      <c r="I10" s="83">
        <f t="shared" si="1"/>
        <v>0</v>
      </c>
      <c r="J10" s="83">
        <f t="shared" si="2"/>
        <v>0</v>
      </c>
      <c r="K10" s="14">
        <f t="shared" si="3"/>
        <v>0</v>
      </c>
      <c r="L10" s="49"/>
    </row>
    <row r="11" spans="1:12" ht="19.5" customHeight="1" x14ac:dyDescent="0.25">
      <c r="A11" s="12" t="s">
        <v>23</v>
      </c>
      <c r="B11" s="12"/>
      <c r="C11" s="13" t="s">
        <v>243</v>
      </c>
      <c r="D11" s="12" t="s">
        <v>20</v>
      </c>
      <c r="E11" s="12">
        <v>200</v>
      </c>
      <c r="F11" s="14"/>
      <c r="G11" s="39">
        <f t="shared" si="0"/>
        <v>0</v>
      </c>
      <c r="H11" s="15">
        <v>0.08</v>
      </c>
      <c r="I11" s="83">
        <f t="shared" si="1"/>
        <v>0</v>
      </c>
      <c r="J11" s="83">
        <f t="shared" si="2"/>
        <v>0</v>
      </c>
      <c r="K11" s="14">
        <f t="shared" si="3"/>
        <v>0</v>
      </c>
      <c r="L11" s="49"/>
    </row>
    <row r="12" spans="1:12" ht="19.5" customHeight="1" x14ac:dyDescent="0.25">
      <c r="A12" s="12" t="s">
        <v>70</v>
      </c>
      <c r="B12" s="12"/>
      <c r="C12" s="13" t="s">
        <v>244</v>
      </c>
      <c r="D12" s="12" t="s">
        <v>20</v>
      </c>
      <c r="E12" s="12">
        <v>200</v>
      </c>
      <c r="F12" s="14"/>
      <c r="G12" s="39">
        <f t="shared" si="0"/>
        <v>0</v>
      </c>
      <c r="H12" s="15">
        <v>0.08</v>
      </c>
      <c r="I12" s="83">
        <f t="shared" si="1"/>
        <v>0</v>
      </c>
      <c r="J12" s="83">
        <f t="shared" si="2"/>
        <v>0</v>
      </c>
      <c r="K12" s="14">
        <f t="shared" si="3"/>
        <v>0</v>
      </c>
      <c r="L12" s="49"/>
    </row>
    <row r="13" spans="1:12" ht="19.5" customHeight="1" x14ac:dyDescent="0.25">
      <c r="A13" s="12" t="s">
        <v>72</v>
      </c>
      <c r="B13" s="12"/>
      <c r="C13" s="13" t="s">
        <v>245</v>
      </c>
      <c r="D13" s="12" t="s">
        <v>20</v>
      </c>
      <c r="E13" s="12">
        <v>100</v>
      </c>
      <c r="F13" s="14"/>
      <c r="G13" s="39">
        <f t="shared" si="0"/>
        <v>0</v>
      </c>
      <c r="H13" s="15">
        <v>0.08</v>
      </c>
      <c r="I13" s="83">
        <f t="shared" si="1"/>
        <v>0</v>
      </c>
      <c r="J13" s="83">
        <f t="shared" si="2"/>
        <v>0</v>
      </c>
      <c r="K13" s="14">
        <f t="shared" si="3"/>
        <v>0</v>
      </c>
      <c r="L13" s="49"/>
    </row>
    <row r="14" spans="1:12" ht="19.5" customHeight="1" x14ac:dyDescent="0.25">
      <c r="A14" s="12" t="s">
        <v>74</v>
      </c>
      <c r="B14" s="12"/>
      <c r="C14" s="13" t="s">
        <v>246</v>
      </c>
      <c r="D14" s="12" t="s">
        <v>20</v>
      </c>
      <c r="E14" s="12">
        <v>100</v>
      </c>
      <c r="F14" s="14"/>
      <c r="G14" s="39">
        <f t="shared" si="0"/>
        <v>0</v>
      </c>
      <c r="H14" s="15">
        <v>0.08</v>
      </c>
      <c r="I14" s="83">
        <f t="shared" si="1"/>
        <v>0</v>
      </c>
      <c r="J14" s="83">
        <f t="shared" si="2"/>
        <v>0</v>
      </c>
      <c r="K14" s="14">
        <f t="shared" si="3"/>
        <v>0</v>
      </c>
      <c r="L14" s="49"/>
    </row>
    <row r="15" spans="1:12" ht="19.5" customHeight="1" x14ac:dyDescent="0.25">
      <c r="A15" s="12" t="s">
        <v>76</v>
      </c>
      <c r="B15" s="12"/>
      <c r="C15" s="13" t="s">
        <v>247</v>
      </c>
      <c r="D15" s="12" t="s">
        <v>20</v>
      </c>
      <c r="E15" s="12">
        <v>20</v>
      </c>
      <c r="F15" s="14"/>
      <c r="G15" s="39">
        <f t="shared" si="0"/>
        <v>0</v>
      </c>
      <c r="H15" s="15">
        <v>0.08</v>
      </c>
      <c r="I15" s="83">
        <f t="shared" si="1"/>
        <v>0</v>
      </c>
      <c r="J15" s="83">
        <f t="shared" si="2"/>
        <v>0</v>
      </c>
      <c r="K15" s="14">
        <f t="shared" si="3"/>
        <v>0</v>
      </c>
      <c r="L15" s="49"/>
    </row>
    <row r="16" spans="1:12" ht="19.5" customHeight="1" x14ac:dyDescent="0.25">
      <c r="A16" s="12" t="s">
        <v>78</v>
      </c>
      <c r="B16" s="12"/>
      <c r="C16" s="13" t="s">
        <v>248</v>
      </c>
      <c r="D16" s="12" t="s">
        <v>20</v>
      </c>
      <c r="E16" s="12">
        <v>10</v>
      </c>
      <c r="F16" s="14"/>
      <c r="G16" s="39">
        <f t="shared" si="0"/>
        <v>0</v>
      </c>
      <c r="H16" s="15">
        <v>0.08</v>
      </c>
      <c r="I16" s="83">
        <f t="shared" si="1"/>
        <v>0</v>
      </c>
      <c r="J16" s="83">
        <f t="shared" si="2"/>
        <v>0</v>
      </c>
      <c r="K16" s="14">
        <f t="shared" si="3"/>
        <v>0</v>
      </c>
      <c r="L16" s="49"/>
    </row>
    <row r="17" spans="1:12" ht="19.5" customHeight="1" x14ac:dyDescent="0.25">
      <c r="A17" s="198" t="s">
        <v>158</v>
      </c>
      <c r="B17" s="199"/>
      <c r="C17" s="199"/>
      <c r="D17" s="199"/>
      <c r="E17" s="199"/>
      <c r="F17" s="200"/>
      <c r="G17" s="163">
        <f>G16+G15+G14+G13+G12+G11+G10+G9</f>
        <v>0</v>
      </c>
      <c r="H17" s="164" t="s">
        <v>26</v>
      </c>
      <c r="I17" s="163">
        <f>I16+I15+I14+I13+I12+I11+I10+I9</f>
        <v>0</v>
      </c>
      <c r="J17" s="163" t="s">
        <v>26</v>
      </c>
      <c r="K17" s="163">
        <f>K16+K15+K14+K13+K12+K11+K10+K9</f>
        <v>0</v>
      </c>
      <c r="L17" s="49"/>
    </row>
    <row r="18" spans="1:12" ht="148.5" customHeight="1" x14ac:dyDescent="0.25">
      <c r="A18" s="12"/>
      <c r="B18" s="197" t="s">
        <v>249</v>
      </c>
      <c r="C18" s="197"/>
      <c r="D18" s="197"/>
      <c r="E18" s="197"/>
      <c r="F18" s="197"/>
      <c r="G18" s="197"/>
      <c r="H18" s="197"/>
      <c r="I18" s="197"/>
      <c r="J18" s="197"/>
      <c r="K18" s="197"/>
      <c r="L18" s="49"/>
    </row>
    <row r="19" spans="1:12" ht="27" customHeight="1" x14ac:dyDescent="0.25">
      <c r="A19" s="12" t="s">
        <v>18</v>
      </c>
      <c r="B19" s="13"/>
      <c r="C19" s="13" t="s">
        <v>241</v>
      </c>
      <c r="D19" s="12" t="s">
        <v>20</v>
      </c>
      <c r="E19" s="12">
        <v>50</v>
      </c>
      <c r="F19" s="14"/>
      <c r="G19" s="14">
        <f t="shared" ref="G19:G26" si="4">E19*F19</f>
        <v>0</v>
      </c>
      <c r="H19" s="15">
        <v>0.08</v>
      </c>
      <c r="I19" s="14">
        <f t="shared" ref="I19:I26" si="5">G19*H19</f>
        <v>0</v>
      </c>
      <c r="J19" s="14">
        <f t="shared" ref="J19:J26" si="6">K19/E19</f>
        <v>0</v>
      </c>
      <c r="K19" s="14">
        <f t="shared" ref="K19:K26" si="7">G19+I19</f>
        <v>0</v>
      </c>
      <c r="L19" s="49"/>
    </row>
    <row r="20" spans="1:12" ht="27" customHeight="1" x14ac:dyDescent="0.25">
      <c r="A20" s="12" t="s">
        <v>21</v>
      </c>
      <c r="B20" s="13"/>
      <c r="C20" s="13" t="s">
        <v>242</v>
      </c>
      <c r="D20" s="12" t="s">
        <v>20</v>
      </c>
      <c r="E20" s="12">
        <v>50</v>
      </c>
      <c r="F20" s="14"/>
      <c r="G20" s="14">
        <f t="shared" si="4"/>
        <v>0</v>
      </c>
      <c r="H20" s="15">
        <v>0.08</v>
      </c>
      <c r="I20" s="14">
        <f t="shared" si="5"/>
        <v>0</v>
      </c>
      <c r="J20" s="14">
        <f t="shared" si="6"/>
        <v>0</v>
      </c>
      <c r="K20" s="14">
        <f t="shared" si="7"/>
        <v>0</v>
      </c>
      <c r="L20" s="49"/>
    </row>
    <row r="21" spans="1:12" ht="27" customHeight="1" x14ac:dyDescent="0.25">
      <c r="A21" s="12" t="s">
        <v>23</v>
      </c>
      <c r="B21" s="13"/>
      <c r="C21" s="13" t="s">
        <v>243</v>
      </c>
      <c r="D21" s="12" t="s">
        <v>20</v>
      </c>
      <c r="E21" s="12">
        <v>200</v>
      </c>
      <c r="F21" s="14"/>
      <c r="G21" s="14">
        <f t="shared" si="4"/>
        <v>0</v>
      </c>
      <c r="H21" s="15">
        <v>0.08</v>
      </c>
      <c r="I21" s="14">
        <f t="shared" si="5"/>
        <v>0</v>
      </c>
      <c r="J21" s="14">
        <f t="shared" si="6"/>
        <v>0</v>
      </c>
      <c r="K21" s="14">
        <f t="shared" si="7"/>
        <v>0</v>
      </c>
      <c r="L21" s="49"/>
    </row>
    <row r="22" spans="1:12" ht="27" customHeight="1" x14ac:dyDescent="0.25">
      <c r="A22" s="12" t="s">
        <v>70</v>
      </c>
      <c r="B22" s="13"/>
      <c r="C22" s="13" t="s">
        <v>244</v>
      </c>
      <c r="D22" s="12" t="s">
        <v>20</v>
      </c>
      <c r="E22" s="12">
        <v>200</v>
      </c>
      <c r="F22" s="14"/>
      <c r="G22" s="14">
        <f t="shared" si="4"/>
        <v>0</v>
      </c>
      <c r="H22" s="15">
        <v>0.08</v>
      </c>
      <c r="I22" s="14">
        <f t="shared" si="5"/>
        <v>0</v>
      </c>
      <c r="J22" s="14">
        <f t="shared" si="6"/>
        <v>0</v>
      </c>
      <c r="K22" s="14">
        <f t="shared" si="7"/>
        <v>0</v>
      </c>
      <c r="L22" s="49"/>
    </row>
    <row r="23" spans="1:12" ht="27" customHeight="1" x14ac:dyDescent="0.25">
      <c r="A23" s="12" t="s">
        <v>72</v>
      </c>
      <c r="B23" s="13"/>
      <c r="C23" s="13" t="s">
        <v>245</v>
      </c>
      <c r="D23" s="12" t="s">
        <v>20</v>
      </c>
      <c r="E23" s="12">
        <v>100</v>
      </c>
      <c r="F23" s="14"/>
      <c r="G23" s="14">
        <f t="shared" si="4"/>
        <v>0</v>
      </c>
      <c r="H23" s="15">
        <v>0.08</v>
      </c>
      <c r="I23" s="14">
        <f t="shared" si="5"/>
        <v>0</v>
      </c>
      <c r="J23" s="14">
        <f t="shared" si="6"/>
        <v>0</v>
      </c>
      <c r="K23" s="14">
        <f t="shared" si="7"/>
        <v>0</v>
      </c>
      <c r="L23" s="49"/>
    </row>
    <row r="24" spans="1:12" ht="29.25" customHeight="1" x14ac:dyDescent="0.25">
      <c r="A24" s="12" t="s">
        <v>74</v>
      </c>
      <c r="B24" s="13"/>
      <c r="C24" s="13" t="s">
        <v>246</v>
      </c>
      <c r="D24" s="12" t="s">
        <v>20</v>
      </c>
      <c r="E24" s="12">
        <v>100</v>
      </c>
      <c r="F24" s="14"/>
      <c r="G24" s="14">
        <f t="shared" si="4"/>
        <v>0</v>
      </c>
      <c r="H24" s="15">
        <v>0.08</v>
      </c>
      <c r="I24" s="14">
        <f t="shared" si="5"/>
        <v>0</v>
      </c>
      <c r="J24" s="14">
        <f t="shared" si="6"/>
        <v>0</v>
      </c>
      <c r="K24" s="14">
        <f t="shared" si="7"/>
        <v>0</v>
      </c>
      <c r="L24" s="49"/>
    </row>
    <row r="25" spans="1:12" ht="27" customHeight="1" x14ac:dyDescent="0.25">
      <c r="A25" s="12" t="s">
        <v>76</v>
      </c>
      <c r="B25" s="13"/>
      <c r="C25" s="13" t="s">
        <v>247</v>
      </c>
      <c r="D25" s="12" t="s">
        <v>20</v>
      </c>
      <c r="E25" s="12">
        <v>20</v>
      </c>
      <c r="F25" s="14"/>
      <c r="G25" s="14">
        <f t="shared" si="4"/>
        <v>0</v>
      </c>
      <c r="H25" s="15">
        <v>0.08</v>
      </c>
      <c r="I25" s="14">
        <f t="shared" si="5"/>
        <v>0</v>
      </c>
      <c r="J25" s="14">
        <f t="shared" si="6"/>
        <v>0</v>
      </c>
      <c r="K25" s="14">
        <f t="shared" si="7"/>
        <v>0</v>
      </c>
      <c r="L25" s="49"/>
    </row>
    <row r="26" spans="1:12" ht="27" customHeight="1" x14ac:dyDescent="0.25">
      <c r="A26" s="12" t="s">
        <v>78</v>
      </c>
      <c r="B26" s="13"/>
      <c r="C26" s="13" t="s">
        <v>248</v>
      </c>
      <c r="D26" s="12" t="s">
        <v>20</v>
      </c>
      <c r="E26" s="12">
        <v>10</v>
      </c>
      <c r="F26" s="14"/>
      <c r="G26" s="14">
        <f t="shared" si="4"/>
        <v>0</v>
      </c>
      <c r="H26" s="15">
        <v>0.08</v>
      </c>
      <c r="I26" s="14">
        <f t="shared" si="5"/>
        <v>0</v>
      </c>
      <c r="J26" s="14">
        <f t="shared" si="6"/>
        <v>0</v>
      </c>
      <c r="K26" s="14">
        <f t="shared" si="7"/>
        <v>0</v>
      </c>
      <c r="L26" s="49"/>
    </row>
    <row r="27" spans="1:12" ht="27.75" customHeight="1" x14ac:dyDescent="0.25">
      <c r="A27" s="189" t="s">
        <v>33</v>
      </c>
      <c r="B27" s="189"/>
      <c r="C27" s="189"/>
      <c r="D27" s="189"/>
      <c r="E27" s="189"/>
      <c r="F27" s="189"/>
      <c r="G27" s="17">
        <f>G26+G25+G24+G23+G22+G21+G20+G19</f>
        <v>0</v>
      </c>
      <c r="H27" s="17" t="s">
        <v>26</v>
      </c>
      <c r="I27" s="17">
        <f>SUM(I19:I26)</f>
        <v>0</v>
      </c>
      <c r="J27" s="17" t="s">
        <v>26</v>
      </c>
      <c r="K27" s="17">
        <f>K26+K25+K24+K23+K22+K21+K20+K19</f>
        <v>0</v>
      </c>
      <c r="L27" s="49"/>
    </row>
    <row r="28" spans="1:12" ht="27.75" customHeight="1" x14ac:dyDescent="0.25">
      <c r="A28" s="189" t="s">
        <v>250</v>
      </c>
      <c r="B28" s="189"/>
      <c r="C28" s="189"/>
      <c r="D28" s="189"/>
      <c r="E28" s="189"/>
      <c r="F28" s="189"/>
      <c r="G28" s="17">
        <f>G17+G27</f>
        <v>0</v>
      </c>
      <c r="H28" s="17"/>
      <c r="I28" s="17">
        <f>I27++I17</f>
        <v>0</v>
      </c>
      <c r="J28" s="17"/>
      <c r="K28" s="17">
        <f>K27+K17</f>
        <v>0</v>
      </c>
      <c r="L28" s="49"/>
    </row>
  </sheetData>
  <mergeCells count="10">
    <mergeCell ref="A1:B1"/>
    <mergeCell ref="A2:K2"/>
    <mergeCell ref="A3:C3"/>
    <mergeCell ref="A4:K4"/>
    <mergeCell ref="A17:F17"/>
    <mergeCell ref="A28:F28"/>
    <mergeCell ref="A5:K5"/>
    <mergeCell ref="B8:K8"/>
    <mergeCell ref="B18:K18"/>
    <mergeCell ref="A27:F27"/>
  </mergeCells>
  <pageMargins left="0.7" right="0.7" top="0.75" bottom="0.75" header="0.51180555555555496" footer="0.51180555555555496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3720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38</vt:i4>
      </vt:variant>
      <vt:variant>
        <vt:lpstr>Nazwane zakresy</vt:lpstr>
      </vt:variant>
      <vt:variant>
        <vt:i4>2</vt:i4>
      </vt:variant>
    </vt:vector>
  </HeadingPairs>
  <TitlesOfParts>
    <vt:vector size="40" baseType="lpstr">
      <vt:lpstr>Część 1</vt:lpstr>
      <vt:lpstr>Część 2</vt:lpstr>
      <vt:lpstr>Część 3</vt:lpstr>
      <vt:lpstr>Część 4</vt:lpstr>
      <vt:lpstr>Część 5</vt:lpstr>
      <vt:lpstr>Część 6</vt:lpstr>
      <vt:lpstr>Część 7</vt:lpstr>
      <vt:lpstr>Część 8</vt:lpstr>
      <vt:lpstr>Część 9</vt:lpstr>
      <vt:lpstr>Część 10.</vt:lpstr>
      <vt:lpstr>Część 11.</vt:lpstr>
      <vt:lpstr>Część 12.</vt:lpstr>
      <vt:lpstr>Część 13.</vt:lpstr>
      <vt:lpstr>Część 14.</vt:lpstr>
      <vt:lpstr>Część 15.</vt:lpstr>
      <vt:lpstr>Część 16.</vt:lpstr>
      <vt:lpstr>Część 17.</vt:lpstr>
      <vt:lpstr>Część 18.</vt:lpstr>
      <vt:lpstr>Część 19.</vt:lpstr>
      <vt:lpstr>Część 20.</vt:lpstr>
      <vt:lpstr>Część 21.</vt:lpstr>
      <vt:lpstr>Część 22.</vt:lpstr>
      <vt:lpstr>Część 23.</vt:lpstr>
      <vt:lpstr>Część 24.</vt:lpstr>
      <vt:lpstr>Część 25.</vt:lpstr>
      <vt:lpstr>Część 26.</vt:lpstr>
      <vt:lpstr>Część 27.</vt:lpstr>
      <vt:lpstr>Część 28.</vt:lpstr>
      <vt:lpstr>Część 29.</vt:lpstr>
      <vt:lpstr>Część 30.</vt:lpstr>
      <vt:lpstr>Część 31.</vt:lpstr>
      <vt:lpstr>Część 32</vt:lpstr>
      <vt:lpstr>Część 33.</vt:lpstr>
      <vt:lpstr>Część 34</vt:lpstr>
      <vt:lpstr>Część 35</vt:lpstr>
      <vt:lpstr>Część 36</vt:lpstr>
      <vt:lpstr>Część 37</vt:lpstr>
      <vt:lpstr>Część 38</vt:lpstr>
      <vt:lpstr>'Część 16.'!Obszar_wydruku</vt:lpstr>
      <vt:lpstr>'Część 18.'!Obszar_wydruku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wsduser</dc:creator>
  <dc:description/>
  <cp:lastModifiedBy>Magda</cp:lastModifiedBy>
  <cp:revision>166</cp:revision>
  <cp:lastPrinted>2024-10-08T07:58:46Z</cp:lastPrinted>
  <dcterms:created xsi:type="dcterms:W3CDTF">2015-06-05T18:19:34Z</dcterms:created>
  <dcterms:modified xsi:type="dcterms:W3CDTF">2024-11-20T11:07:56Z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15.0000</vt:lpwstr>
  </property>
  <property fmtid="{D5CDD505-2E9C-101B-9397-08002B2CF9AE}" pid="3" name="HyperlinksChanged">
    <vt:bool>false</vt:bool>
  </property>
  <property fmtid="{D5CDD505-2E9C-101B-9397-08002B2CF9AE}" pid="4" name="LinksUpToDate">
    <vt:bool>false</vt:bool>
  </property>
  <property fmtid="{D5CDD505-2E9C-101B-9397-08002B2CF9AE}" pid="5" name="ScaleCrop">
    <vt:bool>false</vt:bool>
  </property>
  <property fmtid="{D5CDD505-2E9C-101B-9397-08002B2CF9AE}" pid="6" name="ShareDoc">
    <vt:bool>false</vt:bool>
  </property>
</Properties>
</file>