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firstSheet="21" activeTab="36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<sst xmlns="http://schemas.openxmlformats.org/spreadsheetml/2006/main" count="1261" uniqueCount="387">
  <si>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</si>
  <si>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</si>
  <si>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</si>
  <si>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</si>
  <si>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</si>
  <si>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</si>
  <si>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</si>
  <si>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</si>
  <si>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</si>
  <si>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</si>
  <si>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</si>
  <si>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</si>
  <si>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</si>
  <si>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</si>
  <si>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</si>
  <si>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</si>
  <si>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</si>
  <si>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</si>
  <si>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</si>
  <si>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</si>
  <si>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</si>
  <si>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</si>
  <si>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</si>
  <si>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</si>
  <si>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</si>
  <si>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</si>
  <si>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</si>
  <si>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</si>
  <si>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</si>
  <si>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</si>
  <si>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</si>
  <si>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</si>
  <si>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</si>
  <si>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</si>
  <si>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</si>
  <si>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</si>
  <si>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</si>
  <si>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</si>
  <si>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</si>
  <si>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</si>
  <si>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</si>
  <si>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</si>
  <si>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</si>
  <si>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</si>
  <si>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</si>
  <si>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</si>
  <si>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</si>
  <si>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</si>
  <si>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</si>
  <si>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</si>
  <si>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</si>
  <si>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</si>
  <si>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</si>
  <si>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</si>
  <si>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</si>
  <si>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</si>
  <si>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</si>
  <si>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</si>
  <si>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1a do specyfikacji</t>
  </si>
  <si>
    <t>Podmiot Odpowiedzialny</t>
  </si>
  <si>
    <t>Ilość</t>
  </si>
  <si>
    <t>załącznik nr ….. do umowy</t>
  </si>
  <si>
    <t>Postać/ Opakowanie</t>
  </si>
  <si>
    <t>100 mg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</si>
  <si>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</si>
  <si>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</si>
  <si>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</si>
  <si>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</si>
  <si>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</si>
  <si>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</si>
  <si>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</si>
  <si>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</si>
  <si>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</si>
  <si>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</si>
  <si>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</si>
  <si>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</si>
  <si>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</si>
  <si>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</si>
  <si>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</si>
  <si>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</si>
  <si>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</si>
  <si>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</si>
  <si>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</si>
  <si>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</si>
  <si>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</si>
  <si>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</si>
  <si>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</si>
  <si>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</si>
  <si>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</si>
  <si>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</si>
  <si>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</si>
  <si>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</si>
  <si>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</si>
  <si>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</si>
  <si>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</si>
  <si>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</si>
  <si>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</si>
  <si>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</si>
  <si>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</si>
  <si>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</si>
  <si>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</si>
  <si>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</si>
  <si>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</si>
  <si>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</si>
  <si>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</si>
  <si>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</si>
  <si>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</si>
  <si>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</si>
  <si>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</si>
  <si>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* wymagany jeden podmiot odpowiedzialny</t>
  </si>
  <si>
    <t>Postać/Opakowanie</t>
  </si>
  <si>
    <t>50 mg</t>
  </si>
  <si>
    <t>150 mg</t>
  </si>
  <si>
    <t>tabletki powlekane</t>
  </si>
  <si>
    <t>200 mg</t>
  </si>
  <si>
    <t>*wymagany jeden podmiot odpowiedzialny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</si>
  <si>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</si>
  <si>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</si>
  <si>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</si>
  <si>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</si>
  <si>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75 mg</t>
  </si>
  <si>
    <t>15 mg</t>
  </si>
  <si>
    <t>Postać /opakowanie</t>
  </si>
  <si>
    <t>Postać / Opakowanie</t>
  </si>
  <si>
    <t xml:space="preserve">Postać / Opakowanie 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</si>
  <si>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</si>
  <si>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</si>
  <si>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</si>
  <si>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</si>
  <si>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Kod EAN</t>
  </si>
  <si>
    <t>DFP.271.42.2022.DB</t>
  </si>
  <si>
    <t>Dostawa produktów leczniczych, wyrobów medycznych oraz produktów biobójczych do Apteki Szpitala Uniwersyteckiego w Krakowie</t>
  </si>
  <si>
    <t>Oświadczamy, że oferowane przez nas w części 1 – 34, 35 poz. 1, 36 -38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</si>
  <si>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35 poz. 2 - 7, 9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</si>
  <si>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w części: 35 poz. 8 produkty biobójcze są dopuszczone do obrotu i używania na terenie Polski na zasadach określonych w ustawie z dnia 9 października 2015 r. o produktach biobójczych.  Jednocześnie oświadczamy, że na każdorazowe wezwanie Zamawiającego przedstawimy dokumenty dopuszczające do obrotu na terenie Polski. (dotyczy wykonawców oferujących produkty biobójcze).</t>
  </si>
  <si>
    <t>Sorafenib*</t>
  </si>
  <si>
    <t>200mg x 112 tabl</t>
  </si>
  <si>
    <t>112 tabl. powl.</t>
  </si>
  <si>
    <t>* wykaz B Obwieszczenia Ministra Zdrowia aktualny na dzień składania oferty, Zamawiający będzie stosował leki w ramach programów lekowych NFZ, incydentalnie w ramach innych sposobów finansowania np. Ratunkowy dostęp do technologii lekowej</t>
  </si>
  <si>
    <t>Cabozantinibum* **</t>
  </si>
  <si>
    <t>20 mg x 30 tabl</t>
  </si>
  <si>
    <t>40 mg x 30 tabl</t>
  </si>
  <si>
    <t>60 mg x 30 tabl</t>
  </si>
  <si>
    <t>30 tabletek powlekanych</t>
  </si>
  <si>
    <t>Ilość opakowań x 30 tabl</t>
  </si>
  <si>
    <t>Oferowana ilość opakowań jednostkowych x 30 tabl.</t>
  </si>
  <si>
    <t>Cena brutto # jednego opakowania jednostkowego x 30 tabl</t>
  </si>
  <si>
    <t> ** wykaz B Obwieszczenia Ministra Zdrowia aktualny na dzień składania oferty, Zamawiający będzie stosował leki w ramach programów lekowych NFZ, incydentalnie w ramach innych sposobów finansowania np. Ratunkowy dostęp do technologii lekowej</t>
  </si>
  <si>
    <t xml:space="preserve">Abemaciclibum^ </t>
  </si>
  <si>
    <t>Do zakupu w dawkach: 
50 mg x 70 sztuk , 
100 mg x 70 sztuk, 
150 mg x 70 sztuk</t>
  </si>
  <si>
    <t>tabletki powlekane
Opakowanie 70 sztuk</t>
  </si>
  <si>
    <t>opakowanie x 70 sztuk</t>
  </si>
  <si>
    <r>
      <rPr>
        <b/>
        <sz val="11"/>
        <rFont val="Times New Roman"/>
        <family val="1"/>
      </rPr>
      <t>Dla dawki 50mg x 70 sztuk: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100mg x 70 sztuk: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150mg x 70 sztuk:</t>
    </r>
    <r>
      <rPr>
        <sz val="11"/>
        <rFont val="Times New Roman"/>
        <family val="1"/>
      </rPr>
      <t xml:space="preserve">
Nazwa handlowa:
Dawka:
Postać/ Opakowanie:
</t>
    </r>
  </si>
  <si>
    <t xml:space="preserve">Dla dawki 50 mg:
Dla dawki 100 mg:
Dla dawki 150 mg:
</t>
  </si>
  <si>
    <t>Oferowana ilość opakowań jednostkowych x 70 sztuk</t>
  </si>
  <si>
    <t>Cena brutto # jednego opakowania jednostkowego x 70 sztuk</t>
  </si>
  <si>
    <t>^ wykaz B Obwieszczenia Ministra Zdrowia aktualny na dzień składania oferty, Zamawiający będzie stosował leki w ramach programów lekowych NFZ, incydentalnie w ramach innych sposobów finansowania np. Ratunkowy dostęp do technologii lekowej</t>
  </si>
  <si>
    <t>Binimetinibum^</t>
  </si>
  <si>
    <t>tabletki powlekane opakowanie a 84 sztuki</t>
  </si>
  <si>
    <t>opakowań a 84 sztuki</t>
  </si>
  <si>
    <t>Oferowana ilość opakowań jednostkowych a 84 sztuki</t>
  </si>
  <si>
    <t>Cena brutto # jednego opakowania jednostkowego  a 84 sztuki</t>
  </si>
  <si>
    <t>Encorafenibum^*</t>
  </si>
  <si>
    <t>tabletki powlekane opakowanie a 28 sztuk</t>
  </si>
  <si>
    <t>tabletki powlekane opakowanie a 42 sztuki</t>
  </si>
  <si>
    <t>opakowań a 28 sztuk</t>
  </si>
  <si>
    <t>opakowań a 42 sztuki</t>
  </si>
  <si>
    <t>Brigatinibum*</t>
  </si>
  <si>
    <t>30 mg</t>
  </si>
  <si>
    <t xml:space="preserve"> Zestaw: 90 mg x 7 tabl + 180 mg x 21 tabl.</t>
  </si>
  <si>
    <t xml:space="preserve">Zestaw: tabletki powlekane 90 mg x 7 tabl. + 180 mg x 21 tabl. </t>
  </si>
  <si>
    <t>Brigatinibum^*</t>
  </si>
  <si>
    <t xml:space="preserve">90 mg </t>
  </si>
  <si>
    <t xml:space="preserve">180 mg </t>
  </si>
  <si>
    <t>tabletki powlekane opakowanie a 28  sztuk</t>
  </si>
  <si>
    <t>opakowania</t>
  </si>
  <si>
    <t>Guselkumabum^</t>
  </si>
  <si>
    <t>100 mg/ml</t>
  </si>
  <si>
    <t xml:space="preserve">roztwór do wstrzykiwań, opakowanie 1 amp-strzyk a 1 ml </t>
  </si>
  <si>
    <t xml:space="preserve">opakowań 
1 amp-strzyk a 1 ml </t>
  </si>
  <si>
    <t>Oferowana ilość opakowań jednostkowych /1 amp-strzyk a 1 ml/</t>
  </si>
  <si>
    <t>Cena brutto # jednego opakowania jednostkowego 1 amp-strzyk a 1 ml/</t>
  </si>
  <si>
    <t>Risankizumabum^</t>
  </si>
  <si>
    <t>roztwór do wstrzykiwań,opakowanie 2 amp.-strzyk. 0,83 ml + 2 gaziki</t>
  </si>
  <si>
    <t>opakowań 2 amp.-strzyk. 0,83 ml + 2 gaziki</t>
  </si>
  <si>
    <t>Oferowana ilość opakowań jednostkowych /2 amp.-strzyk. 0,83 ml + 2 gaziki/</t>
  </si>
  <si>
    <t>Cena brutto # jednego opakowania jednostkowego /2 amp.-strzyk. 0,83 ml + 2 gaziki/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</si>
  <si>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</si>
  <si>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 xml:space="preserve">Ponatinibum^ </t>
  </si>
  <si>
    <t xml:space="preserve">Do zakupu w dawkach: 15 mg x 60 sztuk, 45 mg x 30 sztuk. </t>
  </si>
  <si>
    <r>
      <rPr>
        <b/>
        <sz val="11"/>
        <rFont val="Times New Roman"/>
        <family val="1"/>
      </rPr>
      <t>Dla dawki 15 mg x 60 sztuk: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45 mg x 30 sztuk:</t>
    </r>
    <r>
      <rPr>
        <sz val="11"/>
        <rFont val="Times New Roman"/>
        <family val="1"/>
      </rPr>
      <t xml:space="preserve">
Nazwa handlowa:
Dawka:
Postać/ Opakowanie:
</t>
    </r>
  </si>
  <si>
    <t xml:space="preserve">Dla dawki 15 mg x 60 sztuk:
Dla dawki 45 mg x 30 sztuk:
</t>
  </si>
  <si>
    <t>Romiplostim^</t>
  </si>
  <si>
    <t xml:space="preserve">Do zakupu w dawkach: 125 mg, 250 mg </t>
  </si>
  <si>
    <t>proszek do sporządzania
roztworu do wstrzykiwań, 1 fio</t>
  </si>
  <si>
    <r>
      <rPr>
        <b/>
        <sz val="11"/>
        <rFont val="Times New Roman"/>
        <family val="1"/>
      </rPr>
      <t>Dla dawki 125 mg: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250 mg:</t>
    </r>
    <r>
      <rPr>
        <sz val="11"/>
        <rFont val="Times New Roman"/>
        <family val="1"/>
      </rPr>
      <t xml:space="preserve">
Nazwa handlowa:
Dawka:
Postać/ Opakowanie:
</t>
    </r>
  </si>
  <si>
    <t xml:space="preserve">Dla dawki 125 mg:
Dla dawki 250 mg:
</t>
  </si>
  <si>
    <t>opakowań a 125 mg</t>
  </si>
  <si>
    <t>Ilość sztuk w opakowaniu jednostkowym a 125 mg</t>
  </si>
  <si>
    <t>Oferowana ilość opakowań jednostkowych a 125 mg</t>
  </si>
  <si>
    <t>Cena brutto # jednego opakowania jednostkowego a 125 mg</t>
  </si>
  <si>
    <t>Bosutinibum ^</t>
  </si>
  <si>
    <t>Do zakupu: 100 mg x 28 tabl i 500 mg x 28 tabl</t>
  </si>
  <si>
    <t>28 tabl powlekanych</t>
  </si>
  <si>
    <t xml:space="preserve">Dla dawki 100 mg x 28 tabl:
Dla dawki 500 mg x 28 tabl:
</t>
  </si>
  <si>
    <t>opakowań a 100 mg x 28 tabl</t>
  </si>
  <si>
    <r>
      <rPr>
        <b/>
        <sz val="11"/>
        <rFont val="Times New Roman"/>
        <family val="1"/>
      </rPr>
      <t>Dla dawki 100 mg x 28 tabl: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500 mg x 28 tabl:</t>
    </r>
    <r>
      <rPr>
        <sz val="11"/>
        <rFont val="Times New Roman"/>
        <family val="1"/>
      </rPr>
      <t xml:space="preserve">
Nazwa handlowa:
Dawka:
Postać/ Opakowanie:
</t>
    </r>
  </si>
  <si>
    <t>Rasburicase^</t>
  </si>
  <si>
    <t>1,5 mg/ml, fiol. X 3 fiol OPAKOWAŃ</t>
  </si>
  <si>
    <t>proszek i rozpuszczalnik do przygotowania koncentratu do sporządzenia roztworu do infuzji dozylnych</t>
  </si>
  <si>
    <t>^ Wykaz C obwieszczenia MZ aktualny na dzień składania oferty</t>
  </si>
  <si>
    <t xml:space="preserve">Podmiot Odpowiedzialny
</t>
  </si>
  <si>
    <t>Lenalidomide* ^</t>
  </si>
  <si>
    <t>5 mg x 21 kaps</t>
  </si>
  <si>
    <t>21 kaps. twarde</t>
  </si>
  <si>
    <t>Lenalidomide * ^</t>
  </si>
  <si>
    <t>10 mg x 21 kaps</t>
  </si>
  <si>
    <t>21 kaps.</t>
  </si>
  <si>
    <t>15 mg x 21 kaps</t>
  </si>
  <si>
    <t>25 mg x 21 kaps</t>
  </si>
  <si>
    <t>Pixantroni dimaleas ^</t>
  </si>
  <si>
    <t>29 mg</t>
  </si>
  <si>
    <t>proszek do sporządzania koncentratu roztworu do infuzji, fiolka</t>
  </si>
  <si>
    <t>Pegaspargasum ^^</t>
  </si>
  <si>
    <t>750 j.m./ml, 5 ml</t>
  </si>
  <si>
    <t>proszek do sporządzania roztworu do wstrzykiwań lub infuzji, fiolka</t>
  </si>
  <si>
    <t xml:space="preserve">^^ wykaz C Obwieszczenia Ministra Zdrowia aktualny na dzień składania oferty     </t>
  </si>
  <si>
    <t>Pirfenidonum ^</t>
  </si>
  <si>
    <t xml:space="preserve"> Do zakupu: 267 mg x 63 szt i 267 mg x 252 szt i 801 mg x 84 tabl</t>
  </si>
  <si>
    <t>267 mg x 63 tabletki powlekane</t>
  </si>
  <si>
    <r>
      <rPr>
        <b/>
        <sz val="11"/>
        <rFont val="Times New Roman"/>
        <family val="1"/>
      </rPr>
      <t>Dla dawki 267 mg x 63 szt: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267 mg x 252 szt: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801 mg x 84 tabl:</t>
    </r>
    <r>
      <rPr>
        <sz val="11"/>
        <rFont val="Times New Roman"/>
        <family val="1"/>
      </rPr>
      <t xml:space="preserve">
Nazwa handlowa:
Dawka:
Postać/ Opakowanie:
</t>
    </r>
  </si>
  <si>
    <t xml:space="preserve">Dla dawki 267 mg x 63 szt:
Dla dawki 267 mg x 252 szt:
Dla dawki 801 mg x 84 tabl:
</t>
  </si>
  <si>
    <t>opakowanie a 267 mg x  63 szt</t>
  </si>
  <si>
    <t>Oferowana ilość opakowań jednostkowych a 267 mg x  63 szt</t>
  </si>
  <si>
    <t>Cena brutto # jednego opakowania jednostkowego a 267 mg x  63 szt</t>
  </si>
  <si>
    <t>Idursulfasum ^</t>
  </si>
  <si>
    <t>2 mg/ml, 3 ml</t>
  </si>
  <si>
    <t xml:space="preserve">koncentrat  do sporządzania roztworu do infuzji, fiol. </t>
  </si>
  <si>
    <t>Lamivudine ^</t>
  </si>
  <si>
    <t>28 tabl powl.</t>
  </si>
  <si>
    <t>opakowań a 28 tabl.</t>
  </si>
  <si>
    <t>Oferowana ilość opakowań jednostkowych a 28 tabl.</t>
  </si>
  <si>
    <t>Cena brutto # jednego opakowania jednostkowego a 28 tabl.</t>
  </si>
  <si>
    <t>Glecaprevirum + Pibrentasvirum ^</t>
  </si>
  <si>
    <t>100 mg + 40 mg</t>
  </si>
  <si>
    <t xml:space="preserve">84 tabletki powlekane                                                                                      </t>
  </si>
  <si>
    <t>opakowań a 84 tabl.</t>
  </si>
  <si>
    <t>Oferowana ilość opakowań jednostkowych a 84 tabl.</t>
  </si>
  <si>
    <t>Cena brutto # jednego opakowania jednostkowego a 84 tabl.</t>
  </si>
  <si>
    <t>Golimumab ^</t>
  </si>
  <si>
    <t>50 mg/ 0,5 ml</t>
  </si>
  <si>
    <t>roztwór do wstrzykiwań, wstrzykiwacz</t>
  </si>
  <si>
    <t>opakowanie</t>
  </si>
  <si>
    <t>Sunitinib * ^</t>
  </si>
  <si>
    <t>Do zakupu w dawkach 12,5; 25 mg</t>
  </si>
  <si>
    <t>kapsułki twarde</t>
  </si>
  <si>
    <r>
      <rPr>
        <b/>
        <sz val="11"/>
        <rFont val="Times New Roman"/>
        <family val="1"/>
      </rPr>
      <t>Dla dawki 12,5 mg: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25 mg:</t>
    </r>
    <r>
      <rPr>
        <sz val="11"/>
        <rFont val="Times New Roman"/>
        <family val="1"/>
      </rPr>
      <t xml:space="preserve">
Nazwa handlowa:
Dawka:
Postać/ Opakowanie:
</t>
    </r>
  </si>
  <si>
    <t xml:space="preserve">Dla dawki 12,5 mg:
Dla dawki 25 mg:
</t>
  </si>
  <si>
    <t>opakowań a 12,5 mg</t>
  </si>
  <si>
    <t>Ilość sztuk w opakowaniu jednostkowym a 12,5 mg</t>
  </si>
  <si>
    <t>Oferowana ilość opakowań jednostkowych a 12,5 mg</t>
  </si>
  <si>
    <t>Cena brutto # jednego opakowania jednostkowego a 12,5 mg</t>
  </si>
  <si>
    <t>opakowań a 50 mg</t>
  </si>
  <si>
    <t>Ilość sztuk w opakowaniu jednostkowym a 50 mg</t>
  </si>
  <si>
    <t>Oferowana ilość opakowań jednostkowych a 50 mg</t>
  </si>
  <si>
    <t>Cena brutto # jednego opakowania jednostkowego a 50 mg</t>
  </si>
  <si>
    <t>Evolocumabum  ^</t>
  </si>
  <si>
    <t>140 mg</t>
  </si>
  <si>
    <t>roztwór do wstrzykiwań, 2 wstrzykiwacze</t>
  </si>
  <si>
    <t xml:space="preserve">Teriflunomidum ^ </t>
  </si>
  <si>
    <t>14 mg</t>
  </si>
  <si>
    <t>28 tabletki powlekane</t>
  </si>
  <si>
    <t xml:space="preserve">Trifluridinum + Tipiracilum * ^ </t>
  </si>
  <si>
    <t>15 mg + 6,14 mg</t>
  </si>
  <si>
    <t>20 tabl. powlekane</t>
  </si>
  <si>
    <t>60 tabl. powlekane</t>
  </si>
  <si>
    <t>20 mg + 8,19 mg</t>
  </si>
  <si>
    <t xml:space="preserve">Enzalutamidum * </t>
  </si>
  <si>
    <t xml:space="preserve">40 mg </t>
  </si>
  <si>
    <t>kapsułka miękka, opakowanie a 112 kaps</t>
  </si>
  <si>
    <t>opakowań a 112 kaps.</t>
  </si>
  <si>
    <t xml:space="preserve"> Ilość sztuk w opakowaniu jednostkowym </t>
  </si>
  <si>
    <t>Oferowana ilość opakowań jednostkowych a 112 kaps.</t>
  </si>
  <si>
    <t>Cena brutto # jednego opakowania jednostkowego a 112 kaps.</t>
  </si>
  <si>
    <t>Chlorambucilum ^</t>
  </si>
  <si>
    <t>2 mg x 25 tabl. powl.</t>
  </si>
  <si>
    <t>OPAKOWANIE x 25 tabl powl</t>
  </si>
  <si>
    <t>Tioguaninum ^</t>
  </si>
  <si>
    <t>40 mg X 25 TABL</t>
  </si>
  <si>
    <t>postać stała doustna</t>
  </si>
  <si>
    <t>^Wykaz C obwieszczenia MZ aktualny na dzień składania oferty</t>
  </si>
  <si>
    <t>Capecitabinum * ^^</t>
  </si>
  <si>
    <t>150 mg x 60 tabl powl.</t>
  </si>
  <si>
    <r>
      <t>60 tabl. powl</t>
    </r>
    <r>
      <rPr>
        <sz val="11"/>
        <color indexed="10"/>
        <rFont val="Times New Roman"/>
        <family val="1"/>
      </rPr>
      <t xml:space="preserve">. </t>
    </r>
  </si>
  <si>
    <t>500 mg x 120 tabl powl.</t>
  </si>
  <si>
    <t xml:space="preserve">120 tabl. powl. </t>
  </si>
  <si>
    <t>^^ wykaz C Obwieszczenia Ministra Zdrowia aktualny na dzień składania oferty</t>
  </si>
  <si>
    <t>Cytarabinum*^</t>
  </si>
  <si>
    <t>20 mg/ml,  1 fiol a  5 ml</t>
  </si>
  <si>
    <t>roztwór do wstrzykiwań, fiol</t>
  </si>
  <si>
    <t>50 mg/ml, 1 fiol a 10 ml</t>
  </si>
  <si>
    <t>50 mg/ml, 1 fiol a 20 ml</t>
  </si>
  <si>
    <t>*wymagany jeden podmiot odpowiedzialny, gdyż niedopuszczalne jest łączenie dwóch preparatów od różnych podmiotów odpowiedzialnych i sprzeczne z podstawowymi zasadami sporządzania leków.</t>
  </si>
  <si>
    <t>Carboplatin*^^</t>
  </si>
  <si>
    <t>10 mg/ml; 5 ml</t>
  </si>
  <si>
    <t>roztwór do wstrz. lub koncentrat do
sporządzania
roztworu do infuzji; fiol.</t>
  </si>
  <si>
    <t>Carboplatin *^^</t>
  </si>
  <si>
    <t>10 mg/ml; 15 ml</t>
  </si>
  <si>
    <t>10 mg/ml; 45 ml</t>
  </si>
  <si>
    <t>10 mg/ml; 60 ml</t>
  </si>
  <si>
    <t xml:space="preserve">  50 mg</t>
  </si>
  <si>
    <t>koncentrat do sporz. roztw. do infuzji, fiol.</t>
  </si>
  <si>
    <t>^ wykaz C Obwieszczenia MZ aktualny na dzień składania oferty</t>
  </si>
  <si>
    <t>Octreotidum^^</t>
  </si>
  <si>
    <t>20 mg</t>
  </si>
  <si>
    <t>proszek (mikrogranulki) i rozpuszczalnik do sporządzania zawiesiny do wstrzykiwań domięśniowych, 1 zestaw: 1 fiol. proszku + 1 amp.-strzyk. rozp. + zestaw do sporządzania i podania</t>
  </si>
  <si>
    <t>Alectinibum^</t>
  </si>
  <si>
    <t>224 kapsułki twarde</t>
  </si>
  <si>
    <t>Ibrutinibum ^</t>
  </si>
  <si>
    <t>kapsułki twarde, 90 kaps</t>
  </si>
  <si>
    <t>opakowań x 90 kaps.twardych</t>
  </si>
  <si>
    <t>Oferowana ilość opakowań jednostkowych x 90 kaps.twardych</t>
  </si>
  <si>
    <t>Cena brutto # jednego opakowania jednostkowego x 90 kaps.twardych</t>
  </si>
  <si>
    <t xml:space="preserve">Bortezomib^ </t>
  </si>
  <si>
    <t xml:space="preserve"> 3,5 mg</t>
  </si>
  <si>
    <t>proszek do sporządzania roztworu do wstrzykiwań</t>
  </si>
  <si>
    <t>* w przypadku rozstrzygnięcia przetargu centralnego, w którym cena oferowanego produktu, będzie niższa od ceny produktu oferowanego na podstawie niniejszej umowy zamawiający zastrzega sobie prawo do rozwiązania umowy</t>
  </si>
  <si>
    <t xml:space="preserve">Lenalidomide </t>
  </si>
  <si>
    <t>20 mg x 7 kaps*</t>
  </si>
  <si>
    <t xml:space="preserve"> kapsułki, opakowanie 7 kaps</t>
  </si>
  <si>
    <t xml:space="preserve">opakowań </t>
  </si>
  <si>
    <t>* Ratunkowy dostęp do technologii lekowej</t>
  </si>
  <si>
    <t>lenwatynibu ^*</t>
  </si>
  <si>
    <t xml:space="preserve">4 mg </t>
  </si>
  <si>
    <t>kapsułka twarda Opakowanie a 30 kaps.</t>
  </si>
  <si>
    <t xml:space="preserve">10 mg </t>
  </si>
  <si>
    <t>Carmustine</t>
  </si>
  <si>
    <t xml:space="preserve"> proszek i rozpuszczalnik do sporządzania koncentratu roztworu do
infuzji </t>
  </si>
  <si>
    <t>Parametry</t>
  </si>
  <si>
    <t>Pompa infuzyjna służąca do podania sc leku pacjentom rozpoczynającym  terapie **</t>
  </si>
  <si>
    <t>-</t>
  </si>
  <si>
    <t>Zestaw startowy (10 dniowy)   służący do ustawienia dawki Pacjentowi w czasie jego pobytu w Szpitalu**</t>
  </si>
  <si>
    <t>zestawów</t>
  </si>
  <si>
    <t>Zestaw infuzyjny (30 dniowy ),które otrzymuje pacjent podczas wyjścia ze Szpitala do domu **</t>
  </si>
  <si>
    <t>Opis urządzenia, będącego przedmiotem użyczenia</t>
  </si>
  <si>
    <t>Nazwa oferowanego urządzenia</t>
  </si>
  <si>
    <t>Typ</t>
  </si>
  <si>
    <t>Rok produkcji</t>
  </si>
  <si>
    <t>Akcesoria</t>
  </si>
  <si>
    <t>Wartość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</si>
  <si>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
</t>
  </si>
  <si>
    <t>*** pompa i akcesoria kompatybilne z produktem z poz 1.</t>
  </si>
  <si>
    <t>Kod EAN (poz. 1)
(poz. 2 - 4 jeżeli dotyczy)</t>
  </si>
  <si>
    <t>Apomorphini     hydrochloridum   hemihydricum  *** ^</t>
  </si>
  <si>
    <t>5 x 5mg/ml                         20 ml</t>
  </si>
  <si>
    <t xml:space="preserve">roztwór do infuzji, 5 mg/ml x 5 fiol a 20 ml                      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</si>
  <si>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zawieraniu umowy)</t>
    </r>
  </si>
  <si>
    <t>Do zakupu: 200mg/ml, 5 ml i 10ml i 20 ml i 50 ml</t>
  </si>
  <si>
    <t>roztwór do wstrz. podskórnych</t>
  </si>
  <si>
    <t>dawek a 1 g</t>
  </si>
  <si>
    <r>
      <rPr>
        <b/>
        <sz val="11"/>
        <rFont val="Times New Roman"/>
        <family val="1"/>
      </rPr>
      <t>Dla dawki 5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50 ml:</t>
    </r>
    <r>
      <rPr>
        <sz val="11"/>
        <rFont val="Times New Roman"/>
        <family val="1"/>
      </rPr>
      <t xml:space="preserve">
Nazwa handlowa:
Dawka:
Postać/ Opakowanie:</t>
    </r>
  </si>
  <si>
    <t xml:space="preserve">Dla dawki 5 ml:
Dla dawki 10 ml:
Dla dawki 20 ml:
Dla dawki 50 ml:
</t>
  </si>
  <si>
    <t>Kod EAN (jeżeli dotyczy)</t>
  </si>
  <si>
    <t xml:space="preserve">Oferowana ilość </t>
  </si>
  <si>
    <t>Pojemnik plastikowy na zużyty sprzęt medyczny o pojemności 2 l z zamykanym otworem wrzutowym w pokrywie ^^</t>
  </si>
  <si>
    <t>^^ produkty niezbędne do podania produktu leczniczego z poz 1 i kompatybilne z udostępnianymi pompami</t>
  </si>
  <si>
    <t>Nazwa oferowanych urządzeń / Typ / Producent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</si>
  <si>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</si>
  <si>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 xml:space="preserve">
Nazwa oferowanych urządzeń:
Rok produkcji: 
Typ:
Producent:
</t>
  </si>
  <si>
    <t>Oferowana ilość opakowań jednostkowych a 1 g</t>
  </si>
  <si>
    <t>Cena brutto # jednego opakowania jednostkowego a 1 g</t>
  </si>
  <si>
    <t>Cena brutto #</t>
  </si>
  <si>
    <t>strzykawki 3 częściową do pomp infuzyjnych 20 ml ( typu luer-lock) ^^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</si>
  <si>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</si>
  <si>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</si>
  <si>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</si>
  <si>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gazik sterylny 5 x 5 cm pakowany pojedynczo (folia, papier) ^^</t>
  </si>
  <si>
    <t>opatrunek sterylny do kaniul, przeźroczysty 6 x 7 cm ^^</t>
  </si>
  <si>
    <t xml:space="preserve"> gaziki nasączone 70 % alkoholem izopropylowym do dezynfekcji skóry w miejscu wkłucia i ampułki przed pobraniem preparatu ^^</t>
  </si>
  <si>
    <t xml:space="preserve">Oxaliplatinum^ * </t>
  </si>
  <si>
    <t>Normalna immunoglobulina ludzka  ^ **</t>
  </si>
  <si>
    <r>
      <t xml:space="preserve">*Jeżeli wykonawca nie poda tych informacji to Zamawiający przyjmie, że wykonawca nie zamierza powierzać żadnej części zamówienia podwykonawcy.
</t>
    </r>
    <r>
      <rPr>
        <sz val="11"/>
        <color indexed="10"/>
        <rFont val="Times New Roman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</si>
  <si>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Oświadczamy, że zamierzamy powierzyć następujące części zamówienia podwykonawcom i jednocześnie podajemy nazwy (firmy) podwykonawców *</t>
    </r>
    <r>
      <rPr>
        <sz val="11"/>
        <color indexed="10"/>
        <rFont val="Times New Roman"/>
        <family val="1"/>
      </rPr>
      <t>^</t>
    </r>
    <r>
      <rPr>
        <sz val="11"/>
        <color indexed="8"/>
        <rFont val="Times New Roman"/>
        <family val="1"/>
      </rPr>
      <t>:</t>
    </r>
  </si>
  <si>
    <t>załącznik nr 1a do specyfikacji- po modyfikacji z dnia 10.05.2022</t>
  </si>
  <si>
    <t>Załącznik nr 1 do specyfikacji- po modyfikacji z dnia 10.05.2022</t>
  </si>
  <si>
    <r>
      <t xml:space="preserve">^Wykonawca udostępni bezpłatnie na okres trwania umowy max </t>
    </r>
    <r>
      <rPr>
        <strike/>
        <sz val="11"/>
        <rFont val="Garamond"/>
        <family val="1"/>
      </rPr>
      <t>40</t>
    </r>
    <r>
      <rPr>
        <sz val="11"/>
        <color indexed="8"/>
        <rFont val="Garamond"/>
        <family val="1"/>
      </rPr>
      <t xml:space="preserve"> </t>
    </r>
    <r>
      <rPr>
        <sz val="14"/>
        <color indexed="10"/>
        <rFont val="Garamond"/>
        <family val="1"/>
      </rPr>
      <t>20 pomp</t>
    </r>
    <r>
      <rPr>
        <sz val="11"/>
        <color indexed="8"/>
        <rFont val="Garamond"/>
        <family val="1"/>
      </rPr>
      <t xml:space="preserve"> infuzyjnych odpowiednich do podania preparatu z poz. 1 na podstawie protokołu zdawczo -odbiorczego, Pompy Wykonawca zobowiązany jest dostarczyć w terminie 7 dni od wezwania przez Zamawiającego na Oddział Kliniczny Klinik Chorób Wewnętrznych Szpitala Uniwersyteckiego</t>
    </r>
  </si>
  <si>
    <r>
      <t xml:space="preserve">Opis urządzeń, będących przedmiotem udostępnienia - max </t>
    </r>
    <r>
      <rPr>
        <b/>
        <strike/>
        <sz val="11"/>
        <rFont val="Garamond"/>
        <family val="1"/>
      </rPr>
      <t>40</t>
    </r>
    <r>
      <rPr>
        <b/>
        <sz val="11"/>
        <rFont val="Garamond"/>
        <family val="1"/>
      </rPr>
      <t xml:space="preserve"> </t>
    </r>
    <r>
      <rPr>
        <b/>
        <sz val="14"/>
        <color indexed="10"/>
        <rFont val="Garamond"/>
        <family val="1"/>
      </rPr>
      <t>20</t>
    </r>
    <r>
      <rPr>
        <b/>
        <sz val="14"/>
        <rFont val="Garamond"/>
        <family val="1"/>
      </rPr>
      <t xml:space="preserve"> </t>
    </r>
    <r>
      <rPr>
        <b/>
        <sz val="14"/>
        <color indexed="10"/>
        <rFont val="Garamond"/>
        <family val="1"/>
      </rPr>
      <t>pomp</t>
    </r>
    <r>
      <rPr>
        <b/>
        <sz val="11"/>
        <color indexed="10"/>
        <rFont val="Garamond"/>
        <family val="1"/>
      </rPr>
      <t xml:space="preserve"> </t>
    </r>
    <r>
      <rPr>
        <b/>
        <sz val="11"/>
        <rFont val="Garamond"/>
        <family val="1"/>
      </rPr>
      <t>infuzyjnych  odpowiednich do podania preparatu z poz. 1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</si>
</sst>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8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trike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11"/>
      <color indexed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strike/>
      <sz val="11"/>
      <name val="Garamond"/>
      <family val="1"/>
    </font>
    <font>
      <sz val="14"/>
      <color indexed="10"/>
      <name val="Garamond"/>
      <family val="1"/>
    </font>
    <font>
      <b/>
      <sz val="14"/>
      <color indexed="10"/>
      <name val="Garamond"/>
      <family val="1"/>
    </font>
    <font>
      <b/>
      <sz val="14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86" fontId="5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8" fillId="0" borderId="0" applyBorder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/>
      <protection locked="0"/>
    </xf>
    <xf numFmtId="3" fontId="65" fillId="0" borderId="0" xfId="0" applyNumberFormat="1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right" vertical="top"/>
      <protection locked="0"/>
    </xf>
    <xf numFmtId="9" fontId="65" fillId="0" borderId="0" xfId="0" applyNumberFormat="1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170" fontId="65" fillId="0" borderId="0" xfId="0" applyNumberFormat="1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right" vertical="top" wrapText="1"/>
      <protection locked="0"/>
    </xf>
    <xf numFmtId="3" fontId="66" fillId="0" borderId="0" xfId="0" applyNumberFormat="1" applyFont="1" applyFill="1" applyAlignment="1" applyProtection="1">
      <alignment horizontal="left" vertical="top"/>
      <protection locked="0"/>
    </xf>
    <xf numFmtId="3" fontId="66" fillId="0" borderId="0" xfId="0" applyNumberFormat="1" applyFont="1" applyFill="1" applyAlignment="1" applyProtection="1">
      <alignment horizontal="left" vertical="top" wrapText="1"/>
      <protection locked="0"/>
    </xf>
    <xf numFmtId="3" fontId="66" fillId="0" borderId="0" xfId="0" applyNumberFormat="1" applyFont="1" applyFill="1" applyAlignment="1" applyProtection="1">
      <alignment horizontal="right" vertical="top" wrapText="1"/>
      <protection locked="0"/>
    </xf>
    <xf numFmtId="3" fontId="65" fillId="0" borderId="0" xfId="0" applyNumberFormat="1" applyFont="1" applyFill="1" applyAlignment="1" applyProtection="1">
      <alignment horizontal="righ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4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3" fontId="66" fillId="0" borderId="0" xfId="0" applyNumberFormat="1" applyFont="1" applyFill="1" applyBorder="1" applyAlignment="1" applyProtection="1">
      <alignment horizontal="left" vertical="top" wrapText="1"/>
      <protection locked="0"/>
    </xf>
    <xf numFmtId="3" fontId="66" fillId="0" borderId="10" xfId="0" applyNumberFormat="1" applyFont="1" applyFill="1" applyBorder="1" applyAlignment="1" applyProtection="1">
      <alignment horizontal="left" vertical="top" wrapText="1"/>
      <protection locked="0"/>
    </xf>
    <xf numFmtId="44" fontId="65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65" fillId="0" borderId="0" xfId="0" applyNumberFormat="1" applyFont="1" applyFill="1" applyBorder="1" applyAlignment="1" applyProtection="1">
      <alignment horizontal="right" vertical="top" wrapText="1"/>
      <protection locked="0"/>
    </xf>
    <xf numFmtId="44" fontId="65" fillId="0" borderId="0" xfId="106" applyNumberFormat="1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justify" vertical="top" wrapText="1"/>
      <protection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Alignment="1" applyProtection="1">
      <alignment horizontal="justify" vertical="top" wrapText="1"/>
      <protection locked="0"/>
    </xf>
    <xf numFmtId="0" fontId="65" fillId="0" borderId="0" xfId="0" applyFont="1" applyFill="1" applyBorder="1" applyAlignment="1" applyProtection="1">
      <alignment horizontal="justify" vertical="top" wrapText="1"/>
      <protection locked="0"/>
    </xf>
    <xf numFmtId="49" fontId="65" fillId="0" borderId="0" xfId="0" applyNumberFormat="1" applyFont="1" applyFill="1" applyAlignment="1" applyProtection="1">
      <alignment horizontal="left"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 locked="0"/>
    </xf>
    <xf numFmtId="49" fontId="65" fillId="0" borderId="11" xfId="0" applyNumberFormat="1" applyFont="1" applyFill="1" applyBorder="1" applyAlignment="1" applyProtection="1">
      <alignment horizontal="left" vertical="top" wrapText="1"/>
      <protection locked="0"/>
    </xf>
    <xf numFmtId="3" fontId="65" fillId="0" borderId="10" xfId="0" applyNumberFormat="1" applyFont="1" applyFill="1" applyBorder="1" applyAlignment="1" applyProtection="1">
      <alignment horizontal="left" vertical="top" wrapText="1"/>
      <protection locked="0"/>
    </xf>
    <xf numFmtId="49" fontId="66" fillId="0" borderId="10" xfId="0" applyNumberFormat="1" applyFont="1" applyFill="1" applyBorder="1" applyAlignment="1" applyProtection="1">
      <alignment horizontal="left" vertical="top" wrapText="1"/>
      <protection locked="0"/>
    </xf>
    <xf numFmtId="3" fontId="6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44" fontId="65" fillId="0" borderId="1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 applyProtection="1">
      <alignment horizontal="left" vertical="top" wrapText="1"/>
      <protection locked="0"/>
    </xf>
    <xf numFmtId="3" fontId="6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5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>
      <alignment horizontal="left" vertical="top" wrapText="1"/>
    </xf>
    <xf numFmtId="3" fontId="65" fillId="33" borderId="10" xfId="55" applyNumberFormat="1" applyFont="1" applyFill="1" applyBorder="1" applyAlignment="1">
      <alignment horizontal="right" vertical="top" wrapText="1"/>
    </xf>
    <xf numFmtId="0" fontId="65" fillId="34" borderId="0" xfId="0" applyFont="1" applyFill="1" applyAlignment="1" applyProtection="1">
      <alignment horizontal="left" vertical="top" wrapText="1"/>
      <protection locked="0"/>
    </xf>
    <xf numFmtId="9" fontId="65" fillId="34" borderId="0" xfId="0" applyNumberFormat="1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4" fontId="6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>
      <alignment horizontal="left" vertical="top" wrapText="1"/>
    </xf>
    <xf numFmtId="3" fontId="65" fillId="0" borderId="0" xfId="55" applyNumberFormat="1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5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5" fillId="34" borderId="0" xfId="0" applyFont="1" applyFill="1" applyBorder="1" applyAlignment="1" applyProtection="1">
      <alignment horizontal="left" vertical="top" wrapText="1"/>
      <protection locked="0"/>
    </xf>
    <xf numFmtId="0" fontId="65" fillId="34" borderId="0" xfId="0" applyFont="1" applyFill="1" applyBorder="1" applyAlignment="1">
      <alignment horizontal="left" vertical="top" wrapText="1"/>
    </xf>
    <xf numFmtId="3" fontId="65" fillId="34" borderId="0" xfId="55" applyNumberFormat="1" applyFont="1" applyFill="1" applyBorder="1" applyAlignment="1">
      <alignment horizontal="right" vertical="top" wrapText="1"/>
    </xf>
    <xf numFmtId="4" fontId="65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5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5" fillId="34" borderId="0" xfId="0" applyNumberFormat="1" applyFont="1" applyFill="1" applyBorder="1" applyAlignment="1" applyProtection="1">
      <alignment horizontal="left" vertical="top" wrapText="1"/>
      <protection locked="0"/>
    </xf>
    <xf numFmtId="0" fontId="65" fillId="34" borderId="16" xfId="0" applyFont="1" applyFill="1" applyBorder="1" applyAlignment="1">
      <alignment horizontal="left" vertical="top" wrapText="1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right" vertical="top" wrapText="1"/>
      <protection locked="0"/>
    </xf>
    <xf numFmtId="0" fontId="5" fillId="33" borderId="10" xfId="97" applyFont="1" applyFill="1" applyBorder="1" applyAlignment="1">
      <alignment horizontal="left" vertical="top" wrapText="1"/>
      <protection/>
    </xf>
    <xf numFmtId="0" fontId="5" fillId="33" borderId="17" xfId="97" applyFont="1" applyFill="1" applyBorder="1" applyAlignment="1">
      <alignment horizontal="left" vertical="top" wrapText="1"/>
      <protection/>
    </xf>
    <xf numFmtId="0" fontId="5" fillId="33" borderId="10" xfId="97" applyFont="1" applyFill="1" applyBorder="1" applyAlignment="1">
      <alignment horizontal="center" vertical="top" wrapText="1"/>
      <protection/>
    </xf>
    <xf numFmtId="0" fontId="65" fillId="33" borderId="10" xfId="0" applyFont="1" applyFill="1" applyBorder="1" applyAlignment="1">
      <alignment horizontal="left" vertical="top"/>
    </xf>
    <xf numFmtId="0" fontId="6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49" fontId="68" fillId="33" borderId="10" xfId="89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/>
    </xf>
    <xf numFmtId="0" fontId="5" fillId="33" borderId="10" xfId="89" applyFont="1" applyFill="1" applyBorder="1" applyAlignment="1">
      <alignment horizontal="left" vertical="top" wrapText="1"/>
      <protection/>
    </xf>
    <xf numFmtId="0" fontId="5" fillId="33" borderId="10" xfId="89" applyFont="1" applyFill="1" applyBorder="1" applyAlignment="1">
      <alignment horizontal="left" vertical="top"/>
      <protection/>
    </xf>
    <xf numFmtId="49" fontId="68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93" applyFont="1" applyFill="1" applyBorder="1" applyAlignment="1">
      <alignment horizontal="left" vertical="top" wrapText="1"/>
      <protection/>
    </xf>
    <xf numFmtId="49" fontId="68" fillId="36" borderId="19" xfId="0" applyNumberFormat="1" applyFont="1" applyFill="1" applyBorder="1" applyAlignment="1" applyProtection="1">
      <alignment horizontal="left" vertical="top" wrapText="1"/>
      <protection/>
    </xf>
    <xf numFmtId="0" fontId="68" fillId="33" borderId="19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" fontId="6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left" vertical="top" wrapText="1"/>
    </xf>
    <xf numFmtId="177" fontId="5" fillId="0" borderId="10" xfId="77" applyNumberFormat="1" applyFont="1" applyFill="1" applyBorder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center" wrapText="1"/>
      <protection locked="0"/>
    </xf>
    <xf numFmtId="177" fontId="6" fillId="33" borderId="10" xfId="77" applyNumberFormat="1" applyFont="1" applyFill="1" applyBorder="1" applyAlignment="1" applyProtection="1">
      <alignment horizontal="left" vertical="top" wrapText="1"/>
      <protection locked="0"/>
    </xf>
    <xf numFmtId="0" fontId="69" fillId="0" borderId="10" xfId="0" applyFont="1" applyFill="1" applyBorder="1" applyAlignment="1" applyProtection="1">
      <alignment horizontal="left" vertical="top" wrapText="1"/>
      <protection locked="0"/>
    </xf>
    <xf numFmtId="4" fontId="1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4" fontId="6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9" fillId="0" borderId="10" xfId="0" applyNumberFormat="1" applyFont="1" applyFill="1" applyBorder="1" applyAlignment="1" applyProtection="1">
      <alignment horizontal="left" vertical="top" wrapText="1"/>
      <protection locked="0"/>
    </xf>
    <xf numFmtId="3" fontId="69" fillId="33" borderId="11" xfId="55" applyNumberFormat="1" applyFont="1" applyFill="1" applyBorder="1" applyAlignment="1">
      <alignment vertical="top" wrapText="1"/>
    </xf>
    <xf numFmtId="3" fontId="69" fillId="33" borderId="20" xfId="55" applyNumberFormat="1" applyFont="1" applyFill="1" applyBorder="1" applyAlignment="1">
      <alignment vertical="top" wrapText="1"/>
    </xf>
    <xf numFmtId="0" fontId="70" fillId="33" borderId="10" xfId="0" applyFont="1" applyFill="1" applyBorder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3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33" borderId="10" xfId="0" applyFont="1" applyFill="1" applyBorder="1" applyAlignment="1" applyProtection="1">
      <alignment horizontal="left" vertical="top" wrapText="1"/>
      <protection locked="0"/>
    </xf>
    <xf numFmtId="3" fontId="69" fillId="33" borderId="10" xfId="55" applyNumberFormat="1" applyFont="1" applyFill="1" applyBorder="1" applyAlignment="1">
      <alignment horizontal="right" vertical="top" wrapText="1"/>
    </xf>
    <xf numFmtId="0" fontId="69" fillId="33" borderId="12" xfId="0" applyFont="1" applyFill="1" applyBorder="1" applyAlignment="1" applyProtection="1">
      <alignment horizontal="left" vertical="top" wrapText="1"/>
      <protection locked="0"/>
    </xf>
    <xf numFmtId="0" fontId="69" fillId="33" borderId="10" xfId="0" applyFont="1" applyFill="1" applyBorder="1" applyAlignment="1">
      <alignment horizontal="left" vertical="top" wrapText="1"/>
    </xf>
    <xf numFmtId="0" fontId="69" fillId="33" borderId="12" xfId="0" applyFont="1" applyFill="1" applyBorder="1" applyAlignment="1" applyProtection="1">
      <alignment horizontal="right" vertical="top" wrapText="1"/>
      <protection locked="0"/>
    </xf>
    <xf numFmtId="3" fontId="69" fillId="33" borderId="10" xfId="0" applyNumberFormat="1" applyFont="1" applyFill="1" applyBorder="1" applyAlignment="1" applyProtection="1">
      <alignment horizontal="right" vertical="top" wrapText="1"/>
      <protection locked="0"/>
    </xf>
    <xf numFmtId="4" fontId="6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" fontId="65" fillId="33" borderId="10" xfId="0" applyNumberFormat="1" applyFont="1" applyFill="1" applyBorder="1" applyAlignment="1" applyProtection="1">
      <alignment horizontal="right" vertical="top" wrapText="1" shrinkToFit="1"/>
      <protection locked="0"/>
    </xf>
    <xf numFmtId="177" fontId="65" fillId="33" borderId="10" xfId="44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 applyProtection="1">
      <alignment horizontal="right" vertical="top"/>
      <protection locked="0"/>
    </xf>
    <xf numFmtId="3" fontId="71" fillId="0" borderId="0" xfId="0" applyNumberFormat="1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 applyProtection="1">
      <alignment horizontal="justify" vertical="top" wrapText="1"/>
      <protection locked="0"/>
    </xf>
    <xf numFmtId="0" fontId="65" fillId="0" borderId="0" xfId="0" applyFont="1" applyFill="1" applyAlignment="1" applyProtection="1">
      <alignment horizontal="justify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Alignment="1">
      <alignment horizontal="left" vertical="top" wrapText="1"/>
    </xf>
    <xf numFmtId="49" fontId="66" fillId="0" borderId="11" xfId="0" applyNumberFormat="1" applyFont="1" applyFill="1" applyBorder="1" applyAlignment="1" applyProtection="1">
      <alignment horizontal="left" vertical="top" wrapText="1"/>
      <protection locked="0"/>
    </xf>
    <xf numFmtId="0" fontId="65" fillId="0" borderId="20" xfId="0" applyFont="1" applyFill="1" applyBorder="1" applyAlignment="1" applyProtection="1">
      <alignment horizontal="left" vertical="top" wrapText="1"/>
      <protection locked="0"/>
    </xf>
    <xf numFmtId="49" fontId="65" fillId="0" borderId="11" xfId="0" applyNumberFormat="1" applyFont="1" applyFill="1" applyBorder="1" applyAlignment="1" applyProtection="1">
      <alignment horizontal="left" vertical="top" wrapText="1"/>
      <protection locked="0"/>
    </xf>
    <xf numFmtId="49" fontId="65" fillId="0" borderId="20" xfId="0" applyNumberFormat="1" applyFont="1" applyFill="1" applyBorder="1" applyAlignment="1" applyProtection="1">
      <alignment horizontal="left" vertical="top" wrapText="1"/>
      <protection locked="0"/>
    </xf>
    <xf numFmtId="49" fontId="65" fillId="0" borderId="12" xfId="0" applyNumberFormat="1" applyFont="1" applyFill="1" applyBorder="1" applyAlignment="1" applyProtection="1">
      <alignment horizontal="left"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16" xfId="0" applyFont="1" applyFill="1" applyBorder="1" applyAlignment="1" applyProtection="1">
      <alignment horizontal="justify" vertical="top" wrapText="1"/>
      <protection locked="0"/>
    </xf>
    <xf numFmtId="0" fontId="65" fillId="0" borderId="16" xfId="0" applyFont="1" applyBorder="1" applyAlignment="1">
      <alignment horizontal="justify" vertical="top" wrapText="1"/>
    </xf>
    <xf numFmtId="0" fontId="65" fillId="33" borderId="11" xfId="0" applyFont="1" applyFill="1" applyBorder="1" applyAlignment="1" applyProtection="1">
      <alignment horizontal="justify" vertical="top" wrapText="1"/>
      <protection/>
    </xf>
    <xf numFmtId="0" fontId="65" fillId="0" borderId="12" xfId="0" applyFont="1" applyBorder="1" applyAlignment="1">
      <alignment horizontal="justify" vertical="top" wrapText="1"/>
    </xf>
    <xf numFmtId="0" fontId="65" fillId="0" borderId="0" xfId="0" applyFont="1" applyFill="1" applyBorder="1" applyAlignment="1" applyProtection="1">
      <alignment horizontal="justify" vertical="top" wrapText="1"/>
      <protection/>
    </xf>
    <xf numFmtId="0" fontId="65" fillId="0" borderId="11" xfId="0" applyFont="1" applyFill="1" applyBorder="1" applyAlignment="1" applyProtection="1">
      <alignment horizontal="left" vertical="top" wrapText="1"/>
      <protection locked="0"/>
    </xf>
    <xf numFmtId="0" fontId="65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justify" vertical="top" wrapText="1"/>
    </xf>
    <xf numFmtId="0" fontId="65" fillId="33" borderId="11" xfId="0" applyFont="1" applyFill="1" applyBorder="1" applyAlignment="1" applyProtection="1">
      <alignment horizontal="right" vertical="top" wrapText="1"/>
      <protection/>
    </xf>
    <xf numFmtId="0" fontId="65" fillId="0" borderId="12" xfId="0" applyFont="1" applyBorder="1" applyAlignment="1">
      <alignment horizontal="right" vertical="top" wrapText="1"/>
    </xf>
    <xf numFmtId="0" fontId="5" fillId="34" borderId="0" xfId="0" applyFont="1" applyFill="1" applyBorder="1" applyAlignment="1" applyProtection="1">
      <alignment horizontal="justify" vertical="top" wrapText="1"/>
      <protection locked="0"/>
    </xf>
    <xf numFmtId="0" fontId="65" fillId="0" borderId="0" xfId="0" applyFont="1" applyFill="1" applyAlignment="1">
      <alignment horizontal="justify" vertical="top" wrapText="1"/>
    </xf>
    <xf numFmtId="0" fontId="6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44" fontId="65" fillId="0" borderId="11" xfId="0" applyNumberFormat="1" applyFont="1" applyFill="1" applyBorder="1" applyAlignment="1" applyProtection="1">
      <alignment horizontal="left" vertical="top" wrapText="1"/>
      <protection locked="0"/>
    </xf>
    <xf numFmtId="44" fontId="65" fillId="0" borderId="12" xfId="0" applyNumberFormat="1" applyFont="1" applyFill="1" applyBorder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justify" vertical="top" wrapText="1"/>
      <protection locked="0"/>
    </xf>
    <xf numFmtId="0" fontId="0" fillId="33" borderId="10" xfId="0" applyFill="1" applyBorder="1" applyAlignment="1">
      <alignment horizontal="justify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65" fillId="33" borderId="11" xfId="0" applyFont="1" applyFill="1" applyBorder="1" applyAlignment="1" applyProtection="1">
      <alignment horizontal="justify" vertical="top" wrapText="1"/>
      <protection locked="0"/>
    </xf>
    <xf numFmtId="0" fontId="65" fillId="33" borderId="20" xfId="0" applyFont="1" applyFill="1" applyBorder="1" applyAlignment="1" applyProtection="1">
      <alignment horizontal="justify" vertical="top" wrapText="1"/>
      <protection locked="0"/>
    </xf>
    <xf numFmtId="0" fontId="65" fillId="33" borderId="12" xfId="0" applyFont="1" applyFill="1" applyBorder="1" applyAlignment="1" applyProtection="1">
      <alignment horizontal="justify" vertical="top" wrapText="1"/>
      <protection locked="0"/>
    </xf>
    <xf numFmtId="0" fontId="65" fillId="33" borderId="11" xfId="0" applyFont="1" applyFill="1" applyBorder="1" applyAlignment="1" applyProtection="1">
      <alignment horizontal="left" vertical="top" wrapText="1"/>
      <protection locked="0"/>
    </xf>
    <xf numFmtId="0" fontId="65" fillId="33" borderId="20" xfId="0" applyFont="1" applyFill="1" applyBorder="1" applyAlignment="1" applyProtection="1">
      <alignment horizontal="left" vertical="top" wrapText="1"/>
      <protection locked="0"/>
    </xf>
    <xf numFmtId="0" fontId="65" fillId="33" borderId="12" xfId="0" applyFont="1" applyFill="1" applyBorder="1" applyAlignment="1" applyProtection="1">
      <alignment horizontal="left" vertical="top" wrapText="1"/>
      <protection locked="0"/>
    </xf>
    <xf numFmtId="0" fontId="65" fillId="33" borderId="11" xfId="0" applyFont="1" applyFill="1" applyBorder="1" applyAlignment="1">
      <alignment horizontal="left" vertical="top" wrapText="1"/>
    </xf>
    <xf numFmtId="0" fontId="65" fillId="33" borderId="20" xfId="0" applyFont="1" applyFill="1" applyBorder="1" applyAlignment="1">
      <alignment horizontal="left" vertical="top" wrapText="1"/>
    </xf>
    <xf numFmtId="0" fontId="65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vertical="center"/>
    </xf>
    <xf numFmtId="0" fontId="66" fillId="33" borderId="11" xfId="0" applyFont="1" applyFill="1" applyBorder="1" applyAlignment="1" applyProtection="1">
      <alignment horizontal="left" vertical="top" wrapText="1"/>
      <protection locked="0"/>
    </xf>
    <xf numFmtId="0" fontId="66" fillId="33" borderId="20" xfId="0" applyFont="1" applyFill="1" applyBorder="1" applyAlignment="1" applyProtection="1">
      <alignment horizontal="left" vertical="top" wrapText="1"/>
      <protection locked="0"/>
    </xf>
    <xf numFmtId="0" fontId="66" fillId="33" borderId="12" xfId="0" applyFont="1" applyFill="1" applyBorder="1" applyAlignment="1" applyProtection="1">
      <alignment horizontal="left" vertical="top" wrapText="1"/>
      <protection locked="0"/>
    </xf>
    <xf numFmtId="3" fontId="66" fillId="33" borderId="11" xfId="0" applyNumberFormat="1" applyFont="1" applyFill="1" applyBorder="1" applyAlignment="1" applyProtection="1">
      <alignment horizontal="left" vertical="top" wrapText="1"/>
      <protection locked="0"/>
    </xf>
    <xf numFmtId="3" fontId="66" fillId="33" borderId="12" xfId="0" applyNumberFormat="1" applyFont="1" applyFill="1" applyBorder="1" applyAlignment="1" applyProtection="1">
      <alignment horizontal="left" vertical="top" wrapText="1"/>
      <protection locked="0"/>
    </xf>
    <xf numFmtId="0" fontId="65" fillId="33" borderId="20" xfId="0" applyFont="1" applyFill="1" applyBorder="1" applyAlignment="1">
      <alignment horizontal="left" vertical="top"/>
    </xf>
    <xf numFmtId="0" fontId="65" fillId="33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70" fillId="33" borderId="11" xfId="0" applyFont="1" applyFill="1" applyBorder="1" applyAlignment="1" applyProtection="1">
      <alignment horizontal="left" vertical="top" wrapText="1"/>
      <protection locked="0"/>
    </xf>
    <xf numFmtId="0" fontId="70" fillId="33" borderId="20" xfId="0" applyFont="1" applyFill="1" applyBorder="1" applyAlignment="1" applyProtection="1">
      <alignment horizontal="left" vertical="top" wrapText="1"/>
      <protection locked="0"/>
    </xf>
    <xf numFmtId="0" fontId="70" fillId="33" borderId="12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justify" vertical="top" wrapText="1"/>
      <protection locked="0"/>
    </xf>
    <xf numFmtId="0" fontId="73" fillId="0" borderId="0" xfId="0" applyFont="1" applyAlignment="1">
      <alignment horizontal="justify" vertical="top" wrapText="1"/>
    </xf>
    <xf numFmtId="0" fontId="73" fillId="0" borderId="0" xfId="0" applyFont="1" applyFill="1" applyAlignment="1">
      <alignment horizontal="justify" vertical="top" wrapText="1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>
      <alignment vertical="top" wrapText="1"/>
    </xf>
    <xf numFmtId="0" fontId="70" fillId="33" borderId="10" xfId="0" applyFont="1" applyFill="1" applyBorder="1" applyAlignment="1" applyProtection="1">
      <alignment horizontal="left" vertical="top" wrapText="1"/>
      <protection locked="0"/>
    </xf>
    <xf numFmtId="0" fontId="73" fillId="33" borderId="10" xfId="0" applyFont="1" applyFill="1" applyBorder="1" applyAlignment="1">
      <alignment horizontal="left" vertical="top" wrapText="1"/>
    </xf>
    <xf numFmtId="49" fontId="69" fillId="0" borderId="10" xfId="0" applyNumberFormat="1" applyFont="1" applyFill="1" applyBorder="1" applyAlignment="1" applyProtection="1">
      <alignment horizontal="left" vertical="top" wrapText="1"/>
      <protection locked="0"/>
    </xf>
    <xf numFmtId="49" fontId="69" fillId="0" borderId="10" xfId="0" applyNumberFormat="1" applyFont="1" applyBorder="1" applyAlignment="1">
      <alignment vertical="top" wrapText="1"/>
    </xf>
    <xf numFmtId="0" fontId="69" fillId="0" borderId="10" xfId="0" applyFont="1" applyFill="1" applyBorder="1" applyAlignment="1" applyProtection="1">
      <alignment horizontal="left" vertical="top" wrapText="1"/>
      <protection locked="0"/>
    </xf>
    <xf numFmtId="0" fontId="73" fillId="0" borderId="10" xfId="0" applyFont="1" applyBorder="1" applyAlignment="1">
      <alignment horizontal="left" vertical="top" wrapText="1"/>
    </xf>
    <xf numFmtId="0" fontId="65" fillId="0" borderId="21" xfId="0" applyFont="1" applyFill="1" applyBorder="1" applyAlignment="1" applyProtection="1">
      <alignment horizontal="justify" vertical="top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73" customWidth="1"/>
    <col min="2" max="2" width="127.875" style="73" customWidth="1"/>
    <col min="3" max="16384" width="9.125" style="73" customWidth="1"/>
  </cols>
  <sheetData>
    <row r="2" ht="18.75">
      <c r="B2" s="77" t="s">
        <v>128</v>
      </c>
    </row>
    <row r="3" ht="19.5" thickBot="1"/>
    <row r="4" ht="117.75" customHeight="1">
      <c r="B4" s="76" t="s">
        <v>127</v>
      </c>
    </row>
    <row r="5" ht="102" customHeight="1">
      <c r="B5" s="75" t="s">
        <v>126</v>
      </c>
    </row>
    <row r="6" ht="95.25" customHeight="1" thickBot="1">
      <c r="B6" s="74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3">
      <selection activeCell="B11" sqref="B11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12.25390625" style="1" customWidth="1"/>
    <col min="4" max="4" width="31.75390625" style="1" customWidth="1"/>
    <col min="5" max="5" width="11.875" style="3" customWidth="1"/>
    <col min="6" max="6" width="25.3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117.75" customHeight="1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60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185</v>
      </c>
      <c r="M10" s="52" t="s">
        <v>186</v>
      </c>
      <c r="N10" s="49" t="s">
        <v>17</v>
      </c>
    </row>
    <row r="11" spans="1:17" s="57" customFormat="1" ht="51.75" customHeight="1">
      <c r="A11" s="58" t="s">
        <v>2</v>
      </c>
      <c r="B11" s="95" t="s">
        <v>182</v>
      </c>
      <c r="C11" s="95" t="s">
        <v>120</v>
      </c>
      <c r="D11" s="95" t="s">
        <v>183</v>
      </c>
      <c r="E11" s="60">
        <v>40</v>
      </c>
      <c r="F11" s="51" t="s">
        <v>184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51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3">
      <selection activeCell="B11" sqref="B11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22.875" style="1" customWidth="1"/>
    <col min="4" max="4" width="23.75390625" style="1" customWidth="1"/>
    <col min="5" max="5" width="11.875" style="3" customWidth="1"/>
    <col min="6" max="6" width="18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144" customHeight="1">
      <c r="A11" s="58" t="s">
        <v>2</v>
      </c>
      <c r="B11" s="95" t="s">
        <v>188</v>
      </c>
      <c r="C11" s="95" t="s">
        <v>189</v>
      </c>
      <c r="D11" s="95" t="s">
        <v>113</v>
      </c>
      <c r="E11" s="60">
        <v>160</v>
      </c>
      <c r="F11" s="51" t="s">
        <v>68</v>
      </c>
      <c r="G11" s="92" t="s">
        <v>190</v>
      </c>
      <c r="H11" s="19"/>
      <c r="I11" s="19"/>
      <c r="J11" s="93" t="s">
        <v>191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15">
      <c r="A12" s="63"/>
      <c r="B12" s="72"/>
      <c r="C12" s="70"/>
      <c r="D12" s="70"/>
      <c r="E12" s="71"/>
      <c r="F12" s="63"/>
      <c r="G12" s="67"/>
      <c r="H12" s="67"/>
      <c r="I12" s="67"/>
      <c r="J12" s="68"/>
      <c r="K12" s="67"/>
      <c r="L12" s="67"/>
      <c r="M12" s="67"/>
      <c r="N12" s="69"/>
      <c r="Q12" s="5"/>
    </row>
    <row r="13" spans="1:17" s="66" customFormat="1" ht="46.5" customHeight="1">
      <c r="A13" s="65"/>
      <c r="B13" s="179" t="s">
        <v>187</v>
      </c>
      <c r="C13" s="180"/>
      <c r="D13" s="180"/>
      <c r="E13" s="180"/>
      <c r="F13" s="180"/>
      <c r="G13" s="67"/>
      <c r="H13" s="67"/>
      <c r="I13" s="67"/>
      <c r="J13" s="68"/>
      <c r="K13" s="67"/>
      <c r="L13" s="67"/>
      <c r="M13" s="67"/>
      <c r="N13" s="69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5:N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32.25390625" style="1" customWidth="1"/>
    <col min="4" max="4" width="21.125" style="1" customWidth="1"/>
    <col min="5" max="5" width="11.875" style="3" customWidth="1"/>
    <col min="6" max="6" width="20.75390625" style="1" customWidth="1"/>
    <col min="7" max="7" width="39.75390625" style="1" customWidth="1"/>
    <col min="8" max="8" width="36.125" style="1" customWidth="1"/>
    <col min="9" max="9" width="25.75390625" style="1" customWidth="1"/>
    <col min="10" max="10" width="31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8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198</v>
      </c>
      <c r="L10" s="49" t="s">
        <v>199</v>
      </c>
      <c r="M10" s="52" t="s">
        <v>200</v>
      </c>
      <c r="N10" s="49" t="s">
        <v>17</v>
      </c>
    </row>
    <row r="11" spans="1:17" s="57" customFormat="1" ht="127.5" customHeight="1">
      <c r="A11" s="58" t="s">
        <v>2</v>
      </c>
      <c r="B11" s="95" t="s">
        <v>192</v>
      </c>
      <c r="C11" s="95" t="s">
        <v>193</v>
      </c>
      <c r="D11" s="95" t="s">
        <v>194</v>
      </c>
      <c r="E11" s="60">
        <v>2200</v>
      </c>
      <c r="F11" s="51" t="s">
        <v>197</v>
      </c>
      <c r="G11" s="92" t="s">
        <v>195</v>
      </c>
      <c r="H11" s="19"/>
      <c r="I11" s="19"/>
      <c r="J11" s="93" t="s">
        <v>196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37.5" customHeight="1">
      <c r="B13" s="179" t="s">
        <v>156</v>
      </c>
      <c r="C13" s="180"/>
      <c r="D13" s="180"/>
      <c r="E13" s="180"/>
      <c r="F13" s="180"/>
      <c r="Q13" s="5"/>
    </row>
    <row r="14" s="57" customFormat="1" ht="14.25" customHeight="1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27.625" style="1" customWidth="1"/>
    <col min="4" max="4" width="24.875" style="1" customWidth="1"/>
    <col min="5" max="5" width="11.875" style="3" customWidth="1"/>
    <col min="6" max="6" width="15.7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4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132" customHeight="1">
      <c r="A11" s="58" t="s">
        <v>2</v>
      </c>
      <c r="B11" s="100" t="s">
        <v>201</v>
      </c>
      <c r="C11" s="100" t="s">
        <v>202</v>
      </c>
      <c r="D11" s="100" t="s">
        <v>203</v>
      </c>
      <c r="E11" s="60">
        <v>1600</v>
      </c>
      <c r="F11" s="51" t="s">
        <v>205</v>
      </c>
      <c r="G11" s="92" t="s">
        <v>206</v>
      </c>
      <c r="H11" s="19"/>
      <c r="I11" s="19"/>
      <c r="J11" s="93" t="s">
        <v>204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86" customFormat="1" ht="51.75" customHeight="1">
      <c r="B13" s="179" t="s">
        <v>156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27.00390625" style="1" customWidth="1"/>
    <col min="4" max="4" width="24.87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4.5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64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84.75" customHeight="1">
      <c r="A11" s="58" t="s">
        <v>2</v>
      </c>
      <c r="B11" s="100" t="s">
        <v>207</v>
      </c>
      <c r="C11" s="100" t="s">
        <v>208</v>
      </c>
      <c r="D11" s="100" t="s">
        <v>209</v>
      </c>
      <c r="E11" s="60">
        <v>900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24" customHeight="1">
      <c r="B13" s="179" t="s">
        <v>210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8"/>
  <sheetViews>
    <sheetView showGridLines="0" zoomScale="77" zoomScaleNormal="77" zoomScalePageLayoutView="80" workbookViewId="0" topLeftCell="A3">
      <selection activeCell="B11" sqref="B11"/>
    </sheetView>
  </sheetViews>
  <sheetFormatPr defaultColWidth="9.00390625" defaultRowHeight="12.75"/>
  <cols>
    <col min="1" max="1" width="5.375" style="1" customWidth="1"/>
    <col min="2" max="2" width="34.125" style="1" customWidth="1"/>
    <col min="3" max="3" width="34.00390625" style="1" customWidth="1"/>
    <col min="4" max="4" width="25.75390625" style="1" customWidth="1"/>
    <col min="5" max="5" width="11.875" style="3" customWidth="1"/>
    <col min="6" max="6" width="10.25390625" style="1" customWidth="1"/>
    <col min="7" max="7" width="39.75390625" style="1" customWidth="1"/>
    <col min="8" max="9" width="36.125" style="1" customWidth="1"/>
    <col min="10" max="10" width="22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7.5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211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1" t="s">
        <v>212</v>
      </c>
      <c r="C11" s="101" t="s">
        <v>213</v>
      </c>
      <c r="D11" s="100" t="s">
        <v>214</v>
      </c>
      <c r="E11" s="60">
        <v>170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1" t="s">
        <v>215</v>
      </c>
      <c r="C12" s="101" t="s">
        <v>216</v>
      </c>
      <c r="D12" s="101" t="s">
        <v>217</v>
      </c>
      <c r="E12" s="60">
        <v>550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100" t="s">
        <v>215</v>
      </c>
      <c r="C13" s="100" t="s">
        <v>218</v>
      </c>
      <c r="D13" s="100" t="s">
        <v>217</v>
      </c>
      <c r="E13" s="60">
        <v>350</v>
      </c>
      <c r="F13" s="5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58" t="s">
        <v>5</v>
      </c>
      <c r="B14" s="100" t="s">
        <v>215</v>
      </c>
      <c r="C14" s="100" t="s">
        <v>219</v>
      </c>
      <c r="D14" s="100" t="s">
        <v>217</v>
      </c>
      <c r="E14" s="60">
        <v>400</v>
      </c>
      <c r="F14" s="51" t="s">
        <v>68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5:17" s="57" customFormat="1" ht="15">
      <c r="E15" s="3"/>
      <c r="Q15" s="5"/>
    </row>
    <row r="16" spans="2:17" s="57" customFormat="1" ht="15">
      <c r="B16" s="179" t="s">
        <v>109</v>
      </c>
      <c r="C16" s="180"/>
      <c r="D16" s="180"/>
      <c r="E16" s="180"/>
      <c r="F16" s="180"/>
      <c r="Q16" s="5"/>
    </row>
    <row r="17" spans="2:17" s="57" customFormat="1" ht="32.25" customHeight="1">
      <c r="B17" s="179" t="s">
        <v>187</v>
      </c>
      <c r="C17" s="180"/>
      <c r="D17" s="180"/>
      <c r="E17" s="180"/>
      <c r="F17" s="180"/>
      <c r="Q17" s="5"/>
    </row>
    <row r="18" s="57" customFormat="1" ht="15">
      <c r="Q18" s="5"/>
    </row>
    <row r="19" spans="2:17" s="57" customFormat="1" ht="15">
      <c r="B19" s="178" t="s">
        <v>116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</sheetData>
  <sheetProtection/>
  <mergeCells count="5">
    <mergeCell ref="G2:I2"/>
    <mergeCell ref="H6:I6"/>
    <mergeCell ref="B17:F17"/>
    <mergeCell ref="B19:N19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B12" sqref="B12"/>
    </sheetView>
  </sheetViews>
  <sheetFormatPr defaultColWidth="9.00390625" defaultRowHeight="12.75"/>
  <cols>
    <col min="1" max="1" width="5.375" style="45" customWidth="1"/>
    <col min="2" max="2" width="31.00390625" style="45" customWidth="1"/>
    <col min="3" max="3" width="19.75390625" style="45" customWidth="1"/>
    <col min="4" max="4" width="27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88" t="s">
        <v>2</v>
      </c>
      <c r="B11" s="102" t="s">
        <v>220</v>
      </c>
      <c r="C11" s="98" t="s">
        <v>221</v>
      </c>
      <c r="D11" s="59" t="s">
        <v>222</v>
      </c>
      <c r="E11" s="60">
        <v>30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56.25" customHeight="1">
      <c r="A12" s="88" t="s">
        <v>3</v>
      </c>
      <c r="B12" s="100" t="s">
        <v>223</v>
      </c>
      <c r="C12" s="100" t="s">
        <v>224</v>
      </c>
      <c r="D12" s="100" t="s">
        <v>225</v>
      </c>
      <c r="E12" s="94">
        <v>30</v>
      </c>
      <c r="F12" s="88" t="s">
        <v>68</v>
      </c>
      <c r="G12" s="19" t="s">
        <v>65</v>
      </c>
      <c r="H12" s="87"/>
      <c r="I12" s="87"/>
      <c r="J12" s="87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57" customFormat="1" ht="15">
      <c r="Q13" s="5"/>
    </row>
    <row r="14" spans="2:17" s="86" customFormat="1" ht="1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Q14" s="5"/>
    </row>
    <row r="15" spans="2:17" s="86" customFormat="1" ht="20.25" customHeight="1">
      <c r="B15" s="179" t="s">
        <v>226</v>
      </c>
      <c r="C15" s="180"/>
      <c r="D15" s="180"/>
      <c r="E15" s="180"/>
      <c r="F15" s="180"/>
      <c r="G15" s="89"/>
      <c r="H15" s="89"/>
      <c r="I15" s="89"/>
      <c r="J15" s="89"/>
      <c r="K15" s="89"/>
      <c r="L15" s="89"/>
      <c r="M15" s="89"/>
      <c r="N15" s="89"/>
      <c r="Q15" s="5"/>
    </row>
    <row r="16" spans="2:17" s="57" customFormat="1" ht="46.5" customHeight="1">
      <c r="B16" s="179" t="s">
        <v>187</v>
      </c>
      <c r="C16" s="180"/>
      <c r="D16" s="180"/>
      <c r="E16" s="180"/>
      <c r="F16" s="180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5">
    <mergeCell ref="G2:I2"/>
    <mergeCell ref="H6:I6"/>
    <mergeCell ref="B17:N17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4.75390625" style="45" customWidth="1"/>
    <col min="3" max="3" width="29.625" style="45" customWidth="1"/>
    <col min="4" max="4" width="30.25390625" style="45" customWidth="1"/>
    <col min="5" max="5" width="8.625" style="3" customWidth="1"/>
    <col min="6" max="6" width="22.8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104.2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233</v>
      </c>
      <c r="M10" s="52" t="s">
        <v>234</v>
      </c>
      <c r="N10" s="49" t="s">
        <v>17</v>
      </c>
    </row>
    <row r="11" spans="1:17" s="57" customFormat="1" ht="195">
      <c r="A11" s="58" t="s">
        <v>2</v>
      </c>
      <c r="B11" s="103" t="s">
        <v>227</v>
      </c>
      <c r="C11" s="104" t="s">
        <v>228</v>
      </c>
      <c r="D11" s="104" t="s">
        <v>229</v>
      </c>
      <c r="E11" s="60">
        <v>1100</v>
      </c>
      <c r="F11" s="51" t="s">
        <v>232</v>
      </c>
      <c r="G11" s="92" t="s">
        <v>230</v>
      </c>
      <c r="H11" s="19"/>
      <c r="I11" s="19"/>
      <c r="J11" s="93" t="s">
        <v>231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36.75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7.375" style="45" customWidth="1"/>
    <col min="3" max="3" width="18.375" style="45" customWidth="1"/>
    <col min="4" max="4" width="28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5" t="s">
        <v>235</v>
      </c>
      <c r="C11" s="105" t="s">
        <v>236</v>
      </c>
      <c r="D11" s="104" t="s">
        <v>237</v>
      </c>
      <c r="E11" s="60">
        <v>500</v>
      </c>
      <c r="F11" s="51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86" customFormat="1" ht="48.7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B14:N14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2">
      <selection activeCell="B11" sqref="B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15.25390625" style="45" customWidth="1"/>
    <col min="4" max="4" width="21.875" style="45" customWidth="1"/>
    <col min="5" max="5" width="8.625" style="3" customWidth="1"/>
    <col min="6" max="6" width="21.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76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241</v>
      </c>
      <c r="M10" s="52" t="s">
        <v>242</v>
      </c>
      <c r="N10" s="49" t="s">
        <v>17</v>
      </c>
    </row>
    <row r="11" spans="1:17" s="57" customFormat="1" ht="45">
      <c r="A11" s="58" t="s">
        <v>2</v>
      </c>
      <c r="B11" s="104" t="s">
        <v>238</v>
      </c>
      <c r="C11" s="104" t="s">
        <v>63</v>
      </c>
      <c r="D11" s="104" t="s">
        <v>239</v>
      </c>
      <c r="E11" s="60">
        <v>420</v>
      </c>
      <c r="F11" s="51" t="s">
        <v>240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51.75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95"/>
  <sheetViews>
    <sheetView showGridLines="0" zoomScale="80" zoomScaleNormal="80" zoomScaleSheetLayoutView="85" zoomScalePageLayoutView="115" workbookViewId="0" topLeftCell="A1">
      <selection activeCell="H7" sqref="H7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spans="4:5" ht="15">
      <c r="D1" s="145" t="s">
        <v>384</v>
      </c>
      <c r="E1" s="145"/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130</v>
      </c>
    </row>
    <row r="6" spans="3:5" ht="33" customHeight="1">
      <c r="C6" s="10" t="s">
        <v>47</v>
      </c>
      <c r="D6" s="173" t="s">
        <v>131</v>
      </c>
      <c r="E6" s="173"/>
    </row>
    <row r="8" spans="3:5" ht="15">
      <c r="C8" s="18" t="s">
        <v>43</v>
      </c>
      <c r="D8" s="156"/>
      <c r="E8" s="156"/>
    </row>
    <row r="9" spans="3:5" ht="15">
      <c r="C9" s="18" t="s">
        <v>49</v>
      </c>
      <c r="D9" s="164"/>
      <c r="E9" s="165"/>
    </row>
    <row r="10" spans="3:5" ht="15">
      <c r="C10" s="18" t="s">
        <v>42</v>
      </c>
      <c r="D10" s="164"/>
      <c r="E10" s="165"/>
    </row>
    <row r="11" spans="3:5" ht="15">
      <c r="C11" s="18" t="s">
        <v>50</v>
      </c>
      <c r="D11" s="164"/>
      <c r="E11" s="165"/>
    </row>
    <row r="12" spans="3:5" ht="15">
      <c r="C12" s="18" t="s">
        <v>51</v>
      </c>
      <c r="D12" s="164"/>
      <c r="E12" s="165"/>
    </row>
    <row r="13" spans="3:5" ht="15">
      <c r="C13" s="18" t="s">
        <v>52</v>
      </c>
      <c r="D13" s="164"/>
      <c r="E13" s="165"/>
    </row>
    <row r="14" spans="3:5" ht="15">
      <c r="C14" s="18" t="s">
        <v>53</v>
      </c>
      <c r="D14" s="164"/>
      <c r="E14" s="165"/>
    </row>
    <row r="15" spans="3:5" ht="15">
      <c r="C15" s="18" t="s">
        <v>54</v>
      </c>
      <c r="D15" s="164"/>
      <c r="E15" s="165"/>
    </row>
    <row r="16" spans="3:5" ht="15">
      <c r="C16" s="18" t="s">
        <v>55</v>
      </c>
      <c r="D16" s="164"/>
      <c r="E16" s="165"/>
    </row>
    <row r="17" spans="4:5" ht="15">
      <c r="D17" s="8"/>
      <c r="E17" s="22"/>
    </row>
    <row r="18" spans="2:5" ht="15" customHeight="1">
      <c r="B18" s="10" t="s">
        <v>2</v>
      </c>
      <c r="C18" s="157" t="s">
        <v>69</v>
      </c>
      <c r="D18" s="158"/>
      <c r="E18" s="149"/>
    </row>
    <row r="19" spans="4:5" ht="15">
      <c r="D19" s="1"/>
      <c r="E19" s="3"/>
    </row>
    <row r="20" spans="3:5" ht="21" customHeight="1">
      <c r="C20" s="7" t="s">
        <v>18</v>
      </c>
      <c r="D20" s="23" t="s">
        <v>119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84</v>
      </c>
      <c r="D34" s="24">
        <f>'część (14)'!H$6</f>
        <v>0</v>
      </c>
      <c r="E34" s="25"/>
    </row>
    <row r="35" spans="3:5" s="44" customFormat="1" ht="15">
      <c r="C35" s="41" t="s">
        <v>85</v>
      </c>
      <c r="D35" s="24">
        <f>'część (15)'!H$6</f>
        <v>0</v>
      </c>
      <c r="E35" s="25"/>
    </row>
    <row r="36" spans="3:5" s="44" customFormat="1" ht="15">
      <c r="C36" s="41" t="s">
        <v>86</v>
      </c>
      <c r="D36" s="24">
        <f>'część (16)'!H$6</f>
        <v>0</v>
      </c>
      <c r="E36" s="25"/>
    </row>
    <row r="37" spans="3:5" s="44" customFormat="1" ht="15">
      <c r="C37" s="41" t="s">
        <v>87</v>
      </c>
      <c r="D37" s="24">
        <f>'część (17)'!H$6</f>
        <v>0</v>
      </c>
      <c r="E37" s="25"/>
    </row>
    <row r="38" spans="3:5" s="44" customFormat="1" ht="15">
      <c r="C38" s="41" t="s">
        <v>88</v>
      </c>
      <c r="D38" s="24">
        <f>'część (18)'!H$6</f>
        <v>0</v>
      </c>
      <c r="E38" s="25"/>
    </row>
    <row r="39" spans="3:5" s="44" customFormat="1" ht="15">
      <c r="C39" s="41" t="s">
        <v>89</v>
      </c>
      <c r="D39" s="24">
        <f>'część (19)'!H$6</f>
        <v>0</v>
      </c>
      <c r="E39" s="25"/>
    </row>
    <row r="40" spans="3:5" s="44" customFormat="1" ht="15">
      <c r="C40" s="41" t="s">
        <v>90</v>
      </c>
      <c r="D40" s="24">
        <f>'część (20)'!H$6</f>
        <v>0</v>
      </c>
      <c r="E40" s="25"/>
    </row>
    <row r="41" spans="3:5" s="44" customFormat="1" ht="15">
      <c r="C41" s="41" t="s">
        <v>91</v>
      </c>
      <c r="D41" s="24">
        <f>'część (21)'!H$6</f>
        <v>0</v>
      </c>
      <c r="E41" s="25"/>
    </row>
    <row r="42" spans="3:5" s="44" customFormat="1" ht="15">
      <c r="C42" s="41" t="s">
        <v>92</v>
      </c>
      <c r="D42" s="24">
        <f>'część (22)'!H$6</f>
        <v>0</v>
      </c>
      <c r="E42" s="25"/>
    </row>
    <row r="43" spans="3:5" s="44" customFormat="1" ht="15">
      <c r="C43" s="41" t="s">
        <v>93</v>
      </c>
      <c r="D43" s="24">
        <f>'część (23)'!H$6</f>
        <v>0</v>
      </c>
      <c r="E43" s="25"/>
    </row>
    <row r="44" spans="3:5" s="44" customFormat="1" ht="15">
      <c r="C44" s="41" t="s">
        <v>94</v>
      </c>
      <c r="D44" s="24">
        <f>'część (24)'!H$6</f>
        <v>0</v>
      </c>
      <c r="E44" s="25"/>
    </row>
    <row r="45" spans="3:5" s="44" customFormat="1" ht="15">
      <c r="C45" s="41" t="s">
        <v>95</v>
      </c>
      <c r="D45" s="24">
        <f>'część (25)'!H$6</f>
        <v>0</v>
      </c>
      <c r="E45" s="25"/>
    </row>
    <row r="46" spans="3:5" s="44" customFormat="1" ht="15">
      <c r="C46" s="41" t="s">
        <v>96</v>
      </c>
      <c r="D46" s="24">
        <f>'część (26)'!H$6</f>
        <v>0</v>
      </c>
      <c r="E46" s="25"/>
    </row>
    <row r="47" spans="3:5" s="44" customFormat="1" ht="15">
      <c r="C47" s="41" t="s">
        <v>97</v>
      </c>
      <c r="D47" s="24">
        <f>'część (27)'!H$6</f>
        <v>0</v>
      </c>
      <c r="E47" s="25"/>
    </row>
    <row r="48" spans="3:5" s="44" customFormat="1" ht="15">
      <c r="C48" s="41" t="s">
        <v>98</v>
      </c>
      <c r="D48" s="24">
        <f>'część (28)'!H$6</f>
        <v>0</v>
      </c>
      <c r="E48" s="25"/>
    </row>
    <row r="49" spans="3:5" s="44" customFormat="1" ht="15">
      <c r="C49" s="41" t="s">
        <v>99</v>
      </c>
      <c r="D49" s="24">
        <f>'część (29)'!H$6</f>
        <v>0</v>
      </c>
      <c r="E49" s="25"/>
    </row>
    <row r="50" spans="3:5" s="44" customFormat="1" ht="15">
      <c r="C50" s="41" t="s">
        <v>100</v>
      </c>
      <c r="D50" s="24">
        <f>'część (30)'!H$6</f>
        <v>0</v>
      </c>
      <c r="E50" s="25"/>
    </row>
    <row r="51" spans="3:5" s="44" customFormat="1" ht="15">
      <c r="C51" s="41" t="s">
        <v>101</v>
      </c>
      <c r="D51" s="24">
        <f>'część (31)'!H$6</f>
        <v>0</v>
      </c>
      <c r="E51" s="25"/>
    </row>
    <row r="52" spans="3:5" s="44" customFormat="1" ht="15">
      <c r="C52" s="41" t="s">
        <v>102</v>
      </c>
      <c r="D52" s="24">
        <f>'część (32)'!H$6</f>
        <v>0</v>
      </c>
      <c r="E52" s="25"/>
    </row>
    <row r="53" spans="3:5" s="44" customFormat="1" ht="15">
      <c r="C53" s="41" t="s">
        <v>103</v>
      </c>
      <c r="D53" s="24">
        <f>'część (33)'!H$6</f>
        <v>0</v>
      </c>
      <c r="E53" s="25"/>
    </row>
    <row r="54" spans="3:5" s="44" customFormat="1" ht="15">
      <c r="C54" s="41" t="s">
        <v>104</v>
      </c>
      <c r="D54" s="24">
        <f>'część (34)'!H$6</f>
        <v>0</v>
      </c>
      <c r="E54" s="25"/>
    </row>
    <row r="55" spans="3:5" s="44" customFormat="1" ht="15">
      <c r="C55" s="41" t="s">
        <v>105</v>
      </c>
      <c r="D55" s="24">
        <f>'część (35)'!H$6</f>
        <v>0</v>
      </c>
      <c r="E55" s="25"/>
    </row>
    <row r="56" spans="3:5" s="44" customFormat="1" ht="15">
      <c r="C56" s="41" t="s">
        <v>106</v>
      </c>
      <c r="D56" s="24">
        <f>'część (36)'!H$6</f>
        <v>0</v>
      </c>
      <c r="E56" s="25"/>
    </row>
    <row r="57" spans="3:5" s="44" customFormat="1" ht="15">
      <c r="C57" s="41" t="s">
        <v>107</v>
      </c>
      <c r="D57" s="24">
        <f>'część (37)'!H$6</f>
        <v>0</v>
      </c>
      <c r="E57" s="25"/>
    </row>
    <row r="58" spans="3:5" s="44" customFormat="1" ht="15">
      <c r="C58" s="41" t="s">
        <v>108</v>
      </c>
      <c r="D58" s="24">
        <f>'część (38)'!H$6</f>
        <v>0</v>
      </c>
      <c r="E58" s="25"/>
    </row>
    <row r="59" spans="3:5" s="54" customFormat="1" ht="36" customHeight="1">
      <c r="C59" s="146" t="s">
        <v>116</v>
      </c>
      <c r="D59" s="166"/>
      <c r="E59" s="166"/>
    </row>
    <row r="60" spans="4:5" ht="15">
      <c r="D60" s="26"/>
      <c r="E60" s="25"/>
    </row>
    <row r="61" spans="2:5" ht="34.5" customHeight="1">
      <c r="B61" s="10" t="s">
        <v>3</v>
      </c>
      <c r="C61" s="163" t="s">
        <v>70</v>
      </c>
      <c r="D61" s="163"/>
      <c r="E61" s="163"/>
    </row>
    <row r="62" spans="3:5" ht="50.25" customHeight="1">
      <c r="C62" s="161" t="s">
        <v>71</v>
      </c>
      <c r="D62" s="162"/>
      <c r="E62" s="27" t="s">
        <v>72</v>
      </c>
    </row>
    <row r="63" spans="3:5" ht="57.75" customHeight="1">
      <c r="C63" s="163" t="s">
        <v>73</v>
      </c>
      <c r="D63" s="163"/>
      <c r="E63" s="163"/>
    </row>
    <row r="64" spans="2:5" ht="31.5" customHeight="1">
      <c r="B64" s="10" t="s">
        <v>4</v>
      </c>
      <c r="C64" s="146" t="s">
        <v>382</v>
      </c>
      <c r="D64" s="146"/>
      <c r="E64" s="146"/>
    </row>
    <row r="65" spans="3:5" ht="33" customHeight="1">
      <c r="C65" s="161" t="s">
        <v>74</v>
      </c>
      <c r="D65" s="162"/>
      <c r="E65" s="27" t="s">
        <v>75</v>
      </c>
    </row>
    <row r="66" spans="3:5" ht="100.5" customHeight="1">
      <c r="C66" s="159" t="s">
        <v>381</v>
      </c>
      <c r="D66" s="160"/>
      <c r="E66" s="160"/>
    </row>
    <row r="67" spans="2:5" ht="18.75" customHeight="1">
      <c r="B67" s="10" t="s">
        <v>5</v>
      </c>
      <c r="C67" s="146" t="s">
        <v>76</v>
      </c>
      <c r="D67" s="146"/>
      <c r="E67" s="146"/>
    </row>
    <row r="68" spans="3:5" ht="94.5" customHeight="1">
      <c r="C68" s="167" t="s">
        <v>77</v>
      </c>
      <c r="D68" s="168"/>
      <c r="E68" s="27" t="s">
        <v>78</v>
      </c>
    </row>
    <row r="69" spans="3:5" ht="25.5" customHeight="1">
      <c r="C69" s="159" t="s">
        <v>79</v>
      </c>
      <c r="D69" s="160"/>
      <c r="E69" s="160"/>
    </row>
    <row r="70" spans="2:5" ht="38.25" customHeight="1">
      <c r="B70" s="10" t="s">
        <v>40</v>
      </c>
      <c r="C70" s="163" t="s">
        <v>80</v>
      </c>
      <c r="D70" s="163"/>
      <c r="E70" s="163"/>
    </row>
    <row r="71" spans="2:5" ht="23.25" customHeight="1">
      <c r="B71" s="10" t="s">
        <v>46</v>
      </c>
      <c r="C71" s="147" t="s">
        <v>81</v>
      </c>
      <c r="D71" s="146"/>
      <c r="E71" s="170"/>
    </row>
    <row r="72" spans="2:5" ht="34.5" customHeight="1">
      <c r="B72" s="10" t="s">
        <v>6</v>
      </c>
      <c r="C72" s="171" t="s">
        <v>66</v>
      </c>
      <c r="D72" s="171"/>
      <c r="E72" s="171"/>
    </row>
    <row r="73" spans="2:5" ht="63.75" customHeight="1">
      <c r="B73" s="10" t="s">
        <v>7</v>
      </c>
      <c r="C73" s="169" t="s">
        <v>132</v>
      </c>
      <c r="D73" s="169"/>
      <c r="E73" s="169"/>
    </row>
    <row r="74" spans="3:5" s="47" customFormat="1" ht="51" customHeight="1">
      <c r="C74" s="172" t="s">
        <v>133</v>
      </c>
      <c r="D74" s="172"/>
      <c r="E74" s="172"/>
    </row>
    <row r="75" spans="3:5" s="47" customFormat="1" ht="66" customHeight="1">
      <c r="C75" s="172" t="s">
        <v>134</v>
      </c>
      <c r="D75" s="172"/>
      <c r="E75" s="172"/>
    </row>
    <row r="76" spans="2:5" ht="39.75" customHeight="1">
      <c r="B76" s="40" t="s">
        <v>20</v>
      </c>
      <c r="C76" s="146" t="s">
        <v>23</v>
      </c>
      <c r="D76" s="147"/>
      <c r="E76" s="147"/>
    </row>
    <row r="77" spans="2:5" s="28" customFormat="1" ht="29.25" customHeight="1">
      <c r="B77" s="40" t="s">
        <v>45</v>
      </c>
      <c r="C77" s="146" t="s">
        <v>82</v>
      </c>
      <c r="D77" s="147"/>
      <c r="E77" s="147"/>
    </row>
    <row r="78" spans="2:5" s="28" customFormat="1" ht="42" customHeight="1">
      <c r="B78" s="40" t="s">
        <v>1</v>
      </c>
      <c r="C78" s="146" t="s">
        <v>41</v>
      </c>
      <c r="D78" s="147"/>
      <c r="E78" s="147"/>
    </row>
    <row r="79" spans="2:5" ht="18" customHeight="1">
      <c r="B79" s="40" t="s">
        <v>0</v>
      </c>
      <c r="C79" s="29" t="s">
        <v>8</v>
      </c>
      <c r="D79" s="29"/>
      <c r="E79" s="30"/>
    </row>
    <row r="80" spans="3:5" ht="18" customHeight="1">
      <c r="C80" s="1"/>
      <c r="D80" s="1"/>
      <c r="E80" s="13"/>
    </row>
    <row r="81" spans="3:5" ht="18" customHeight="1">
      <c r="C81" s="152" t="s">
        <v>21</v>
      </c>
      <c r="D81" s="153"/>
      <c r="E81" s="154"/>
    </row>
    <row r="82" spans="3:5" ht="18" customHeight="1">
      <c r="C82" s="152" t="s">
        <v>9</v>
      </c>
      <c r="D82" s="154"/>
      <c r="E82" s="18" t="s">
        <v>10</v>
      </c>
    </row>
    <row r="83" spans="3:5" ht="18" customHeight="1">
      <c r="C83" s="150"/>
      <c r="D83" s="151"/>
      <c r="E83" s="18"/>
    </row>
    <row r="84" spans="3:5" ht="18" customHeight="1">
      <c r="C84" s="150"/>
      <c r="D84" s="151"/>
      <c r="E84" s="18"/>
    </row>
    <row r="85" spans="3:5" ht="18" customHeight="1">
      <c r="C85" s="31" t="s">
        <v>11</v>
      </c>
      <c r="D85" s="31"/>
      <c r="E85" s="13"/>
    </row>
    <row r="86" spans="3:5" ht="18" customHeight="1">
      <c r="C86" s="152" t="s">
        <v>22</v>
      </c>
      <c r="D86" s="153"/>
      <c r="E86" s="154"/>
    </row>
    <row r="87" spans="3:5" ht="18" customHeight="1">
      <c r="C87" s="32" t="s">
        <v>9</v>
      </c>
      <c r="D87" s="33" t="s">
        <v>10</v>
      </c>
      <c r="E87" s="34" t="s">
        <v>12</v>
      </c>
    </row>
    <row r="88" spans="3:5" ht="18" customHeight="1">
      <c r="C88" s="35"/>
      <c r="D88" s="33"/>
      <c r="E88" s="36"/>
    </row>
    <row r="89" spans="3:5" ht="18" customHeight="1">
      <c r="C89" s="35"/>
      <c r="D89" s="33"/>
      <c r="E89" s="36"/>
    </row>
    <row r="90" spans="3:5" ht="18" customHeight="1">
      <c r="C90" s="31"/>
      <c r="D90" s="31"/>
      <c r="E90" s="13"/>
    </row>
    <row r="91" spans="3:5" ht="18" customHeight="1">
      <c r="C91" s="152" t="s">
        <v>24</v>
      </c>
      <c r="D91" s="153"/>
      <c r="E91" s="154"/>
    </row>
    <row r="92" spans="3:5" ht="18" customHeight="1">
      <c r="C92" s="155" t="s">
        <v>13</v>
      </c>
      <c r="D92" s="155"/>
      <c r="E92" s="18" t="s">
        <v>83</v>
      </c>
    </row>
    <row r="93" spans="3:5" ht="18" customHeight="1">
      <c r="C93" s="156"/>
      <c r="D93" s="156"/>
      <c r="E93" s="18"/>
    </row>
    <row r="94" ht="34.5" customHeight="1"/>
    <row r="95" spans="3:5" ht="21" customHeight="1">
      <c r="C95" s="148"/>
      <c r="D95" s="149"/>
      <c r="E95" s="149"/>
    </row>
  </sheetData>
  <sheetProtection/>
  <mergeCells count="40">
    <mergeCell ref="C70:E70"/>
    <mergeCell ref="C71:E71"/>
    <mergeCell ref="C72:E72"/>
    <mergeCell ref="C74:E74"/>
    <mergeCell ref="C75:E75"/>
    <mergeCell ref="D6:E6"/>
    <mergeCell ref="D13:E13"/>
    <mergeCell ref="D11:E11"/>
    <mergeCell ref="D14:E14"/>
    <mergeCell ref="D8:E8"/>
    <mergeCell ref="C63:E63"/>
    <mergeCell ref="D9:E9"/>
    <mergeCell ref="C59:E59"/>
    <mergeCell ref="C68:D68"/>
    <mergeCell ref="C69:E69"/>
    <mergeCell ref="C73:E73"/>
    <mergeCell ref="D10:E10"/>
    <mergeCell ref="D12:E12"/>
    <mergeCell ref="D16:E16"/>
    <mergeCell ref="D15:E15"/>
    <mergeCell ref="C77:E77"/>
    <mergeCell ref="C18:E18"/>
    <mergeCell ref="C66:E66"/>
    <mergeCell ref="C64:E64"/>
    <mergeCell ref="C67:E67"/>
    <mergeCell ref="C81:E81"/>
    <mergeCell ref="C76:E76"/>
    <mergeCell ref="C65:D65"/>
    <mergeCell ref="C61:E61"/>
    <mergeCell ref="C62:D62"/>
    <mergeCell ref="D1:E1"/>
    <mergeCell ref="C78:E78"/>
    <mergeCell ref="C95:E95"/>
    <mergeCell ref="C83:D83"/>
    <mergeCell ref="C84:D84"/>
    <mergeCell ref="C86:E86"/>
    <mergeCell ref="C91:E91"/>
    <mergeCell ref="C82:D82"/>
    <mergeCell ref="C92:D92"/>
    <mergeCell ref="C93:D9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33.75390625" style="45" customWidth="1"/>
    <col min="3" max="3" width="16.625" style="45" customWidth="1"/>
    <col min="4" max="4" width="23.625" style="45" customWidth="1"/>
    <col min="5" max="5" width="11.875" style="3" customWidth="1"/>
    <col min="6" max="6" width="21.3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6.2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247</v>
      </c>
      <c r="M10" s="52" t="s">
        <v>248</v>
      </c>
      <c r="N10" s="49" t="s">
        <v>17</v>
      </c>
    </row>
    <row r="11" spans="1:17" s="57" customFormat="1" ht="60.75" customHeight="1">
      <c r="A11" s="58" t="s">
        <v>2</v>
      </c>
      <c r="B11" s="100" t="s">
        <v>243</v>
      </c>
      <c r="C11" s="100" t="s">
        <v>244</v>
      </c>
      <c r="D11" s="100" t="s">
        <v>245</v>
      </c>
      <c r="E11" s="60">
        <v>260</v>
      </c>
      <c r="F11" s="51" t="s">
        <v>246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86" customFormat="1" ht="47.2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8.75390625" style="45" customWidth="1"/>
    <col min="3" max="3" width="22.875" style="45" customWidth="1"/>
    <col min="4" max="4" width="18.75390625" style="45" customWidth="1"/>
    <col min="5" max="5" width="11.875" style="3" customWidth="1"/>
    <col min="6" max="6" width="12.8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51.75" customHeight="1">
      <c r="A11" s="58" t="s">
        <v>2</v>
      </c>
      <c r="B11" s="100" t="s">
        <v>249</v>
      </c>
      <c r="C11" s="100" t="s">
        <v>250</v>
      </c>
      <c r="D11" s="100" t="s">
        <v>251</v>
      </c>
      <c r="E11" s="60">
        <v>1050</v>
      </c>
      <c r="F11" s="51" t="s">
        <v>252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51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2">
      <selection activeCell="B11" sqref="B11"/>
    </sheetView>
  </sheetViews>
  <sheetFormatPr defaultColWidth="9.00390625" defaultRowHeight="12.75"/>
  <cols>
    <col min="1" max="1" width="5.375" style="45" customWidth="1"/>
    <col min="2" max="2" width="18.875" style="45" customWidth="1"/>
    <col min="3" max="3" width="21.875" style="45" customWidth="1"/>
    <col min="4" max="4" width="29.25390625" style="45" customWidth="1"/>
    <col min="5" max="5" width="11.875" style="3" customWidth="1"/>
    <col min="6" max="6" width="12.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7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259</v>
      </c>
      <c r="L10" s="49" t="s">
        <v>260</v>
      </c>
      <c r="M10" s="52" t="s">
        <v>261</v>
      </c>
      <c r="N10" s="49" t="s">
        <v>17</v>
      </c>
    </row>
    <row r="11" spans="1:17" s="57" customFormat="1" ht="147.75" customHeight="1">
      <c r="A11" s="58" t="s">
        <v>2</v>
      </c>
      <c r="B11" s="100" t="s">
        <v>253</v>
      </c>
      <c r="C11" s="100" t="s">
        <v>254</v>
      </c>
      <c r="D11" s="100" t="s">
        <v>255</v>
      </c>
      <c r="E11" s="60">
        <v>14112</v>
      </c>
      <c r="F11" s="51" t="s">
        <v>258</v>
      </c>
      <c r="G11" s="92" t="s">
        <v>256</v>
      </c>
      <c r="H11" s="19"/>
      <c r="I11" s="19"/>
      <c r="J11" s="93" t="s">
        <v>257</v>
      </c>
      <c r="K11" s="19"/>
      <c r="L11" s="19"/>
      <c r="M11" s="19"/>
      <c r="N11" s="46">
        <f>ROUND(L11*ROUND(M11,2),2)</f>
        <v>0</v>
      </c>
      <c r="Q11" s="5"/>
    </row>
    <row r="12" spans="1:17" s="57" customFormat="1" ht="84" customHeight="1">
      <c r="A12" s="58"/>
      <c r="B12" s="49" t="s">
        <v>15</v>
      </c>
      <c r="C12" s="49" t="s">
        <v>16</v>
      </c>
      <c r="D12" s="49" t="s">
        <v>62</v>
      </c>
      <c r="E12" s="50" t="s">
        <v>60</v>
      </c>
      <c r="F12" s="99"/>
      <c r="G12" s="49" t="str">
        <f>"Nazwa handlowa /
"&amp;C12&amp;" / 
"&amp;D12</f>
        <v>Nazwa handlowa /
Dawka / 
Postać/ Opakowanie</v>
      </c>
      <c r="H12" s="49" t="s">
        <v>59</v>
      </c>
      <c r="I12" s="49" t="str">
        <f>B12</f>
        <v>Skład</v>
      </c>
      <c r="J12" s="49" t="s">
        <v>129</v>
      </c>
      <c r="K12" s="49" t="s">
        <v>263</v>
      </c>
      <c r="L12" s="49" t="s">
        <v>264</v>
      </c>
      <c r="M12" s="52" t="s">
        <v>265</v>
      </c>
      <c r="N12" s="49" t="s">
        <v>17</v>
      </c>
      <c r="Q12" s="5"/>
    </row>
    <row r="13" spans="1:17" s="57" customFormat="1" ht="54" customHeight="1">
      <c r="A13" s="58" t="s">
        <v>3</v>
      </c>
      <c r="B13" s="100" t="s">
        <v>253</v>
      </c>
      <c r="C13" s="100" t="s">
        <v>111</v>
      </c>
      <c r="D13" s="100" t="s">
        <v>255</v>
      </c>
      <c r="E13" s="60">
        <v>5040</v>
      </c>
      <c r="F13" s="51" t="s">
        <v>262</v>
      </c>
      <c r="G13" s="19" t="s">
        <v>65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5">
      <c r="B15" s="179" t="s">
        <v>115</v>
      </c>
      <c r="C15" s="180"/>
      <c r="D15" s="180"/>
      <c r="E15" s="180"/>
      <c r="F15" s="180"/>
      <c r="Q15" s="5"/>
    </row>
    <row r="16" spans="2:17" s="57" customFormat="1" ht="51.75" customHeight="1">
      <c r="B16" s="179" t="s">
        <v>187</v>
      </c>
      <c r="C16" s="180"/>
      <c r="D16" s="180"/>
      <c r="E16" s="180"/>
      <c r="F16" s="180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5">
    <mergeCell ref="G2:I2"/>
    <mergeCell ref="H6:I6"/>
    <mergeCell ref="B15:F15"/>
    <mergeCell ref="B17:N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0.25390625" style="45" customWidth="1"/>
    <col min="4" max="4" width="33.00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6" t="s">
        <v>266</v>
      </c>
      <c r="C11" s="98" t="s">
        <v>267</v>
      </c>
      <c r="D11" s="59" t="s">
        <v>268</v>
      </c>
      <c r="E11" s="60">
        <v>350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6.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2.625" style="45" customWidth="1"/>
    <col min="3" max="3" width="10.625" style="45" customWidth="1"/>
    <col min="4" max="4" width="26.625" style="45" customWidth="1"/>
    <col min="5" max="5" width="11.875" style="3" customWidth="1"/>
    <col min="6" max="6" width="18.1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59" t="s">
        <v>269</v>
      </c>
      <c r="C11" s="98" t="s">
        <v>270</v>
      </c>
      <c r="D11" s="59" t="s">
        <v>271</v>
      </c>
      <c r="E11" s="60">
        <v>500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49.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00390625" style="45" customWidth="1"/>
    <col min="3" max="3" width="18.75390625" style="45" customWidth="1"/>
    <col min="4" max="4" width="22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6" t="s">
        <v>272</v>
      </c>
      <c r="C11" s="98" t="s">
        <v>273</v>
      </c>
      <c r="D11" s="98" t="s">
        <v>274</v>
      </c>
      <c r="E11" s="60">
        <v>50</v>
      </c>
      <c r="F11" s="99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106" t="s">
        <v>272</v>
      </c>
      <c r="C12" s="98" t="s">
        <v>273</v>
      </c>
      <c r="D12" s="98" t="s">
        <v>275</v>
      </c>
      <c r="E12" s="60">
        <v>75</v>
      </c>
      <c r="F12" s="99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6" t="s">
        <v>272</v>
      </c>
      <c r="C13" s="98" t="s">
        <v>276</v>
      </c>
      <c r="D13" s="98" t="s">
        <v>274</v>
      </c>
      <c r="E13" s="60">
        <v>40</v>
      </c>
      <c r="F13" s="99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90" customFormat="1" ht="45">
      <c r="A14" s="91" t="s">
        <v>5</v>
      </c>
      <c r="B14" s="106" t="s">
        <v>272</v>
      </c>
      <c r="C14" s="98" t="s">
        <v>276</v>
      </c>
      <c r="D14" s="98" t="s">
        <v>275</v>
      </c>
      <c r="E14" s="60">
        <v>110</v>
      </c>
      <c r="F14" s="99" t="s">
        <v>68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="57" customFormat="1" ht="15">
      <c r="Q15" s="5"/>
    </row>
    <row r="16" spans="2:17" s="90" customFormat="1" ht="15">
      <c r="B16" s="179" t="s">
        <v>115</v>
      </c>
      <c r="C16" s="180"/>
      <c r="D16" s="180"/>
      <c r="E16" s="180"/>
      <c r="F16" s="180"/>
      <c r="Q16" s="5"/>
    </row>
    <row r="17" spans="2:17" s="90" customFormat="1" ht="48" customHeight="1">
      <c r="B17" s="179" t="s">
        <v>187</v>
      </c>
      <c r="C17" s="180"/>
      <c r="D17" s="180"/>
      <c r="E17" s="180"/>
      <c r="F17" s="180"/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8:N18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F14" sqref="F14"/>
    </sheetView>
  </sheetViews>
  <sheetFormatPr defaultColWidth="9.00390625" defaultRowHeight="12.75"/>
  <cols>
    <col min="1" max="1" width="5.375" style="45" customWidth="1"/>
    <col min="2" max="2" width="32.875" style="45" customWidth="1"/>
    <col min="3" max="3" width="17.375" style="45" customWidth="1"/>
    <col min="4" max="4" width="36.125" style="45" customWidth="1"/>
    <col min="5" max="5" width="11.875" style="3" customWidth="1"/>
    <col min="6" max="6" width="17.1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SUM(N11:N15)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99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52" t="s">
        <v>352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59" t="s">
        <v>353</v>
      </c>
      <c r="C11" s="59" t="s">
        <v>354</v>
      </c>
      <c r="D11" s="59" t="s">
        <v>355</v>
      </c>
      <c r="E11" s="60">
        <v>550</v>
      </c>
      <c r="F11" s="51" t="s">
        <v>68</v>
      </c>
      <c r="G11" s="19" t="s">
        <v>65</v>
      </c>
      <c r="H11" s="19"/>
      <c r="I11" s="19"/>
      <c r="J11" s="20"/>
      <c r="K11" s="141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29.25" customHeight="1">
      <c r="A12" s="52" t="s">
        <v>44</v>
      </c>
      <c r="B12" s="197" t="s">
        <v>338</v>
      </c>
      <c r="C12" s="198"/>
      <c r="D12" s="199"/>
      <c r="E12" s="200" t="s">
        <v>60</v>
      </c>
      <c r="F12" s="201"/>
      <c r="G12" s="117"/>
      <c r="H12" s="117"/>
      <c r="I12" s="117"/>
      <c r="J12" s="117"/>
      <c r="K12" s="142"/>
      <c r="L12" s="118"/>
      <c r="M12" s="118"/>
      <c r="N12" s="119"/>
      <c r="Q12" s="5"/>
    </row>
    <row r="13" spans="1:17" s="57" customFormat="1" ht="33.75" customHeight="1">
      <c r="A13" s="117" t="s">
        <v>3</v>
      </c>
      <c r="B13" s="187" t="s">
        <v>339</v>
      </c>
      <c r="C13" s="202"/>
      <c r="D13" s="203"/>
      <c r="E13" s="143">
        <v>6</v>
      </c>
      <c r="F13" s="122" t="s">
        <v>67</v>
      </c>
      <c r="G13" s="111" t="s">
        <v>340</v>
      </c>
      <c r="H13" s="112" t="s">
        <v>340</v>
      </c>
      <c r="I13" s="112" t="s">
        <v>340</v>
      </c>
      <c r="J13" s="112" t="s">
        <v>340</v>
      </c>
      <c r="K13" s="141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3.5" customHeight="1">
      <c r="A14" s="117" t="s">
        <v>4</v>
      </c>
      <c r="B14" s="187" t="s">
        <v>341</v>
      </c>
      <c r="C14" s="188"/>
      <c r="D14" s="189"/>
      <c r="E14" s="143">
        <v>6</v>
      </c>
      <c r="F14" s="122" t="s">
        <v>67</v>
      </c>
      <c r="G14" s="111" t="s">
        <v>340</v>
      </c>
      <c r="H14" s="112" t="s">
        <v>340</v>
      </c>
      <c r="I14" s="112" t="s">
        <v>340</v>
      </c>
      <c r="J14" s="112" t="s">
        <v>340</v>
      </c>
      <c r="K14" s="141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1:17" s="57" customFormat="1" ht="43.5" customHeight="1">
      <c r="A15" s="117" t="s">
        <v>5</v>
      </c>
      <c r="B15" s="187" t="s">
        <v>343</v>
      </c>
      <c r="C15" s="188"/>
      <c r="D15" s="189"/>
      <c r="E15" s="143">
        <v>110</v>
      </c>
      <c r="F15" s="122" t="s">
        <v>342</v>
      </c>
      <c r="G15" s="111" t="s">
        <v>340</v>
      </c>
      <c r="H15" s="112" t="s">
        <v>340</v>
      </c>
      <c r="I15" s="112" t="s">
        <v>340</v>
      </c>
      <c r="J15" s="112" t="s">
        <v>340</v>
      </c>
      <c r="K15" s="141"/>
      <c r="L15" s="19" t="str">
        <f>IF(K15=0,"0,00",IF(K15&gt;0,ROUND(E15/K15,2)))</f>
        <v>0,00</v>
      </c>
      <c r="M15" s="19"/>
      <c r="N15" s="46">
        <f>ROUND(L15*ROUND(M15,2),2)</f>
        <v>0</v>
      </c>
      <c r="Q15" s="5"/>
    </row>
    <row r="16" spans="5:17" s="57" customFormat="1" ht="43.5" customHeight="1">
      <c r="E16" s="3"/>
      <c r="Q16" s="5"/>
    </row>
    <row r="17" spans="2:17" s="57" customFormat="1" ht="44.25">
      <c r="B17" s="190" t="s">
        <v>344</v>
      </c>
      <c r="C17" s="191"/>
      <c r="D17" s="191"/>
      <c r="E17" s="191"/>
      <c r="F17" s="52" t="s">
        <v>345</v>
      </c>
      <c r="G17" s="123" t="s">
        <v>346</v>
      </c>
      <c r="H17" s="52" t="s">
        <v>356</v>
      </c>
      <c r="I17" s="52" t="s">
        <v>347</v>
      </c>
      <c r="J17" s="52" t="s">
        <v>348</v>
      </c>
      <c r="K17" s="52" t="s">
        <v>349</v>
      </c>
      <c r="Q17" s="5"/>
    </row>
    <row r="18" spans="2:17" s="57" customFormat="1" ht="186" customHeight="1">
      <c r="B18" s="192" t="s">
        <v>350</v>
      </c>
      <c r="C18" s="193"/>
      <c r="D18" s="193"/>
      <c r="E18" s="193"/>
      <c r="F18" s="120"/>
      <c r="G18" s="121"/>
      <c r="H18" s="92"/>
      <c r="I18" s="92"/>
      <c r="J18" s="92"/>
      <c r="K18" s="92"/>
      <c r="Q18" s="5"/>
    </row>
    <row r="19" spans="2:17" s="57" customFormat="1" ht="15">
      <c r="B19" s="113"/>
      <c r="C19" s="114"/>
      <c r="D19" s="194"/>
      <c r="E19" s="195"/>
      <c r="F19" s="195"/>
      <c r="G19" s="196"/>
      <c r="H19" s="115"/>
      <c r="I19" s="115"/>
      <c r="J19" s="116"/>
      <c r="K19" s="116"/>
      <c r="Q19" s="5"/>
    </row>
    <row r="20" spans="2:17" s="57" customFormat="1" ht="17.25" customHeight="1">
      <c r="B20" s="179" t="s">
        <v>351</v>
      </c>
      <c r="C20" s="180"/>
      <c r="D20" s="180"/>
      <c r="E20" s="180"/>
      <c r="F20" s="180"/>
      <c r="G20" s="90"/>
      <c r="H20" s="90"/>
      <c r="I20" s="90"/>
      <c r="J20" s="90"/>
      <c r="K20" s="90"/>
      <c r="L20" s="90"/>
      <c r="M20" s="90"/>
      <c r="N20" s="90"/>
      <c r="Q20" s="5"/>
    </row>
    <row r="21" spans="2:17" s="57" customFormat="1" ht="39" customHeight="1">
      <c r="B21" s="179" t="s">
        <v>187</v>
      </c>
      <c r="C21" s="180"/>
      <c r="D21" s="180"/>
      <c r="E21" s="180"/>
      <c r="F21" s="180"/>
      <c r="G21" s="90"/>
      <c r="H21" s="90"/>
      <c r="I21" s="90"/>
      <c r="J21" s="90"/>
      <c r="K21" s="90"/>
      <c r="L21" s="90"/>
      <c r="M21" s="90"/>
      <c r="N21" s="90"/>
      <c r="Q21" s="5"/>
    </row>
    <row r="22" spans="2:17" s="57" customFormat="1" ht="15">
      <c r="B22" s="178" t="s">
        <v>116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13">
    <mergeCell ref="G2:I2"/>
    <mergeCell ref="H6:I6"/>
    <mergeCell ref="B12:D12"/>
    <mergeCell ref="E12:F12"/>
    <mergeCell ref="B13:D13"/>
    <mergeCell ref="B21:F21"/>
    <mergeCell ref="B22:N22"/>
    <mergeCell ref="B14:D14"/>
    <mergeCell ref="B15:D15"/>
    <mergeCell ref="B17:E17"/>
    <mergeCell ref="B18:E18"/>
    <mergeCell ref="D19:G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8.875" style="45" customWidth="1"/>
    <col min="3" max="3" width="18.625" style="45" customWidth="1"/>
    <col min="4" max="4" width="25.25390625" style="45" customWidth="1"/>
    <col min="5" max="5" width="11.875" style="3" customWidth="1"/>
    <col min="6" max="6" width="18.8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0.2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281</v>
      </c>
      <c r="L10" s="49" t="s">
        <v>282</v>
      </c>
      <c r="M10" s="52" t="s">
        <v>283</v>
      </c>
      <c r="N10" s="49" t="s">
        <v>17</v>
      </c>
    </row>
    <row r="11" spans="1:17" s="57" customFormat="1" ht="45">
      <c r="A11" s="58" t="s">
        <v>2</v>
      </c>
      <c r="B11" s="106" t="s">
        <v>277</v>
      </c>
      <c r="C11" s="59" t="s">
        <v>278</v>
      </c>
      <c r="D11" s="59" t="s">
        <v>279</v>
      </c>
      <c r="E11" s="60">
        <v>900</v>
      </c>
      <c r="F11" s="51" t="s">
        <v>280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47.25" customHeight="1">
      <c r="B13" s="179" t="s">
        <v>138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2" sqref="B12"/>
    </sheetView>
  </sheetViews>
  <sheetFormatPr defaultColWidth="9.00390625" defaultRowHeight="12.75"/>
  <cols>
    <col min="1" max="1" width="5.375" style="45" customWidth="1"/>
    <col min="2" max="2" width="31.25390625" style="45" customWidth="1"/>
    <col min="3" max="3" width="32.25390625" style="45" customWidth="1"/>
    <col min="4" max="4" width="35.00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284</v>
      </c>
      <c r="C11" s="100" t="s">
        <v>285</v>
      </c>
      <c r="D11" s="100" t="s">
        <v>286</v>
      </c>
      <c r="E11" s="60">
        <v>100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7" t="s">
        <v>287</v>
      </c>
      <c r="C12" s="107" t="s">
        <v>288</v>
      </c>
      <c r="D12" s="107" t="s">
        <v>289</v>
      </c>
      <c r="E12" s="60">
        <v>20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1" customFormat="1" ht="15">
      <c r="A13" s="78"/>
      <c r="B13" s="84"/>
      <c r="C13" s="84"/>
      <c r="D13" s="79"/>
      <c r="E13" s="80"/>
      <c r="F13" s="78"/>
      <c r="G13" s="81"/>
      <c r="H13" s="81"/>
      <c r="I13" s="81"/>
      <c r="J13" s="82"/>
      <c r="K13" s="81"/>
      <c r="L13" s="81"/>
      <c r="M13" s="81"/>
      <c r="N13" s="83"/>
      <c r="Q13" s="62"/>
    </row>
    <row r="14" spans="2:17" s="57" customFormat="1" ht="15">
      <c r="B14" s="179" t="s">
        <v>290</v>
      </c>
      <c r="C14" s="180"/>
      <c r="D14" s="204"/>
      <c r="E14" s="204"/>
      <c r="F14" s="204"/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5:N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23.75390625" style="45" customWidth="1"/>
    <col min="4" max="4" width="22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124</v>
      </c>
      <c r="E10" s="50" t="s">
        <v>60</v>
      </c>
      <c r="F10" s="51"/>
      <c r="G10" s="49" t="str">
        <f>"Nazwa handlowa /
"&amp;C10&amp;" / 
"&amp;D10</f>
        <v>Nazwa handlowa /
Dawka / 
Postać / Opakowanie 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291</v>
      </c>
      <c r="C11" s="100" t="s">
        <v>292</v>
      </c>
      <c r="D11" s="100" t="s">
        <v>293</v>
      </c>
      <c r="E11" s="60">
        <v>900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0" t="s">
        <v>291</v>
      </c>
      <c r="C12" s="100" t="s">
        <v>294</v>
      </c>
      <c r="D12" s="100" t="s">
        <v>295</v>
      </c>
      <c r="E12" s="60">
        <v>3000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79" t="s">
        <v>109</v>
      </c>
      <c r="C14" s="180"/>
      <c r="D14" s="180"/>
      <c r="E14" s="180"/>
      <c r="F14" s="180"/>
      <c r="Q14" s="5"/>
    </row>
    <row r="15" spans="2:17" s="57" customFormat="1" ht="18.75" customHeight="1">
      <c r="B15" s="179" t="s">
        <v>296</v>
      </c>
      <c r="C15" s="180"/>
      <c r="D15" s="180"/>
      <c r="E15" s="180"/>
      <c r="F15" s="180"/>
      <c r="Q15" s="5"/>
    </row>
    <row r="16" spans="2:17" s="57" customFormat="1" ht="15">
      <c r="B16" s="178" t="s">
        <v>116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5">
    <mergeCell ref="G2:I2"/>
    <mergeCell ref="H6:I6"/>
    <mergeCell ref="B16:N1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2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3" width="18.75390625" style="1" customWidth="1"/>
    <col min="4" max="4" width="15.1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45" customFormat="1" ht="15">
      <c r="A6" s="42"/>
      <c r="B6" s="42"/>
      <c r="C6" s="12"/>
      <c r="D6" s="12"/>
      <c r="E6" s="13"/>
      <c r="F6" s="44"/>
      <c r="G6" s="53" t="s">
        <v>117</v>
      </c>
      <c r="H6" s="174">
        <f>SUM(N11:N11)</f>
        <v>0</v>
      </c>
      <c r="I6" s="175"/>
    </row>
    <row r="7" spans="1:12" s="45" customFormat="1" ht="15">
      <c r="A7" s="42"/>
      <c r="C7" s="44"/>
      <c r="D7" s="44"/>
      <c r="E7" s="13"/>
      <c r="F7" s="44"/>
      <c r="G7" s="44"/>
      <c r="H7" s="44"/>
      <c r="I7" s="44"/>
      <c r="J7" s="44"/>
      <c r="K7" s="44"/>
      <c r="L7" s="44"/>
    </row>
    <row r="8" spans="1:12" s="45" customFormat="1" ht="15">
      <c r="A8" s="4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5" customFormat="1" ht="15">
      <c r="B9" s="42"/>
      <c r="E9" s="17"/>
    </row>
    <row r="10" spans="1:14" s="42" customFormat="1" ht="63.7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45" customFormat="1" ht="45">
      <c r="A11" s="58" t="s">
        <v>2</v>
      </c>
      <c r="B11" s="59" t="s">
        <v>135</v>
      </c>
      <c r="C11" s="59" t="s">
        <v>136</v>
      </c>
      <c r="D11" s="59" t="s">
        <v>137</v>
      </c>
      <c r="E11" s="60">
        <v>210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2:17" s="45" customFormat="1" ht="15">
      <c r="B12" s="57"/>
      <c r="C12" s="57"/>
      <c r="D12" s="57"/>
      <c r="E12" s="3"/>
      <c r="F12" s="57"/>
      <c r="G12" s="57"/>
      <c r="H12" s="57"/>
      <c r="I12" s="57"/>
      <c r="J12" s="57"/>
      <c r="K12" s="57"/>
      <c r="L12" s="57"/>
      <c r="M12" s="57"/>
      <c r="N12" s="57"/>
      <c r="Q12" s="5"/>
    </row>
    <row r="13" spans="2:17" s="45" customFormat="1" ht="63.75" customHeight="1">
      <c r="B13" s="176" t="s">
        <v>138</v>
      </c>
      <c r="C13" s="177"/>
      <c r="D13" s="177"/>
      <c r="E13" s="177"/>
      <c r="F13" s="177"/>
      <c r="G13" s="57"/>
      <c r="H13" s="57"/>
      <c r="I13" s="57"/>
      <c r="J13" s="57"/>
      <c r="K13" s="57"/>
      <c r="L13" s="57"/>
      <c r="M13" s="57"/>
      <c r="N13" s="57"/>
      <c r="Q13" s="5"/>
    </row>
    <row r="14" spans="2:17" s="45" customFormat="1" ht="1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Q14" s="5"/>
    </row>
    <row r="15" spans="2:17" s="48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2:17" s="45" customFormat="1" ht="15">
      <c r="B16" s="57"/>
      <c r="C16" s="57"/>
      <c r="D16" s="57"/>
      <c r="E16" s="3"/>
      <c r="F16" s="57"/>
      <c r="G16" s="57"/>
      <c r="H16" s="57"/>
      <c r="I16" s="57"/>
      <c r="J16" s="57"/>
      <c r="K16" s="57"/>
      <c r="L16" s="57"/>
      <c r="M16" s="57"/>
      <c r="N16" s="57"/>
      <c r="Q16" s="5"/>
    </row>
    <row r="17" spans="2:17" s="45" customFormat="1" ht="15">
      <c r="B17" s="57"/>
      <c r="C17" s="57"/>
      <c r="D17" s="57"/>
      <c r="E17" s="3"/>
      <c r="F17" s="57"/>
      <c r="G17" s="57"/>
      <c r="H17" s="57"/>
      <c r="I17" s="57"/>
      <c r="J17" s="57"/>
      <c r="K17" s="57"/>
      <c r="L17" s="57"/>
      <c r="M17" s="57"/>
      <c r="N17" s="57"/>
      <c r="Q17" s="5"/>
    </row>
    <row r="18" spans="2:17" s="45" customFormat="1" ht="15">
      <c r="B18" s="57"/>
      <c r="C18" s="57"/>
      <c r="D18" s="57"/>
      <c r="E18" s="3"/>
      <c r="F18" s="57"/>
      <c r="G18" s="57"/>
      <c r="H18" s="57"/>
      <c r="I18" s="57"/>
      <c r="J18" s="57"/>
      <c r="K18" s="57"/>
      <c r="L18" s="57"/>
      <c r="M18" s="57"/>
      <c r="N18" s="57"/>
      <c r="Q18" s="5"/>
    </row>
    <row r="19" spans="2:17" s="45" customFormat="1" ht="15">
      <c r="B19" s="57"/>
      <c r="C19" s="57"/>
      <c r="D19" s="57"/>
      <c r="E19" s="3"/>
      <c r="F19" s="57"/>
      <c r="G19" s="57"/>
      <c r="H19" s="57"/>
      <c r="I19" s="57"/>
      <c r="J19" s="57"/>
      <c r="K19" s="57"/>
      <c r="L19" s="57"/>
      <c r="M19" s="57"/>
      <c r="N19" s="57"/>
      <c r="Q19" s="5"/>
    </row>
    <row r="20" spans="2:17" s="45" customFormat="1" ht="15">
      <c r="B20" s="57"/>
      <c r="C20" s="57"/>
      <c r="D20" s="57"/>
      <c r="E20" s="3"/>
      <c r="F20" s="57"/>
      <c r="G20" s="57"/>
      <c r="H20" s="57"/>
      <c r="I20" s="57"/>
      <c r="J20" s="57"/>
      <c r="K20" s="57"/>
      <c r="L20" s="57"/>
      <c r="M20" s="57"/>
      <c r="N20" s="57"/>
      <c r="Q20" s="5"/>
    </row>
    <row r="21" spans="2:17" s="45" customFormat="1" ht="15">
      <c r="B21" s="57"/>
      <c r="C21" s="57"/>
      <c r="D21" s="57"/>
      <c r="E21" s="3"/>
      <c r="F21" s="57"/>
      <c r="G21" s="57"/>
      <c r="H21" s="57"/>
      <c r="I21" s="57"/>
      <c r="J21" s="57"/>
      <c r="K21" s="57"/>
      <c r="L21" s="57"/>
      <c r="M21" s="57"/>
      <c r="N21" s="57"/>
      <c r="Q21" s="5"/>
    </row>
    <row r="22" spans="2:17" s="45" customFormat="1" ht="15">
      <c r="B22" s="57"/>
      <c r="C22" s="57"/>
      <c r="D22" s="57"/>
      <c r="E22" s="3"/>
      <c r="F22" s="57"/>
      <c r="G22" s="57"/>
      <c r="H22" s="57"/>
      <c r="I22" s="57"/>
      <c r="J22" s="57"/>
      <c r="K22" s="57"/>
      <c r="L22" s="57"/>
      <c r="M22" s="57"/>
      <c r="N22" s="57"/>
      <c r="Q22" s="5"/>
    </row>
    <row r="23" spans="2:17" s="45" customFormat="1" ht="15">
      <c r="B23" s="57"/>
      <c r="C23" s="57"/>
      <c r="D23" s="57"/>
      <c r="E23" s="3"/>
      <c r="F23" s="57"/>
      <c r="G23" s="57"/>
      <c r="H23" s="57"/>
      <c r="I23" s="57"/>
      <c r="J23" s="57"/>
      <c r="K23" s="57"/>
      <c r="L23" s="57"/>
      <c r="M23" s="57"/>
      <c r="N23" s="57"/>
      <c r="Q23" s="5"/>
    </row>
    <row r="24" spans="2:17" s="45" customFormat="1" ht="15">
      <c r="B24" s="57"/>
      <c r="C24" s="57"/>
      <c r="D24" s="57"/>
      <c r="E24" s="3"/>
      <c r="F24" s="57"/>
      <c r="G24" s="57"/>
      <c r="H24" s="57"/>
      <c r="I24" s="57"/>
      <c r="J24" s="57"/>
      <c r="K24" s="57"/>
      <c r="L24" s="57"/>
      <c r="M24" s="57"/>
      <c r="N24" s="57"/>
      <c r="Q24" s="5"/>
    </row>
    <row r="25" spans="2:17" s="45" customFormat="1" ht="15">
      <c r="B25" s="57"/>
      <c r="C25" s="57"/>
      <c r="D25" s="57"/>
      <c r="E25" s="3"/>
      <c r="F25" s="57"/>
      <c r="G25" s="57"/>
      <c r="H25" s="57"/>
      <c r="I25" s="57"/>
      <c r="J25" s="57"/>
      <c r="K25" s="57"/>
      <c r="L25" s="57"/>
      <c r="M25" s="57"/>
      <c r="N25" s="57"/>
      <c r="Q25" s="5"/>
    </row>
    <row r="26" spans="2:17" s="45" customFormat="1" ht="15">
      <c r="B26" s="57"/>
      <c r="C26" s="57"/>
      <c r="D26" s="57"/>
      <c r="E26" s="3"/>
      <c r="F26" s="57"/>
      <c r="G26" s="57"/>
      <c r="H26" s="57"/>
      <c r="I26" s="57"/>
      <c r="J26" s="57"/>
      <c r="K26" s="57"/>
      <c r="L26" s="57"/>
      <c r="M26" s="57"/>
      <c r="N26" s="57"/>
      <c r="Q26" s="5"/>
    </row>
    <row r="27" spans="2:17" s="45" customFormat="1" ht="15">
      <c r="B27" s="57"/>
      <c r="C27" s="57"/>
      <c r="D27" s="57"/>
      <c r="E27" s="3"/>
      <c r="F27" s="57"/>
      <c r="G27" s="57"/>
      <c r="H27" s="57"/>
      <c r="I27" s="57"/>
      <c r="J27" s="57"/>
      <c r="K27" s="57"/>
      <c r="L27" s="57"/>
      <c r="M27" s="57"/>
      <c r="N27" s="57"/>
      <c r="Q27" s="5"/>
    </row>
    <row r="28" spans="2:17" s="45" customFormat="1" ht="15">
      <c r="B28" s="57"/>
      <c r="C28" s="57"/>
      <c r="D28" s="57"/>
      <c r="E28" s="3"/>
      <c r="F28" s="57"/>
      <c r="G28" s="57"/>
      <c r="H28" s="57"/>
      <c r="I28" s="57"/>
      <c r="J28" s="57"/>
      <c r="K28" s="57"/>
      <c r="L28" s="57"/>
      <c r="M28" s="57"/>
      <c r="N28" s="57"/>
      <c r="Q28" s="5"/>
    </row>
    <row r="29" spans="2:17" s="45" customFormat="1" ht="15">
      <c r="B29" s="57"/>
      <c r="C29" s="57"/>
      <c r="D29" s="57"/>
      <c r="E29" s="3"/>
      <c r="F29" s="57"/>
      <c r="G29" s="57"/>
      <c r="H29" s="57"/>
      <c r="I29" s="57"/>
      <c r="J29" s="57"/>
      <c r="K29" s="57"/>
      <c r="L29" s="57"/>
      <c r="M29" s="57"/>
      <c r="N29" s="57"/>
      <c r="Q29" s="5"/>
    </row>
    <row r="30" spans="2:17" s="45" customFormat="1" ht="15">
      <c r="B30" s="57"/>
      <c r="C30" s="57"/>
      <c r="D30" s="57"/>
      <c r="E30" s="3"/>
      <c r="F30" s="57"/>
      <c r="G30" s="57"/>
      <c r="H30" s="57"/>
      <c r="I30" s="57"/>
      <c r="J30" s="57"/>
      <c r="K30" s="57"/>
      <c r="L30" s="57"/>
      <c r="M30" s="57"/>
      <c r="N30" s="57"/>
      <c r="Q30" s="5"/>
    </row>
    <row r="31" spans="2:17" s="45" customFormat="1" ht="15">
      <c r="B31" s="57"/>
      <c r="C31" s="57"/>
      <c r="D31" s="57"/>
      <c r="E31" s="3"/>
      <c r="F31" s="57"/>
      <c r="G31" s="57"/>
      <c r="H31" s="57"/>
      <c r="I31" s="57"/>
      <c r="J31" s="57"/>
      <c r="K31" s="57"/>
      <c r="L31" s="57"/>
      <c r="M31" s="57"/>
      <c r="N31" s="57"/>
      <c r="Q31" s="5"/>
    </row>
    <row r="32" spans="2:17" s="45" customFormat="1" ht="15">
      <c r="B32" s="57"/>
      <c r="C32" s="57"/>
      <c r="D32" s="57"/>
      <c r="E32" s="3"/>
      <c r="F32" s="57"/>
      <c r="G32" s="57"/>
      <c r="H32" s="57"/>
      <c r="I32" s="57"/>
      <c r="J32" s="57"/>
      <c r="K32" s="57"/>
      <c r="L32" s="57"/>
      <c r="M32" s="57"/>
      <c r="N32" s="57"/>
      <c r="Q32" s="5"/>
    </row>
    <row r="33" spans="2:17" s="45" customFormat="1" ht="15">
      <c r="B33" s="57"/>
      <c r="C33" s="57"/>
      <c r="D33" s="57"/>
      <c r="E33" s="3"/>
      <c r="F33" s="57"/>
      <c r="G33" s="57"/>
      <c r="H33" s="57"/>
      <c r="I33" s="57"/>
      <c r="J33" s="57"/>
      <c r="K33" s="57"/>
      <c r="L33" s="57"/>
      <c r="M33" s="57"/>
      <c r="N33" s="57"/>
      <c r="Q33" s="5"/>
    </row>
    <row r="34" spans="2:17" s="45" customFormat="1" ht="15">
      <c r="B34" s="57"/>
      <c r="C34" s="57"/>
      <c r="D34" s="57"/>
      <c r="E34" s="3"/>
      <c r="F34" s="57"/>
      <c r="G34" s="57"/>
      <c r="H34" s="57"/>
      <c r="I34" s="57"/>
      <c r="J34" s="57"/>
      <c r="K34" s="57"/>
      <c r="L34" s="57"/>
      <c r="M34" s="57"/>
      <c r="N34" s="57"/>
      <c r="Q34" s="5"/>
    </row>
    <row r="35" spans="2:17" s="45" customFormat="1" ht="15">
      <c r="B35" s="57"/>
      <c r="C35" s="57"/>
      <c r="D35" s="57"/>
      <c r="E35" s="3"/>
      <c r="F35" s="57"/>
      <c r="G35" s="57"/>
      <c r="H35" s="57"/>
      <c r="I35" s="57"/>
      <c r="J35" s="57"/>
      <c r="K35" s="57"/>
      <c r="L35" s="57"/>
      <c r="M35" s="57"/>
      <c r="N35" s="57"/>
      <c r="Q35" s="5"/>
    </row>
    <row r="36" spans="2:17" s="45" customFormat="1" ht="15">
      <c r="B36" s="57"/>
      <c r="C36" s="57"/>
      <c r="D36" s="57"/>
      <c r="E36" s="3"/>
      <c r="F36" s="57"/>
      <c r="G36" s="57"/>
      <c r="H36" s="57"/>
      <c r="I36" s="57"/>
      <c r="J36" s="57"/>
      <c r="K36" s="57"/>
      <c r="L36" s="57"/>
      <c r="M36" s="57"/>
      <c r="N36" s="57"/>
      <c r="Q36" s="5"/>
    </row>
    <row r="37" spans="2:17" s="45" customFormat="1" ht="15">
      <c r="B37" s="57"/>
      <c r="C37" s="57"/>
      <c r="D37" s="57"/>
      <c r="E37" s="3"/>
      <c r="F37" s="57"/>
      <c r="G37" s="57"/>
      <c r="H37" s="57"/>
      <c r="I37" s="57"/>
      <c r="J37" s="57"/>
      <c r="K37" s="57"/>
      <c r="L37" s="57"/>
      <c r="M37" s="57"/>
      <c r="N37" s="57"/>
      <c r="Q37" s="5"/>
    </row>
    <row r="38" spans="2:17" s="45" customFormat="1" ht="15">
      <c r="B38" s="57"/>
      <c r="C38" s="57"/>
      <c r="D38" s="57"/>
      <c r="E38" s="3"/>
      <c r="F38" s="57"/>
      <c r="G38" s="57"/>
      <c r="H38" s="57"/>
      <c r="I38" s="57"/>
      <c r="J38" s="57"/>
      <c r="K38" s="57"/>
      <c r="L38" s="57"/>
      <c r="M38" s="57"/>
      <c r="N38" s="57"/>
      <c r="Q38" s="5"/>
    </row>
    <row r="39" spans="2:17" s="45" customFormat="1" ht="15">
      <c r="B39" s="57"/>
      <c r="C39" s="57"/>
      <c r="D39" s="57"/>
      <c r="E39" s="3"/>
      <c r="F39" s="57"/>
      <c r="G39" s="57"/>
      <c r="H39" s="57"/>
      <c r="I39" s="57"/>
      <c r="J39" s="57"/>
      <c r="K39" s="57"/>
      <c r="L39" s="57"/>
      <c r="M39" s="57"/>
      <c r="N39" s="57"/>
      <c r="Q39" s="5"/>
    </row>
    <row r="40" spans="2:17" s="45" customFormat="1" ht="15">
      <c r="B40" s="57"/>
      <c r="C40" s="57"/>
      <c r="D40" s="57"/>
      <c r="E40" s="3"/>
      <c r="F40" s="57"/>
      <c r="G40" s="57"/>
      <c r="H40" s="57"/>
      <c r="I40" s="57"/>
      <c r="J40" s="57"/>
      <c r="K40" s="57"/>
      <c r="L40" s="57"/>
      <c r="M40" s="57"/>
      <c r="N40" s="57"/>
      <c r="Q40" s="5"/>
    </row>
    <row r="41" spans="2:17" s="45" customFormat="1" ht="15">
      <c r="B41" s="57"/>
      <c r="C41" s="57"/>
      <c r="D41" s="57"/>
      <c r="E41" s="3"/>
      <c r="F41" s="57"/>
      <c r="G41" s="57"/>
      <c r="H41" s="57"/>
      <c r="I41" s="57"/>
      <c r="J41" s="57"/>
      <c r="K41" s="57"/>
      <c r="L41" s="57"/>
      <c r="M41" s="57"/>
      <c r="N41" s="57"/>
      <c r="Q41" s="5"/>
    </row>
    <row r="42" spans="2:17" s="45" customFormat="1" ht="15">
      <c r="B42" s="57"/>
      <c r="C42" s="57"/>
      <c r="D42" s="57"/>
      <c r="E42" s="3"/>
      <c r="F42" s="57"/>
      <c r="G42" s="57"/>
      <c r="H42" s="57"/>
      <c r="I42" s="57"/>
      <c r="J42" s="57"/>
      <c r="K42" s="57"/>
      <c r="L42" s="57"/>
      <c r="M42" s="57"/>
      <c r="N42" s="57"/>
      <c r="Q42" s="5"/>
    </row>
    <row r="43" spans="2:17" s="45" customFormat="1" ht="15">
      <c r="B43" s="57"/>
      <c r="C43" s="57"/>
      <c r="D43" s="57"/>
      <c r="E43" s="3"/>
      <c r="F43" s="57"/>
      <c r="G43" s="57"/>
      <c r="H43" s="57"/>
      <c r="I43" s="57"/>
      <c r="J43" s="57"/>
      <c r="K43" s="57"/>
      <c r="L43" s="57"/>
      <c r="M43" s="57"/>
      <c r="N43" s="57"/>
      <c r="Q43" s="5"/>
    </row>
    <row r="44" spans="2:17" s="45" customFormat="1" ht="15">
      <c r="B44" s="57"/>
      <c r="C44" s="57"/>
      <c r="D44" s="57"/>
      <c r="E44" s="3"/>
      <c r="F44" s="57"/>
      <c r="G44" s="57"/>
      <c r="H44" s="57"/>
      <c r="I44" s="57"/>
      <c r="J44" s="57"/>
      <c r="K44" s="57"/>
      <c r="L44" s="57"/>
      <c r="M44" s="57"/>
      <c r="N44" s="57"/>
      <c r="Q44" s="5"/>
    </row>
    <row r="45" spans="2:17" s="45" customFormat="1" ht="15">
      <c r="B45" s="57"/>
      <c r="C45" s="57"/>
      <c r="D45" s="57"/>
      <c r="E45" s="3"/>
      <c r="F45" s="57"/>
      <c r="G45" s="57"/>
      <c r="H45" s="57"/>
      <c r="I45" s="57"/>
      <c r="J45" s="57"/>
      <c r="K45" s="57"/>
      <c r="L45" s="57"/>
      <c r="M45" s="57"/>
      <c r="N45" s="57"/>
      <c r="Q45" s="5"/>
    </row>
    <row r="46" spans="2:17" s="45" customFormat="1" ht="15">
      <c r="B46" s="57"/>
      <c r="C46" s="57"/>
      <c r="D46" s="57"/>
      <c r="E46" s="3"/>
      <c r="F46" s="57"/>
      <c r="G46" s="57"/>
      <c r="H46" s="57"/>
      <c r="I46" s="57"/>
      <c r="J46" s="57"/>
      <c r="K46" s="57"/>
      <c r="L46" s="57"/>
      <c r="M46" s="57"/>
      <c r="N46" s="57"/>
      <c r="Q46" s="5"/>
    </row>
    <row r="47" spans="2:17" s="45" customFormat="1" ht="15">
      <c r="B47" s="57"/>
      <c r="C47" s="57"/>
      <c r="D47" s="57"/>
      <c r="E47" s="3"/>
      <c r="F47" s="57"/>
      <c r="G47" s="57"/>
      <c r="H47" s="57"/>
      <c r="I47" s="57"/>
      <c r="J47" s="57"/>
      <c r="K47" s="57"/>
      <c r="L47" s="57"/>
      <c r="M47" s="57"/>
      <c r="N47" s="57"/>
      <c r="Q47" s="5"/>
    </row>
    <row r="48" spans="2:17" s="45" customFormat="1" ht="15">
      <c r="B48" s="57"/>
      <c r="C48" s="57"/>
      <c r="D48" s="57"/>
      <c r="E48" s="3"/>
      <c r="F48" s="57"/>
      <c r="G48" s="57"/>
      <c r="H48" s="57"/>
      <c r="I48" s="57"/>
      <c r="J48" s="57"/>
      <c r="K48" s="57"/>
      <c r="L48" s="57"/>
      <c r="M48" s="57"/>
      <c r="N48" s="57"/>
      <c r="Q48" s="5"/>
    </row>
    <row r="49" spans="2:17" s="45" customFormat="1" ht="15">
      <c r="B49" s="57"/>
      <c r="C49" s="57"/>
      <c r="D49" s="57"/>
      <c r="E49" s="3"/>
      <c r="F49" s="57"/>
      <c r="G49" s="57"/>
      <c r="H49" s="57"/>
      <c r="I49" s="57"/>
      <c r="J49" s="57"/>
      <c r="K49" s="57"/>
      <c r="L49" s="57"/>
      <c r="M49" s="57"/>
      <c r="N49" s="57"/>
      <c r="Q49" s="5"/>
    </row>
    <row r="50" spans="2:17" s="45" customFormat="1" ht="15">
      <c r="B50" s="57"/>
      <c r="C50" s="57"/>
      <c r="D50" s="57"/>
      <c r="E50" s="3"/>
      <c r="F50" s="57"/>
      <c r="G50" s="57"/>
      <c r="H50" s="57"/>
      <c r="I50" s="57"/>
      <c r="J50" s="57"/>
      <c r="K50" s="57"/>
      <c r="L50" s="57"/>
      <c r="M50" s="57"/>
      <c r="N50" s="57"/>
      <c r="Q50" s="5"/>
    </row>
    <row r="51" spans="2:17" s="45" customFormat="1" ht="15">
      <c r="B51" s="57"/>
      <c r="C51" s="57"/>
      <c r="D51" s="57"/>
      <c r="E51" s="3"/>
      <c r="F51" s="57"/>
      <c r="G51" s="57"/>
      <c r="H51" s="57"/>
      <c r="I51" s="57"/>
      <c r="J51" s="57"/>
      <c r="K51" s="57"/>
      <c r="L51" s="57"/>
      <c r="M51" s="57"/>
      <c r="N51" s="57"/>
      <c r="Q51" s="5"/>
    </row>
    <row r="52" spans="2:17" s="45" customFormat="1" ht="15">
      <c r="B52" s="57"/>
      <c r="C52" s="57"/>
      <c r="D52" s="57"/>
      <c r="E52" s="3"/>
      <c r="F52" s="57"/>
      <c r="G52" s="57"/>
      <c r="H52" s="57"/>
      <c r="I52" s="57"/>
      <c r="J52" s="57"/>
      <c r="K52" s="57"/>
      <c r="L52" s="57"/>
      <c r="M52" s="57"/>
      <c r="N52" s="57"/>
      <c r="Q52" s="5"/>
    </row>
    <row r="53" spans="2:17" s="45" customFormat="1" ht="15">
      <c r="B53" s="57"/>
      <c r="C53" s="57"/>
      <c r="D53" s="57"/>
      <c r="E53" s="3"/>
      <c r="F53" s="57"/>
      <c r="G53" s="57"/>
      <c r="H53" s="57"/>
      <c r="I53" s="57"/>
      <c r="J53" s="57"/>
      <c r="K53" s="57"/>
      <c r="L53" s="57"/>
      <c r="M53" s="57"/>
      <c r="N53" s="57"/>
      <c r="Q53" s="5"/>
    </row>
    <row r="54" spans="2:17" s="45" customFormat="1" ht="15">
      <c r="B54" s="57"/>
      <c r="C54" s="57"/>
      <c r="D54" s="57"/>
      <c r="E54" s="3"/>
      <c r="F54" s="57"/>
      <c r="G54" s="57"/>
      <c r="H54" s="57"/>
      <c r="I54" s="57"/>
      <c r="J54" s="57"/>
      <c r="K54" s="57"/>
      <c r="L54" s="57"/>
      <c r="M54" s="57"/>
      <c r="N54" s="57"/>
      <c r="Q54" s="5"/>
    </row>
    <row r="55" spans="2:17" s="45" customFormat="1" ht="15">
      <c r="B55" s="57"/>
      <c r="C55" s="57"/>
      <c r="D55" s="57"/>
      <c r="E55" s="3"/>
      <c r="F55" s="57"/>
      <c r="G55" s="57"/>
      <c r="H55" s="57"/>
      <c r="I55" s="57"/>
      <c r="J55" s="57"/>
      <c r="K55" s="57"/>
      <c r="L55" s="57"/>
      <c r="M55" s="57"/>
      <c r="N55" s="57"/>
      <c r="Q55" s="5"/>
    </row>
    <row r="56" spans="2:17" s="45" customFormat="1" ht="15">
      <c r="B56" s="57"/>
      <c r="C56" s="57"/>
      <c r="D56" s="57"/>
      <c r="E56" s="3"/>
      <c r="F56" s="57"/>
      <c r="G56" s="57"/>
      <c r="H56" s="57"/>
      <c r="I56" s="57"/>
      <c r="J56" s="57"/>
      <c r="K56" s="57"/>
      <c r="L56" s="57"/>
      <c r="M56" s="57"/>
      <c r="N56" s="57"/>
      <c r="Q56" s="5"/>
    </row>
    <row r="57" spans="2:17" s="45" customFormat="1" ht="15">
      <c r="B57" s="57"/>
      <c r="C57" s="57"/>
      <c r="D57" s="57"/>
      <c r="E57" s="3"/>
      <c r="F57" s="57"/>
      <c r="G57" s="57"/>
      <c r="H57" s="57"/>
      <c r="I57" s="57"/>
      <c r="J57" s="57"/>
      <c r="K57" s="57"/>
      <c r="L57" s="57"/>
      <c r="M57" s="57"/>
      <c r="N57" s="57"/>
      <c r="Q57" s="5"/>
    </row>
    <row r="58" spans="2:17" s="45" customFormat="1" ht="15">
      <c r="B58" s="57"/>
      <c r="C58" s="57"/>
      <c r="D58" s="57"/>
      <c r="E58" s="3"/>
      <c r="F58" s="57"/>
      <c r="G58" s="57"/>
      <c r="H58" s="57"/>
      <c r="I58" s="57"/>
      <c r="J58" s="57"/>
      <c r="K58" s="57"/>
      <c r="L58" s="57"/>
      <c r="M58" s="57"/>
      <c r="N58" s="57"/>
      <c r="Q58" s="5"/>
    </row>
    <row r="59" spans="2:17" s="45" customFormat="1" ht="15">
      <c r="B59" s="57"/>
      <c r="C59" s="57"/>
      <c r="D59" s="57"/>
      <c r="E59" s="3"/>
      <c r="F59" s="57"/>
      <c r="G59" s="57"/>
      <c r="H59" s="57"/>
      <c r="I59" s="57"/>
      <c r="J59" s="57"/>
      <c r="K59" s="57"/>
      <c r="L59" s="57"/>
      <c r="M59" s="57"/>
      <c r="N59" s="57"/>
      <c r="Q59" s="5"/>
    </row>
    <row r="60" spans="2:17" s="45" customFormat="1" ht="15">
      <c r="B60" s="57"/>
      <c r="C60" s="57"/>
      <c r="D60" s="57"/>
      <c r="E60" s="3"/>
      <c r="F60" s="57"/>
      <c r="G60" s="57"/>
      <c r="H60" s="57"/>
      <c r="I60" s="57"/>
      <c r="J60" s="57"/>
      <c r="K60" s="57"/>
      <c r="L60" s="57"/>
      <c r="M60" s="57"/>
      <c r="N60" s="57"/>
      <c r="Q60" s="5"/>
    </row>
    <row r="61" spans="2:17" s="45" customFormat="1" ht="15">
      <c r="B61" s="57"/>
      <c r="C61" s="57"/>
      <c r="D61" s="57"/>
      <c r="E61" s="3"/>
      <c r="F61" s="57"/>
      <c r="G61" s="57"/>
      <c r="H61" s="57"/>
      <c r="I61" s="57"/>
      <c r="J61" s="57"/>
      <c r="K61" s="57"/>
      <c r="L61" s="57"/>
      <c r="M61" s="57"/>
      <c r="N61" s="57"/>
      <c r="Q61" s="5"/>
    </row>
    <row r="62" spans="2:17" s="45" customFormat="1" ht="15">
      <c r="B62" s="57"/>
      <c r="C62" s="57"/>
      <c r="D62" s="57"/>
      <c r="E62" s="3"/>
      <c r="F62" s="57"/>
      <c r="G62" s="57"/>
      <c r="H62" s="57"/>
      <c r="I62" s="57"/>
      <c r="J62" s="57"/>
      <c r="K62" s="57"/>
      <c r="L62" s="57"/>
      <c r="M62" s="57"/>
      <c r="N62" s="57"/>
      <c r="Q62" s="5"/>
    </row>
    <row r="63" spans="2:17" s="45" customFormat="1" ht="15">
      <c r="B63" s="57"/>
      <c r="C63" s="57"/>
      <c r="D63" s="57"/>
      <c r="E63" s="3"/>
      <c r="F63" s="57"/>
      <c r="G63" s="57"/>
      <c r="H63" s="57"/>
      <c r="I63" s="57"/>
      <c r="J63" s="57"/>
      <c r="K63" s="57"/>
      <c r="L63" s="57"/>
      <c r="M63" s="57"/>
      <c r="N63" s="57"/>
      <c r="Q63" s="5"/>
    </row>
    <row r="64" spans="2:17" s="45" customFormat="1" ht="15">
      <c r="B64" s="57"/>
      <c r="C64" s="57"/>
      <c r="D64" s="57"/>
      <c r="E64" s="3"/>
      <c r="F64" s="57"/>
      <c r="G64" s="57"/>
      <c r="H64" s="57"/>
      <c r="I64" s="57"/>
      <c r="J64" s="57"/>
      <c r="K64" s="57"/>
      <c r="L64" s="57"/>
      <c r="M64" s="57"/>
      <c r="N64" s="57"/>
      <c r="Q64" s="5"/>
    </row>
    <row r="65" spans="2:17" s="45" customFormat="1" ht="15">
      <c r="B65" s="57"/>
      <c r="C65" s="57"/>
      <c r="D65" s="57"/>
      <c r="E65" s="3"/>
      <c r="F65" s="57"/>
      <c r="G65" s="57"/>
      <c r="H65" s="57"/>
      <c r="I65" s="57"/>
      <c r="J65" s="57"/>
      <c r="K65" s="57"/>
      <c r="L65" s="57"/>
      <c r="M65" s="57"/>
      <c r="N65" s="57"/>
      <c r="Q65" s="5"/>
    </row>
    <row r="66" spans="2:17" s="45" customFormat="1" ht="15">
      <c r="B66" s="57"/>
      <c r="C66" s="57"/>
      <c r="D66" s="57"/>
      <c r="E66" s="3"/>
      <c r="F66" s="57"/>
      <c r="G66" s="57"/>
      <c r="H66" s="57"/>
      <c r="I66" s="57"/>
      <c r="J66" s="57"/>
      <c r="K66" s="57"/>
      <c r="L66" s="57"/>
      <c r="M66" s="57"/>
      <c r="N66" s="57"/>
      <c r="Q66" s="5"/>
    </row>
    <row r="67" spans="2:17" s="45" customFormat="1" ht="15">
      <c r="B67" s="57"/>
      <c r="C67" s="57"/>
      <c r="D67" s="57"/>
      <c r="E67" s="3"/>
      <c r="F67" s="57"/>
      <c r="G67" s="57"/>
      <c r="H67" s="57"/>
      <c r="I67" s="57"/>
      <c r="J67" s="57"/>
      <c r="K67" s="57"/>
      <c r="L67" s="57"/>
      <c r="M67" s="57"/>
      <c r="N67" s="57"/>
      <c r="Q67" s="5"/>
    </row>
    <row r="68" spans="2:17" s="45" customFormat="1" ht="15">
      <c r="B68" s="57"/>
      <c r="C68" s="57"/>
      <c r="D68" s="57"/>
      <c r="E68" s="3"/>
      <c r="F68" s="57"/>
      <c r="G68" s="57"/>
      <c r="H68" s="57"/>
      <c r="I68" s="57"/>
      <c r="J68" s="57"/>
      <c r="K68" s="57"/>
      <c r="L68" s="57"/>
      <c r="M68" s="57"/>
      <c r="N68" s="57"/>
      <c r="Q68" s="5"/>
    </row>
    <row r="69" spans="2:17" s="45" customFormat="1" ht="15">
      <c r="B69" s="57"/>
      <c r="C69" s="57"/>
      <c r="D69" s="57"/>
      <c r="E69" s="3"/>
      <c r="F69" s="57"/>
      <c r="G69" s="57"/>
      <c r="H69" s="57"/>
      <c r="I69" s="57"/>
      <c r="J69" s="57"/>
      <c r="K69" s="57"/>
      <c r="L69" s="57"/>
      <c r="M69" s="57"/>
      <c r="N69" s="57"/>
      <c r="Q69" s="5"/>
    </row>
    <row r="70" spans="2:17" s="45" customFormat="1" ht="15">
      <c r="B70" s="57"/>
      <c r="C70" s="57"/>
      <c r="D70" s="57"/>
      <c r="E70" s="3"/>
      <c r="F70" s="57"/>
      <c r="G70" s="57"/>
      <c r="H70" s="57"/>
      <c r="I70" s="57"/>
      <c r="J70" s="57"/>
      <c r="K70" s="57"/>
      <c r="L70" s="57"/>
      <c r="M70" s="57"/>
      <c r="N70" s="57"/>
      <c r="Q70" s="5"/>
    </row>
    <row r="71" spans="2:17" s="45" customFormat="1" ht="15">
      <c r="B71" s="57"/>
      <c r="C71" s="57"/>
      <c r="D71" s="57"/>
      <c r="E71" s="3"/>
      <c r="F71" s="57"/>
      <c r="G71" s="57"/>
      <c r="H71" s="57"/>
      <c r="I71" s="57"/>
      <c r="J71" s="57"/>
      <c r="K71" s="57"/>
      <c r="L71" s="57"/>
      <c r="M71" s="57"/>
      <c r="N71" s="57"/>
      <c r="Q71" s="5"/>
    </row>
    <row r="72" spans="2:14" ht="15">
      <c r="B72" s="57"/>
      <c r="C72" s="57"/>
      <c r="D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5">
      <c r="B73" s="57"/>
      <c r="C73" s="57"/>
      <c r="D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5">
      <c r="B74" s="57"/>
      <c r="C74" s="57"/>
      <c r="D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5">
      <c r="B75" s="57"/>
      <c r="C75" s="57"/>
      <c r="D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5">
      <c r="B76" s="57"/>
      <c r="C76" s="57"/>
      <c r="D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5">
      <c r="B77" s="57"/>
      <c r="C77" s="57"/>
      <c r="D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5">
      <c r="B78" s="57"/>
      <c r="C78" s="57"/>
      <c r="D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5">
      <c r="B79" s="57"/>
      <c r="C79" s="57"/>
      <c r="D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5">
      <c r="B80" s="57"/>
      <c r="C80" s="57"/>
      <c r="D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5">
      <c r="B81" s="57"/>
      <c r="C81" s="57"/>
      <c r="D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5">
      <c r="B82" s="57"/>
      <c r="C82" s="57"/>
      <c r="D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5">
      <c r="B83" s="57"/>
      <c r="C83" s="57"/>
      <c r="D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5">
      <c r="B84" s="57"/>
      <c r="C84" s="57"/>
      <c r="D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5">
      <c r="B85" s="57"/>
      <c r="C85" s="57"/>
      <c r="D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5">
      <c r="B86" s="57"/>
      <c r="C86" s="57"/>
      <c r="D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5">
      <c r="B87" s="57"/>
      <c r="C87" s="57"/>
      <c r="D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5">
      <c r="B88" s="57"/>
      <c r="C88" s="57"/>
      <c r="D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5">
      <c r="B89" s="57"/>
      <c r="C89" s="57"/>
      <c r="D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5">
      <c r="B90" s="57"/>
      <c r="C90" s="57"/>
      <c r="D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5">
      <c r="B91" s="57"/>
      <c r="C91" s="57"/>
      <c r="D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5">
      <c r="B92" s="57"/>
      <c r="C92" s="57"/>
      <c r="D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5">
      <c r="B93" s="57"/>
      <c r="C93" s="57"/>
      <c r="D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5">
      <c r="B94" s="57"/>
      <c r="C94" s="57"/>
      <c r="D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5">
      <c r="B95" s="57"/>
      <c r="C95" s="57"/>
      <c r="D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5">
      <c r="B96" s="57"/>
      <c r="C96" s="57"/>
      <c r="D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5">
      <c r="B97" s="57"/>
      <c r="C97" s="57"/>
      <c r="D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5">
      <c r="B98" s="57"/>
      <c r="C98" s="57"/>
      <c r="D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5">
      <c r="B99" s="57"/>
      <c r="C99" s="57"/>
      <c r="D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5">
      <c r="B100" s="57"/>
      <c r="C100" s="57"/>
      <c r="D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5">
      <c r="B101" s="57"/>
      <c r="C101" s="57"/>
      <c r="D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5">
      <c r="B102" s="57"/>
      <c r="C102" s="57"/>
      <c r="D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5">
      <c r="B103" s="57"/>
      <c r="C103" s="57"/>
      <c r="D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5">
      <c r="B104" s="57"/>
      <c r="C104" s="57"/>
      <c r="D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5">
      <c r="B105" s="57"/>
      <c r="C105" s="57"/>
      <c r="D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5">
      <c r="B106" s="57"/>
      <c r="C106" s="57"/>
      <c r="D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5">
      <c r="B107" s="57"/>
      <c r="C107" s="57"/>
      <c r="D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5">
      <c r="B108" s="57"/>
      <c r="C108" s="57"/>
      <c r="D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5">
      <c r="B109" s="57"/>
      <c r="C109" s="57"/>
      <c r="D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5">
      <c r="B110" s="57"/>
      <c r="C110" s="57"/>
      <c r="D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5">
      <c r="B111" s="57"/>
      <c r="C111" s="57"/>
      <c r="D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5">
      <c r="B112" s="57"/>
      <c r="C112" s="57"/>
      <c r="D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5">
      <c r="B113" s="57"/>
      <c r="C113" s="57"/>
      <c r="D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5">
      <c r="B114" s="57"/>
      <c r="C114" s="57"/>
      <c r="D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5">
      <c r="B115" s="57"/>
      <c r="C115" s="57"/>
      <c r="D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5">
      <c r="B116" s="57"/>
      <c r="C116" s="57"/>
      <c r="D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5">
      <c r="B117" s="57"/>
      <c r="C117" s="57"/>
      <c r="D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5">
      <c r="B118" s="57"/>
      <c r="C118" s="57"/>
      <c r="D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5">
      <c r="B119" s="57"/>
      <c r="C119" s="57"/>
      <c r="D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5">
      <c r="B120" s="57"/>
      <c r="C120" s="57"/>
      <c r="D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5">
      <c r="B121" s="57"/>
      <c r="C121" s="57"/>
      <c r="D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5">
      <c r="B122" s="57"/>
      <c r="C122" s="57"/>
      <c r="D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5">
      <c r="B123" s="57"/>
      <c r="C123" s="57"/>
      <c r="D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5">
      <c r="B124" s="57"/>
      <c r="C124" s="57"/>
      <c r="D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5">
      <c r="B125" s="57"/>
      <c r="C125" s="57"/>
      <c r="D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5">
      <c r="B126" s="57"/>
      <c r="C126" s="57"/>
      <c r="D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5">
      <c r="B127" s="57"/>
      <c r="C127" s="57"/>
      <c r="D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5">
      <c r="B128" s="57"/>
      <c r="C128" s="57"/>
      <c r="D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5">
      <c r="B129" s="57"/>
      <c r="C129" s="57"/>
      <c r="D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5">
      <c r="B130" s="57"/>
      <c r="C130" s="57"/>
      <c r="D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5">
      <c r="B131" s="57"/>
      <c r="C131" s="57"/>
      <c r="D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5">
      <c r="B132" s="57"/>
      <c r="C132" s="57"/>
      <c r="D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5">
      <c r="B133" s="57"/>
      <c r="C133" s="57"/>
      <c r="D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5">
      <c r="B134" s="57"/>
      <c r="C134" s="57"/>
      <c r="D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5">
      <c r="B135" s="57"/>
      <c r="C135" s="57"/>
      <c r="D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5">
      <c r="B136" s="57"/>
      <c r="C136" s="57"/>
      <c r="D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5">
      <c r="B137" s="57"/>
      <c r="C137" s="57"/>
      <c r="D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5">
      <c r="B138" s="57"/>
      <c r="C138" s="57"/>
      <c r="D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5">
      <c r="B139" s="57"/>
      <c r="C139" s="57"/>
      <c r="D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5">
      <c r="B140" s="57"/>
      <c r="C140" s="57"/>
      <c r="D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5">
      <c r="B141" s="57"/>
      <c r="C141" s="57"/>
      <c r="D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5">
      <c r="B142" s="57"/>
      <c r="C142" s="57"/>
      <c r="D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5">
      <c r="B143" s="57"/>
      <c r="C143" s="57"/>
      <c r="D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5">
      <c r="B144" s="57"/>
      <c r="C144" s="57"/>
      <c r="D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5">
      <c r="B145" s="57"/>
      <c r="C145" s="57"/>
      <c r="D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5">
      <c r="B146" s="57"/>
      <c r="C146" s="57"/>
      <c r="D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5">
      <c r="B147" s="57"/>
      <c r="C147" s="57"/>
      <c r="D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5">
      <c r="B148" s="57"/>
      <c r="C148" s="57"/>
      <c r="D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5">
      <c r="B149" s="57"/>
      <c r="C149" s="57"/>
      <c r="D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5">
      <c r="B150" s="57"/>
      <c r="C150" s="57"/>
      <c r="D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5">
      <c r="B151" s="57"/>
      <c r="C151" s="57"/>
      <c r="D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5">
      <c r="B152" s="57"/>
      <c r="C152" s="57"/>
      <c r="D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5">
      <c r="B153" s="57"/>
      <c r="C153" s="57"/>
      <c r="D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5">
      <c r="B154" s="57"/>
      <c r="C154" s="57"/>
      <c r="D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5">
      <c r="B155" s="57"/>
      <c r="C155" s="57"/>
      <c r="D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5">
      <c r="B156" s="57"/>
      <c r="C156" s="57"/>
      <c r="D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5">
      <c r="B157" s="57"/>
      <c r="C157" s="57"/>
      <c r="D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5">
      <c r="B158" s="57"/>
      <c r="C158" s="57"/>
      <c r="D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5">
      <c r="B159" s="57"/>
      <c r="C159" s="57"/>
      <c r="D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5">
      <c r="B160" s="57"/>
      <c r="C160" s="57"/>
      <c r="D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5">
      <c r="B161" s="57"/>
      <c r="C161" s="57"/>
      <c r="D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5">
      <c r="B162" s="57"/>
      <c r="C162" s="57"/>
      <c r="D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5">
      <c r="B163" s="57"/>
      <c r="C163" s="57"/>
      <c r="D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5">
      <c r="B164" s="57"/>
      <c r="C164" s="57"/>
      <c r="D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5">
      <c r="B165" s="57"/>
      <c r="C165" s="57"/>
      <c r="D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5">
      <c r="B166" s="57"/>
      <c r="C166" s="57"/>
      <c r="D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5">
      <c r="B167" s="57"/>
      <c r="C167" s="57"/>
      <c r="D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5">
      <c r="B168" s="57"/>
      <c r="C168" s="57"/>
      <c r="D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5">
      <c r="B169" s="57"/>
      <c r="C169" s="57"/>
      <c r="D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5">
      <c r="B170" s="57"/>
      <c r="C170" s="57"/>
      <c r="D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5">
      <c r="B171" s="57"/>
      <c r="C171" s="57"/>
      <c r="D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5">
      <c r="B172" s="57"/>
      <c r="C172" s="57"/>
      <c r="D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5">
      <c r="B173" s="57"/>
      <c r="C173" s="57"/>
      <c r="D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5">
      <c r="B174" s="57"/>
      <c r="C174" s="57"/>
      <c r="D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5">
      <c r="B175" s="57"/>
      <c r="C175" s="57"/>
      <c r="D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5">
      <c r="B176" s="57"/>
      <c r="C176" s="57"/>
      <c r="D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5">
      <c r="B177" s="57"/>
      <c r="C177" s="57"/>
      <c r="D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5">
      <c r="B178" s="57"/>
      <c r="C178" s="57"/>
      <c r="D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5">
      <c r="B179" s="57"/>
      <c r="C179" s="57"/>
      <c r="D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5">
      <c r="B180" s="57"/>
      <c r="C180" s="57"/>
      <c r="D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5">
      <c r="B181" s="57"/>
      <c r="C181" s="57"/>
      <c r="D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5">
      <c r="B182" s="57"/>
      <c r="C182" s="57"/>
      <c r="D182" s="57"/>
      <c r="F182" s="57"/>
      <c r="G182" s="57"/>
      <c r="H182" s="57"/>
      <c r="I182" s="57"/>
      <c r="J182" s="57"/>
      <c r="K182" s="57"/>
      <c r="L182" s="57"/>
      <c r="M182" s="57"/>
      <c r="N182" s="57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7.625" style="45" customWidth="1"/>
    <col min="3" max="3" width="22.75390625" style="45" customWidth="1"/>
    <col min="4" max="4" width="27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110</v>
      </c>
      <c r="E10" s="50" t="s">
        <v>60</v>
      </c>
      <c r="F10" s="51"/>
      <c r="G10" s="49" t="str">
        <f>"Nazwa handlowa /
"&amp;C10&amp;" / 
"&amp;D10</f>
        <v>Nazwa handlowa /
Dawka / 
Postać/Opakowanie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8" t="s">
        <v>297</v>
      </c>
      <c r="C11" s="109" t="s">
        <v>298</v>
      </c>
      <c r="D11" s="109" t="s">
        <v>299</v>
      </c>
      <c r="E11" s="60">
        <v>500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108" t="s">
        <v>297</v>
      </c>
      <c r="C12" s="109" t="s">
        <v>300</v>
      </c>
      <c r="D12" s="109" t="s">
        <v>299</v>
      </c>
      <c r="E12" s="60">
        <v>200</v>
      </c>
      <c r="F12" s="9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8" t="s">
        <v>297</v>
      </c>
      <c r="C13" s="109" t="s">
        <v>301</v>
      </c>
      <c r="D13" s="109" t="s">
        <v>299</v>
      </c>
      <c r="E13" s="60">
        <v>1300</v>
      </c>
      <c r="F13" s="9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="57" customFormat="1" ht="15">
      <c r="Q14" s="5"/>
    </row>
    <row r="15" spans="2:17" s="90" customFormat="1" ht="34.5" customHeight="1">
      <c r="B15" s="179" t="s">
        <v>302</v>
      </c>
      <c r="C15" s="180"/>
      <c r="D15" s="180"/>
      <c r="E15" s="180"/>
      <c r="F15" s="180"/>
      <c r="Q15" s="5"/>
    </row>
    <row r="16" spans="2:17" s="90" customFormat="1" ht="18.75" customHeight="1">
      <c r="B16" s="179" t="s">
        <v>296</v>
      </c>
      <c r="C16" s="180"/>
      <c r="D16" s="180"/>
      <c r="E16" s="180"/>
      <c r="F16" s="180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5">
    <mergeCell ref="G2:I2"/>
    <mergeCell ref="H6:I6"/>
    <mergeCell ref="B17:N17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5.375" style="45" customWidth="1"/>
    <col min="4" max="4" width="34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29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303</v>
      </c>
      <c r="C11" s="100" t="s">
        <v>304</v>
      </c>
      <c r="D11" s="100" t="s">
        <v>305</v>
      </c>
      <c r="E11" s="60">
        <v>1000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100" t="s">
        <v>306</v>
      </c>
      <c r="C12" s="100" t="s">
        <v>307</v>
      </c>
      <c r="D12" s="100" t="s">
        <v>305</v>
      </c>
      <c r="E12" s="60">
        <v>1550</v>
      </c>
      <c r="F12" s="99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0" t="s">
        <v>306</v>
      </c>
      <c r="C13" s="100" t="s">
        <v>308</v>
      </c>
      <c r="D13" s="100" t="s">
        <v>305</v>
      </c>
      <c r="E13" s="60">
        <v>400</v>
      </c>
      <c r="F13" s="99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90" customFormat="1" ht="45">
      <c r="A14" s="91" t="s">
        <v>5</v>
      </c>
      <c r="B14" s="100" t="s">
        <v>306</v>
      </c>
      <c r="C14" s="100" t="s">
        <v>309</v>
      </c>
      <c r="D14" s="100" t="s">
        <v>305</v>
      </c>
      <c r="E14" s="60">
        <v>1100</v>
      </c>
      <c r="F14" s="99" t="s">
        <v>68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="57" customFormat="1" ht="15">
      <c r="Q15" s="5"/>
    </row>
    <row r="16" spans="2:17" s="90" customFormat="1" ht="37.5" customHeight="1">
      <c r="B16" s="179" t="s">
        <v>302</v>
      </c>
      <c r="C16" s="180"/>
      <c r="D16" s="180"/>
      <c r="E16" s="180"/>
      <c r="F16" s="180"/>
      <c r="Q16" s="5"/>
    </row>
    <row r="17" spans="2:17" s="90" customFormat="1" ht="21.75" customHeight="1">
      <c r="B17" s="179" t="s">
        <v>296</v>
      </c>
      <c r="C17" s="180"/>
      <c r="D17" s="180"/>
      <c r="E17" s="180"/>
      <c r="F17" s="180"/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8:N18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1">
      <selection activeCell="E35" sqref="E35"/>
    </sheetView>
  </sheetViews>
  <sheetFormatPr defaultColWidth="9.00390625" defaultRowHeight="12.75"/>
  <cols>
    <col min="1" max="1" width="5.375" style="45" customWidth="1"/>
    <col min="2" max="2" width="21.00390625" style="45" customWidth="1"/>
    <col min="3" max="3" width="14.875" style="45" customWidth="1"/>
    <col min="4" max="4" width="29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379</v>
      </c>
      <c r="C11" s="100" t="s">
        <v>310</v>
      </c>
      <c r="D11" s="100" t="s">
        <v>311</v>
      </c>
      <c r="E11" s="60">
        <v>1000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0" t="s">
        <v>379</v>
      </c>
      <c r="C12" s="100" t="s">
        <v>63</v>
      </c>
      <c r="D12" s="100" t="s">
        <v>311</v>
      </c>
      <c r="E12" s="60">
        <v>1000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0" t="s">
        <v>379</v>
      </c>
      <c r="C13" s="100" t="s">
        <v>114</v>
      </c>
      <c r="D13" s="100" t="s">
        <v>311</v>
      </c>
      <c r="E13" s="60">
        <v>2700</v>
      </c>
      <c r="F13" s="9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37.5" customHeight="1">
      <c r="B15" s="179" t="s">
        <v>302</v>
      </c>
      <c r="C15" s="180"/>
      <c r="D15" s="180"/>
      <c r="E15" s="180"/>
      <c r="F15" s="180"/>
      <c r="Q15" s="5"/>
    </row>
    <row r="16" spans="2:17" s="90" customFormat="1" ht="15">
      <c r="B16" s="184" t="s">
        <v>312</v>
      </c>
      <c r="C16" s="185"/>
      <c r="D16" s="185"/>
      <c r="E16" s="185"/>
      <c r="F16" s="186"/>
      <c r="Q16" s="5"/>
    </row>
    <row r="17" s="57" customFormat="1" ht="15"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5:F15"/>
    <mergeCell ref="B18:N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33.75390625" style="45" customWidth="1"/>
    <col min="3" max="3" width="11.125" style="45" customWidth="1"/>
    <col min="4" max="4" width="36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88.5" customHeight="1">
      <c r="A11" s="91" t="s">
        <v>2</v>
      </c>
      <c r="B11" s="100" t="s">
        <v>313</v>
      </c>
      <c r="C11" s="110" t="s">
        <v>314</v>
      </c>
      <c r="D11" s="100" t="s">
        <v>315</v>
      </c>
      <c r="E11" s="60">
        <v>110</v>
      </c>
      <c r="F11" s="9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79" t="s">
        <v>226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L18" sqref="L18"/>
    </sheetView>
  </sheetViews>
  <sheetFormatPr defaultColWidth="9.00390625" defaultRowHeight="12.75"/>
  <cols>
    <col min="1" max="1" width="5.375" style="45" customWidth="1"/>
    <col min="2" max="2" width="22.25390625" style="45" customWidth="1"/>
    <col min="3" max="3" width="22.875" style="45" customWidth="1"/>
    <col min="4" max="4" width="30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64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98" t="s">
        <v>316</v>
      </c>
      <c r="C11" s="100" t="s">
        <v>112</v>
      </c>
      <c r="D11" s="100" t="s">
        <v>317</v>
      </c>
      <c r="E11" s="60">
        <v>70</v>
      </c>
      <c r="F11" s="51" t="s">
        <v>68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8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L20" sqref="L20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3.625" style="45" customWidth="1"/>
    <col min="4" max="4" width="25.75390625" style="45" customWidth="1"/>
    <col min="5" max="5" width="11.875" style="3" customWidth="1"/>
    <col min="6" max="6" width="20.75390625" style="45" customWidth="1"/>
    <col min="7" max="7" width="39.75390625" style="45" customWidth="1"/>
    <col min="8" max="10" width="36.125" style="45" customWidth="1"/>
    <col min="11" max="11" width="16.625" style="45" customWidth="1"/>
    <col min="12" max="12" width="20.25390625" style="45" customWidth="1"/>
    <col min="13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3" customHeight="1">
      <c r="A10" s="49" t="s">
        <v>44</v>
      </c>
      <c r="B10" s="49" t="s">
        <v>15</v>
      </c>
      <c r="C10" s="49" t="s">
        <v>16</v>
      </c>
      <c r="D10" s="49" t="s">
        <v>122</v>
      </c>
      <c r="E10" s="50" t="s">
        <v>64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321</v>
      </c>
      <c r="M10" s="52" t="s">
        <v>322</v>
      </c>
      <c r="N10" s="49" t="s">
        <v>17</v>
      </c>
    </row>
    <row r="11" spans="1:17" s="57" customFormat="1" ht="45">
      <c r="A11" s="58" t="s">
        <v>2</v>
      </c>
      <c r="B11" s="102" t="s">
        <v>318</v>
      </c>
      <c r="C11" s="98" t="s">
        <v>267</v>
      </c>
      <c r="D11" s="59" t="s">
        <v>319</v>
      </c>
      <c r="E11" s="60">
        <v>1350</v>
      </c>
      <c r="F11" s="51" t="s">
        <v>320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48.7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2">
      <selection activeCell="B11" sqref="B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6.375" style="45" customWidth="1"/>
    <col min="4" max="4" width="24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323</v>
      </c>
      <c r="C11" s="100" t="s">
        <v>324</v>
      </c>
      <c r="D11" s="100" t="s">
        <v>325</v>
      </c>
      <c r="E11" s="60">
        <v>2000</v>
      </c>
      <c r="F11" s="51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79" t="s">
        <v>312</v>
      </c>
      <c r="C13" s="180"/>
      <c r="D13" s="180"/>
      <c r="E13" s="180"/>
      <c r="F13" s="180"/>
      <c r="Q13" s="5"/>
    </row>
    <row r="14" spans="2:17" s="57" customFormat="1" ht="56.25" customHeight="1">
      <c r="B14" s="197" t="s">
        <v>326</v>
      </c>
      <c r="C14" s="198"/>
      <c r="D14" s="198"/>
      <c r="E14" s="198"/>
      <c r="F14" s="199"/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5">
    <mergeCell ref="G2:I2"/>
    <mergeCell ref="H6:I6"/>
    <mergeCell ref="B13:F13"/>
    <mergeCell ref="B15:N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3"/>
  <sheetViews>
    <sheetView showGridLines="0" tabSelected="1" zoomScale="77" zoomScaleNormal="77" zoomScalePageLayoutView="80" workbookViewId="0" topLeftCell="A13">
      <selection activeCell="G20" sqref="G20"/>
    </sheetView>
  </sheetViews>
  <sheetFormatPr defaultColWidth="9.00390625" defaultRowHeight="12.75"/>
  <cols>
    <col min="1" max="1" width="5.375" style="45" customWidth="1"/>
    <col min="2" max="2" width="34.875" style="45" customWidth="1"/>
    <col min="3" max="3" width="17.875" style="45" customWidth="1"/>
    <col min="4" max="4" width="27.125" style="45" customWidth="1"/>
    <col min="5" max="5" width="11.875" style="3" customWidth="1"/>
    <col min="6" max="6" width="13.625" style="45" customWidth="1"/>
    <col min="7" max="7" width="39.75390625" style="45" customWidth="1"/>
    <col min="8" max="10" width="36.125" style="45" customWidth="1"/>
    <col min="11" max="13" width="16.625" style="45" customWidth="1"/>
    <col min="14" max="14" width="16.00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144" t="s">
        <v>383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SUM(N11:N20)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0.25" customHeight="1">
      <c r="A10" s="49" t="s">
        <v>44</v>
      </c>
      <c r="B10" s="49" t="s">
        <v>15</v>
      </c>
      <c r="C10" s="49" t="s">
        <v>16</v>
      </c>
      <c r="D10" s="49" t="s">
        <v>122</v>
      </c>
      <c r="E10" s="50" t="s">
        <v>64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369</v>
      </c>
      <c r="M10" s="52" t="s">
        <v>370</v>
      </c>
      <c r="N10" s="49" t="s">
        <v>17</v>
      </c>
    </row>
    <row r="11" spans="1:17" s="57" customFormat="1" ht="240">
      <c r="A11" s="135" t="s">
        <v>2</v>
      </c>
      <c r="B11" s="100" t="s">
        <v>380</v>
      </c>
      <c r="C11" s="100" t="s">
        <v>357</v>
      </c>
      <c r="D11" s="100" t="s">
        <v>358</v>
      </c>
      <c r="E11" s="136">
        <v>2500</v>
      </c>
      <c r="F11" s="137" t="s">
        <v>359</v>
      </c>
      <c r="G11" s="92" t="s">
        <v>360</v>
      </c>
      <c r="H11" s="125"/>
      <c r="I11" s="125"/>
      <c r="J11" s="126" t="s">
        <v>361</v>
      </c>
      <c r="K11" s="127"/>
      <c r="L11" s="127" t="str">
        <f>IF(K11=0,"0,00",IF(K11&gt;0,ROUND(E11/K11,2)))</f>
        <v>0,00</v>
      </c>
      <c r="M11" s="127"/>
      <c r="N11" s="128">
        <f>ROUND(L11*ROUND(M11,2),2)</f>
        <v>0</v>
      </c>
      <c r="Q11" s="5"/>
    </row>
    <row r="12" spans="1:17" s="57" customFormat="1" ht="63" customHeight="1">
      <c r="A12" s="131" t="s">
        <v>44</v>
      </c>
      <c r="B12" s="205" t="s">
        <v>15</v>
      </c>
      <c r="C12" s="206"/>
      <c r="D12" s="207"/>
      <c r="E12" s="129"/>
      <c r="F12" s="130"/>
      <c r="G12" s="131" t="str">
        <f>"Nazwa handlowa /
"&amp;C12&amp;" / 
"&amp;D12</f>
        <v>Nazwa handlowa /
 / 
</v>
      </c>
      <c r="H12" s="131" t="s">
        <v>59</v>
      </c>
      <c r="I12" s="131" t="str">
        <f>B12</f>
        <v>Skład</v>
      </c>
      <c r="J12" s="132" t="s">
        <v>362</v>
      </c>
      <c r="K12" s="131" t="s">
        <v>38</v>
      </c>
      <c r="L12" s="131" t="s">
        <v>363</v>
      </c>
      <c r="M12" s="131" t="s">
        <v>371</v>
      </c>
      <c r="N12" s="131" t="s">
        <v>17</v>
      </c>
      <c r="Q12" s="5"/>
    </row>
    <row r="13" spans="1:17" s="57" customFormat="1" ht="34.5" customHeight="1">
      <c r="A13" s="135" t="s">
        <v>3</v>
      </c>
      <c r="B13" s="100" t="s">
        <v>372</v>
      </c>
      <c r="C13" s="138"/>
      <c r="D13" s="138"/>
      <c r="E13" s="136">
        <v>1300</v>
      </c>
      <c r="F13" s="139" t="s">
        <v>67</v>
      </c>
      <c r="G13" s="127"/>
      <c r="H13" s="127"/>
      <c r="I13" s="127"/>
      <c r="J13" s="127"/>
      <c r="K13" s="127"/>
      <c r="L13" s="127" t="str">
        <f aca="true" t="shared" si="0" ref="L13:L20">IF(K13=0,"0,00",IF(K13&gt;0,ROUND(E13/K13,2)))</f>
        <v>0,00</v>
      </c>
      <c r="M13" s="127"/>
      <c r="N13" s="128">
        <f aca="true" t="shared" si="1" ref="N13:N20">ROUND(L13*ROUND(M13,2),2)</f>
        <v>0</v>
      </c>
      <c r="Q13" s="5"/>
    </row>
    <row r="14" spans="1:17" s="57" customFormat="1" ht="33.75" customHeight="1">
      <c r="A14" s="135" t="s">
        <v>4</v>
      </c>
      <c r="B14" s="100" t="s">
        <v>373</v>
      </c>
      <c r="C14" s="138"/>
      <c r="D14" s="138"/>
      <c r="E14" s="136">
        <v>1300</v>
      </c>
      <c r="F14" s="139" t="s">
        <v>67</v>
      </c>
      <c r="G14" s="127"/>
      <c r="H14" s="127"/>
      <c r="I14" s="127"/>
      <c r="J14" s="127"/>
      <c r="K14" s="127"/>
      <c r="L14" s="127" t="str">
        <f t="shared" si="0"/>
        <v>0,00</v>
      </c>
      <c r="M14" s="127"/>
      <c r="N14" s="128">
        <f t="shared" si="1"/>
        <v>0</v>
      </c>
      <c r="Q14" s="5"/>
    </row>
    <row r="15" spans="1:17" s="57" customFormat="1" ht="37.5" customHeight="1">
      <c r="A15" s="135" t="s">
        <v>5</v>
      </c>
      <c r="B15" s="100" t="s">
        <v>374</v>
      </c>
      <c r="C15" s="138"/>
      <c r="D15" s="138"/>
      <c r="E15" s="136">
        <v>1300</v>
      </c>
      <c r="F15" s="139" t="s">
        <v>67</v>
      </c>
      <c r="G15" s="127"/>
      <c r="H15" s="127"/>
      <c r="I15" s="127"/>
      <c r="J15" s="127"/>
      <c r="K15" s="127"/>
      <c r="L15" s="127" t="str">
        <f t="shared" si="0"/>
        <v>0,00</v>
      </c>
      <c r="M15" s="127"/>
      <c r="N15" s="128">
        <f t="shared" si="1"/>
        <v>0</v>
      </c>
      <c r="Q15" s="5"/>
    </row>
    <row r="16" spans="1:17" s="57" customFormat="1" ht="81" customHeight="1">
      <c r="A16" s="135" t="s">
        <v>40</v>
      </c>
      <c r="B16" s="100" t="s">
        <v>375</v>
      </c>
      <c r="C16" s="138"/>
      <c r="D16" s="138"/>
      <c r="E16" s="136">
        <v>1300</v>
      </c>
      <c r="F16" s="139" t="s">
        <v>67</v>
      </c>
      <c r="G16" s="127"/>
      <c r="H16" s="127"/>
      <c r="I16" s="127"/>
      <c r="J16" s="127"/>
      <c r="K16" s="127"/>
      <c r="L16" s="127" t="str">
        <f t="shared" si="0"/>
        <v>0,00</v>
      </c>
      <c r="M16" s="127"/>
      <c r="N16" s="128">
        <f t="shared" si="1"/>
        <v>0</v>
      </c>
      <c r="Q16" s="5"/>
    </row>
    <row r="17" spans="1:17" s="57" customFormat="1" ht="40.5" customHeight="1">
      <c r="A17" s="135" t="s">
        <v>46</v>
      </c>
      <c r="B17" s="100" t="s">
        <v>376</v>
      </c>
      <c r="C17" s="138"/>
      <c r="D17" s="138"/>
      <c r="E17" s="136">
        <v>1300</v>
      </c>
      <c r="F17" s="139" t="s">
        <v>67</v>
      </c>
      <c r="G17" s="127"/>
      <c r="H17" s="127"/>
      <c r="I17" s="127"/>
      <c r="J17" s="127"/>
      <c r="K17" s="127"/>
      <c r="L17" s="127" t="str">
        <f t="shared" si="0"/>
        <v>0,00</v>
      </c>
      <c r="M17" s="127"/>
      <c r="N17" s="128">
        <f t="shared" si="1"/>
        <v>0</v>
      </c>
      <c r="Q17" s="5"/>
    </row>
    <row r="18" spans="1:17" s="57" customFormat="1" ht="45" customHeight="1">
      <c r="A18" s="135" t="s">
        <v>6</v>
      </c>
      <c r="B18" s="100" t="s">
        <v>377</v>
      </c>
      <c r="C18" s="138"/>
      <c r="D18" s="138"/>
      <c r="E18" s="136">
        <v>1300</v>
      </c>
      <c r="F18" s="139" t="s">
        <v>67</v>
      </c>
      <c r="G18" s="127"/>
      <c r="H18" s="127"/>
      <c r="I18" s="127"/>
      <c r="J18" s="127"/>
      <c r="K18" s="127"/>
      <c r="L18" s="127" t="str">
        <f t="shared" si="0"/>
        <v>0,00</v>
      </c>
      <c r="M18" s="127"/>
      <c r="N18" s="128">
        <f t="shared" si="1"/>
        <v>0</v>
      </c>
      <c r="Q18" s="5"/>
    </row>
    <row r="19" spans="1:17" s="57" customFormat="1" ht="60" customHeight="1">
      <c r="A19" s="135" t="s">
        <v>7</v>
      </c>
      <c r="B19" s="100" t="s">
        <v>378</v>
      </c>
      <c r="C19" s="138"/>
      <c r="D19" s="138"/>
      <c r="E19" s="136">
        <v>5000</v>
      </c>
      <c r="F19" s="139" t="s">
        <v>67</v>
      </c>
      <c r="G19" s="127"/>
      <c r="H19" s="127"/>
      <c r="I19" s="127"/>
      <c r="J19" s="127"/>
      <c r="K19" s="127"/>
      <c r="L19" s="127" t="str">
        <f t="shared" si="0"/>
        <v>0,00</v>
      </c>
      <c r="M19" s="127"/>
      <c r="N19" s="128">
        <f t="shared" si="1"/>
        <v>0</v>
      </c>
      <c r="Q19" s="5"/>
    </row>
    <row r="20" spans="1:17" s="57" customFormat="1" ht="74.25" customHeight="1">
      <c r="A20" s="135" t="s">
        <v>20</v>
      </c>
      <c r="B20" s="100" t="s">
        <v>364</v>
      </c>
      <c r="C20" s="135"/>
      <c r="D20" s="135"/>
      <c r="E20" s="140">
        <v>100</v>
      </c>
      <c r="F20" s="139" t="s">
        <v>67</v>
      </c>
      <c r="G20" s="124"/>
      <c r="H20" s="124"/>
      <c r="I20" s="124"/>
      <c r="J20" s="124"/>
      <c r="K20" s="124"/>
      <c r="L20" s="127" t="str">
        <f t="shared" si="0"/>
        <v>0,00</v>
      </c>
      <c r="M20" s="127"/>
      <c r="N20" s="128">
        <f t="shared" si="1"/>
        <v>0</v>
      </c>
      <c r="Q20" s="5"/>
    </row>
    <row r="21" spans="1:17" s="57" customFormat="1" ht="52.5" customHeight="1">
      <c r="A21" s="133"/>
      <c r="B21" s="208" t="s">
        <v>187</v>
      </c>
      <c r="C21" s="209"/>
      <c r="D21" s="209"/>
      <c r="E21" s="134"/>
      <c r="F21" s="133"/>
      <c r="G21" s="133"/>
      <c r="H21" s="133"/>
      <c r="I21" s="133"/>
      <c r="J21" s="133"/>
      <c r="K21" s="133"/>
      <c r="L21" s="133"/>
      <c r="M21" s="133"/>
      <c r="N21" s="133"/>
      <c r="Q21" s="5"/>
    </row>
    <row r="22" spans="1:17" s="57" customFormat="1" ht="66" customHeight="1">
      <c r="A22" s="90"/>
      <c r="B22" s="208" t="s">
        <v>385</v>
      </c>
      <c r="C22" s="210"/>
      <c r="D22" s="210"/>
      <c r="E22" s="3"/>
      <c r="F22" s="90"/>
      <c r="G22" s="90"/>
      <c r="H22" s="90"/>
      <c r="I22" s="90"/>
      <c r="J22" s="90"/>
      <c r="K22" s="90"/>
      <c r="L22" s="90"/>
      <c r="M22" s="90"/>
      <c r="N22" s="90"/>
      <c r="Q22" s="5"/>
    </row>
    <row r="23" spans="2:17" s="90" customFormat="1" ht="34.5" customHeight="1">
      <c r="B23" s="208" t="s">
        <v>365</v>
      </c>
      <c r="C23" s="210"/>
      <c r="D23" s="210"/>
      <c r="E23" s="3"/>
      <c r="Q23" s="5"/>
    </row>
    <row r="24" spans="1:17" s="57" customFormat="1" ht="57.75" customHeight="1">
      <c r="A24" s="90"/>
      <c r="B24" s="219" t="s">
        <v>116</v>
      </c>
      <c r="C24" s="219"/>
      <c r="D24" s="219"/>
      <c r="E24" s="3"/>
      <c r="F24" s="90"/>
      <c r="G24" s="90"/>
      <c r="H24" s="90"/>
      <c r="I24" s="90"/>
      <c r="J24" s="90"/>
      <c r="K24" s="90"/>
      <c r="L24" s="90"/>
      <c r="M24" s="90"/>
      <c r="N24" s="90"/>
      <c r="Q24" s="5"/>
    </row>
    <row r="25" spans="1:17" s="57" customFormat="1" ht="41.25" customHeight="1">
      <c r="A25" s="90"/>
      <c r="B25" s="211" t="s">
        <v>386</v>
      </c>
      <c r="C25" s="212"/>
      <c r="D25" s="212"/>
      <c r="E25" s="212"/>
      <c r="F25" s="212"/>
      <c r="G25" s="213" t="s">
        <v>366</v>
      </c>
      <c r="H25" s="214"/>
      <c r="I25" s="214"/>
      <c r="J25" s="214"/>
      <c r="K25" s="214"/>
      <c r="L25" s="214"/>
      <c r="M25" s="214"/>
      <c r="N25" s="214"/>
      <c r="Q25" s="5"/>
    </row>
    <row r="26" spans="1:17" s="57" customFormat="1" ht="192" customHeight="1">
      <c r="A26" s="90"/>
      <c r="B26" s="215" t="s">
        <v>367</v>
      </c>
      <c r="C26" s="216"/>
      <c r="D26" s="216"/>
      <c r="E26" s="216"/>
      <c r="F26" s="216"/>
      <c r="G26" s="217" t="s">
        <v>368</v>
      </c>
      <c r="H26" s="218"/>
      <c r="I26" s="218"/>
      <c r="J26" s="218"/>
      <c r="K26" s="218"/>
      <c r="L26" s="218"/>
      <c r="M26" s="218"/>
      <c r="N26" s="218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11">
    <mergeCell ref="B25:F25"/>
    <mergeCell ref="G25:N25"/>
    <mergeCell ref="B26:F26"/>
    <mergeCell ref="G26:N26"/>
    <mergeCell ref="B24:D24"/>
    <mergeCell ref="G2:I2"/>
    <mergeCell ref="H6:I6"/>
    <mergeCell ref="B12:D12"/>
    <mergeCell ref="B21:D21"/>
    <mergeCell ref="B22:D22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375" style="45" customWidth="1"/>
    <col min="3" max="3" width="17.125" style="45" customWidth="1"/>
    <col min="4" max="4" width="29.75390625" style="45" customWidth="1"/>
    <col min="5" max="5" width="11.875" style="3" customWidth="1"/>
    <col min="6" max="6" width="10.25390625" style="45" customWidth="1"/>
    <col min="7" max="7" width="39.75390625" style="45" customWidth="1"/>
    <col min="8" max="9" width="36.125" style="45" customWidth="1"/>
    <col min="10" max="10" width="28.253906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6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327</v>
      </c>
      <c r="C11" s="100" t="s">
        <v>328</v>
      </c>
      <c r="D11" s="100" t="s">
        <v>329</v>
      </c>
      <c r="E11" s="60">
        <v>72</v>
      </c>
      <c r="F11" s="51" t="s">
        <v>330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79" t="s">
        <v>331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8.75390625" style="45" customWidth="1"/>
    <col min="4" max="4" width="29.7539062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28.25390625" style="45" customWidth="1"/>
    <col min="10" max="10" width="25.003906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98" t="s">
        <v>332</v>
      </c>
      <c r="C11" s="95" t="s">
        <v>333</v>
      </c>
      <c r="D11" s="95" t="s">
        <v>334</v>
      </c>
      <c r="E11" s="60">
        <v>20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98" t="s">
        <v>332</v>
      </c>
      <c r="C12" s="98" t="s">
        <v>335</v>
      </c>
      <c r="D12" s="95" t="s">
        <v>334</v>
      </c>
      <c r="E12" s="60">
        <v>50</v>
      </c>
      <c r="F12" s="9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79" t="s">
        <v>109</v>
      </c>
      <c r="C14" s="180"/>
      <c r="D14" s="180"/>
      <c r="E14" s="180"/>
      <c r="F14" s="180"/>
      <c r="Q14" s="5"/>
    </row>
    <row r="15" spans="2:17" s="57" customFormat="1" ht="15">
      <c r="B15" s="179" t="s">
        <v>331</v>
      </c>
      <c r="C15" s="180"/>
      <c r="D15" s="180"/>
      <c r="E15" s="180"/>
      <c r="F15" s="180"/>
      <c r="Q15" s="5"/>
    </row>
    <row r="16" spans="2:17" s="57" customFormat="1" ht="15">
      <c r="B16" s="178" t="s">
        <v>116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5">
    <mergeCell ref="G2:I2"/>
    <mergeCell ref="H6:I6"/>
    <mergeCell ref="B14:F14"/>
    <mergeCell ref="B16:N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27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73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144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145</v>
      </c>
      <c r="M10" s="52" t="s">
        <v>146</v>
      </c>
      <c r="N10" s="49" t="s">
        <v>17</v>
      </c>
    </row>
    <row r="11" spans="1:17" s="57" customFormat="1" ht="45">
      <c r="A11" s="58" t="s">
        <v>2</v>
      </c>
      <c r="B11" s="59" t="s">
        <v>139</v>
      </c>
      <c r="C11" s="59" t="s">
        <v>140</v>
      </c>
      <c r="D11" s="59" t="s">
        <v>143</v>
      </c>
      <c r="E11" s="60">
        <v>75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139</v>
      </c>
      <c r="C12" s="59" t="s">
        <v>141</v>
      </c>
      <c r="D12" s="59" t="s">
        <v>143</v>
      </c>
      <c r="E12" s="60">
        <v>75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139</v>
      </c>
      <c r="C13" s="59" t="s">
        <v>142</v>
      </c>
      <c r="D13" s="59" t="s">
        <v>143</v>
      </c>
      <c r="E13" s="60">
        <v>100</v>
      </c>
      <c r="F13" s="5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8.75" customHeight="1">
      <c r="B15" s="179" t="s">
        <v>115</v>
      </c>
      <c r="C15" s="180"/>
      <c r="D15" s="180"/>
      <c r="E15" s="180"/>
      <c r="F15" s="180"/>
      <c r="Q15" s="5"/>
    </row>
    <row r="16" spans="2:17" s="57" customFormat="1" ht="47.25" customHeight="1">
      <c r="B16" s="181" t="s">
        <v>147</v>
      </c>
      <c r="C16" s="182"/>
      <c r="D16" s="182"/>
      <c r="E16" s="182"/>
      <c r="F16" s="183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5">
    <mergeCell ref="G2:I2"/>
    <mergeCell ref="H6:I6"/>
    <mergeCell ref="B15:F15"/>
    <mergeCell ref="B17:N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375" style="45" customWidth="1"/>
    <col min="3" max="3" width="13.625" style="45" customWidth="1"/>
    <col min="4" max="4" width="22.87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875" style="45" customWidth="1"/>
    <col min="10" max="10" width="24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42" t="s">
        <v>14</v>
      </c>
      <c r="C4" s="43">
        <v>38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60">
      <c r="A11" s="58" t="s">
        <v>2</v>
      </c>
      <c r="B11" s="100" t="s">
        <v>336</v>
      </c>
      <c r="C11" s="100" t="s">
        <v>63</v>
      </c>
      <c r="D11" s="100" t="s">
        <v>337</v>
      </c>
      <c r="E11" s="60">
        <v>200</v>
      </c>
      <c r="F11" s="51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="57" customFormat="1" ht="15"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18.875" style="1" customWidth="1"/>
    <col min="3" max="3" width="23.125" style="1" customWidth="1"/>
    <col min="4" max="4" width="21.25390625" style="1" customWidth="1"/>
    <col min="5" max="5" width="8.625" style="3" customWidth="1"/>
    <col min="6" max="6" width="24.2539062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2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154</v>
      </c>
      <c r="M10" s="52" t="s">
        <v>155</v>
      </c>
      <c r="N10" s="49" t="s">
        <v>17</v>
      </c>
    </row>
    <row r="11" spans="1:17" s="57" customFormat="1" ht="185.25" customHeight="1">
      <c r="A11" s="58" t="s">
        <v>2</v>
      </c>
      <c r="B11" s="59" t="s">
        <v>148</v>
      </c>
      <c r="C11" s="59" t="s">
        <v>149</v>
      </c>
      <c r="D11" s="59" t="s">
        <v>150</v>
      </c>
      <c r="E11" s="60">
        <v>170</v>
      </c>
      <c r="F11" s="51" t="s">
        <v>151</v>
      </c>
      <c r="G11" s="92" t="s">
        <v>152</v>
      </c>
      <c r="H11" s="19"/>
      <c r="I11" s="19"/>
      <c r="J11" s="93" t="s">
        <v>153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8.75" customHeight="1">
      <c r="B13" s="179" t="s">
        <v>156</v>
      </c>
      <c r="C13" s="180"/>
      <c r="D13" s="180"/>
      <c r="E13" s="180"/>
      <c r="F13" s="180"/>
      <c r="Q13" s="5"/>
    </row>
    <row r="14" s="57" customFormat="1" ht="8.25" customHeight="1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4.375" style="1" customWidth="1"/>
    <col min="3" max="3" width="14.25390625" style="1" customWidth="1"/>
    <col min="4" max="4" width="29.875" style="1" customWidth="1"/>
    <col min="5" max="5" width="11.875" style="3" customWidth="1"/>
    <col min="6" max="6" width="19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4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160</v>
      </c>
      <c r="M10" s="52" t="s">
        <v>161</v>
      </c>
      <c r="N10" s="49" t="s">
        <v>17</v>
      </c>
    </row>
    <row r="11" spans="1:17" s="57" customFormat="1" ht="45">
      <c r="A11" s="58" t="s">
        <v>2</v>
      </c>
      <c r="B11" s="59" t="s">
        <v>157</v>
      </c>
      <c r="C11" s="59" t="s">
        <v>121</v>
      </c>
      <c r="D11" s="59" t="s">
        <v>158</v>
      </c>
      <c r="E11" s="60">
        <v>30</v>
      </c>
      <c r="F11" s="51" t="s">
        <v>159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4.25" customHeight="1">
      <c r="B13" s="179" t="s">
        <v>156</v>
      </c>
      <c r="C13" s="180"/>
      <c r="D13" s="180"/>
      <c r="E13" s="180"/>
      <c r="F13" s="180"/>
      <c r="Q13" s="5"/>
    </row>
    <row r="14" s="57" customFormat="1" ht="10.5" customHeight="1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5:N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2.375" style="1" customWidth="1"/>
    <col min="4" max="4" width="21.625" style="1" customWidth="1"/>
    <col min="5" max="5" width="11.875" style="3" customWidth="1"/>
    <col min="6" max="6" width="19.375" style="1" customWidth="1"/>
    <col min="7" max="7" width="39.75390625" style="1" customWidth="1"/>
    <col min="8" max="9" width="36.125" style="1" customWidth="1"/>
    <col min="10" max="10" width="32.2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72.7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88" t="s">
        <v>2</v>
      </c>
      <c r="B11" s="59" t="s">
        <v>162</v>
      </c>
      <c r="C11" s="59" t="s">
        <v>111</v>
      </c>
      <c r="D11" s="59" t="s">
        <v>163</v>
      </c>
      <c r="E11" s="60">
        <v>20</v>
      </c>
      <c r="F11" s="51" t="s">
        <v>165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51" customHeight="1">
      <c r="A12" s="88" t="s">
        <v>3</v>
      </c>
      <c r="B12" s="88" t="s">
        <v>162</v>
      </c>
      <c r="C12" s="88" t="s">
        <v>120</v>
      </c>
      <c r="D12" s="88" t="s">
        <v>164</v>
      </c>
      <c r="E12" s="94">
        <v>80</v>
      </c>
      <c r="F12" s="51" t="s">
        <v>166</v>
      </c>
      <c r="G12" s="19" t="s">
        <v>65</v>
      </c>
      <c r="H12" s="87"/>
      <c r="I12" s="87"/>
      <c r="J12" s="87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86" customFormat="1" ht="28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Q13" s="5"/>
    </row>
    <row r="14" spans="1:17" s="86" customFormat="1" ht="17.25" customHeight="1">
      <c r="A14" s="85"/>
      <c r="B14" s="179" t="s">
        <v>115</v>
      </c>
      <c r="C14" s="180"/>
      <c r="D14" s="180"/>
      <c r="E14" s="180"/>
      <c r="F14" s="180"/>
      <c r="G14" s="85"/>
      <c r="H14" s="85"/>
      <c r="I14" s="85"/>
      <c r="J14" s="85"/>
      <c r="K14" s="85"/>
      <c r="L14" s="85"/>
      <c r="M14" s="85"/>
      <c r="N14" s="85"/>
      <c r="Q14" s="5"/>
    </row>
    <row r="15" spans="1:17" s="86" customFormat="1" ht="51" customHeight="1">
      <c r="A15" s="85"/>
      <c r="B15" s="181" t="s">
        <v>156</v>
      </c>
      <c r="C15" s="182"/>
      <c r="D15" s="182"/>
      <c r="E15" s="182"/>
      <c r="F15" s="183"/>
      <c r="G15" s="85"/>
      <c r="H15" s="85"/>
      <c r="I15" s="85"/>
      <c r="J15" s="85"/>
      <c r="K15" s="85"/>
      <c r="L15" s="85"/>
      <c r="M15" s="85"/>
      <c r="N15" s="85"/>
      <c r="Q15" s="5"/>
    </row>
    <row r="16" spans="2:17" s="57" customFormat="1" ht="15">
      <c r="B16" s="178" t="s">
        <v>116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5">
    <mergeCell ref="G2:I2"/>
    <mergeCell ref="H6:I6"/>
    <mergeCell ref="B16:N1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24.875" style="1" customWidth="1"/>
    <col min="4" max="4" width="39.875" style="1" customWidth="1"/>
    <col min="5" max="5" width="11.875" style="3" customWidth="1"/>
    <col min="6" max="6" width="13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7.5" customHeight="1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60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88" t="s">
        <v>2</v>
      </c>
      <c r="B11" s="95" t="s">
        <v>167</v>
      </c>
      <c r="C11" s="96" t="s">
        <v>168</v>
      </c>
      <c r="D11" s="59" t="s">
        <v>163</v>
      </c>
      <c r="E11" s="60">
        <v>2</v>
      </c>
      <c r="F11" s="51" t="s">
        <v>175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86" customFormat="1" ht="54" customHeight="1">
      <c r="A12" s="88" t="s">
        <v>3</v>
      </c>
      <c r="B12" s="95" t="s">
        <v>167</v>
      </c>
      <c r="C12" s="95" t="s">
        <v>169</v>
      </c>
      <c r="D12" s="95" t="s">
        <v>170</v>
      </c>
      <c r="E12" s="60">
        <v>2</v>
      </c>
      <c r="F12" s="51" t="s">
        <v>175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88" t="s">
        <v>4</v>
      </c>
      <c r="B13" s="95" t="s">
        <v>171</v>
      </c>
      <c r="C13" s="98" t="s">
        <v>172</v>
      </c>
      <c r="D13" s="59" t="s">
        <v>163</v>
      </c>
      <c r="E13" s="60">
        <v>6</v>
      </c>
      <c r="F13" s="51" t="s">
        <v>175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88" t="s">
        <v>5</v>
      </c>
      <c r="B14" s="95" t="s">
        <v>171</v>
      </c>
      <c r="C14" s="98" t="s">
        <v>173</v>
      </c>
      <c r="D14" s="59" t="s">
        <v>174</v>
      </c>
      <c r="E14" s="60">
        <v>24</v>
      </c>
      <c r="F14" s="51" t="s">
        <v>175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5:17" s="57" customFormat="1" ht="15">
      <c r="E15" s="3"/>
      <c r="Q15" s="5"/>
    </row>
    <row r="16" spans="2:17" s="57" customFormat="1" ht="19.5" customHeight="1">
      <c r="B16" s="179" t="s">
        <v>115</v>
      </c>
      <c r="C16" s="180"/>
      <c r="D16" s="180"/>
      <c r="E16" s="180"/>
      <c r="F16" s="180"/>
      <c r="Q16" s="5"/>
    </row>
    <row r="17" spans="2:17" s="57" customFormat="1" ht="33" customHeight="1">
      <c r="B17" s="184" t="s">
        <v>156</v>
      </c>
      <c r="C17" s="185"/>
      <c r="D17" s="185"/>
      <c r="E17" s="185"/>
      <c r="F17" s="186"/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6:F16"/>
    <mergeCell ref="B18:N18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2.25390625" style="1" customWidth="1"/>
    <col min="4" max="4" width="31.375" style="1" customWidth="1"/>
    <col min="5" max="5" width="11.875" style="3" customWidth="1"/>
    <col min="6" max="6" width="18.3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58"/>
      <c r="H2" s="158"/>
      <c r="I2" s="158"/>
    </row>
    <row r="3" ht="15">
      <c r="N3" s="4" t="s">
        <v>61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6" customHeight="1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60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180</v>
      </c>
      <c r="M10" s="52" t="s">
        <v>181</v>
      </c>
      <c r="N10" s="49" t="s">
        <v>17</v>
      </c>
    </row>
    <row r="11" spans="1:17" s="57" customFormat="1" ht="55.5" customHeight="1">
      <c r="A11" s="58" t="s">
        <v>2</v>
      </c>
      <c r="B11" s="95" t="s">
        <v>176</v>
      </c>
      <c r="C11" s="97" t="s">
        <v>177</v>
      </c>
      <c r="D11" s="95" t="s">
        <v>178</v>
      </c>
      <c r="E11" s="60">
        <v>40</v>
      </c>
      <c r="F11" s="51" t="s">
        <v>179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86" customFormat="1" ht="15">
      <c r="A12" s="85"/>
      <c r="B12" s="70"/>
      <c r="C12" s="70"/>
      <c r="D12" s="70"/>
      <c r="E12" s="71"/>
      <c r="F12" s="85"/>
      <c r="G12" s="67"/>
      <c r="H12" s="67"/>
      <c r="I12" s="67"/>
      <c r="J12" s="68"/>
      <c r="K12" s="67"/>
      <c r="L12" s="67"/>
      <c r="M12" s="67"/>
      <c r="N12" s="69"/>
      <c r="Q12" s="5"/>
    </row>
    <row r="13" spans="2:17" s="57" customFormat="1" ht="46.5" customHeight="1">
      <c r="B13" s="184" t="s">
        <v>156</v>
      </c>
      <c r="C13" s="185"/>
      <c r="D13" s="185"/>
      <c r="E13" s="185"/>
      <c r="F13" s="186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2022-04-07T08:25:04Z</cp:lastPrinted>
  <dcterms:created xsi:type="dcterms:W3CDTF">2003-05-16T10:10:29Z</dcterms:created>
  <dcterms:modified xsi:type="dcterms:W3CDTF">2022-05-10T07:10:06Z</dcterms:modified>
  <cp:category/>
  <cp:version/>
  <cp:contentType/>
  <cp:contentStatus/>
</cp:coreProperties>
</file>