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34ED8FD7-99CF-43D8-A59B-28306CF74AE5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Nowy kredyt 2024" sheetId="17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7" l="1"/>
  <c r="D15" i="17" s="1"/>
  <c r="F14" i="17"/>
  <c r="F13" i="17" l="1"/>
  <c r="F15" i="17"/>
  <c r="D16" i="17"/>
  <c r="F16" i="17" s="1"/>
  <c r="D17" i="17" l="1"/>
  <c r="F17" i="17" l="1"/>
  <c r="D18" i="17"/>
  <c r="F18" i="17" l="1"/>
  <c r="D19" i="17"/>
  <c r="F19" i="17" l="1"/>
  <c r="D20" i="17"/>
  <c r="D21" i="17" s="1"/>
  <c r="F20" i="17" l="1"/>
  <c r="D22" i="17" l="1"/>
  <c r="F22" i="17" l="1"/>
  <c r="D23" i="17"/>
  <c r="F23" i="17" l="1"/>
  <c r="F21" i="17" s="1"/>
  <c r="D24" i="17"/>
  <c r="D25" i="17" s="1"/>
  <c r="D26" i="17" l="1"/>
  <c r="F26" i="17" s="1"/>
  <c r="F25" i="17"/>
  <c r="F24" i="17" l="1"/>
  <c r="F29" i="17" s="1"/>
</calcChain>
</file>

<file path=xl/sharedStrings.xml><?xml version="1.0" encoding="utf-8"?>
<sst xmlns="http://schemas.openxmlformats.org/spreadsheetml/2006/main" count="29" uniqueCount="28">
  <si>
    <t>kwota spłaty</t>
  </si>
  <si>
    <t>kwota zadłużenia</t>
  </si>
  <si>
    <t>ilość dni</t>
  </si>
  <si>
    <t>WIBOR</t>
  </si>
  <si>
    <t>Marża banku</t>
  </si>
  <si>
    <t>W skali roku</t>
  </si>
  <si>
    <t>Ilość dni w roku</t>
  </si>
  <si>
    <t xml:space="preserve">Kwota odsetek </t>
  </si>
  <si>
    <t>DATA</t>
  </si>
  <si>
    <t>KOSZTY KREDYTU</t>
  </si>
  <si>
    <t>ROK 2024</t>
  </si>
  <si>
    <t>ROK 2025</t>
  </si>
  <si>
    <t>ROK 2026</t>
  </si>
  <si>
    <t>ROK 2027</t>
  </si>
  <si>
    <t>ROK 2028</t>
  </si>
  <si>
    <t>ROK 2029</t>
  </si>
  <si>
    <t>ROK 2030</t>
  </si>
  <si>
    <t>30.09.2024</t>
  </si>
  <si>
    <t>ROK 2031</t>
  </si>
  <si>
    <t>ROK 2032</t>
  </si>
  <si>
    <t>Umowa Nr  Nowy kredyt</t>
  </si>
  <si>
    <t>01.01.-29.09</t>
  </si>
  <si>
    <t>30.09</t>
  </si>
  <si>
    <t>Razem odsetki</t>
  </si>
  <si>
    <t>KOSZTY KREDYTU - 6.142.992,00 zaciągany w 2024 roku</t>
  </si>
  <si>
    <t>Wycena przedmiotu zamówienia – dla oferenta do obliczania oferty</t>
  </si>
  <si>
    <t xml:space="preserve">3M na dzień 5.07.2024r. </t>
  </si>
  <si>
    <t>30.09-31.12.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</si>
</sst>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7" fillId="0" borderId="0" xfId="0" applyFont="1"/>
    <xf numFmtId="0" fontId="4" fillId="0" borderId="1" xfId="0" applyFont="1" applyBorder="1"/>
    <xf numFmtId="10" fontId="4" fillId="0" borderId="1" xfId="0" applyNumberFormat="1" applyFont="1" applyBorder="1"/>
    <xf numFmtId="0" fontId="8" fillId="0" borderId="0" xfId="0" applyFont="1"/>
    <xf numFmtId="10" fontId="2" fillId="0" borderId="1" xfId="0" applyNumberFormat="1" applyFont="1" applyBorder="1"/>
    <xf numFmtId="4" fontId="2" fillId="0" borderId="1" xfId="0" applyNumberFormat="1" applyFont="1" applyBorder="1"/>
    <xf numFmtId="4" fontId="4" fillId="0" borderId="1" xfId="0" applyNumberFormat="1" applyFont="1" applyBorder="1"/>
    <xf numFmtId="1" fontId="2" fillId="0" borderId="1" xfId="0" applyNumberFormat="1" applyFont="1" applyBorder="1"/>
    <xf numFmtId="0" fontId="10" fillId="0" borderId="0" xfId="0" applyFont="1"/>
    <xf numFmtId="49" fontId="4" fillId="0" borderId="1" xfId="0" applyNumberFormat="1" applyFont="1" applyBorder="1"/>
    <xf numFmtId="1" fontId="4" fillId="0" borderId="1" xfId="0" applyNumberFormat="1" applyFont="1" applyBorder="1"/>
    <xf numFmtId="0" fontId="11" fillId="0" borderId="0" xfId="0" applyFont="1"/>
    <xf numFmtId="0" fontId="9" fillId="0" borderId="0" xfId="0" applyFont="1"/>
    <xf numFmtId="0" fontId="4" fillId="0" borderId="0" xfId="0" applyFont="1"/>
    <xf numFmtId="49" fontId="4" fillId="0" borderId="0" xfId="0" applyNumberFormat="1" applyFont="1"/>
    <xf numFmtId="4" fontId="8" fillId="0" borderId="0" xfId="0" applyNumberFormat="1" applyFont="1"/>
    <xf numFmtId="1" fontId="8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K30" sqref="K30"/>
    </sheetView>
  </sheetViews>
  <sheetFormatPr defaultRowHeight="15" x14ac:dyDescent="0.25"/>
  <cols>
    <col min="1" max="1" width="22" style="2" customWidth="1"/>
    <col min="2" max="2" width="22.42578125" style="2" customWidth="1"/>
    <col min="3" max="3" width="13.7109375" style="2" customWidth="1"/>
    <col min="4" max="4" width="17.28515625" style="2" customWidth="1"/>
    <col min="5" max="5" width="10.42578125" style="2" customWidth="1"/>
    <col min="6" max="6" width="19.85546875" style="2" customWidth="1"/>
    <col min="7" max="16384" width="9.140625" style="2"/>
  </cols>
  <sheetData>
    <row r="1" spans="1:6" x14ac:dyDescent="0.25">
      <c r="A1" s="25" t="s">
        <v>25</v>
      </c>
      <c r="B1" s="25"/>
      <c r="C1" s="25"/>
      <c r="D1" s="25"/>
      <c r="E1" s="25"/>
      <c r="F1" s="25"/>
    </row>
    <row r="3" spans="1:6" s="17" customFormat="1" ht="24.75" customHeight="1" x14ac:dyDescent="0.3">
      <c r="A3" s="3" t="s">
        <v>24</v>
      </c>
      <c r="B3" s="3"/>
      <c r="C3" s="4"/>
      <c r="D3" s="4"/>
      <c r="E3" s="4"/>
      <c r="F3" s="4"/>
    </row>
    <row r="4" spans="1:6" ht="24.75" customHeight="1" x14ac:dyDescent="0.3">
      <c r="A4" s="18" t="s">
        <v>20</v>
      </c>
      <c r="B4" s="19"/>
      <c r="C4" s="9"/>
      <c r="D4" s="9"/>
      <c r="E4" s="9"/>
      <c r="F4" s="9"/>
    </row>
    <row r="5" spans="1:6" ht="18.75" x14ac:dyDescent="0.3">
      <c r="A5" s="14"/>
      <c r="B5" s="9"/>
      <c r="C5" s="9"/>
      <c r="D5" s="9"/>
      <c r="E5" s="9"/>
      <c r="F5" s="9"/>
    </row>
    <row r="6" spans="1:6" s="1" customFormat="1" ht="14.25" x14ac:dyDescent="0.2">
      <c r="A6" s="5" t="s">
        <v>9</v>
      </c>
      <c r="B6" s="5"/>
      <c r="C6" s="5"/>
      <c r="D6" s="6"/>
      <c r="E6" s="6"/>
      <c r="F6" s="6"/>
    </row>
    <row r="7" spans="1:6" ht="18.75" customHeight="1" x14ac:dyDescent="0.25">
      <c r="A7" s="7" t="s">
        <v>3</v>
      </c>
      <c r="B7" s="7" t="s">
        <v>26</v>
      </c>
      <c r="C7" s="8">
        <v>5.8500000000000003E-2</v>
      </c>
      <c r="D7" s="9"/>
      <c r="E7" s="9"/>
      <c r="F7" s="9"/>
    </row>
    <row r="8" spans="1:6" ht="18.75" customHeight="1" x14ac:dyDescent="0.25">
      <c r="A8" s="7" t="s">
        <v>4</v>
      </c>
      <c r="B8" s="7"/>
      <c r="C8" s="8"/>
      <c r="D8" s="9"/>
      <c r="E8" s="9"/>
      <c r="F8" s="9"/>
    </row>
    <row r="9" spans="1:6" ht="18.75" customHeight="1" x14ac:dyDescent="0.25">
      <c r="A9" s="5" t="s">
        <v>5</v>
      </c>
      <c r="B9" s="5"/>
      <c r="C9" s="10"/>
      <c r="D9" s="9"/>
      <c r="E9" s="9"/>
      <c r="F9" s="9"/>
    </row>
    <row r="10" spans="1:6" ht="18.75" customHeight="1" x14ac:dyDescent="0.25">
      <c r="A10" s="7" t="s">
        <v>6</v>
      </c>
      <c r="B10" s="7"/>
      <c r="C10" s="7">
        <v>365</v>
      </c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s="1" customFormat="1" ht="24.75" customHeight="1" x14ac:dyDescent="0.2">
      <c r="A12" s="5" t="s">
        <v>8</v>
      </c>
      <c r="B12" s="5"/>
      <c r="C12" s="5" t="s">
        <v>0</v>
      </c>
      <c r="D12" s="5" t="s">
        <v>1</v>
      </c>
      <c r="E12" s="5" t="s">
        <v>2</v>
      </c>
      <c r="F12" s="5" t="s">
        <v>7</v>
      </c>
    </row>
    <row r="13" spans="1:6" s="1" customFormat="1" ht="24.75" customHeight="1" x14ac:dyDescent="0.2">
      <c r="A13" s="11" t="s">
        <v>10</v>
      </c>
      <c r="B13" s="5"/>
      <c r="C13" s="5"/>
      <c r="D13" s="11">
        <f>D14</f>
        <v>6142992</v>
      </c>
      <c r="E13" s="5"/>
      <c r="F13" s="11">
        <f>SUM(F14:F14)</f>
        <v>0</v>
      </c>
    </row>
    <row r="14" spans="1:6" s="1" customFormat="1" ht="18" customHeight="1" x14ac:dyDescent="0.25">
      <c r="A14" s="15" t="s">
        <v>17</v>
      </c>
      <c r="B14" s="11"/>
      <c r="C14" s="11"/>
      <c r="D14" s="12">
        <v>6142992</v>
      </c>
      <c r="E14" s="16">
        <v>93</v>
      </c>
      <c r="F14" s="12">
        <f>D14*$C$9/$C$10*E14</f>
        <v>0</v>
      </c>
    </row>
    <row r="15" spans="1:6" ht="18" customHeight="1" x14ac:dyDescent="0.25">
      <c r="A15" s="11" t="s">
        <v>11</v>
      </c>
      <c r="B15" s="12"/>
      <c r="C15" s="12"/>
      <c r="D15" s="11">
        <f>D13</f>
        <v>6142992</v>
      </c>
      <c r="E15" s="13">
        <v>365</v>
      </c>
      <c r="F15" s="11">
        <f t="shared" ref="F15:F18" si="0">D15*$C$9</f>
        <v>0</v>
      </c>
    </row>
    <row r="16" spans="1:6" ht="18" customHeight="1" x14ac:dyDescent="0.25">
      <c r="A16" s="11" t="s">
        <v>12</v>
      </c>
      <c r="B16" s="12"/>
      <c r="C16" s="12"/>
      <c r="D16" s="11">
        <f t="shared" ref="D16:D17" si="1">SUM(D15)</f>
        <v>6142992</v>
      </c>
      <c r="E16" s="13">
        <v>365</v>
      </c>
      <c r="F16" s="11">
        <f>D16*$C$9</f>
        <v>0</v>
      </c>
    </row>
    <row r="17" spans="1:6" x14ac:dyDescent="0.25">
      <c r="A17" s="11" t="s">
        <v>13</v>
      </c>
      <c r="B17" s="12"/>
      <c r="C17" s="12"/>
      <c r="D17" s="11">
        <f t="shared" si="1"/>
        <v>6142992</v>
      </c>
      <c r="E17" s="13">
        <v>365</v>
      </c>
      <c r="F17" s="11">
        <f t="shared" si="0"/>
        <v>0</v>
      </c>
    </row>
    <row r="18" spans="1:6" x14ac:dyDescent="0.25">
      <c r="A18" s="11" t="s">
        <v>14</v>
      </c>
      <c r="B18" s="12"/>
      <c r="C18" s="12"/>
      <c r="D18" s="11">
        <f t="shared" ref="D18:D20" si="2">D17</f>
        <v>6142992</v>
      </c>
      <c r="E18" s="13">
        <v>365</v>
      </c>
      <c r="F18" s="11">
        <f t="shared" si="0"/>
        <v>0</v>
      </c>
    </row>
    <row r="19" spans="1:6" x14ac:dyDescent="0.25">
      <c r="A19" s="11" t="s">
        <v>15</v>
      </c>
      <c r="B19" s="12"/>
      <c r="C19" s="12"/>
      <c r="D19" s="11">
        <f t="shared" si="2"/>
        <v>6142992</v>
      </c>
      <c r="E19" s="13">
        <v>365</v>
      </c>
      <c r="F19" s="11">
        <f>D19*$C$9</f>
        <v>0</v>
      </c>
    </row>
    <row r="20" spans="1:6" x14ac:dyDescent="0.25">
      <c r="A20" s="11" t="s">
        <v>16</v>
      </c>
      <c r="B20" s="12"/>
      <c r="C20" s="12"/>
      <c r="D20" s="11">
        <f t="shared" si="2"/>
        <v>6142992</v>
      </c>
      <c r="E20" s="13">
        <v>365</v>
      </c>
      <c r="F20" s="11">
        <f>D20*$C$9</f>
        <v>0</v>
      </c>
    </row>
    <row r="21" spans="1:6" x14ac:dyDescent="0.25">
      <c r="A21" s="11" t="s">
        <v>18</v>
      </c>
      <c r="B21" s="12"/>
      <c r="C21" s="12"/>
      <c r="D21" s="11">
        <f>D20</f>
        <v>6142992</v>
      </c>
      <c r="E21" s="13"/>
      <c r="F21" s="11">
        <f>SUM(F22:F23)</f>
        <v>0</v>
      </c>
    </row>
    <row r="22" spans="1:6" x14ac:dyDescent="0.25">
      <c r="A22" s="15" t="s">
        <v>21</v>
      </c>
      <c r="B22" s="12"/>
      <c r="C22" s="12"/>
      <c r="D22" s="12">
        <f>D21-C22</f>
        <v>6142992</v>
      </c>
      <c r="E22" s="16">
        <v>272</v>
      </c>
      <c r="F22" s="12">
        <f>D22*$C$9/$C$10*E22</f>
        <v>0</v>
      </c>
    </row>
    <row r="23" spans="1:6" x14ac:dyDescent="0.25">
      <c r="A23" s="15" t="s">
        <v>27</v>
      </c>
      <c r="B23" s="12"/>
      <c r="C23" s="12">
        <v>3071496</v>
      </c>
      <c r="D23" s="12">
        <f>D22-C23</f>
        <v>3071496</v>
      </c>
      <c r="E23" s="16">
        <v>93</v>
      </c>
      <c r="F23" s="12">
        <f t="shared" ref="F23" si="3">D23*$C$9/$C$10*E23</f>
        <v>0</v>
      </c>
    </row>
    <row r="24" spans="1:6" x14ac:dyDescent="0.25">
      <c r="A24" s="11" t="s">
        <v>19</v>
      </c>
      <c r="B24" s="12"/>
      <c r="C24" s="12"/>
      <c r="D24" s="11">
        <f>D23</f>
        <v>3071496</v>
      </c>
      <c r="E24" s="13"/>
      <c r="F24" s="11">
        <f>SUM(F25:F26)</f>
        <v>0</v>
      </c>
    </row>
    <row r="25" spans="1:6" x14ac:dyDescent="0.25">
      <c r="A25" s="15" t="s">
        <v>21</v>
      </c>
      <c r="B25" s="12"/>
      <c r="C25" s="12"/>
      <c r="D25" s="12">
        <f>D24-C25</f>
        <v>3071496</v>
      </c>
      <c r="E25" s="16">
        <v>272</v>
      </c>
      <c r="F25" s="12">
        <f>D25*$C$9/$C$10*E25</f>
        <v>0</v>
      </c>
    </row>
    <row r="26" spans="1:6" x14ac:dyDescent="0.25">
      <c r="A26" s="15" t="s">
        <v>22</v>
      </c>
      <c r="B26" s="12"/>
      <c r="C26" s="12">
        <v>3071496</v>
      </c>
      <c r="D26" s="12">
        <f>D25-C26</f>
        <v>0</v>
      </c>
      <c r="E26" s="16">
        <v>0</v>
      </c>
      <c r="F26" s="12">
        <f t="shared" ref="F26" si="4">D26*$C$9/$C$10*E26</f>
        <v>0</v>
      </c>
    </row>
    <row r="27" spans="1:6" x14ac:dyDescent="0.25">
      <c r="A27" s="20"/>
      <c r="B27" s="21"/>
      <c r="C27" s="21"/>
      <c r="D27" s="21"/>
      <c r="E27" s="22"/>
      <c r="F27" s="21"/>
    </row>
    <row r="29" spans="1:6" ht="19.5" customHeight="1" x14ac:dyDescent="0.25">
      <c r="A29" s="24" t="s">
        <v>23</v>
      </c>
      <c r="B29" s="24"/>
      <c r="C29" s="24"/>
      <c r="D29" s="24"/>
      <c r="E29" s="24"/>
      <c r="F29" s="23">
        <f>F13+F15+F16+F17+F18+F19+F20+F21+F24</f>
        <v>0</v>
      </c>
    </row>
  </sheetData>
  <mergeCells count="2">
    <mergeCell ref="A29:E29"/>
    <mergeCell ref="A1:F1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Nowy kredyt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2024-08-02T10:27:12Z</dcterms:modified>
</cp:coreProperties>
</file>