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GMINA NOWOGARD\Przetarg_2025\SWZ Robocze\"/>
    </mc:Choice>
  </mc:AlternateContent>
  <xr:revisionPtr revIDLastSave="0" documentId="13_ncr:1_{69AAAC81-A37E-4A5B-9CAA-B9887E899F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zkodowość zbiorcz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1" l="1"/>
  <c r="Q9" i="1"/>
  <c r="P9" i="1"/>
  <c r="O9" i="1"/>
  <c r="N9" i="1"/>
  <c r="M9" i="1"/>
  <c r="L9" i="1"/>
  <c r="K9" i="1"/>
  <c r="J9" i="1"/>
  <c r="I9" i="1"/>
  <c r="E9" i="1"/>
  <c r="H9" i="1"/>
  <c r="G9" i="1"/>
  <c r="F9" i="1"/>
  <c r="C9" i="1"/>
  <c r="D9" i="1"/>
  <c r="H5" i="1" l="1"/>
  <c r="H4" i="1"/>
  <c r="G4" i="1"/>
  <c r="L5" i="1"/>
  <c r="K5" i="1"/>
  <c r="L4" i="1"/>
  <c r="K4" i="1"/>
  <c r="N4" i="1"/>
  <c r="P4" i="1"/>
  <c r="O4" i="1"/>
  <c r="P5" i="1"/>
</calcChain>
</file>

<file path=xl/sharedStrings.xml><?xml version="1.0" encoding="utf-8"?>
<sst xmlns="http://schemas.openxmlformats.org/spreadsheetml/2006/main" count="28" uniqueCount="16">
  <si>
    <t>LP.</t>
  </si>
  <si>
    <t>RYZYKO</t>
  </si>
  <si>
    <t>01.01.2021 - 31.12.2021</t>
  </si>
  <si>
    <t>01.01.2022 - 31.12.2022</t>
  </si>
  <si>
    <t>01.01.2023 - 31.12.2023</t>
  </si>
  <si>
    <t xml:space="preserve"> ilość szkód wypłaconych</t>
  </si>
  <si>
    <t xml:space="preserve"> wypłacone odszkodowania</t>
  </si>
  <si>
    <t xml:space="preserve"> liczba rezerw</t>
  </si>
  <si>
    <t xml:space="preserve"> rezerwy</t>
  </si>
  <si>
    <t>OC</t>
  </si>
  <si>
    <t xml:space="preserve">KRADZIEŻ </t>
  </si>
  <si>
    <t>SPRZĘT ELEKTRONICZNY</t>
  </si>
  <si>
    <t>GMINA NOWOGARD</t>
  </si>
  <si>
    <t>01.01.2024 - 31.12.2024 - wg stanu na dzień 2024-11-12</t>
  </si>
  <si>
    <t>MIENIE</t>
  </si>
  <si>
    <t xml:space="preserve">SZYBY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</si>
</sst>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b/>
      <sz val="1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1"/>
      <name val="Garamond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BE5F1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4" borderId="0" xfId="0" applyFill="1"/>
    <xf numFmtId="0" fontId="1" fillId="0" borderId="20" xfId="0" applyFont="1" applyBorder="1" applyAlignment="1">
      <alignment horizontal="center" vertical="center"/>
    </xf>
    <xf numFmtId="0" fontId="1" fillId="4" borderId="10" xfId="0" applyFont="1" applyFill="1" applyBorder="1"/>
    <xf numFmtId="0" fontId="2" fillId="7" borderId="10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/>
    </xf>
    <xf numFmtId="1" fontId="2" fillId="5" borderId="14" xfId="0" applyNumberFormat="1" applyFont="1" applyFill="1" applyBorder="1" applyAlignment="1">
      <alignment horizontal="center" vertical="center" wrapText="1"/>
    </xf>
    <xf numFmtId="1" fontId="2" fillId="5" borderId="19" xfId="0" applyNumberFormat="1" applyFont="1" applyFill="1" applyBorder="1" applyAlignment="1">
      <alignment horizontal="center" vertical="center" wrapText="1"/>
    </xf>
    <xf numFmtId="1" fontId="2" fillId="5" borderId="22" xfId="0" applyNumberFormat="1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3" fontId="2" fillId="5" borderId="2" xfId="0" applyNumberFormat="1" applyFont="1" applyFill="1" applyBorder="1" applyAlignment="1">
      <alignment horizontal="center" vertical="center" wrapText="1"/>
    </xf>
    <xf numFmtId="4" fontId="2" fillId="5" borderId="3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3" fontId="4" fillId="3" borderId="8" xfId="0" applyNumberFormat="1" applyFont="1" applyFill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 wrapText="1"/>
    </xf>
    <xf numFmtId="3" fontId="2" fillId="6" borderId="11" xfId="0" applyNumberFormat="1" applyFont="1" applyFill="1" applyBorder="1" applyAlignment="1">
      <alignment horizontal="center" vertical="center"/>
    </xf>
    <xf numFmtId="4" fontId="2" fillId="6" borderId="12" xfId="0" applyNumberFormat="1" applyFont="1" applyFill="1" applyBorder="1" applyAlignment="1">
      <alignment horizontal="center" vertical="center"/>
    </xf>
    <xf numFmtId="3" fontId="2" fillId="6" borderId="12" xfId="0" applyNumberFormat="1" applyFont="1" applyFill="1" applyBorder="1" applyAlignment="1">
      <alignment horizontal="center" vertical="center"/>
    </xf>
    <xf numFmtId="4" fontId="2" fillId="6" borderId="13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abriela" id="{B97ED40C-7929-4835-9528-7A897EE14C1F}" userId="Gabriela" providerId="None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"/>
  <sheetViews>
    <sheetView tabSelected="1" view="pageLayout" zoomScaleNormal="100" zoomScaleSheetLayoutView="100" workbookViewId="0">
      <selection activeCell="I7" sqref="I7"/>
    </sheetView>
  </sheetViews>
  <sheetFormatPr defaultRowHeight="15" x14ac:dyDescent="0.25"/>
  <cols>
    <col min="1" max="1" width="4.85546875" customWidth="1"/>
    <col min="2" max="2" width="19.42578125" customWidth="1"/>
    <col min="3" max="3" width="13.42578125" customWidth="1"/>
    <col min="4" max="6" width="11.5703125" customWidth="1"/>
    <col min="7" max="7" width="12.7109375" customWidth="1"/>
    <col min="8" max="10" width="11.5703125" customWidth="1"/>
    <col min="11" max="11" width="12.85546875" customWidth="1"/>
    <col min="12" max="14" width="11.5703125" customWidth="1"/>
    <col min="15" max="15" width="12.7109375" customWidth="1"/>
    <col min="16" max="18" width="11.5703125" customWidth="1"/>
  </cols>
  <sheetData>
    <row r="1" spans="1:18" ht="15.75" thickBot="1" x14ac:dyDescent="0.3">
      <c r="A1" s="4" t="s">
        <v>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</row>
    <row r="2" spans="1:18" x14ac:dyDescent="0.25">
      <c r="A2" s="7" t="s">
        <v>0</v>
      </c>
      <c r="B2" s="8" t="s">
        <v>1</v>
      </c>
      <c r="C2" s="9" t="s">
        <v>2</v>
      </c>
      <c r="D2" s="10"/>
      <c r="E2" s="10"/>
      <c r="F2" s="11"/>
      <c r="G2" s="9" t="s">
        <v>3</v>
      </c>
      <c r="H2" s="10"/>
      <c r="I2" s="10"/>
      <c r="J2" s="11"/>
      <c r="K2" s="9" t="s">
        <v>4</v>
      </c>
      <c r="L2" s="10"/>
      <c r="M2" s="10"/>
      <c r="N2" s="11"/>
      <c r="O2" s="9" t="s">
        <v>13</v>
      </c>
      <c r="P2" s="10"/>
      <c r="Q2" s="10"/>
      <c r="R2" s="11"/>
    </row>
    <row r="3" spans="1:18" ht="45.75" thickBot="1" x14ac:dyDescent="0.3">
      <c r="A3" s="12"/>
      <c r="B3" s="13"/>
      <c r="C3" s="14" t="s">
        <v>5</v>
      </c>
      <c r="D3" s="15" t="s">
        <v>6</v>
      </c>
      <c r="E3" s="16" t="s">
        <v>7</v>
      </c>
      <c r="F3" s="17" t="s">
        <v>8</v>
      </c>
      <c r="G3" s="14" t="s">
        <v>5</v>
      </c>
      <c r="H3" s="15" t="s">
        <v>6</v>
      </c>
      <c r="I3" s="16" t="s">
        <v>7</v>
      </c>
      <c r="J3" s="17" t="s">
        <v>8</v>
      </c>
      <c r="K3" s="14" t="s">
        <v>5</v>
      </c>
      <c r="L3" s="15" t="s">
        <v>6</v>
      </c>
      <c r="M3" s="16" t="s">
        <v>7</v>
      </c>
      <c r="N3" s="17" t="s">
        <v>8</v>
      </c>
      <c r="O3" s="14" t="s">
        <v>5</v>
      </c>
      <c r="P3" s="15" t="s">
        <v>6</v>
      </c>
      <c r="Q3" s="16" t="s">
        <v>7</v>
      </c>
      <c r="R3" s="17" t="s">
        <v>8</v>
      </c>
    </row>
    <row r="4" spans="1:18" x14ac:dyDescent="0.25">
      <c r="A4" s="2">
        <v>1</v>
      </c>
      <c r="B4" s="18" t="s">
        <v>9</v>
      </c>
      <c r="C4" s="19">
        <v>3</v>
      </c>
      <c r="D4" s="20">
        <v>4937.47</v>
      </c>
      <c r="E4" s="21">
        <v>0</v>
      </c>
      <c r="F4" s="22">
        <v>0</v>
      </c>
      <c r="G4" s="19">
        <f>1+1</f>
        <v>2</v>
      </c>
      <c r="H4" s="20">
        <f>552.86+500</f>
        <v>1052.8600000000001</v>
      </c>
      <c r="I4" s="21">
        <v>1</v>
      </c>
      <c r="J4" s="22">
        <v>1800</v>
      </c>
      <c r="K4" s="19">
        <f>1+1+1+1+1</f>
        <v>5</v>
      </c>
      <c r="L4" s="20">
        <f>1287.76+6808.31+1223.03+3427+2000</f>
        <v>14746.1</v>
      </c>
      <c r="M4" s="21">
        <v>2</v>
      </c>
      <c r="N4" s="22">
        <f>10452.46+6590.54</f>
        <v>17043</v>
      </c>
      <c r="O4" s="19">
        <f>1+5</f>
        <v>6</v>
      </c>
      <c r="P4" s="20">
        <f>644+150+7786+1500+11977+700</f>
        <v>22757</v>
      </c>
      <c r="Q4" s="21">
        <v>0</v>
      </c>
      <c r="R4" s="22">
        <v>0</v>
      </c>
    </row>
    <row r="5" spans="1:18" x14ac:dyDescent="0.25">
      <c r="A5" s="2">
        <v>2</v>
      </c>
      <c r="B5" s="23" t="s">
        <v>14</v>
      </c>
      <c r="C5" s="24">
        <v>2</v>
      </c>
      <c r="D5" s="25">
        <v>39201.629999999997</v>
      </c>
      <c r="E5" s="26">
        <v>0</v>
      </c>
      <c r="F5" s="27">
        <v>0</v>
      </c>
      <c r="G5" s="24">
        <v>13</v>
      </c>
      <c r="H5" s="25">
        <f>3000+2405.06+9510+13731.3+2270+36500+6689+7307.43+5768+16637.28+7330+17311.69+2142.66</f>
        <v>130602.42000000001</v>
      </c>
      <c r="I5" s="26">
        <v>0</v>
      </c>
      <c r="J5" s="27">
        <v>0</v>
      </c>
      <c r="K5" s="24">
        <f>1+1+1</f>
        <v>3</v>
      </c>
      <c r="L5" s="25">
        <f>43532.52+2000+9200</f>
        <v>54732.52</v>
      </c>
      <c r="M5" s="26">
        <v>0</v>
      </c>
      <c r="N5" s="27">
        <v>0</v>
      </c>
      <c r="O5" s="24">
        <v>5</v>
      </c>
      <c r="P5" s="25">
        <f>758+800+10200+5990+500</f>
        <v>18248</v>
      </c>
      <c r="Q5" s="26">
        <v>0</v>
      </c>
      <c r="R5" s="27">
        <v>0</v>
      </c>
    </row>
    <row r="6" spans="1:18" x14ac:dyDescent="0.25">
      <c r="A6" s="2">
        <v>3</v>
      </c>
      <c r="B6" s="23" t="s">
        <v>10</v>
      </c>
      <c r="C6" s="24">
        <v>0</v>
      </c>
      <c r="D6" s="25">
        <v>0</v>
      </c>
      <c r="E6" s="26">
        <v>0</v>
      </c>
      <c r="F6" s="27">
        <v>0</v>
      </c>
      <c r="G6" s="24">
        <v>0</v>
      </c>
      <c r="H6" s="25">
        <v>0</v>
      </c>
      <c r="I6" s="26">
        <v>0</v>
      </c>
      <c r="J6" s="27">
        <v>0</v>
      </c>
      <c r="K6" s="24">
        <v>0</v>
      </c>
      <c r="L6" s="25">
        <v>0</v>
      </c>
      <c r="M6" s="26">
        <v>0</v>
      </c>
      <c r="N6" s="27">
        <v>0</v>
      </c>
      <c r="O6" s="24">
        <v>0</v>
      </c>
      <c r="P6" s="25">
        <v>0</v>
      </c>
      <c r="Q6" s="26">
        <v>0</v>
      </c>
      <c r="R6" s="27">
        <v>0</v>
      </c>
    </row>
    <row r="7" spans="1:18" ht="45" x14ac:dyDescent="0.25">
      <c r="A7" s="2">
        <v>4</v>
      </c>
      <c r="B7" s="23" t="s">
        <v>11</v>
      </c>
      <c r="C7" s="24">
        <v>0</v>
      </c>
      <c r="D7" s="25">
        <v>0</v>
      </c>
      <c r="E7" s="26">
        <v>0</v>
      </c>
      <c r="F7" s="27">
        <v>0</v>
      </c>
      <c r="G7" s="24">
        <v>0</v>
      </c>
      <c r="H7" s="25">
        <v>0</v>
      </c>
      <c r="I7" s="26">
        <v>0</v>
      </c>
      <c r="J7" s="27">
        <v>0</v>
      </c>
      <c r="K7" s="24">
        <v>0</v>
      </c>
      <c r="L7" s="25">
        <v>0</v>
      </c>
      <c r="M7" s="26">
        <v>0</v>
      </c>
      <c r="N7" s="27">
        <v>0</v>
      </c>
      <c r="O7" s="24">
        <v>0</v>
      </c>
      <c r="P7" s="25">
        <v>0</v>
      </c>
      <c r="Q7" s="26">
        <v>0</v>
      </c>
      <c r="R7" s="27">
        <v>0</v>
      </c>
    </row>
    <row r="8" spans="1:18" ht="15.75" thickBot="1" x14ac:dyDescent="0.3">
      <c r="A8" s="2">
        <v>5</v>
      </c>
      <c r="B8" s="23" t="s">
        <v>15</v>
      </c>
      <c r="C8" s="24">
        <v>0</v>
      </c>
      <c r="D8" s="25">
        <v>0</v>
      </c>
      <c r="E8" s="26">
        <v>0</v>
      </c>
      <c r="F8" s="27">
        <v>0</v>
      </c>
      <c r="G8" s="24">
        <v>0</v>
      </c>
      <c r="H8" s="25">
        <v>0</v>
      </c>
      <c r="I8" s="26">
        <v>0</v>
      </c>
      <c r="J8" s="27">
        <v>0</v>
      </c>
      <c r="K8" s="24">
        <v>0</v>
      </c>
      <c r="L8" s="25">
        <v>0</v>
      </c>
      <c r="M8" s="26">
        <v>0</v>
      </c>
      <c r="N8" s="27">
        <v>0</v>
      </c>
      <c r="O8" s="24">
        <v>0</v>
      </c>
      <c r="P8" s="25">
        <v>0</v>
      </c>
      <c r="Q8" s="26">
        <v>0</v>
      </c>
      <c r="R8" s="27">
        <v>0</v>
      </c>
    </row>
    <row r="9" spans="1:18" s="1" customFormat="1" ht="15.75" thickBot="1" x14ac:dyDescent="0.3">
      <c r="A9" s="3"/>
      <c r="B9" s="28"/>
      <c r="C9" s="29">
        <f t="shared" ref="C9:H9" si="0">SUM(C4:C8)</f>
        <v>5</v>
      </c>
      <c r="D9" s="30">
        <f t="shared" si="0"/>
        <v>44139.1</v>
      </c>
      <c r="E9" s="31">
        <f t="shared" si="0"/>
        <v>0</v>
      </c>
      <c r="F9" s="32">
        <f t="shared" si="0"/>
        <v>0</v>
      </c>
      <c r="G9" s="29">
        <f t="shared" si="0"/>
        <v>15</v>
      </c>
      <c r="H9" s="30">
        <f t="shared" si="0"/>
        <v>131655.28</v>
      </c>
      <c r="I9" s="31">
        <f>SUM(I6:I8)</f>
        <v>0</v>
      </c>
      <c r="J9" s="32">
        <f>SUM(J6:J8)</f>
        <v>0</v>
      </c>
      <c r="K9" s="29">
        <f>SUM(K4:K8)</f>
        <v>8</v>
      </c>
      <c r="L9" s="30">
        <f>SUM(L4:L8)</f>
        <v>69478.62</v>
      </c>
      <c r="M9" s="31">
        <f>SUM(M6:M8)</f>
        <v>0</v>
      </c>
      <c r="N9" s="32">
        <f>SUM(N4:N8)</f>
        <v>17043</v>
      </c>
      <c r="O9" s="29">
        <f>SUM(O4:O8)</f>
        <v>11</v>
      </c>
      <c r="P9" s="30">
        <f>SUM(P4:P8)</f>
        <v>41005</v>
      </c>
      <c r="Q9" s="31">
        <f>SUM(Q4:Q8)</f>
        <v>0</v>
      </c>
      <c r="R9" s="32">
        <f>SUM(R4:R8)</f>
        <v>0</v>
      </c>
    </row>
  </sheetData>
  <mergeCells count="7">
    <mergeCell ref="A1:R1"/>
    <mergeCell ref="A2:A3"/>
    <mergeCell ref="C2:F2"/>
    <mergeCell ref="G2:J2"/>
    <mergeCell ref="K2:N2"/>
    <mergeCell ref="O2:R2"/>
    <mergeCell ref="B2:B3"/>
  </mergeCells>
  <pageMargins left="0.7" right="0.7" top="0.75" bottom="0.75" header="0.3" footer="0.3"/>
  <pageSetup paperSize="8" scale="89" fitToHeight="0" orientation="landscape" r:id="rId1"/>
  <headerFooter>
    <oddHeader>&amp;C&amp;"Garamond,Pogrubiony"&amp;12Załącznik C - Zestawienie szkodowości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X t s W R A P y u C k A A A A 9 g A A A B I A H A B D b 2 5 m a W c v U G F j a 2 F n Z S 5 4 b W w g o h g A K K A U A A A A A A A A A A A A A A A A A A A A A A A A A A A A h Y 8 x D o I w G I W v Q r r T F j B R y U 8 Z X C E h M T G u T a n Q C I X Q Y r m b g 0 f y C m I U d X N 8 3 / u G 9 + 7 X G 6 R T 2 3 g X O R j V 6 Q Q F m C J P a t G V S l c J G u 3 J 3 6 C U Q c H F m V f S m 2 V t 4 s m U C a q t 7 W N C n H P Y R b g b K h J S G p B j n u 1 F L V u O P r L 6 L / t K G 8 u 1 k I j B 4 T W G h T i I V j h Y b z E F s k D I l f 4 K 4 b z 3 2 f 5 A 2 I 2 N H Q f J + s Y v M i B L B P L + w B 5 Q S w M E F A A C A A g A p X t s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V 7 b F k o i k e 4 D g A A A B E A A A A T A B w A R m 9 y b X V s Y X M v U 2 V j d G l v b j E u b S C i G A A o o B Q A A A A A A A A A A A A A A A A A A A A A A A A A A A A r T k 0 u y c z P U w i G 0 I b W A F B L A Q I t A B Q A A g A I A K V 7 b F k Q D 8 r g p A A A A P Y A A A A S A A A A A A A A A A A A A A A A A A A A A A B D b 2 5 m a W c v U G F j a 2 F n Z S 5 4 b W x Q S w E C L Q A U A A I A C A C l e 2 x Z D 8 r p q 6 Q A A A D p A A A A E w A A A A A A A A A A A A A A A A D w A A A A W 0 N v b n R l b n R f V H l w Z X N d L n h t b F B L A Q I t A B Q A A g A I A K V 7 b F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h A d + 6 S D r M R o 3 d t i s 8 o S d z A A A A A A I A A A A A A B B m A A A A A Q A A I A A A A P D x / u d f 2 Y s Z z z P Y O w g g U 6 9 B b 8 w 2 i f o t T I 0 f 6 l D v b C Q z A A A A A A 6 A A A A A A g A A I A A A A B n T A p o Q S Q 9 + a 7 J T b M k h 7 I B h l t g H r 6 e c U 8 b W Z 8 l X B i Z k U A A A A P b 0 r n 8 Z r I C C P p O K H t C X w 5 h X t d D w S v D 0 n U H M s h 4 L V P 9 5 w X k 4 c 8 N r N L z a m n t m 5 L M K h n C L u d f 4 0 u P M 0 t F w M N U B 2 p G x v 7 s p 7 0 x l P 2 X M L v U T S x t x Q A A A A B q 3 Y q b H e o P b 6 F A 0 m k P b g T I g M V G M D m b 9 5 Z f p T S A z j W o Z c V D u 4 L i g A M P 7 Z z y f G X Z a J k m r T S N d U d O t f 8 7 D M g X V m + 8 = < / D a t a M a s h u p > 
</file>

<file path=customXml/itemProps1.xml><?xml version="1.0" encoding="utf-8"?>
<ds:datastoreItem xmlns:ds="http://schemas.openxmlformats.org/officeDocument/2006/customXml" ds:itemID="{351CE5F4-2319-46FF-9E73-DBE16F0DAB6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Szkodowość zbiorczo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Mateusz Baryliszyn - Pomerania Brokers Sp. z o.o.</cp:lastModifiedBy>
  <cp:lastPrinted>2024-11-13T15:26:59Z</cp:lastPrinted>
  <dcterms:created xsi:type="dcterms:W3CDTF">2024-11-12T14:16:49Z</dcterms:created>
  <dcterms:modified xsi:type="dcterms:W3CDTF">2024-12-19T14:50:10Z</dcterms:modified>
</cp:coreProperties>
</file>