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ynologyds1815\Inwestycje\NOWY SWZ\MTBS 2023\04_2023_MTBS - energia elektryczna na 2023\załączniki CZĘŚĆ 1\"/>
    </mc:Choice>
  </mc:AlternateContent>
  <bookViews>
    <workbookView xWindow="0" yWindow="0" windowWidth="28800" windowHeight="12435"/>
  </bookViews>
  <sheets>
    <sheet name="CZĘŚĆ 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  <c r="E43" i="1"/>
  <c r="E66" i="1" l="1"/>
  <c r="E37" i="1" l="1"/>
  <c r="I59" i="1" l="1"/>
  <c r="I66" i="1"/>
  <c r="I37" i="1"/>
  <c r="I38" i="1"/>
  <c r="I39" i="1"/>
  <c r="I40" i="1"/>
  <c r="I41" i="1"/>
  <c r="I43" i="1"/>
  <c r="I44" i="1"/>
  <c r="I54" i="1"/>
  <c r="I68" i="1" s="1"/>
  <c r="I32" i="1"/>
  <c r="I46" i="1" s="1"/>
  <c r="D42" i="1"/>
  <c r="E42" i="1"/>
  <c r="I42" i="1" s="1"/>
  <c r="I8" i="1"/>
  <c r="I23" i="1" s="1"/>
  <c r="I74" i="1" l="1"/>
  <c r="D67" i="1" l="1"/>
  <c r="E67" i="1" s="1"/>
  <c r="I67" i="1" s="1"/>
  <c r="D66" i="1"/>
  <c r="D65" i="1"/>
  <c r="E65" i="1" s="1"/>
  <c r="I65" i="1" s="1"/>
  <c r="D64" i="1"/>
  <c r="E64" i="1" s="1"/>
  <c r="I64" i="1" s="1"/>
  <c r="E62" i="1"/>
  <c r="I62" i="1" s="1"/>
  <c r="E61" i="1"/>
  <c r="I61" i="1" s="1"/>
  <c r="E60" i="1"/>
  <c r="I60" i="1" s="1"/>
  <c r="D59" i="1"/>
  <c r="E58" i="1"/>
  <c r="D58" i="1"/>
  <c r="E57" i="1"/>
  <c r="I57" i="1" s="1"/>
  <c r="D57" i="1"/>
  <c r="E56" i="1"/>
  <c r="I56" i="1" s="1"/>
  <c r="D56" i="1"/>
  <c r="E55" i="1"/>
  <c r="I55" i="1" s="1"/>
  <c r="D55" i="1"/>
  <c r="D37" i="1"/>
  <c r="D45" i="1"/>
  <c r="E45" i="1" s="1"/>
  <c r="I45" i="1" s="1"/>
  <c r="D44" i="1"/>
  <c r="D43" i="1"/>
  <c r="E36" i="1"/>
  <c r="I36" i="1" s="1"/>
  <c r="D36" i="1"/>
  <c r="E35" i="1"/>
  <c r="I35" i="1" s="1"/>
  <c r="D35" i="1"/>
  <c r="E34" i="1"/>
  <c r="I34" i="1" s="1"/>
  <c r="D34" i="1"/>
  <c r="E33" i="1"/>
  <c r="I33" i="1" s="1"/>
  <c r="D33" i="1"/>
  <c r="D19" i="1"/>
  <c r="E19" i="1" s="1"/>
  <c r="I19" i="1" s="1"/>
  <c r="D22" i="1"/>
  <c r="E22" i="1" s="1"/>
  <c r="I22" i="1" s="1"/>
  <c r="D12" i="1"/>
  <c r="D11" i="1"/>
  <c r="D10" i="1"/>
  <c r="D9" i="1"/>
  <c r="D20" i="1"/>
  <c r="E20" i="1" s="1"/>
  <c r="I20" i="1" s="1"/>
  <c r="E12" i="1"/>
  <c r="I12" i="1" s="1"/>
  <c r="E11" i="1"/>
  <c r="I11" i="1" s="1"/>
  <c r="E10" i="1"/>
  <c r="I10" i="1" s="1"/>
  <c r="E9" i="1"/>
  <c r="I9" i="1" s="1"/>
  <c r="E14" i="1"/>
  <c r="I14" i="1" s="1"/>
  <c r="E15" i="1"/>
  <c r="I15" i="1" s="1"/>
  <c r="E16" i="1"/>
  <c r="I16" i="1" s="1"/>
  <c r="E17" i="1"/>
  <c r="I17" i="1" s="1"/>
  <c r="E18" i="1"/>
  <c r="I18" i="1" s="1"/>
  <c r="E13" i="1"/>
  <c r="I13" i="1" s="1"/>
  <c r="D21" i="1"/>
  <c r="E21" i="1" s="1"/>
  <c r="I21" i="1" s="1"/>
  <c r="E63" i="1" l="1"/>
  <c r="I63" i="1" s="1"/>
  <c r="I58" i="1"/>
  <c r="I69" i="1" s="1"/>
  <c r="I70" i="1" s="1"/>
  <c r="I47" i="1"/>
  <c r="I24" i="1"/>
  <c r="I25" i="1" s="1"/>
  <c r="I48" i="1" l="1"/>
  <c r="I75" i="1"/>
  <c r="I76" i="1" s="1"/>
  <c r="I77" i="1" s="1"/>
</calcChain>
</file>

<file path=xl/sharedStrings.xml><?xml version="1.0" encoding="utf-8"?>
<sst xmlns="http://schemas.openxmlformats.org/spreadsheetml/2006/main" count="230" uniqueCount="45">
  <si>
    <t>składnik opłat</t>
  </si>
  <si>
    <t>sprzedaż</t>
  </si>
  <si>
    <t>cena energii elektrycznej zawierająca opłaty handlowe</t>
  </si>
  <si>
    <t>szcowana ilość energii elektrycznej w okresie obowiązywania umowy</t>
  </si>
  <si>
    <t>kWh</t>
  </si>
  <si>
    <t>zł/kWh</t>
  </si>
  <si>
    <t>zł</t>
  </si>
  <si>
    <t>5=3x4</t>
  </si>
  <si>
    <t>składnik zmienny stawki sieciowej</t>
  </si>
  <si>
    <t>opłata jakościowa</t>
  </si>
  <si>
    <t>opłata OZE</t>
  </si>
  <si>
    <t>opłata kogeneracyjna</t>
  </si>
  <si>
    <t>składnik stały stawki sieciowej (układ 1-fazowy)</t>
  </si>
  <si>
    <t>składnik stały stawki sieciowej (układ 3-fazowy)</t>
  </si>
  <si>
    <t>opłata mocowa (rocznie od 500 kWh do 1200 kWh)</t>
  </si>
  <si>
    <t>opłata mocowa (rocznie od 1200 kWh do 2800 kWh)</t>
  </si>
  <si>
    <t>opłata mocowa (rocznie powyżej 2800 kWh)</t>
  </si>
  <si>
    <t>opłata przejściowa (rocznie poniżej 500 kWh)</t>
  </si>
  <si>
    <t>opłata przejściowa (rocznie od 500 kWh 1200 kWh)</t>
  </si>
  <si>
    <t>opłąta przejściowa (rocznie powyżej 1200 kWh)</t>
  </si>
  <si>
    <t>opłata abonamentowa</t>
  </si>
  <si>
    <t>dystrybucja</t>
  </si>
  <si>
    <t>m-c</t>
  </si>
  <si>
    <t>zł/m-c</t>
  </si>
  <si>
    <t>ilość PPE</t>
  </si>
  <si>
    <t xml:space="preserve">opłata mocowa (rocznie poniżej 500 kWh) </t>
  </si>
  <si>
    <t>koszty zakupy energii elektycznej (Z)</t>
  </si>
  <si>
    <t>koszty dystrybucji energii elektrycznej (D)</t>
  </si>
  <si>
    <t>składnik stały stawki sieciowej</t>
  </si>
  <si>
    <t>zł/kW/m-c</t>
  </si>
  <si>
    <t>opłata przejściowa (rocznie powyżej 1200 kWh)</t>
  </si>
  <si>
    <t>kW/m-c</t>
  </si>
  <si>
    <t>TABELA 1 - Taryfa G11 - obszar gliwicki - odczyt co 2 miesiące</t>
  </si>
  <si>
    <t>UWAGA
1. formularz należy podpisać podpisem zaufanym, osobistym lub kwalifikowanym
2. Zamawiający rekomenduje zapisanie folmularza w formacie .pdf a następnie podpisanie zgodnie z pkt. 1</t>
  </si>
  <si>
    <t>FORMULARZ KALKULACJA CENY
CZĘŚĆ I - OBSZAR GLIWICKI</t>
  </si>
  <si>
    <t>TABELA 3 - Taryfa C21 - obszar gliwicki</t>
  </si>
  <si>
    <t>CAŁKOWITA CENA OFERTY (Tabela 1+2+3)</t>
  </si>
  <si>
    <t>TABELA 2 - Taryfa C11 - obszar gliwicki - odczyt co 2 miesiące</t>
  </si>
  <si>
    <t>cena oferty NETTO (Z+D)</t>
  </si>
  <si>
    <t>cena jednostkowa netto
dokładnośc do 5 miejsc po przecinku</t>
  </si>
  <si>
    <t>wartość netto
dokładnośc do 2 miejsc po przecinku</t>
  </si>
  <si>
    <t>cena NETTO (Z+D)</t>
  </si>
  <si>
    <t>cena oferty BRUTTO - należy uwzględnić VAT obowiązujący w dniu składania oferty - VAT 23%</t>
  </si>
  <si>
    <t>załącznik nr 3 do SWZ</t>
  </si>
  <si>
    <t>04/2023/MTBS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</si>
</sst>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0.00000"/>
  </numFmts>
  <fonts count="4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horizontal="center"/>
    </xf>
    <xf numFmtId="3" fontId="1" fillId="0" borderId="1" xfId="0" applyNumberFormat="1" applyFont="1" applyBorder="1" applyProtection="1"/>
    <xf numFmtId="164" fontId="1" fillId="0" borderId="1" xfId="0" applyNumberFormat="1" applyFont="1" applyBorder="1" applyProtection="1">
      <protection locked="0"/>
    </xf>
    <xf numFmtId="4" fontId="1" fillId="0" borderId="1" xfId="0" applyNumberFormat="1" applyFont="1" applyBorder="1" applyProtection="1">
      <protection locked="0"/>
    </xf>
    <xf numFmtId="0" fontId="1" fillId="4" borderId="1" xfId="0" applyFont="1" applyFill="1" applyBorder="1" applyProtection="1">
      <protection locked="0"/>
    </xf>
    <xf numFmtId="0" fontId="1" fillId="4" borderId="1" xfId="0" applyFont="1" applyFill="1" applyBorder="1" applyAlignment="1" applyProtection="1">
      <alignment horizontal="center"/>
    </xf>
    <xf numFmtId="3" fontId="1" fillId="4" borderId="1" xfId="0" applyNumberFormat="1" applyFont="1" applyFill="1" applyBorder="1" applyProtection="1"/>
    <xf numFmtId="0" fontId="1" fillId="3" borderId="1" xfId="0" applyFont="1" applyFill="1" applyBorder="1" applyProtection="1">
      <protection locked="0"/>
    </xf>
    <xf numFmtId="0" fontId="1" fillId="3" borderId="1" xfId="0" applyFont="1" applyFill="1" applyBorder="1" applyAlignment="1" applyProtection="1">
      <alignment horizontal="center"/>
    </xf>
    <xf numFmtId="3" fontId="1" fillId="3" borderId="1" xfId="0" applyNumberFormat="1" applyFont="1" applyFill="1" applyBorder="1" applyProtection="1"/>
    <xf numFmtId="0" fontId="1" fillId="0" borderId="2" xfId="0" applyFont="1" applyBorder="1" applyProtection="1">
      <protection locked="0"/>
    </xf>
    <xf numFmtId="0" fontId="1" fillId="0" borderId="2" xfId="0" applyFont="1" applyBorder="1" applyAlignment="1" applyProtection="1">
      <alignment horizontal="center"/>
    </xf>
    <xf numFmtId="3" fontId="1" fillId="0" borderId="2" xfId="0" applyNumberFormat="1" applyFont="1" applyBorder="1" applyProtection="1"/>
    <xf numFmtId="164" fontId="1" fillId="0" borderId="2" xfId="0" applyNumberFormat="1" applyFont="1" applyBorder="1" applyProtection="1">
      <protection locked="0"/>
    </xf>
    <xf numFmtId="4" fontId="1" fillId="0" borderId="2" xfId="0" applyNumberFormat="1" applyFont="1" applyBorder="1" applyProtection="1">
      <protection locked="0"/>
    </xf>
    <xf numFmtId="4" fontId="2" fillId="0" borderId="4" xfId="0" applyNumberFormat="1" applyFont="1" applyBorder="1" applyProtection="1">
      <protection locked="0"/>
    </xf>
    <xf numFmtId="0" fontId="1" fillId="0" borderId="5" xfId="0" applyFont="1" applyBorder="1" applyProtection="1">
      <protection locked="0"/>
    </xf>
    <xf numFmtId="4" fontId="2" fillId="0" borderId="1" xfId="0" applyNumberFormat="1" applyFont="1" applyBorder="1" applyProtection="1">
      <protection locked="0"/>
    </xf>
    <xf numFmtId="0" fontId="1" fillId="0" borderId="7" xfId="0" applyFont="1" applyBorder="1" applyProtection="1">
      <protection locked="0"/>
    </xf>
    <xf numFmtId="4" fontId="2" fillId="0" borderId="9" xfId="0" applyNumberFormat="1" applyFont="1" applyBorder="1" applyProtection="1">
      <protection locked="0"/>
    </xf>
    <xf numFmtId="0" fontId="1" fillId="0" borderId="10" xfId="0" applyFont="1" applyBorder="1" applyProtection="1">
      <protection locked="0"/>
    </xf>
    <xf numFmtId="165" fontId="1" fillId="0" borderId="1" xfId="0" applyNumberFormat="1" applyFont="1" applyBorder="1" applyProtection="1">
      <protection locked="0"/>
    </xf>
    <xf numFmtId="165" fontId="1" fillId="4" borderId="1" xfId="0" applyNumberFormat="1" applyFont="1" applyFill="1" applyBorder="1" applyProtection="1">
      <protection locked="0"/>
    </xf>
    <xf numFmtId="165" fontId="1" fillId="3" borderId="1" xfId="0" applyNumberFormat="1" applyFont="1" applyFill="1" applyBorder="1" applyProtection="1">
      <protection locked="0"/>
    </xf>
    <xf numFmtId="165" fontId="1" fillId="0" borderId="2" xfId="0" applyNumberFormat="1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9" xfId="0" applyFont="1" applyBorder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Protection="1">
      <protection locked="0"/>
    </xf>
    <xf numFmtId="0" fontId="2" fillId="0" borderId="0" xfId="0" applyFont="1" applyFill="1" applyBorder="1" applyAlignment="1" applyProtection="1">
      <protection locked="0"/>
    </xf>
    <xf numFmtId="0" fontId="3" fillId="0" borderId="10" xfId="0" applyFont="1" applyFill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4" fontId="3" fillId="0" borderId="9" xfId="0" applyNumberFormat="1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 applyProtection="1">
      <alignment horizontal="left" vertical="top"/>
      <protection locked="0"/>
    </xf>
    <xf numFmtId="0" fontId="2" fillId="0" borderId="6" xfId="0" applyFont="1" applyBorder="1" applyAlignment="1" applyProtection="1">
      <alignment horizontal="right"/>
      <protection locked="0"/>
    </xf>
    <xf numFmtId="0" fontId="2" fillId="0" borderId="1" xfId="0" applyFont="1" applyBorder="1" applyAlignment="1" applyProtection="1">
      <alignment horizontal="right"/>
      <protection locked="0"/>
    </xf>
    <xf numFmtId="0" fontId="2" fillId="0" borderId="8" xfId="0" applyFont="1" applyBorder="1" applyAlignment="1" applyProtection="1">
      <alignment horizontal="right"/>
      <protection locked="0"/>
    </xf>
    <xf numFmtId="0" fontId="2" fillId="0" borderId="9" xfId="0" applyFont="1" applyBorder="1" applyAlignment="1" applyProtection="1">
      <alignment horizontal="right"/>
      <protection locked="0"/>
    </xf>
    <xf numFmtId="0" fontId="2" fillId="0" borderId="3" xfId="0" applyFont="1" applyBorder="1" applyAlignment="1" applyProtection="1">
      <alignment horizontal="right"/>
      <protection locked="0"/>
    </xf>
    <xf numFmtId="0" fontId="2" fillId="0" borderId="4" xfId="0" applyFont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 vertical="center"/>
      <protection locked="0"/>
    </xf>
    <xf numFmtId="0" fontId="3" fillId="0" borderId="8" xfId="0" applyFont="1" applyFill="1" applyBorder="1" applyAlignment="1" applyProtection="1">
      <alignment horizontal="right" vertical="center"/>
      <protection locked="0"/>
    </xf>
    <xf numFmtId="0" fontId="3" fillId="0" borderId="9" xfId="0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88"/>
  <sheetViews>
    <sheetView tabSelected="1" topLeftCell="A37" zoomScale="70" zoomScaleNormal="70" workbookViewId="0">
      <selection activeCell="B80" sqref="B80:J80"/>
    </sheetView>
  </sheetViews>
  <sheetFormatPr defaultRowHeight="18.75" x14ac:dyDescent="0.3"/>
  <cols>
    <col min="1" max="1" width="9.140625" style="1"/>
    <col min="2" max="2" width="18.140625" style="1" customWidth="1"/>
    <col min="3" max="3" width="64.5703125" style="1" bestFit="1" customWidth="1"/>
    <col min="4" max="4" width="11.5703125" style="2" bestFit="1" customWidth="1"/>
    <col min="5" max="5" width="27.7109375" style="1" customWidth="1"/>
    <col min="6" max="6" width="10.140625" style="1" bestFit="1" customWidth="1"/>
    <col min="7" max="7" width="15" style="1" customWidth="1"/>
    <col min="8" max="8" width="13" style="1" bestFit="1" customWidth="1"/>
    <col min="9" max="9" width="21.140625" style="1" bestFit="1" customWidth="1"/>
    <col min="10" max="10" width="9.140625" style="1"/>
    <col min="11" max="11" width="21.140625" style="1" customWidth="1"/>
    <col min="12" max="12" width="12" style="1" bestFit="1" customWidth="1"/>
    <col min="13" max="13" width="9.140625" style="1"/>
    <col min="14" max="14" width="12" style="1" bestFit="1" customWidth="1"/>
    <col min="15" max="16384" width="9.140625" style="1"/>
  </cols>
  <sheetData>
    <row r="1" spans="2:10" x14ac:dyDescent="0.3">
      <c r="B1" s="62" t="s">
        <v>43</v>
      </c>
      <c r="C1" s="62"/>
      <c r="D1" s="62"/>
      <c r="E1" s="62"/>
      <c r="F1" s="62"/>
      <c r="G1" s="62"/>
      <c r="H1" s="62"/>
      <c r="I1" s="62"/>
      <c r="J1" s="62"/>
    </row>
    <row r="2" spans="2:10" x14ac:dyDescent="0.3">
      <c r="I2" s="62" t="s">
        <v>44</v>
      </c>
      <c r="J2" s="62"/>
    </row>
    <row r="3" spans="2:10" x14ac:dyDescent="0.3">
      <c r="I3" s="3"/>
      <c r="J3" s="3"/>
    </row>
    <row r="4" spans="2:10" ht="50.25" customHeight="1" x14ac:dyDescent="0.3">
      <c r="B4" s="63" t="s">
        <v>34</v>
      </c>
      <c r="C4" s="64"/>
      <c r="D4" s="64"/>
      <c r="E4" s="64"/>
      <c r="F4" s="64"/>
      <c r="G4" s="64"/>
      <c r="H4" s="64"/>
      <c r="I4" s="64"/>
      <c r="J4" s="64"/>
    </row>
    <row r="5" spans="2:10" x14ac:dyDescent="0.3">
      <c r="B5" s="51" t="s">
        <v>32</v>
      </c>
      <c r="C5" s="51"/>
      <c r="D5" s="51"/>
      <c r="E5" s="51"/>
      <c r="F5" s="51"/>
      <c r="G5" s="51"/>
      <c r="H5" s="51"/>
      <c r="I5" s="51"/>
      <c r="J5" s="51"/>
    </row>
    <row r="6" spans="2:10" ht="82.5" customHeight="1" x14ac:dyDescent="0.3">
      <c r="B6" s="52" t="s">
        <v>0</v>
      </c>
      <c r="C6" s="52"/>
      <c r="D6" s="4" t="s">
        <v>24</v>
      </c>
      <c r="E6" s="53" t="s">
        <v>3</v>
      </c>
      <c r="F6" s="53"/>
      <c r="G6" s="53" t="s">
        <v>39</v>
      </c>
      <c r="H6" s="53"/>
      <c r="I6" s="53" t="s">
        <v>40</v>
      </c>
      <c r="J6" s="53"/>
    </row>
    <row r="7" spans="2:10" x14ac:dyDescent="0.3">
      <c r="B7" s="5">
        <v>1</v>
      </c>
      <c r="C7" s="5">
        <v>2</v>
      </c>
      <c r="D7" s="5"/>
      <c r="E7" s="54">
        <v>3</v>
      </c>
      <c r="F7" s="54"/>
      <c r="G7" s="54">
        <v>4</v>
      </c>
      <c r="H7" s="54"/>
      <c r="I7" s="54" t="s">
        <v>7</v>
      </c>
      <c r="J7" s="54"/>
    </row>
    <row r="8" spans="2:10" x14ac:dyDescent="0.3">
      <c r="B8" s="6" t="s">
        <v>1</v>
      </c>
      <c r="C8" s="6" t="s">
        <v>2</v>
      </c>
      <c r="D8" s="7">
        <v>134</v>
      </c>
      <c r="E8" s="8">
        <v>160986</v>
      </c>
      <c r="F8" s="6" t="s">
        <v>4</v>
      </c>
      <c r="G8" s="9"/>
      <c r="H8" s="6" t="s">
        <v>5</v>
      </c>
      <c r="I8" s="10">
        <f>E8*G8</f>
        <v>0</v>
      </c>
      <c r="J8" s="6" t="s">
        <v>6</v>
      </c>
    </row>
    <row r="9" spans="2:10" x14ac:dyDescent="0.3">
      <c r="B9" s="58" t="s">
        <v>21</v>
      </c>
      <c r="C9" s="6" t="s">
        <v>8</v>
      </c>
      <c r="D9" s="7">
        <f>D8</f>
        <v>134</v>
      </c>
      <c r="E9" s="8">
        <f>E8</f>
        <v>160986</v>
      </c>
      <c r="F9" s="6" t="s">
        <v>4</v>
      </c>
      <c r="G9" s="9"/>
      <c r="H9" s="6" t="s">
        <v>5</v>
      </c>
      <c r="I9" s="10">
        <f t="shared" ref="I9:I22" si="0">E9*G9</f>
        <v>0</v>
      </c>
      <c r="J9" s="6" t="s">
        <v>6</v>
      </c>
    </row>
    <row r="10" spans="2:10" x14ac:dyDescent="0.3">
      <c r="B10" s="58"/>
      <c r="C10" s="6" t="s">
        <v>9</v>
      </c>
      <c r="D10" s="7">
        <f>D8</f>
        <v>134</v>
      </c>
      <c r="E10" s="8">
        <f>E8</f>
        <v>160986</v>
      </c>
      <c r="F10" s="6" t="s">
        <v>4</v>
      </c>
      <c r="G10" s="9"/>
      <c r="H10" s="6" t="s">
        <v>5</v>
      </c>
      <c r="I10" s="10">
        <f t="shared" si="0"/>
        <v>0</v>
      </c>
      <c r="J10" s="6" t="s">
        <v>6</v>
      </c>
    </row>
    <row r="11" spans="2:10" x14ac:dyDescent="0.3">
      <c r="B11" s="58"/>
      <c r="C11" s="6" t="s">
        <v>10</v>
      </c>
      <c r="D11" s="7">
        <f>D8</f>
        <v>134</v>
      </c>
      <c r="E11" s="8">
        <f>E8</f>
        <v>160986</v>
      </c>
      <c r="F11" s="6" t="s">
        <v>4</v>
      </c>
      <c r="G11" s="9"/>
      <c r="H11" s="6" t="s">
        <v>5</v>
      </c>
      <c r="I11" s="10">
        <f t="shared" si="0"/>
        <v>0</v>
      </c>
      <c r="J11" s="6" t="s">
        <v>6</v>
      </c>
    </row>
    <row r="12" spans="2:10" x14ac:dyDescent="0.3">
      <c r="B12" s="58"/>
      <c r="C12" s="6" t="s">
        <v>11</v>
      </c>
      <c r="D12" s="7">
        <f>D8</f>
        <v>134</v>
      </c>
      <c r="E12" s="8">
        <f>E8</f>
        <v>160986</v>
      </c>
      <c r="F12" s="6" t="s">
        <v>4</v>
      </c>
      <c r="G12" s="9"/>
      <c r="H12" s="6" t="s">
        <v>5</v>
      </c>
      <c r="I12" s="10">
        <f t="shared" si="0"/>
        <v>0</v>
      </c>
      <c r="J12" s="6" t="s">
        <v>6</v>
      </c>
    </row>
    <row r="13" spans="2:10" x14ac:dyDescent="0.3">
      <c r="B13" s="58"/>
      <c r="C13" s="6" t="s">
        <v>12</v>
      </c>
      <c r="D13" s="7">
        <v>94</v>
      </c>
      <c r="E13" s="8">
        <f>D13*12</f>
        <v>1128</v>
      </c>
      <c r="F13" s="6" t="s">
        <v>22</v>
      </c>
      <c r="G13" s="9"/>
      <c r="H13" s="6" t="s">
        <v>23</v>
      </c>
      <c r="I13" s="10">
        <f t="shared" si="0"/>
        <v>0</v>
      </c>
      <c r="J13" s="6" t="s">
        <v>6</v>
      </c>
    </row>
    <row r="14" spans="2:10" x14ac:dyDescent="0.3">
      <c r="B14" s="58"/>
      <c r="C14" s="6" t="s">
        <v>13</v>
      </c>
      <c r="D14" s="7">
        <v>40</v>
      </c>
      <c r="E14" s="8">
        <f t="shared" ref="E14:E21" si="1">D14*12</f>
        <v>480</v>
      </c>
      <c r="F14" s="6" t="s">
        <v>22</v>
      </c>
      <c r="G14" s="9"/>
      <c r="H14" s="6" t="s">
        <v>23</v>
      </c>
      <c r="I14" s="10">
        <f t="shared" si="0"/>
        <v>0</v>
      </c>
      <c r="J14" s="6" t="s">
        <v>6</v>
      </c>
    </row>
    <row r="15" spans="2:10" x14ac:dyDescent="0.3">
      <c r="B15" s="58"/>
      <c r="C15" s="11" t="s">
        <v>25</v>
      </c>
      <c r="D15" s="12">
        <v>43</v>
      </c>
      <c r="E15" s="13">
        <f t="shared" si="1"/>
        <v>516</v>
      </c>
      <c r="F15" s="6" t="s">
        <v>22</v>
      </c>
      <c r="G15" s="9"/>
      <c r="H15" s="6" t="s">
        <v>23</v>
      </c>
      <c r="I15" s="10">
        <f t="shared" si="0"/>
        <v>0</v>
      </c>
      <c r="J15" s="6" t="s">
        <v>6</v>
      </c>
    </row>
    <row r="16" spans="2:10" x14ac:dyDescent="0.3">
      <c r="B16" s="58"/>
      <c r="C16" s="11" t="s">
        <v>14</v>
      </c>
      <c r="D16" s="12">
        <v>43</v>
      </c>
      <c r="E16" s="13">
        <f t="shared" si="1"/>
        <v>516</v>
      </c>
      <c r="F16" s="6" t="s">
        <v>22</v>
      </c>
      <c r="G16" s="9"/>
      <c r="H16" s="6" t="s">
        <v>23</v>
      </c>
      <c r="I16" s="10">
        <f t="shared" si="0"/>
        <v>0</v>
      </c>
      <c r="J16" s="6" t="s">
        <v>6</v>
      </c>
    </row>
    <row r="17" spans="2:10" x14ac:dyDescent="0.3">
      <c r="B17" s="58"/>
      <c r="C17" s="11" t="s">
        <v>15</v>
      </c>
      <c r="D17" s="12">
        <v>38</v>
      </c>
      <c r="E17" s="13">
        <f t="shared" si="1"/>
        <v>456</v>
      </c>
      <c r="F17" s="6" t="s">
        <v>22</v>
      </c>
      <c r="G17" s="9"/>
      <c r="H17" s="6" t="s">
        <v>23</v>
      </c>
      <c r="I17" s="10">
        <f t="shared" si="0"/>
        <v>0</v>
      </c>
      <c r="J17" s="6" t="s">
        <v>6</v>
      </c>
    </row>
    <row r="18" spans="2:10" x14ac:dyDescent="0.3">
      <c r="B18" s="58"/>
      <c r="C18" s="11" t="s">
        <v>16</v>
      </c>
      <c r="D18" s="12">
        <v>10</v>
      </c>
      <c r="E18" s="13">
        <f t="shared" si="1"/>
        <v>120</v>
      </c>
      <c r="F18" s="6" t="s">
        <v>22</v>
      </c>
      <c r="G18" s="9"/>
      <c r="H18" s="6" t="s">
        <v>23</v>
      </c>
      <c r="I18" s="10">
        <f t="shared" si="0"/>
        <v>0</v>
      </c>
      <c r="J18" s="6" t="s">
        <v>6</v>
      </c>
    </row>
    <row r="19" spans="2:10" x14ac:dyDescent="0.3">
      <c r="B19" s="58"/>
      <c r="C19" s="14" t="s">
        <v>17</v>
      </c>
      <c r="D19" s="15">
        <f>D15</f>
        <v>43</v>
      </c>
      <c r="E19" s="16">
        <f t="shared" si="1"/>
        <v>516</v>
      </c>
      <c r="F19" s="6" t="s">
        <v>22</v>
      </c>
      <c r="G19" s="9"/>
      <c r="H19" s="6" t="s">
        <v>23</v>
      </c>
      <c r="I19" s="10">
        <f t="shared" si="0"/>
        <v>0</v>
      </c>
      <c r="J19" s="6" t="s">
        <v>6</v>
      </c>
    </row>
    <row r="20" spans="2:10" x14ac:dyDescent="0.3">
      <c r="B20" s="58"/>
      <c r="C20" s="14" t="s">
        <v>18</v>
      </c>
      <c r="D20" s="15">
        <f>D16</f>
        <v>43</v>
      </c>
      <c r="E20" s="16">
        <f t="shared" si="1"/>
        <v>516</v>
      </c>
      <c r="F20" s="6" t="s">
        <v>22</v>
      </c>
      <c r="G20" s="9"/>
      <c r="H20" s="6" t="s">
        <v>23</v>
      </c>
      <c r="I20" s="10">
        <f t="shared" si="0"/>
        <v>0</v>
      </c>
      <c r="J20" s="6" t="s">
        <v>6</v>
      </c>
    </row>
    <row r="21" spans="2:10" x14ac:dyDescent="0.3">
      <c r="B21" s="58"/>
      <c r="C21" s="14" t="s">
        <v>30</v>
      </c>
      <c r="D21" s="15">
        <f>D17+D18</f>
        <v>48</v>
      </c>
      <c r="E21" s="16">
        <f t="shared" si="1"/>
        <v>576</v>
      </c>
      <c r="F21" s="6" t="s">
        <v>22</v>
      </c>
      <c r="G21" s="9"/>
      <c r="H21" s="6" t="s">
        <v>23</v>
      </c>
      <c r="I21" s="10">
        <f t="shared" si="0"/>
        <v>0</v>
      </c>
      <c r="J21" s="6" t="s">
        <v>6</v>
      </c>
    </row>
    <row r="22" spans="2:10" ht="19.5" thickBot="1" x14ac:dyDescent="0.35">
      <c r="B22" s="59"/>
      <c r="C22" s="17" t="s">
        <v>20</v>
      </c>
      <c r="D22" s="18">
        <f>D8</f>
        <v>134</v>
      </c>
      <c r="E22" s="19">
        <f>D22*12</f>
        <v>1608</v>
      </c>
      <c r="F22" s="17" t="s">
        <v>22</v>
      </c>
      <c r="G22" s="20"/>
      <c r="H22" s="17" t="s">
        <v>23</v>
      </c>
      <c r="I22" s="21">
        <f t="shared" si="0"/>
        <v>0</v>
      </c>
      <c r="J22" s="17" t="s">
        <v>6</v>
      </c>
    </row>
    <row r="23" spans="2:10" x14ac:dyDescent="0.3">
      <c r="B23" s="49" t="s">
        <v>26</v>
      </c>
      <c r="C23" s="50"/>
      <c r="D23" s="50"/>
      <c r="E23" s="50"/>
      <c r="F23" s="50"/>
      <c r="G23" s="50"/>
      <c r="H23" s="50"/>
      <c r="I23" s="22">
        <f>I8</f>
        <v>0</v>
      </c>
      <c r="J23" s="23" t="s">
        <v>6</v>
      </c>
    </row>
    <row r="24" spans="2:10" x14ac:dyDescent="0.3">
      <c r="B24" s="45" t="s">
        <v>27</v>
      </c>
      <c r="C24" s="46"/>
      <c r="D24" s="46"/>
      <c r="E24" s="46"/>
      <c r="F24" s="46"/>
      <c r="G24" s="46"/>
      <c r="H24" s="46"/>
      <c r="I24" s="24">
        <f>SUM(I9:I22)</f>
        <v>0</v>
      </c>
      <c r="J24" s="25" t="s">
        <v>6</v>
      </c>
    </row>
    <row r="25" spans="2:10" ht="19.5" thickBot="1" x14ac:dyDescent="0.35">
      <c r="B25" s="47" t="s">
        <v>41</v>
      </c>
      <c r="C25" s="48"/>
      <c r="D25" s="48"/>
      <c r="E25" s="48"/>
      <c r="F25" s="48"/>
      <c r="G25" s="48"/>
      <c r="H25" s="48"/>
      <c r="I25" s="26">
        <f>I23+I24</f>
        <v>0</v>
      </c>
      <c r="J25" s="27" t="s">
        <v>6</v>
      </c>
    </row>
    <row r="29" spans="2:10" x14ac:dyDescent="0.3">
      <c r="B29" s="51" t="s">
        <v>37</v>
      </c>
      <c r="C29" s="51"/>
      <c r="D29" s="51"/>
      <c r="E29" s="51"/>
      <c r="F29" s="51"/>
      <c r="G29" s="51"/>
      <c r="H29" s="51"/>
      <c r="I29" s="51"/>
      <c r="J29" s="51"/>
    </row>
    <row r="30" spans="2:10" ht="79.5" customHeight="1" x14ac:dyDescent="0.3">
      <c r="B30" s="52" t="s">
        <v>0</v>
      </c>
      <c r="C30" s="52"/>
      <c r="D30" s="4" t="s">
        <v>24</v>
      </c>
      <c r="E30" s="53" t="s">
        <v>3</v>
      </c>
      <c r="F30" s="53"/>
      <c r="G30" s="53" t="s">
        <v>39</v>
      </c>
      <c r="H30" s="53"/>
      <c r="I30" s="53" t="s">
        <v>40</v>
      </c>
      <c r="J30" s="53"/>
    </row>
    <row r="31" spans="2:10" ht="18.75" customHeight="1" x14ac:dyDescent="0.3">
      <c r="B31" s="5">
        <v>1</v>
      </c>
      <c r="C31" s="5">
        <v>2</v>
      </c>
      <c r="D31" s="5"/>
      <c r="E31" s="54">
        <v>3</v>
      </c>
      <c r="F31" s="54"/>
      <c r="G31" s="54">
        <v>4</v>
      </c>
      <c r="H31" s="54"/>
      <c r="I31" s="54" t="s">
        <v>7</v>
      </c>
      <c r="J31" s="54"/>
    </row>
    <row r="32" spans="2:10" x14ac:dyDescent="0.3">
      <c r="B32" s="6" t="s">
        <v>1</v>
      </c>
      <c r="C32" s="6" t="s">
        <v>2</v>
      </c>
      <c r="D32" s="7">
        <v>9</v>
      </c>
      <c r="E32" s="8">
        <v>16431</v>
      </c>
      <c r="F32" s="6" t="s">
        <v>4</v>
      </c>
      <c r="G32" s="9"/>
      <c r="H32" s="6" t="s">
        <v>5</v>
      </c>
      <c r="I32" s="10">
        <f>E32*G32</f>
        <v>0</v>
      </c>
      <c r="J32" s="6" t="s">
        <v>6</v>
      </c>
    </row>
    <row r="33" spans="2:10" x14ac:dyDescent="0.3">
      <c r="B33" s="58" t="s">
        <v>21</v>
      </c>
      <c r="C33" s="6" t="s">
        <v>8</v>
      </c>
      <c r="D33" s="7">
        <f>D32</f>
        <v>9</v>
      </c>
      <c r="E33" s="8">
        <f>E32</f>
        <v>16431</v>
      </c>
      <c r="F33" s="6" t="s">
        <v>4</v>
      </c>
      <c r="G33" s="28"/>
      <c r="H33" s="6" t="s">
        <v>5</v>
      </c>
      <c r="I33" s="10">
        <f t="shared" ref="I33:I45" si="2">E33*G33</f>
        <v>0</v>
      </c>
      <c r="J33" s="6" t="s">
        <v>6</v>
      </c>
    </row>
    <row r="34" spans="2:10" x14ac:dyDescent="0.3">
      <c r="B34" s="58"/>
      <c r="C34" s="6" t="s">
        <v>9</v>
      </c>
      <c r="D34" s="7">
        <f>D32</f>
        <v>9</v>
      </c>
      <c r="E34" s="8">
        <f>E32</f>
        <v>16431</v>
      </c>
      <c r="F34" s="6" t="s">
        <v>4</v>
      </c>
      <c r="G34" s="28"/>
      <c r="H34" s="6" t="s">
        <v>5</v>
      </c>
      <c r="I34" s="10">
        <f t="shared" si="2"/>
        <v>0</v>
      </c>
      <c r="J34" s="6" t="s">
        <v>6</v>
      </c>
    </row>
    <row r="35" spans="2:10" x14ac:dyDescent="0.3">
      <c r="B35" s="58"/>
      <c r="C35" s="6" t="s">
        <v>10</v>
      </c>
      <c r="D35" s="7">
        <f>D32</f>
        <v>9</v>
      </c>
      <c r="E35" s="8">
        <f>E32</f>
        <v>16431</v>
      </c>
      <c r="F35" s="6" t="s">
        <v>4</v>
      </c>
      <c r="G35" s="28"/>
      <c r="H35" s="6" t="s">
        <v>5</v>
      </c>
      <c r="I35" s="10">
        <f t="shared" si="2"/>
        <v>0</v>
      </c>
      <c r="J35" s="6" t="s">
        <v>6</v>
      </c>
    </row>
    <row r="36" spans="2:10" x14ac:dyDescent="0.3">
      <c r="B36" s="58"/>
      <c r="C36" s="6" t="s">
        <v>11</v>
      </c>
      <c r="D36" s="7">
        <f>D32</f>
        <v>9</v>
      </c>
      <c r="E36" s="8">
        <f>E32</f>
        <v>16431</v>
      </c>
      <c r="F36" s="6" t="s">
        <v>4</v>
      </c>
      <c r="G36" s="28"/>
      <c r="H36" s="6" t="s">
        <v>5</v>
      </c>
      <c r="I36" s="10">
        <f t="shared" si="2"/>
        <v>0</v>
      </c>
      <c r="J36" s="6" t="s">
        <v>6</v>
      </c>
    </row>
    <row r="37" spans="2:10" x14ac:dyDescent="0.3">
      <c r="B37" s="58"/>
      <c r="C37" s="6" t="s">
        <v>28</v>
      </c>
      <c r="D37" s="7">
        <f>D32</f>
        <v>9</v>
      </c>
      <c r="E37" s="8">
        <f>131*12</f>
        <v>1572</v>
      </c>
      <c r="F37" s="6" t="s">
        <v>31</v>
      </c>
      <c r="G37" s="28"/>
      <c r="H37" s="6" t="s">
        <v>29</v>
      </c>
      <c r="I37" s="10">
        <f t="shared" si="2"/>
        <v>0</v>
      </c>
      <c r="J37" s="6" t="s">
        <v>6</v>
      </c>
    </row>
    <row r="38" spans="2:10" x14ac:dyDescent="0.3">
      <c r="B38" s="58"/>
      <c r="C38" s="11" t="s">
        <v>25</v>
      </c>
      <c r="D38" s="12">
        <v>2</v>
      </c>
      <c r="E38" s="13">
        <v>110</v>
      </c>
      <c r="F38" s="11" t="s">
        <v>4</v>
      </c>
      <c r="G38" s="29"/>
      <c r="H38" s="11" t="s">
        <v>5</v>
      </c>
      <c r="I38" s="10">
        <f t="shared" si="2"/>
        <v>0</v>
      </c>
      <c r="J38" s="6" t="s">
        <v>6</v>
      </c>
    </row>
    <row r="39" spans="2:10" x14ac:dyDescent="0.3">
      <c r="B39" s="58"/>
      <c r="C39" s="11" t="s">
        <v>14</v>
      </c>
      <c r="D39" s="12">
        <v>3</v>
      </c>
      <c r="E39" s="13">
        <v>1821</v>
      </c>
      <c r="F39" s="11" t="s">
        <v>4</v>
      </c>
      <c r="G39" s="29"/>
      <c r="H39" s="11" t="s">
        <v>5</v>
      </c>
      <c r="I39" s="10">
        <f t="shared" si="2"/>
        <v>0</v>
      </c>
      <c r="J39" s="6" t="s">
        <v>6</v>
      </c>
    </row>
    <row r="40" spans="2:10" x14ac:dyDescent="0.3">
      <c r="B40" s="58"/>
      <c r="C40" s="11" t="s">
        <v>15</v>
      </c>
      <c r="D40" s="12">
        <v>1</v>
      </c>
      <c r="E40" s="13">
        <v>1367</v>
      </c>
      <c r="F40" s="11" t="s">
        <v>4</v>
      </c>
      <c r="G40" s="29"/>
      <c r="H40" s="11" t="s">
        <v>5</v>
      </c>
      <c r="I40" s="10">
        <f t="shared" si="2"/>
        <v>0</v>
      </c>
      <c r="J40" s="6" t="s">
        <v>6</v>
      </c>
    </row>
    <row r="41" spans="2:10" x14ac:dyDescent="0.3">
      <c r="B41" s="58"/>
      <c r="C41" s="11" t="s">
        <v>16</v>
      </c>
      <c r="D41" s="12">
        <v>3</v>
      </c>
      <c r="E41" s="13">
        <v>13134</v>
      </c>
      <c r="F41" s="11" t="s">
        <v>4</v>
      </c>
      <c r="G41" s="29"/>
      <c r="H41" s="11" t="s">
        <v>5</v>
      </c>
      <c r="I41" s="10">
        <f t="shared" si="2"/>
        <v>0</v>
      </c>
      <c r="J41" s="6" t="s">
        <v>6</v>
      </c>
    </row>
    <row r="42" spans="2:10" x14ac:dyDescent="0.3">
      <c r="B42" s="58"/>
      <c r="C42" s="14" t="s">
        <v>17</v>
      </c>
      <c r="D42" s="15">
        <f>D38</f>
        <v>2</v>
      </c>
      <c r="E42" s="16">
        <f>10.1*12</f>
        <v>121.19999999999999</v>
      </c>
      <c r="F42" s="11" t="s">
        <v>31</v>
      </c>
      <c r="G42" s="30"/>
      <c r="H42" s="14" t="s">
        <v>5</v>
      </c>
      <c r="I42" s="10">
        <f t="shared" si="2"/>
        <v>0</v>
      </c>
      <c r="J42" s="6" t="s">
        <v>6</v>
      </c>
    </row>
    <row r="43" spans="2:10" x14ac:dyDescent="0.3">
      <c r="B43" s="58"/>
      <c r="C43" s="14" t="s">
        <v>18</v>
      </c>
      <c r="D43" s="15">
        <f>D39</f>
        <v>3</v>
      </c>
      <c r="E43" s="16">
        <f>38*12</f>
        <v>456</v>
      </c>
      <c r="F43" s="11" t="s">
        <v>31</v>
      </c>
      <c r="G43" s="30"/>
      <c r="H43" s="14" t="s">
        <v>5</v>
      </c>
      <c r="I43" s="10">
        <f t="shared" si="2"/>
        <v>0</v>
      </c>
      <c r="J43" s="6" t="s">
        <v>6</v>
      </c>
    </row>
    <row r="44" spans="2:10" x14ac:dyDescent="0.3">
      <c r="B44" s="58"/>
      <c r="C44" s="14" t="s">
        <v>30</v>
      </c>
      <c r="D44" s="15">
        <f>D40+D41</f>
        <v>4</v>
      </c>
      <c r="E44" s="16">
        <f>55.9*12</f>
        <v>670.8</v>
      </c>
      <c r="F44" s="11" t="s">
        <v>31</v>
      </c>
      <c r="G44" s="30"/>
      <c r="H44" s="14" t="s">
        <v>5</v>
      </c>
      <c r="I44" s="10">
        <f t="shared" si="2"/>
        <v>0</v>
      </c>
      <c r="J44" s="6" t="s">
        <v>6</v>
      </c>
    </row>
    <row r="45" spans="2:10" ht="19.5" thickBot="1" x14ac:dyDescent="0.35">
      <c r="B45" s="59"/>
      <c r="C45" s="17" t="s">
        <v>20</v>
      </c>
      <c r="D45" s="18">
        <f>D32</f>
        <v>9</v>
      </c>
      <c r="E45" s="19">
        <f>D45*12</f>
        <v>108</v>
      </c>
      <c r="F45" s="17" t="s">
        <v>22</v>
      </c>
      <c r="G45" s="31"/>
      <c r="H45" s="17" t="s">
        <v>23</v>
      </c>
      <c r="I45" s="10">
        <f t="shared" si="2"/>
        <v>0</v>
      </c>
      <c r="J45" s="17" t="s">
        <v>6</v>
      </c>
    </row>
    <row r="46" spans="2:10" x14ac:dyDescent="0.3">
      <c r="B46" s="49" t="s">
        <v>26</v>
      </c>
      <c r="C46" s="50"/>
      <c r="D46" s="50"/>
      <c r="E46" s="50"/>
      <c r="F46" s="50"/>
      <c r="G46" s="50"/>
      <c r="H46" s="50"/>
      <c r="I46" s="22">
        <f>I32</f>
        <v>0</v>
      </c>
      <c r="J46" s="32" t="s">
        <v>6</v>
      </c>
    </row>
    <row r="47" spans="2:10" x14ac:dyDescent="0.3">
      <c r="B47" s="45" t="s">
        <v>27</v>
      </c>
      <c r="C47" s="46"/>
      <c r="D47" s="46"/>
      <c r="E47" s="46"/>
      <c r="F47" s="46"/>
      <c r="G47" s="46"/>
      <c r="H47" s="46"/>
      <c r="I47" s="24">
        <f>SUM(I33:I45)</f>
        <v>0</v>
      </c>
      <c r="J47" s="6" t="s">
        <v>6</v>
      </c>
    </row>
    <row r="48" spans="2:10" ht="19.5" thickBot="1" x14ac:dyDescent="0.35">
      <c r="B48" s="47" t="s">
        <v>41</v>
      </c>
      <c r="C48" s="48"/>
      <c r="D48" s="48"/>
      <c r="E48" s="48"/>
      <c r="F48" s="48"/>
      <c r="G48" s="48"/>
      <c r="H48" s="48"/>
      <c r="I48" s="26">
        <f>I46+I47</f>
        <v>0</v>
      </c>
      <c r="J48" s="33" t="s">
        <v>6</v>
      </c>
    </row>
    <row r="51" spans="2:10" x14ac:dyDescent="0.3">
      <c r="B51" s="51" t="s">
        <v>35</v>
      </c>
      <c r="C51" s="51"/>
      <c r="D51" s="51"/>
      <c r="E51" s="51"/>
      <c r="F51" s="51"/>
      <c r="G51" s="51"/>
      <c r="H51" s="51"/>
      <c r="I51" s="51"/>
      <c r="J51" s="51"/>
    </row>
    <row r="52" spans="2:10" ht="36.75" customHeight="1" x14ac:dyDescent="0.3">
      <c r="B52" s="52" t="s">
        <v>0</v>
      </c>
      <c r="C52" s="52"/>
      <c r="D52" s="4" t="s">
        <v>24</v>
      </c>
      <c r="E52" s="53" t="s">
        <v>3</v>
      </c>
      <c r="F52" s="53"/>
      <c r="G52" s="53" t="s">
        <v>39</v>
      </c>
      <c r="H52" s="53"/>
      <c r="I52" s="53" t="s">
        <v>40</v>
      </c>
      <c r="J52" s="53"/>
    </row>
    <row r="53" spans="2:10" ht="16.5" customHeight="1" x14ac:dyDescent="0.3">
      <c r="B53" s="5">
        <v>1</v>
      </c>
      <c r="C53" s="5">
        <v>2</v>
      </c>
      <c r="D53" s="5"/>
      <c r="E53" s="54">
        <v>3</v>
      </c>
      <c r="F53" s="54"/>
      <c r="G53" s="54">
        <v>4</v>
      </c>
      <c r="H53" s="54"/>
      <c r="I53" s="54" t="s">
        <v>7</v>
      </c>
      <c r="J53" s="54"/>
    </row>
    <row r="54" spans="2:10" x14ac:dyDescent="0.3">
      <c r="B54" s="6" t="s">
        <v>1</v>
      </c>
      <c r="C54" s="6" t="s">
        <v>2</v>
      </c>
      <c r="D54" s="7">
        <v>2</v>
      </c>
      <c r="E54" s="8">
        <v>296204</v>
      </c>
      <c r="F54" s="6" t="s">
        <v>4</v>
      </c>
      <c r="G54" s="9"/>
      <c r="H54" s="6" t="s">
        <v>5</v>
      </c>
      <c r="I54" s="10">
        <f>E54*G54</f>
        <v>0</v>
      </c>
      <c r="J54" s="6" t="s">
        <v>6</v>
      </c>
    </row>
    <row r="55" spans="2:10" x14ac:dyDescent="0.3">
      <c r="B55" s="58" t="s">
        <v>21</v>
      </c>
      <c r="C55" s="6" t="s">
        <v>8</v>
      </c>
      <c r="D55" s="7">
        <f>D54</f>
        <v>2</v>
      </c>
      <c r="E55" s="8">
        <f>E54</f>
        <v>296204</v>
      </c>
      <c r="F55" s="6" t="s">
        <v>4</v>
      </c>
      <c r="G55" s="28"/>
      <c r="H55" s="6" t="s">
        <v>5</v>
      </c>
      <c r="I55" s="10">
        <f t="shared" ref="I55:I67" si="3">E55*G55</f>
        <v>0</v>
      </c>
      <c r="J55" s="6" t="s">
        <v>6</v>
      </c>
    </row>
    <row r="56" spans="2:10" x14ac:dyDescent="0.3">
      <c r="B56" s="58"/>
      <c r="C56" s="6" t="s">
        <v>9</v>
      </c>
      <c r="D56" s="7">
        <f>D54</f>
        <v>2</v>
      </c>
      <c r="E56" s="8">
        <f>E54</f>
        <v>296204</v>
      </c>
      <c r="F56" s="6" t="s">
        <v>4</v>
      </c>
      <c r="G56" s="28"/>
      <c r="H56" s="6" t="s">
        <v>5</v>
      </c>
      <c r="I56" s="10">
        <f t="shared" si="3"/>
        <v>0</v>
      </c>
      <c r="J56" s="6" t="s">
        <v>6</v>
      </c>
    </row>
    <row r="57" spans="2:10" x14ac:dyDescent="0.3">
      <c r="B57" s="58"/>
      <c r="C57" s="6" t="s">
        <v>10</v>
      </c>
      <c r="D57" s="7">
        <f>D54</f>
        <v>2</v>
      </c>
      <c r="E57" s="8">
        <f>E54</f>
        <v>296204</v>
      </c>
      <c r="F57" s="6" t="s">
        <v>4</v>
      </c>
      <c r="G57" s="28"/>
      <c r="H57" s="6" t="s">
        <v>5</v>
      </c>
      <c r="I57" s="10">
        <f t="shared" si="3"/>
        <v>0</v>
      </c>
      <c r="J57" s="6" t="s">
        <v>6</v>
      </c>
    </row>
    <row r="58" spans="2:10" x14ac:dyDescent="0.3">
      <c r="B58" s="58"/>
      <c r="C58" s="6" t="s">
        <v>11</v>
      </c>
      <c r="D58" s="7">
        <f>D54</f>
        <v>2</v>
      </c>
      <c r="E58" s="8">
        <f>E54</f>
        <v>296204</v>
      </c>
      <c r="F58" s="6" t="s">
        <v>4</v>
      </c>
      <c r="G58" s="28"/>
      <c r="H58" s="6" t="s">
        <v>5</v>
      </c>
      <c r="I58" s="10">
        <f t="shared" si="3"/>
        <v>0</v>
      </c>
      <c r="J58" s="6" t="s">
        <v>6</v>
      </c>
    </row>
    <row r="59" spans="2:10" x14ac:dyDescent="0.3">
      <c r="B59" s="58"/>
      <c r="C59" s="6" t="s">
        <v>28</v>
      </c>
      <c r="D59" s="7">
        <f>D54</f>
        <v>2</v>
      </c>
      <c r="E59" s="8">
        <v>1465</v>
      </c>
      <c r="F59" s="6" t="s">
        <v>31</v>
      </c>
      <c r="G59" s="28"/>
      <c r="H59" s="6" t="s">
        <v>29</v>
      </c>
      <c r="I59" s="10">
        <f t="shared" si="3"/>
        <v>0</v>
      </c>
      <c r="J59" s="6" t="s">
        <v>6</v>
      </c>
    </row>
    <row r="60" spans="2:10" x14ac:dyDescent="0.3">
      <c r="B60" s="58"/>
      <c r="C60" s="11" t="s">
        <v>25</v>
      </c>
      <c r="D60" s="12">
        <v>0</v>
      </c>
      <c r="E60" s="13">
        <f t="shared" ref="E60:E65" si="4">D60*12</f>
        <v>0</v>
      </c>
      <c r="F60" s="11" t="s">
        <v>4</v>
      </c>
      <c r="G60" s="29"/>
      <c r="H60" s="11" t="s">
        <v>5</v>
      </c>
      <c r="I60" s="10">
        <f t="shared" si="3"/>
        <v>0</v>
      </c>
      <c r="J60" s="6" t="s">
        <v>6</v>
      </c>
    </row>
    <row r="61" spans="2:10" x14ac:dyDescent="0.3">
      <c r="B61" s="58"/>
      <c r="C61" s="11" t="s">
        <v>14</v>
      </c>
      <c r="D61" s="12">
        <v>0</v>
      </c>
      <c r="E61" s="13">
        <f t="shared" si="4"/>
        <v>0</v>
      </c>
      <c r="F61" s="11" t="s">
        <v>4</v>
      </c>
      <c r="G61" s="29"/>
      <c r="H61" s="11" t="s">
        <v>5</v>
      </c>
      <c r="I61" s="10">
        <f t="shared" si="3"/>
        <v>0</v>
      </c>
      <c r="J61" s="6" t="s">
        <v>6</v>
      </c>
    </row>
    <row r="62" spans="2:10" x14ac:dyDescent="0.3">
      <c r="B62" s="58"/>
      <c r="C62" s="11" t="s">
        <v>15</v>
      </c>
      <c r="D62" s="12">
        <v>0</v>
      </c>
      <c r="E62" s="13">
        <f t="shared" si="4"/>
        <v>0</v>
      </c>
      <c r="F62" s="11" t="s">
        <v>4</v>
      </c>
      <c r="G62" s="29"/>
      <c r="H62" s="11" t="s">
        <v>5</v>
      </c>
      <c r="I62" s="10">
        <f t="shared" si="3"/>
        <v>0</v>
      </c>
      <c r="J62" s="6" t="s">
        <v>6</v>
      </c>
    </row>
    <row r="63" spans="2:10" x14ac:dyDescent="0.3">
      <c r="B63" s="58"/>
      <c r="C63" s="11" t="s">
        <v>16</v>
      </c>
      <c r="D63" s="12">
        <v>2</v>
      </c>
      <c r="E63" s="13">
        <f>E58</f>
        <v>296204</v>
      </c>
      <c r="F63" s="11" t="s">
        <v>4</v>
      </c>
      <c r="G63" s="29"/>
      <c r="H63" s="11" t="s">
        <v>5</v>
      </c>
      <c r="I63" s="10">
        <f t="shared" si="3"/>
        <v>0</v>
      </c>
      <c r="J63" s="6" t="s">
        <v>6</v>
      </c>
    </row>
    <row r="64" spans="2:10" x14ac:dyDescent="0.3">
      <c r="B64" s="58"/>
      <c r="C64" s="14" t="s">
        <v>17</v>
      </c>
      <c r="D64" s="15">
        <f>D60</f>
        <v>0</v>
      </c>
      <c r="E64" s="16">
        <f t="shared" si="4"/>
        <v>0</v>
      </c>
      <c r="F64" s="14" t="s">
        <v>31</v>
      </c>
      <c r="G64" s="30"/>
      <c r="H64" s="14" t="s">
        <v>29</v>
      </c>
      <c r="I64" s="10">
        <f t="shared" si="3"/>
        <v>0</v>
      </c>
      <c r="J64" s="6" t="s">
        <v>6</v>
      </c>
    </row>
    <row r="65" spans="2:14" x14ac:dyDescent="0.3">
      <c r="B65" s="58"/>
      <c r="C65" s="14" t="s">
        <v>18</v>
      </c>
      <c r="D65" s="15">
        <f>D61</f>
        <v>0</v>
      </c>
      <c r="E65" s="16">
        <f t="shared" si="4"/>
        <v>0</v>
      </c>
      <c r="F65" s="14" t="s">
        <v>31</v>
      </c>
      <c r="G65" s="30"/>
      <c r="H65" s="14" t="s">
        <v>29</v>
      </c>
      <c r="I65" s="10">
        <f t="shared" si="3"/>
        <v>0</v>
      </c>
      <c r="J65" s="6" t="s">
        <v>6</v>
      </c>
    </row>
    <row r="66" spans="2:14" x14ac:dyDescent="0.3">
      <c r="B66" s="58"/>
      <c r="C66" s="14" t="s">
        <v>19</v>
      </c>
      <c r="D66" s="15">
        <f>D62+D63</f>
        <v>2</v>
      </c>
      <c r="E66" s="16">
        <f>E59</f>
        <v>1465</v>
      </c>
      <c r="F66" s="14" t="s">
        <v>31</v>
      </c>
      <c r="G66" s="30"/>
      <c r="H66" s="14" t="s">
        <v>29</v>
      </c>
      <c r="I66" s="10">
        <f t="shared" si="3"/>
        <v>0</v>
      </c>
      <c r="J66" s="6" t="s">
        <v>6</v>
      </c>
    </row>
    <row r="67" spans="2:14" ht="19.5" thickBot="1" x14ac:dyDescent="0.35">
      <c r="B67" s="59"/>
      <c r="C67" s="17" t="s">
        <v>20</v>
      </c>
      <c r="D67" s="18">
        <f>D54</f>
        <v>2</v>
      </c>
      <c r="E67" s="19">
        <f>D67*12</f>
        <v>24</v>
      </c>
      <c r="F67" s="17" t="s">
        <v>22</v>
      </c>
      <c r="G67" s="31"/>
      <c r="H67" s="17" t="s">
        <v>23</v>
      </c>
      <c r="I67" s="10">
        <f t="shared" si="3"/>
        <v>0</v>
      </c>
      <c r="J67" s="17" t="s">
        <v>6</v>
      </c>
    </row>
    <row r="68" spans="2:14" x14ac:dyDescent="0.3">
      <c r="B68" s="49" t="s">
        <v>26</v>
      </c>
      <c r="C68" s="50"/>
      <c r="D68" s="50"/>
      <c r="E68" s="50"/>
      <c r="F68" s="50"/>
      <c r="G68" s="50"/>
      <c r="H68" s="50"/>
      <c r="I68" s="22">
        <f>I54</f>
        <v>0</v>
      </c>
      <c r="J68" s="32" t="s">
        <v>6</v>
      </c>
    </row>
    <row r="69" spans="2:14" x14ac:dyDescent="0.3">
      <c r="B69" s="45" t="s">
        <v>27</v>
      </c>
      <c r="C69" s="46"/>
      <c r="D69" s="46"/>
      <c r="E69" s="46"/>
      <c r="F69" s="46"/>
      <c r="G69" s="46"/>
      <c r="H69" s="46"/>
      <c r="I69" s="24">
        <f>SUM(I55:I67)</f>
        <v>0</v>
      </c>
      <c r="J69" s="6" t="s">
        <v>6</v>
      </c>
    </row>
    <row r="70" spans="2:14" ht="19.5" thickBot="1" x14ac:dyDescent="0.35">
      <c r="B70" s="47" t="s">
        <v>41</v>
      </c>
      <c r="C70" s="48"/>
      <c r="D70" s="48"/>
      <c r="E70" s="48"/>
      <c r="F70" s="48"/>
      <c r="G70" s="48"/>
      <c r="H70" s="48"/>
      <c r="I70" s="26">
        <f>I68+I69</f>
        <v>0</v>
      </c>
      <c r="J70" s="33" t="s">
        <v>6</v>
      </c>
    </row>
    <row r="72" spans="2:14" ht="19.5" thickBot="1" x14ac:dyDescent="0.35"/>
    <row r="73" spans="2:14" x14ac:dyDescent="0.3">
      <c r="B73" s="55" t="s">
        <v>36</v>
      </c>
      <c r="C73" s="56"/>
      <c r="D73" s="56"/>
      <c r="E73" s="56"/>
      <c r="F73" s="56"/>
      <c r="G73" s="56"/>
      <c r="H73" s="56"/>
      <c r="I73" s="56"/>
      <c r="J73" s="57"/>
    </row>
    <row r="74" spans="2:14" x14ac:dyDescent="0.3">
      <c r="B74" s="45" t="s">
        <v>26</v>
      </c>
      <c r="C74" s="46"/>
      <c r="D74" s="46"/>
      <c r="E74" s="46"/>
      <c r="F74" s="46"/>
      <c r="G74" s="46"/>
      <c r="H74" s="46"/>
      <c r="I74" s="24">
        <f>I68+I46+I23</f>
        <v>0</v>
      </c>
      <c r="J74" s="25" t="s">
        <v>6</v>
      </c>
      <c r="L74" s="34"/>
      <c r="N74" s="34"/>
    </row>
    <row r="75" spans="2:14" x14ac:dyDescent="0.3">
      <c r="B75" s="45" t="s">
        <v>27</v>
      </c>
      <c r="C75" s="46"/>
      <c r="D75" s="46"/>
      <c r="E75" s="46"/>
      <c r="F75" s="46"/>
      <c r="G75" s="46"/>
      <c r="H75" s="46"/>
      <c r="I75" s="24">
        <f>I69+I47+I24</f>
        <v>0</v>
      </c>
      <c r="J75" s="25" t="s">
        <v>6</v>
      </c>
      <c r="L75" s="34"/>
      <c r="N75" s="34"/>
    </row>
    <row r="76" spans="2:14" x14ac:dyDescent="0.3">
      <c r="B76" s="45" t="s">
        <v>38</v>
      </c>
      <c r="C76" s="46"/>
      <c r="D76" s="46"/>
      <c r="E76" s="46"/>
      <c r="F76" s="46"/>
      <c r="G76" s="46"/>
      <c r="H76" s="46"/>
      <c r="I76" s="24">
        <f>I74+I75</f>
        <v>0</v>
      </c>
      <c r="J76" s="25" t="s">
        <v>6</v>
      </c>
      <c r="L76" s="34"/>
      <c r="N76" s="34"/>
    </row>
    <row r="77" spans="2:14" s="41" customFormat="1" ht="38.25" customHeight="1" thickBot="1" x14ac:dyDescent="0.3">
      <c r="B77" s="60" t="s">
        <v>42</v>
      </c>
      <c r="C77" s="61"/>
      <c r="D77" s="61"/>
      <c r="E77" s="61"/>
      <c r="F77" s="61"/>
      <c r="G77" s="61"/>
      <c r="H77" s="61"/>
      <c r="I77" s="42">
        <f>I76*1.23</f>
        <v>0</v>
      </c>
      <c r="J77" s="40" t="s">
        <v>6</v>
      </c>
    </row>
    <row r="78" spans="2:14" x14ac:dyDescent="0.3">
      <c r="B78" s="35"/>
      <c r="C78" s="36"/>
      <c r="D78" s="37"/>
      <c r="E78" s="38"/>
      <c r="F78" s="36"/>
      <c r="G78" s="36"/>
      <c r="H78" s="36"/>
      <c r="I78" s="36"/>
      <c r="J78" s="36"/>
    </row>
    <row r="79" spans="2:14" x14ac:dyDescent="0.3">
      <c r="B79" s="35"/>
      <c r="C79" s="36"/>
      <c r="D79" s="37"/>
      <c r="E79" s="38"/>
      <c r="F79" s="36"/>
      <c r="G79" s="36"/>
      <c r="H79" s="36"/>
      <c r="I79" s="36"/>
      <c r="J79" s="36"/>
    </row>
    <row r="80" spans="2:14" ht="68.25" customHeight="1" x14ac:dyDescent="0.3">
      <c r="B80" s="43" t="s">
        <v>33</v>
      </c>
      <c r="C80" s="44"/>
      <c r="D80" s="44"/>
      <c r="E80" s="44"/>
      <c r="F80" s="44"/>
      <c r="G80" s="44"/>
      <c r="H80" s="44"/>
      <c r="I80" s="44"/>
      <c r="J80" s="44"/>
    </row>
    <row r="81" spans="2:10" x14ac:dyDescent="0.3">
      <c r="B81" s="35"/>
      <c r="C81" s="36"/>
      <c r="D81" s="37"/>
      <c r="E81" s="38"/>
      <c r="F81" s="36"/>
      <c r="G81" s="36"/>
      <c r="H81" s="36"/>
      <c r="I81" s="36"/>
      <c r="J81" s="36"/>
    </row>
    <row r="82" spans="2:10" x14ac:dyDescent="0.3">
      <c r="B82" s="35"/>
      <c r="C82" s="36"/>
      <c r="D82" s="37"/>
      <c r="E82" s="38"/>
      <c r="F82" s="36"/>
      <c r="G82" s="36"/>
      <c r="H82" s="36"/>
      <c r="I82" s="36"/>
      <c r="J82" s="36"/>
    </row>
    <row r="83" spans="2:10" x14ac:dyDescent="0.3">
      <c r="B83" s="35"/>
      <c r="C83" s="36"/>
      <c r="D83" s="37"/>
      <c r="E83" s="38"/>
      <c r="F83" s="36"/>
      <c r="G83" s="36"/>
      <c r="H83" s="36"/>
      <c r="I83" s="36"/>
      <c r="J83" s="36"/>
    </row>
    <row r="84" spans="2:10" x14ac:dyDescent="0.3">
      <c r="B84" s="35"/>
      <c r="C84" s="36"/>
      <c r="D84" s="37"/>
      <c r="E84" s="38"/>
      <c r="F84" s="36"/>
      <c r="G84" s="36"/>
      <c r="H84" s="36"/>
      <c r="I84" s="36"/>
      <c r="J84" s="36"/>
    </row>
    <row r="85" spans="2:10" x14ac:dyDescent="0.3">
      <c r="B85" s="35"/>
      <c r="C85" s="36"/>
      <c r="D85" s="37"/>
      <c r="E85" s="38"/>
      <c r="F85" s="36"/>
      <c r="G85" s="36"/>
      <c r="H85" s="36"/>
      <c r="I85" s="36"/>
      <c r="J85" s="36"/>
    </row>
    <row r="86" spans="2:10" x14ac:dyDescent="0.3">
      <c r="B86" s="39"/>
      <c r="C86" s="39"/>
      <c r="D86" s="39"/>
      <c r="E86" s="39"/>
      <c r="F86" s="39"/>
      <c r="G86" s="39"/>
      <c r="H86" s="39"/>
      <c r="I86" s="36"/>
      <c r="J86" s="36"/>
    </row>
    <row r="87" spans="2:10" x14ac:dyDescent="0.3">
      <c r="B87" s="39"/>
      <c r="C87" s="39"/>
      <c r="D87" s="39"/>
      <c r="E87" s="39"/>
      <c r="F87" s="39"/>
      <c r="G87" s="39"/>
      <c r="H87" s="39"/>
      <c r="I87" s="36"/>
      <c r="J87" s="36"/>
    </row>
    <row r="88" spans="2:10" x14ac:dyDescent="0.3">
      <c r="B88" s="39"/>
      <c r="C88" s="39"/>
      <c r="D88" s="39"/>
      <c r="E88" s="39"/>
      <c r="F88" s="39"/>
      <c r="G88" s="39"/>
      <c r="H88" s="39"/>
      <c r="I88" s="36"/>
      <c r="J88" s="36"/>
    </row>
  </sheetData>
  <sheetProtection formatCells="0" formatColumns="0" formatRows="0"/>
  <mergeCells count="45">
    <mergeCell ref="B77:H77"/>
    <mergeCell ref="B1:J1"/>
    <mergeCell ref="B55:B67"/>
    <mergeCell ref="E31:F31"/>
    <mergeCell ref="G31:H31"/>
    <mergeCell ref="I31:J31"/>
    <mergeCell ref="I2:J2"/>
    <mergeCell ref="G6:H6"/>
    <mergeCell ref="I6:J6"/>
    <mergeCell ref="E7:F7"/>
    <mergeCell ref="G7:H7"/>
    <mergeCell ref="I7:J7"/>
    <mergeCell ref="B4:J4"/>
    <mergeCell ref="B5:J5"/>
    <mergeCell ref="B9:B22"/>
    <mergeCell ref="B23:H23"/>
    <mergeCell ref="G53:H53"/>
    <mergeCell ref="I53:J53"/>
    <mergeCell ref="B6:C6"/>
    <mergeCell ref="E6:F6"/>
    <mergeCell ref="B46:H46"/>
    <mergeCell ref="B29:J29"/>
    <mergeCell ref="B30:C30"/>
    <mergeCell ref="E30:F30"/>
    <mergeCell ref="G30:H30"/>
    <mergeCell ref="I30:J30"/>
    <mergeCell ref="B24:H24"/>
    <mergeCell ref="B25:H25"/>
    <mergeCell ref="B33:B45"/>
    <mergeCell ref="B80:J80"/>
    <mergeCell ref="B74:H74"/>
    <mergeCell ref="B75:H75"/>
    <mergeCell ref="B76:H76"/>
    <mergeCell ref="B47:H47"/>
    <mergeCell ref="B48:H48"/>
    <mergeCell ref="B69:H69"/>
    <mergeCell ref="B70:H70"/>
    <mergeCell ref="B68:H68"/>
    <mergeCell ref="B51:J51"/>
    <mergeCell ref="B52:C52"/>
    <mergeCell ref="E52:F52"/>
    <mergeCell ref="G52:H52"/>
    <mergeCell ref="I52:J52"/>
    <mergeCell ref="E53:F53"/>
    <mergeCell ref="B73:J73"/>
  </mergeCells>
  <pageMargins left="0.7" right="0.7" top="0.75" bottom="0.75" header="0.3" footer="0.3"/>
  <pageSetup paperSize="9" scale="43" orientation="portrait" r:id="rId1"/>
  <ignoredErrors>
    <ignoredError sqref="I74:I7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M.Byczkowska</dc:creator>
  <cp:lastModifiedBy>Marta</cp:lastModifiedBy>
  <cp:lastPrinted>2022-12-01T09:44:29Z</cp:lastPrinted>
  <dcterms:created xsi:type="dcterms:W3CDTF">2021-10-21T07:52:45Z</dcterms:created>
  <dcterms:modified xsi:type="dcterms:W3CDTF">2023-10-24T07:53:32Z</dcterms:modified>
</cp:coreProperties>
</file>