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PRZETARG\DP2307 CHODNIK WINDYKI\"/>
    </mc:Choice>
  </mc:AlternateContent>
  <xr:revisionPtr revIDLastSave="0" documentId="13_ncr:1_{A7132CE2-A8AC-4669-A3AD-D38A4CE7A0AD}" xr6:coauthVersionLast="47" xr6:coauthVersionMax="47" xr10:uidLastSave="{00000000-0000-0000-0000-000000000000}"/>
  <bookViews>
    <workbookView xWindow="-120" yWindow="-120" windowWidth="29040" windowHeight="15720" xr2:uid="{563D4643-02A6-455F-BABB-4E6C19B31292}"/>
  </bookViews>
  <sheets>
    <sheet name="KOSZTORYS OFERTOWY" sheetId="3" r:id="rId1"/>
  </sheets>
  <definedNames>
    <definedName name="_xlnm.Print_Area" localSheetId="0">'KOSZTORYS OFERTOWY'!$A$1:$G$62</definedName>
    <definedName name="_xlnm.Print_Titles" localSheetId="0">'KOSZTORYS OFERTOWY'!$1:$3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3" l="1"/>
  <c r="G57" i="3"/>
  <c r="G56" i="3"/>
  <c r="G55" i="3"/>
  <c r="G54" i="3"/>
  <c r="G53" i="3"/>
  <c r="G52" i="3"/>
  <c r="G51" i="3"/>
  <c r="G48" i="3"/>
  <c r="G47" i="3"/>
  <c r="G46" i="3"/>
  <c r="G45" i="3"/>
  <c r="G42" i="3"/>
  <c r="G41" i="3"/>
  <c r="G40" i="3"/>
  <c r="G39" i="3"/>
  <c r="G36" i="3"/>
  <c r="G35" i="3"/>
  <c r="G34" i="3"/>
  <c r="G31" i="3"/>
  <c r="G30" i="3"/>
  <c r="G29" i="3"/>
  <c r="G28" i="3"/>
  <c r="G27" i="3"/>
  <c r="G26" i="3"/>
  <c r="G25" i="3"/>
  <c r="G22" i="3"/>
  <c r="G21" i="3"/>
  <c r="G20" i="3"/>
  <c r="G19" i="3"/>
  <c r="G18" i="3"/>
  <c r="G17" i="3"/>
  <c r="G16" i="3"/>
  <c r="G15" i="3"/>
  <c r="G14" i="3"/>
  <c r="G11" i="3"/>
  <c r="G10" i="3"/>
  <c r="G9" i="3"/>
  <c r="G6" i="3"/>
  <c r="G5" i="3"/>
  <c r="G43" i="3" l="1"/>
  <c r="G59" i="3"/>
  <c r="G49" i="3"/>
  <c r="G37" i="3"/>
  <c r="G12" i="3"/>
  <c r="G7" i="3"/>
  <c r="G23" i="3"/>
  <c r="G32" i="3"/>
  <c r="G60" i="3" l="1"/>
  <c r="G61" i="3" l="1"/>
  <c r="G62" i="3" s="1"/>
</calcChain>
</file>

<file path=xl/sharedStrings.xml><?xml version="1.0" encoding="utf-8"?>
<sst xmlns="http://schemas.openxmlformats.org/spreadsheetml/2006/main" count="219" uniqueCount="134">
  <si>
    <t>Lp.</t>
  </si>
  <si>
    <t>Nazwa i opis rodzaju robót</t>
  </si>
  <si>
    <t>Ilość jedn. miary</t>
  </si>
  <si>
    <t>D.01.01.01.</t>
  </si>
  <si>
    <t>Roboty pomiarowe przy wyznaczaniu trasy drogi, punktów głównych trasy i punktów wysokościowych w terenie równinnym wraz z wykonaniem powykonawczej inwentaryzacji geodezyjnej.</t>
  </si>
  <si>
    <t>km</t>
  </si>
  <si>
    <t>D-01.02.04</t>
  </si>
  <si>
    <t>Rozebranie nawierzchni wjazdów z betonu asfaltowego grub. 5 cm wraz z wywiezieniem na odl. do 5 km</t>
  </si>
  <si>
    <t>x</t>
  </si>
  <si>
    <t>D-04.01.01</t>
  </si>
  <si>
    <t xml:space="preserve">Wykonanie koryta mechanicznie wraz z profilowaniem i zagęszczeniem podłoża w gruntach kat. I-IV na głębokość 60 cm pod warstwy kontr. nawierzchni jezdni na poszerzeniu </t>
  </si>
  <si>
    <t xml:space="preserve">Wykonanie koryta mechanicznie wraz z profilowaniem i zagęszczeniem podłoża w gruntach kat. I-IV na głębokość 46 cm pod warstwy kontr. nawierzchni wjazdów i wejść do furtek </t>
  </si>
  <si>
    <t>Wykonanie koryta mechanicznie wraz z profilowaniem i zagęszczeniem podłoża w gruntach kat. I-IV na głębokość 36 cm pod warstwy kontr. chodnika</t>
  </si>
  <si>
    <t>D-04.02.01</t>
  </si>
  <si>
    <t>Wykonanie warstwy mrozoochronnej z gruntu niewysadzinowego  o CBR ≥35% grubości 15cm pod nawierzchnię wjazdów</t>
  </si>
  <si>
    <t>D-04.05.01</t>
  </si>
  <si>
    <t>D-04.04.02</t>
  </si>
  <si>
    <t>D-04.03.01</t>
  </si>
  <si>
    <t>Oczyszczenie i skropienie istniejącej nawierzchni bitumicznej pod warstwę wyrównawczą</t>
  </si>
  <si>
    <t>Oczyszczenie i skropienie istniejącej nawierzchni bitumicznej pod warstwę ścieralną</t>
  </si>
  <si>
    <t>D-08.01.01b</t>
  </si>
  <si>
    <t>Ustawienie krawężników betonowych na ławie betonowej z oporem</t>
  </si>
  <si>
    <t>m</t>
  </si>
  <si>
    <t>Ustawienie najazdowych krawężników betonowych na ławie betonowej z oporem</t>
  </si>
  <si>
    <t>D-08.03.01</t>
  </si>
  <si>
    <t>Ustawienie betonowych oporników na ławie betonowej z oporem</t>
  </si>
  <si>
    <t>Ustawienie obrzeży betonowych o wymiarach 8x30 na ławie betonowej z oporem, beton C8/10</t>
  </si>
  <si>
    <t>D-05.03.23a</t>
  </si>
  <si>
    <t xml:space="preserve">Wykonanie nawierzchni wjazdów z kolorowej betonowej kostki brukowej grubości 8cm na podsypce cementowo – piaskowa 1:4 grubości 3cm </t>
  </si>
  <si>
    <t>Wykonanie nawierzchni chodnika z szarej betonowej kostki brukowej grubości 8cm na podsypce cementowo – piaskowa 1:4 grubości 3cm</t>
  </si>
  <si>
    <t>D-09.01.01</t>
  </si>
  <si>
    <t>Wykonanie trawników bez humusowania w gruntach kat. III</t>
  </si>
  <si>
    <t>D-05.03.05</t>
  </si>
  <si>
    <t>Wykonanie podbudowy zasadniczej z betonu asfaltowego AC16P 50/70 grubości 4cm</t>
  </si>
  <si>
    <t>Wykonanie warstwy ścieralnej z betonu asfaltowego AC 11S 50/70 grubości 4cm</t>
  </si>
  <si>
    <t>OGÓŁEM wartość netto:</t>
  </si>
  <si>
    <t>PODATEK VAT:</t>
  </si>
  <si>
    <t>Podstawa wyceny
Numer S.T.</t>
  </si>
  <si>
    <t>Jedn. miary</t>
  </si>
  <si>
    <t>Cena jednostkowa</t>
  </si>
  <si>
    <t>Wartość robót zł
(5x6)</t>
  </si>
  <si>
    <t>I. Przygotowanie terenu pod budowę GRUPA  ROBÓT CPV-45100000-8</t>
  </si>
  <si>
    <t>1.1</t>
  </si>
  <si>
    <t>m2</t>
  </si>
  <si>
    <t>RAZEM</t>
  </si>
  <si>
    <t>1.2</t>
  </si>
  <si>
    <t>II. Roboty przygotowawcze – roboty ziemne GRUPA ROBÓT CPV-45111200-0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</si>
  <si>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</si>
  <si>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</si>
  <si>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</si>
  <si>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</si>
  <si>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</si>
  <si>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</si>
  <si>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</si>
  <si>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</si>
  <si>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</si>
  <si>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</si>
  <si>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</si>
  <si>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</si>
  <si>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</si>
  <si>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</si>
  <si>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</si>
  <si>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</si>
  <si>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</si>
  <si>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</si>
  <si>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</si>
  <si>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</si>
  <si>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</si>
  <si>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</si>
  <si>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</si>
  <si>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</si>
  <si>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</si>
  <si>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</si>
  <si>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</si>
  <si>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</si>
  <si>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</si>
  <si>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</si>
  <si>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</si>
  <si>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</si>
  <si>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</si>
  <si>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</si>
  <si>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</si>
  <si>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 xml:space="preserve">III. Fundamentowanie dróg GRUPA ROBÓT CPV -  45233320-8	</t>
  </si>
  <si>
    <t>3.8</t>
  </si>
  <si>
    <r>
      <t>Wykonanie podbudowy pomocniczej z mieszanki związanej z cementem C</t>
    </r>
    <r>
      <rPr>
        <vertAlign val="subscript"/>
        <sz val="11"/>
        <color theme="1"/>
        <rFont val="Calibri"/>
        <family val="2"/>
        <charset val="238"/>
        <scheme val="minor"/>
      </rPr>
      <t>3/4</t>
    </r>
    <r>
      <rPr>
        <sz val="11"/>
        <color theme="1"/>
        <rFont val="Calibri"/>
        <family val="2"/>
        <charset val="238"/>
        <scheme val="minor"/>
      </rPr>
      <t xml:space="preserve"> grubości 15cm pod nawierzchnię jezdni na poszerzeniu</t>
    </r>
  </si>
  <si>
    <t>IV. Roboty budowlane w zakresie układania chodników i asfaltowania GRUPA ROBÓT CPV -  45233222- 1</t>
  </si>
  <si>
    <t>Wykonanie warstwy mrozoochronnej z gruntu niewysadzinowego  o CBR ≥35% grubości 10cm na poszerzeniu jezdni</t>
  </si>
  <si>
    <t>Wykonanie warstwy mrozoochronnej z gruntu niewysadzinowego  o CBR ≥35% grubości 10cm na  nawierzchni chodnika</t>
  </si>
  <si>
    <t>3.9</t>
  </si>
  <si>
    <t>V. Roboty w zakresie nawierzchni dróg GRUPA ROBÓT CPV -  45233220-7</t>
  </si>
  <si>
    <t>Wykonanie warstwy wiążącej z betonu asfaltowego AC16W 50/70 grubości 4cm</t>
  </si>
  <si>
    <t>VI. Instalowanie znaków drogowych GRUPA ROBÓT CPV - 45233290-8</t>
  </si>
  <si>
    <t>Ustawienie słupków stalowych do znaków drogowych z rur stalowych o średnicy 70 mm</t>
  </si>
  <si>
    <t>D.07.02.01</t>
  </si>
  <si>
    <t>Pionowe znaki drogowe, znaki zakazu, nakazu, ostrzegawcze i informacyjne o powierzchni do 0,3 m2 Przymocowanie tarcz znaków typu A do słupków</t>
  </si>
  <si>
    <t>szt.</t>
  </si>
  <si>
    <t>D.01.02.04</t>
  </si>
  <si>
    <t>6.4</t>
  </si>
  <si>
    <t>Zdjęcie tarcz pionowych znaków drogowych</t>
  </si>
  <si>
    <t>Demontaż istniejących słupków do znaków drogowych wraz z fundamentem</t>
  </si>
  <si>
    <t>VII. Roboty ziemne. sieć kanalizacji deszczowej</t>
  </si>
  <si>
    <t>KNNR 1
0201-06</t>
  </si>
  <si>
    <t>KNNR 1
0208-01</t>
  </si>
  <si>
    <t>KNNR 1
0318-03</t>
  </si>
  <si>
    <t>KNNR 1
0408-01</t>
  </si>
  <si>
    <t>m3</t>
  </si>
  <si>
    <t>Roboty ziemne wykonywane koparkami przedsiębiernymi o poj.łyżki 0.40 m3 w gr.kat. III-IV z transp.urobku na odl.do 1 km sam.samowyład.</t>
  </si>
  <si>
    <t>Dodatek za każdy rozp. 1 km transportu ziemi samochodami samowyładowczymi po terenie lub drogach gruntowych (kat.gr. I-IV) na dalsze 4 km. Krotność = 4</t>
  </si>
  <si>
    <t>Zasypywanie wykopów o ścianach pionowych o szerokości 0.8-2.5 m i głęb.do 3.0 m w gr.kat. I-III</t>
  </si>
  <si>
    <t>Zagęszczanie z gruntu sypkiego kat.I-II ubijakami mechanicznymi</t>
  </si>
  <si>
    <t>KNNR 4
1411-01</t>
  </si>
  <si>
    <t>KNNR 1
0320-01</t>
  </si>
  <si>
    <t>KNNR 4
1308-04</t>
  </si>
  <si>
    <t>KNNR 4
1308-02</t>
  </si>
  <si>
    <t>KNNR 4
1413-01</t>
  </si>
  <si>
    <t>KNNR 4
1424-02</t>
  </si>
  <si>
    <t>KNNR 4
1610-04</t>
  </si>
  <si>
    <t>kalk. własna</t>
  </si>
  <si>
    <t>inspekcja telewizyjna</t>
  </si>
  <si>
    <t>Próba wodna szczelności kanałów rurowych o śr.nominalnej 250 mm</t>
  </si>
  <si>
    <t>Studzienki ściekowe uliczne betonowe o śr.500 mm z osadnikiem bez syfonu</t>
  </si>
  <si>
    <t>Studnie rewizyjne z kręgów betonowych o śr. 1000 mm w gotowym wykopie o głębok. 3m</t>
  </si>
  <si>
    <t>Kanały z rur PVC łączonych na wcisk o śr. zewn. 160 mm</t>
  </si>
  <si>
    <t>Kanały z rur PVC łączonych na wcisk o śr. zewn. 250 mm</t>
  </si>
  <si>
    <t>Wykonanie obsypki i nadsypki 30 cm nad rurociąg - Ręczne zasypywanie wnęk za ścianami budowli inżynieryjnych przy wys. zasypania do 4 m wraz z dostarczeniem ziemi; zagęszczanie ręczne, grunt kat.I-II</t>
  </si>
  <si>
    <t>Podłoża pod kanały i obiekty z materiałów sypkich</t>
  </si>
  <si>
    <t>stud.</t>
  </si>
  <si>
    <t>odc. -1 prób</t>
  </si>
  <si>
    <t>OGÓŁEM WARTOŚC ROBÓT</t>
  </si>
  <si>
    <t>VIII. Roboty instalacyjne. sieć kanalizacji deszczowej</t>
  </si>
  <si>
    <r>
      <t>Wykonanie podbudowa pomocnicza z mieszanki niezwiązanej z kruszywem C</t>
    </r>
    <r>
      <rPr>
        <vertAlign val="subscript"/>
        <sz val="11"/>
        <color theme="1"/>
        <rFont val="Calibri"/>
        <family val="2"/>
        <charset val="238"/>
        <scheme val="minor"/>
      </rPr>
      <t>50/30</t>
    </r>
    <r>
      <rPr>
        <sz val="11"/>
        <color theme="1"/>
        <rFont val="Calibri"/>
        <family val="2"/>
        <charset val="238"/>
        <scheme val="minor"/>
      </rPr>
      <t xml:space="preserve"> o uziarnieniu 0-31,5 stabilizowanego mechaniczne grubości 20cm na poszerzeniu jezdni</t>
    </r>
  </si>
  <si>
    <r>
      <t>Wykonanie podbudowa pomocnicza z mieszanki niezwiązanej z kruszywem C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50/30 </t>
    </r>
    <r>
      <rPr>
        <sz val="11"/>
        <color theme="1"/>
        <rFont val="Calibri"/>
        <family val="2"/>
        <charset val="238"/>
        <scheme val="minor"/>
      </rPr>
      <t>o uziarnieniu 0-31,5 stabilizowanego mechaniczne grubości 20cm na nawierzchni wjazdów</t>
    </r>
  </si>
  <si>
    <r>
      <t>Wykonanie warstwy podbudowy z mieszanki niezwiązanej z kruszywem C</t>
    </r>
    <r>
      <rPr>
        <vertAlign val="subscript"/>
        <sz val="11"/>
        <color theme="1"/>
        <rFont val="Calibri"/>
        <family val="2"/>
        <charset val="238"/>
        <scheme val="minor"/>
      </rPr>
      <t>50/30</t>
    </r>
    <r>
      <rPr>
        <sz val="11"/>
        <color theme="1"/>
        <rFont val="Calibri"/>
        <family val="2"/>
        <charset val="238"/>
        <scheme val="minor"/>
      </rPr>
      <t xml:space="preserve"> o uziarnieniu 0-31,5 stabilizowanego mechaniczne grubości 15cm pod nawierzchnię chodnika</t>
    </r>
  </si>
  <si>
    <t>KOSZTORYS OFERTOWY
PRZEBUDOWA DROGI POWIATOWEJ NR 2307W POPRZEZ BUDOWĘ CHODNIKA W WINDYKACH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</si>
</sst>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9" fontId="2" fillId="0" borderId="11" xfId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EDF0-46B8-413A-A7ED-1F155AAF2BDA}">
  <dimension ref="A1:G62"/>
  <sheetViews>
    <sheetView tabSelected="1" zoomScale="90" zoomScaleNormal="90" zoomScaleSheetLayoutView="100" workbookViewId="0">
      <pane ySplit="2" topLeftCell="A3" activePane="bottomLeft" state="frozen"/>
      <selection pane="bottomLeft" activeCell="K39" sqref="K39"/>
    </sheetView>
  </sheetViews>
  <sheetFormatPr defaultRowHeight="15" x14ac:dyDescent="0.25"/>
  <cols>
    <col min="1" max="1" width="5.7109375" style="3" customWidth="1"/>
    <col min="2" max="2" width="11.7109375" style="1" customWidth="1"/>
    <col min="3" max="3" width="50.7109375" style="1" customWidth="1"/>
    <col min="4" max="5" width="10.7109375" style="5" customWidth="1"/>
    <col min="6" max="7" width="12.7109375" style="5" customWidth="1"/>
    <col min="8" max="16384" width="9.140625" style="1"/>
  </cols>
  <sheetData>
    <row r="1" spans="1:7" ht="50.1" customHeight="1" thickBot="1" x14ac:dyDescent="0.3">
      <c r="A1" s="48" t="s">
        <v>133</v>
      </c>
      <c r="B1" s="49"/>
      <c r="C1" s="49"/>
      <c r="D1" s="49"/>
      <c r="E1" s="49"/>
      <c r="F1" s="49"/>
      <c r="G1" s="50"/>
    </row>
    <row r="2" spans="1:7" s="5" customFormat="1" ht="45" x14ac:dyDescent="0.25">
      <c r="A2" s="30" t="s">
        <v>0</v>
      </c>
      <c r="B2" s="10" t="s">
        <v>37</v>
      </c>
      <c r="C2" s="10" t="s">
        <v>1</v>
      </c>
      <c r="D2" s="10" t="s">
        <v>38</v>
      </c>
      <c r="E2" s="10" t="s">
        <v>2</v>
      </c>
      <c r="F2" s="10" t="s">
        <v>39</v>
      </c>
      <c r="G2" s="31" t="s">
        <v>40</v>
      </c>
    </row>
    <row r="3" spans="1:7" s="35" customFormat="1" ht="12" thickBot="1" x14ac:dyDescent="0.3">
      <c r="A3" s="32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4">
        <v>7</v>
      </c>
    </row>
    <row r="4" spans="1:7" x14ac:dyDescent="0.25">
      <c r="A4" s="42" t="s">
        <v>41</v>
      </c>
      <c r="B4" s="43"/>
      <c r="C4" s="43"/>
      <c r="D4" s="43"/>
      <c r="E4" s="43"/>
      <c r="F4" s="43"/>
      <c r="G4" s="44"/>
    </row>
    <row r="5" spans="1:7" ht="60" x14ac:dyDescent="0.25">
      <c r="A5" s="22" t="s">
        <v>42</v>
      </c>
      <c r="B5" s="2" t="s">
        <v>3</v>
      </c>
      <c r="C5" s="2" t="s">
        <v>4</v>
      </c>
      <c r="D5" s="4" t="s">
        <v>5</v>
      </c>
      <c r="E5" s="6">
        <v>0.501</v>
      </c>
      <c r="F5" s="7"/>
      <c r="G5" s="23">
        <f>ROUND(F5*E5,2)</f>
        <v>0</v>
      </c>
    </row>
    <row r="6" spans="1:7" ht="45" x14ac:dyDescent="0.25">
      <c r="A6" s="22" t="s">
        <v>45</v>
      </c>
      <c r="B6" s="2" t="s">
        <v>6</v>
      </c>
      <c r="C6" s="2" t="s">
        <v>7</v>
      </c>
      <c r="D6" s="4" t="s">
        <v>43</v>
      </c>
      <c r="E6" s="7">
        <v>95.78</v>
      </c>
      <c r="F6" s="7"/>
      <c r="G6" s="23">
        <f t="shared" ref="G6:G58" si="0">ROUND(F6*E6,2)</f>
        <v>0</v>
      </c>
    </row>
    <row r="7" spans="1:7" ht="15.75" thickBot="1" x14ac:dyDescent="0.3">
      <c r="A7" s="25"/>
      <c r="B7" s="26"/>
      <c r="C7" s="27" t="s">
        <v>44</v>
      </c>
      <c r="D7" s="11" t="s">
        <v>8</v>
      </c>
      <c r="E7" s="11" t="s">
        <v>8</v>
      </c>
      <c r="F7" s="11" t="s">
        <v>8</v>
      </c>
      <c r="G7" s="29">
        <f>SUM(G5:G6)</f>
        <v>0</v>
      </c>
    </row>
    <row r="8" spans="1:7" x14ac:dyDescent="0.25">
      <c r="A8" s="42" t="s">
        <v>46</v>
      </c>
      <c r="B8" s="43"/>
      <c r="C8" s="43"/>
      <c r="D8" s="43"/>
      <c r="E8" s="43"/>
      <c r="F8" s="43"/>
      <c r="G8" s="44"/>
    </row>
    <row r="9" spans="1:7" ht="60" x14ac:dyDescent="0.25">
      <c r="A9" s="22" t="s">
        <v>47</v>
      </c>
      <c r="B9" s="2" t="s">
        <v>9</v>
      </c>
      <c r="C9" s="2" t="s">
        <v>10</v>
      </c>
      <c r="D9" s="4" t="s">
        <v>43</v>
      </c>
      <c r="E9" s="7">
        <v>238.29</v>
      </c>
      <c r="F9" s="7"/>
      <c r="G9" s="23">
        <f t="shared" si="0"/>
        <v>0</v>
      </c>
    </row>
    <row r="10" spans="1:7" ht="60" x14ac:dyDescent="0.25">
      <c r="A10" s="22" t="s">
        <v>48</v>
      </c>
      <c r="B10" s="8" t="s">
        <v>9</v>
      </c>
      <c r="C10" s="2" t="s">
        <v>11</v>
      </c>
      <c r="D10" s="4" t="s">
        <v>43</v>
      </c>
      <c r="E10" s="7">
        <v>182.6</v>
      </c>
      <c r="F10" s="7"/>
      <c r="G10" s="23">
        <f t="shared" si="0"/>
        <v>0</v>
      </c>
    </row>
    <row r="11" spans="1:7" ht="45" x14ac:dyDescent="0.25">
      <c r="A11" s="22" t="s">
        <v>49</v>
      </c>
      <c r="B11" s="9" t="s">
        <v>9</v>
      </c>
      <c r="C11" s="2" t="s">
        <v>12</v>
      </c>
      <c r="D11" s="4" t="s">
        <v>43</v>
      </c>
      <c r="E11" s="7">
        <v>981.5</v>
      </c>
      <c r="F11" s="7"/>
      <c r="G11" s="23">
        <f t="shared" si="0"/>
        <v>0</v>
      </c>
    </row>
    <row r="12" spans="1:7" ht="15.75" thickBot="1" x14ac:dyDescent="0.3">
      <c r="A12" s="25"/>
      <c r="B12" s="26"/>
      <c r="C12" s="27" t="s">
        <v>44</v>
      </c>
      <c r="D12" s="11" t="s">
        <v>8</v>
      </c>
      <c r="E12" s="11" t="s">
        <v>8</v>
      </c>
      <c r="F12" s="11" t="s">
        <v>8</v>
      </c>
      <c r="G12" s="29">
        <f>SUM(G9:G11)</f>
        <v>0</v>
      </c>
    </row>
    <row r="13" spans="1:7" x14ac:dyDescent="0.25">
      <c r="A13" s="45" t="s">
        <v>82</v>
      </c>
      <c r="B13" s="46"/>
      <c r="C13" s="46"/>
      <c r="D13" s="46"/>
      <c r="E13" s="46"/>
      <c r="F13" s="46"/>
      <c r="G13" s="47"/>
    </row>
    <row r="14" spans="1:7" ht="45" x14ac:dyDescent="0.25">
      <c r="A14" s="22" t="s">
        <v>50</v>
      </c>
      <c r="B14" s="2" t="s">
        <v>13</v>
      </c>
      <c r="C14" s="2" t="s">
        <v>86</v>
      </c>
      <c r="D14" s="4" t="s">
        <v>43</v>
      </c>
      <c r="E14" s="7">
        <v>238.29</v>
      </c>
      <c r="F14" s="7"/>
      <c r="G14" s="23">
        <f t="shared" si="0"/>
        <v>0</v>
      </c>
    </row>
    <row r="15" spans="1:7" ht="45" x14ac:dyDescent="0.25">
      <c r="A15" s="22" t="s">
        <v>51</v>
      </c>
      <c r="B15" s="2" t="s">
        <v>13</v>
      </c>
      <c r="C15" s="2" t="s">
        <v>87</v>
      </c>
      <c r="D15" s="4" t="s">
        <v>43</v>
      </c>
      <c r="E15" s="7">
        <v>981.5</v>
      </c>
      <c r="F15" s="7"/>
      <c r="G15" s="23">
        <f t="shared" si="0"/>
        <v>0</v>
      </c>
    </row>
    <row r="16" spans="1:7" ht="45" x14ac:dyDescent="0.25">
      <c r="A16" s="22" t="s">
        <v>52</v>
      </c>
      <c r="B16" s="2" t="s">
        <v>13</v>
      </c>
      <c r="C16" s="2" t="s">
        <v>14</v>
      </c>
      <c r="D16" s="4" t="s">
        <v>43</v>
      </c>
      <c r="E16" s="7">
        <v>182.6</v>
      </c>
      <c r="F16" s="7"/>
      <c r="G16" s="23">
        <f t="shared" si="0"/>
        <v>0</v>
      </c>
    </row>
    <row r="17" spans="1:7" ht="48" x14ac:dyDescent="0.25">
      <c r="A17" s="22" t="s">
        <v>53</v>
      </c>
      <c r="B17" s="2" t="s">
        <v>15</v>
      </c>
      <c r="C17" s="24" t="s">
        <v>84</v>
      </c>
      <c r="D17" s="4" t="s">
        <v>43</v>
      </c>
      <c r="E17" s="7">
        <v>388.59</v>
      </c>
      <c r="F17" s="7"/>
      <c r="G17" s="23">
        <f t="shared" si="0"/>
        <v>0</v>
      </c>
    </row>
    <row r="18" spans="1:7" ht="63" x14ac:dyDescent="0.25">
      <c r="A18" s="22" t="s">
        <v>54</v>
      </c>
      <c r="B18" s="2" t="s">
        <v>16</v>
      </c>
      <c r="C18" s="2" t="s">
        <v>130</v>
      </c>
      <c r="D18" s="4" t="s">
        <v>43</v>
      </c>
      <c r="E18" s="7">
        <v>238.29</v>
      </c>
      <c r="F18" s="7"/>
      <c r="G18" s="23">
        <f t="shared" si="0"/>
        <v>0</v>
      </c>
    </row>
    <row r="19" spans="1:7" ht="63" x14ac:dyDescent="0.25">
      <c r="A19" s="22" t="s">
        <v>55</v>
      </c>
      <c r="B19" s="2" t="s">
        <v>16</v>
      </c>
      <c r="C19" s="2" t="s">
        <v>131</v>
      </c>
      <c r="D19" s="4" t="s">
        <v>43</v>
      </c>
      <c r="E19" s="7">
        <v>182.6</v>
      </c>
      <c r="F19" s="7"/>
      <c r="G19" s="23">
        <f t="shared" si="0"/>
        <v>0</v>
      </c>
    </row>
    <row r="20" spans="1:7" ht="63" x14ac:dyDescent="0.25">
      <c r="A20" s="22" t="s">
        <v>56</v>
      </c>
      <c r="B20" s="2" t="s">
        <v>16</v>
      </c>
      <c r="C20" s="2" t="s">
        <v>132</v>
      </c>
      <c r="D20" s="4" t="s">
        <v>43</v>
      </c>
      <c r="E20" s="7">
        <v>981.5</v>
      </c>
      <c r="F20" s="7"/>
      <c r="G20" s="23">
        <f t="shared" si="0"/>
        <v>0</v>
      </c>
    </row>
    <row r="21" spans="1:7" ht="30" x14ac:dyDescent="0.25">
      <c r="A21" s="22" t="s">
        <v>83</v>
      </c>
      <c r="B21" s="2" t="s">
        <v>17</v>
      </c>
      <c r="C21" s="2" t="s">
        <v>18</v>
      </c>
      <c r="D21" s="4" t="s">
        <v>43</v>
      </c>
      <c r="E21" s="7">
        <v>238.29</v>
      </c>
      <c r="F21" s="7"/>
      <c r="G21" s="23">
        <f t="shared" si="0"/>
        <v>0</v>
      </c>
    </row>
    <row r="22" spans="1:7" ht="30" x14ac:dyDescent="0.25">
      <c r="A22" s="22" t="s">
        <v>88</v>
      </c>
      <c r="B22" s="2" t="s">
        <v>17</v>
      </c>
      <c r="C22" s="2" t="s">
        <v>19</v>
      </c>
      <c r="D22" s="4" t="s">
        <v>43</v>
      </c>
      <c r="E22" s="7">
        <v>238.29</v>
      </c>
      <c r="F22" s="7"/>
      <c r="G22" s="23">
        <f t="shared" si="0"/>
        <v>0</v>
      </c>
    </row>
    <row r="23" spans="1:7" ht="15.75" thickBot="1" x14ac:dyDescent="0.3">
      <c r="A23" s="25"/>
      <c r="B23" s="26"/>
      <c r="C23" s="27" t="s">
        <v>44</v>
      </c>
      <c r="D23" s="11" t="s">
        <v>8</v>
      </c>
      <c r="E23" s="11" t="s">
        <v>8</v>
      </c>
      <c r="F23" s="11" t="s">
        <v>8</v>
      </c>
      <c r="G23" s="29">
        <f>SUM(G14:G22)</f>
        <v>0</v>
      </c>
    </row>
    <row r="24" spans="1:7" x14ac:dyDescent="0.25">
      <c r="A24" s="39" t="s">
        <v>85</v>
      </c>
      <c r="B24" s="40"/>
      <c r="C24" s="40"/>
      <c r="D24" s="40"/>
      <c r="E24" s="40"/>
      <c r="F24" s="40"/>
      <c r="G24" s="41"/>
    </row>
    <row r="25" spans="1:7" ht="30" x14ac:dyDescent="0.25">
      <c r="A25" s="22" t="s">
        <v>57</v>
      </c>
      <c r="B25" s="2" t="s">
        <v>20</v>
      </c>
      <c r="C25" s="2" t="s">
        <v>21</v>
      </c>
      <c r="D25" s="4" t="s">
        <v>22</v>
      </c>
      <c r="E25" s="7">
        <v>423.3</v>
      </c>
      <c r="F25" s="7"/>
      <c r="G25" s="23">
        <f t="shared" si="0"/>
        <v>0</v>
      </c>
    </row>
    <row r="26" spans="1:7" ht="30" x14ac:dyDescent="0.25">
      <c r="A26" s="22" t="s">
        <v>58</v>
      </c>
      <c r="B26" s="9" t="s">
        <v>20</v>
      </c>
      <c r="C26" s="2" t="s">
        <v>23</v>
      </c>
      <c r="D26" s="4" t="s">
        <v>22</v>
      </c>
      <c r="E26" s="7">
        <v>81</v>
      </c>
      <c r="F26" s="7"/>
      <c r="G26" s="23">
        <f t="shared" si="0"/>
        <v>0</v>
      </c>
    </row>
    <row r="27" spans="1:7" ht="30" x14ac:dyDescent="0.25">
      <c r="A27" s="22" t="s">
        <v>59</v>
      </c>
      <c r="B27" s="9" t="s">
        <v>24</v>
      </c>
      <c r="C27" s="2" t="s">
        <v>25</v>
      </c>
      <c r="D27" s="4" t="s">
        <v>22</v>
      </c>
      <c r="E27" s="7">
        <v>45</v>
      </c>
      <c r="F27" s="7"/>
      <c r="G27" s="23">
        <f t="shared" si="0"/>
        <v>0</v>
      </c>
    </row>
    <row r="28" spans="1:7" ht="30" x14ac:dyDescent="0.25">
      <c r="A28" s="22" t="s">
        <v>60</v>
      </c>
      <c r="B28" s="2" t="s">
        <v>24</v>
      </c>
      <c r="C28" s="2" t="s">
        <v>26</v>
      </c>
      <c r="D28" s="4" t="s">
        <v>22</v>
      </c>
      <c r="E28" s="7">
        <v>485.2</v>
      </c>
      <c r="F28" s="7"/>
      <c r="G28" s="23">
        <f t="shared" si="0"/>
        <v>0</v>
      </c>
    </row>
    <row r="29" spans="1:7" ht="45" x14ac:dyDescent="0.25">
      <c r="A29" s="22" t="s">
        <v>61</v>
      </c>
      <c r="B29" s="2" t="s">
        <v>27</v>
      </c>
      <c r="C29" s="2" t="s">
        <v>28</v>
      </c>
      <c r="D29" s="4" t="s">
        <v>43</v>
      </c>
      <c r="E29" s="7">
        <v>182.6</v>
      </c>
      <c r="F29" s="7"/>
      <c r="G29" s="23">
        <f t="shared" si="0"/>
        <v>0</v>
      </c>
    </row>
    <row r="30" spans="1:7" ht="45" x14ac:dyDescent="0.25">
      <c r="A30" s="22" t="s">
        <v>62</v>
      </c>
      <c r="B30" s="2" t="s">
        <v>27</v>
      </c>
      <c r="C30" s="2" t="s">
        <v>29</v>
      </c>
      <c r="D30" s="4" t="s">
        <v>43</v>
      </c>
      <c r="E30" s="7">
        <v>981.5</v>
      </c>
      <c r="F30" s="7"/>
      <c r="G30" s="23">
        <f t="shared" si="0"/>
        <v>0</v>
      </c>
    </row>
    <row r="31" spans="1:7" ht="30" x14ac:dyDescent="0.25">
      <c r="A31" s="22" t="s">
        <v>63</v>
      </c>
      <c r="B31" s="2" t="s">
        <v>30</v>
      </c>
      <c r="C31" s="2" t="s">
        <v>31</v>
      </c>
      <c r="D31" s="4" t="s">
        <v>43</v>
      </c>
      <c r="E31" s="7">
        <v>464.2</v>
      </c>
      <c r="F31" s="7"/>
      <c r="G31" s="23">
        <f t="shared" si="0"/>
        <v>0</v>
      </c>
    </row>
    <row r="32" spans="1:7" ht="15.75" thickBot="1" x14ac:dyDescent="0.3">
      <c r="A32" s="25"/>
      <c r="B32" s="26"/>
      <c r="C32" s="27" t="s">
        <v>44</v>
      </c>
      <c r="D32" s="11" t="s">
        <v>8</v>
      </c>
      <c r="E32" s="11" t="s">
        <v>8</v>
      </c>
      <c r="F32" s="11" t="s">
        <v>8</v>
      </c>
      <c r="G32" s="29">
        <f>SUM(G25:G31)</f>
        <v>0</v>
      </c>
    </row>
    <row r="33" spans="1:7" x14ac:dyDescent="0.25">
      <c r="A33" s="36" t="s">
        <v>89</v>
      </c>
      <c r="B33" s="37"/>
      <c r="C33" s="37"/>
      <c r="D33" s="37"/>
      <c r="E33" s="37"/>
      <c r="F33" s="37"/>
      <c r="G33" s="38"/>
    </row>
    <row r="34" spans="1:7" ht="30" x14ac:dyDescent="0.25">
      <c r="A34" s="22" t="s">
        <v>64</v>
      </c>
      <c r="B34" s="2" t="s">
        <v>32</v>
      </c>
      <c r="C34" s="2" t="s">
        <v>33</v>
      </c>
      <c r="D34" s="4" t="s">
        <v>43</v>
      </c>
      <c r="E34" s="7">
        <v>238.29</v>
      </c>
      <c r="F34" s="7"/>
      <c r="G34" s="23">
        <f t="shared" si="0"/>
        <v>0</v>
      </c>
    </row>
    <row r="35" spans="1:7" ht="30" x14ac:dyDescent="0.25">
      <c r="A35" s="22" t="s">
        <v>65</v>
      </c>
      <c r="B35" s="2" t="s">
        <v>32</v>
      </c>
      <c r="C35" s="2" t="s">
        <v>90</v>
      </c>
      <c r="D35" s="4" t="s">
        <v>43</v>
      </c>
      <c r="E35" s="7">
        <v>238.29</v>
      </c>
      <c r="F35" s="7"/>
      <c r="G35" s="23">
        <f t="shared" si="0"/>
        <v>0</v>
      </c>
    </row>
    <row r="36" spans="1:7" ht="30" x14ac:dyDescent="0.25">
      <c r="A36" s="22" t="s">
        <v>66</v>
      </c>
      <c r="B36" s="2" t="s">
        <v>32</v>
      </c>
      <c r="C36" s="2" t="s">
        <v>34</v>
      </c>
      <c r="D36" s="4" t="s">
        <v>43</v>
      </c>
      <c r="E36" s="7">
        <v>238.29</v>
      </c>
      <c r="F36" s="7"/>
      <c r="G36" s="23">
        <f t="shared" si="0"/>
        <v>0</v>
      </c>
    </row>
    <row r="37" spans="1:7" ht="15.75" thickBot="1" x14ac:dyDescent="0.3">
      <c r="A37" s="25"/>
      <c r="B37" s="26"/>
      <c r="C37" s="27" t="s">
        <v>44</v>
      </c>
      <c r="D37" s="11" t="s">
        <v>8</v>
      </c>
      <c r="E37" s="11" t="s">
        <v>8</v>
      </c>
      <c r="F37" s="11" t="s">
        <v>8</v>
      </c>
      <c r="G37" s="29">
        <f>SUM(G34:G36)</f>
        <v>0</v>
      </c>
    </row>
    <row r="38" spans="1:7" x14ac:dyDescent="0.25">
      <c r="A38" s="36" t="s">
        <v>91</v>
      </c>
      <c r="B38" s="37"/>
      <c r="C38" s="37"/>
      <c r="D38" s="37"/>
      <c r="E38" s="37"/>
      <c r="F38" s="37"/>
      <c r="G38" s="38"/>
    </row>
    <row r="39" spans="1:7" ht="30" x14ac:dyDescent="0.25">
      <c r="A39" s="22" t="s">
        <v>67</v>
      </c>
      <c r="B39" s="2" t="s">
        <v>96</v>
      </c>
      <c r="C39" s="2" t="s">
        <v>99</v>
      </c>
      <c r="D39" s="4" t="s">
        <v>95</v>
      </c>
      <c r="E39" s="7">
        <v>1</v>
      </c>
      <c r="F39" s="7"/>
      <c r="G39" s="23">
        <f t="shared" si="0"/>
        <v>0</v>
      </c>
    </row>
    <row r="40" spans="1:7" x14ac:dyDescent="0.25">
      <c r="A40" s="22" t="s">
        <v>68</v>
      </c>
      <c r="B40" s="2" t="s">
        <v>96</v>
      </c>
      <c r="C40" s="2" t="s">
        <v>98</v>
      </c>
      <c r="D40" s="4" t="s">
        <v>95</v>
      </c>
      <c r="E40" s="7">
        <v>1</v>
      </c>
      <c r="F40" s="7"/>
      <c r="G40" s="23">
        <f t="shared" si="0"/>
        <v>0</v>
      </c>
    </row>
    <row r="41" spans="1:7" ht="30" x14ac:dyDescent="0.25">
      <c r="A41" s="22" t="s">
        <v>69</v>
      </c>
      <c r="B41" s="2" t="s">
        <v>93</v>
      </c>
      <c r="C41" s="2" t="s">
        <v>92</v>
      </c>
      <c r="D41" s="4" t="s">
        <v>95</v>
      </c>
      <c r="E41" s="7">
        <v>1</v>
      </c>
      <c r="F41" s="7"/>
      <c r="G41" s="23">
        <f t="shared" si="0"/>
        <v>0</v>
      </c>
    </row>
    <row r="42" spans="1:7" ht="45" x14ac:dyDescent="0.25">
      <c r="A42" s="22" t="s">
        <v>97</v>
      </c>
      <c r="B42" s="2" t="s">
        <v>93</v>
      </c>
      <c r="C42" s="2" t="s">
        <v>94</v>
      </c>
      <c r="D42" s="4" t="s">
        <v>95</v>
      </c>
      <c r="E42" s="7">
        <v>1</v>
      </c>
      <c r="F42" s="7"/>
      <c r="G42" s="23">
        <f t="shared" si="0"/>
        <v>0</v>
      </c>
    </row>
    <row r="43" spans="1:7" ht="15.75" thickBot="1" x14ac:dyDescent="0.3">
      <c r="A43" s="25"/>
      <c r="B43" s="26"/>
      <c r="C43" s="27" t="s">
        <v>44</v>
      </c>
      <c r="D43" s="11" t="s">
        <v>8</v>
      </c>
      <c r="E43" s="11" t="s">
        <v>8</v>
      </c>
      <c r="F43" s="11" t="s">
        <v>8</v>
      </c>
      <c r="G43" s="29">
        <f>SUM(G39:G42)</f>
        <v>0</v>
      </c>
    </row>
    <row r="44" spans="1:7" x14ac:dyDescent="0.25">
      <c r="A44" s="39" t="s">
        <v>100</v>
      </c>
      <c r="B44" s="40"/>
      <c r="C44" s="40"/>
      <c r="D44" s="40"/>
      <c r="E44" s="40"/>
      <c r="F44" s="40"/>
      <c r="G44" s="41"/>
    </row>
    <row r="45" spans="1:7" ht="45" x14ac:dyDescent="0.25">
      <c r="A45" s="22" t="s">
        <v>70</v>
      </c>
      <c r="B45" s="2" t="s">
        <v>101</v>
      </c>
      <c r="C45" s="2" t="s">
        <v>106</v>
      </c>
      <c r="D45" s="4" t="s">
        <v>105</v>
      </c>
      <c r="E45" s="7">
        <v>1180.6199999999999</v>
      </c>
      <c r="F45" s="7"/>
      <c r="G45" s="23">
        <f t="shared" si="0"/>
        <v>0</v>
      </c>
    </row>
    <row r="46" spans="1:7" ht="60" x14ac:dyDescent="0.25">
      <c r="A46" s="22" t="s">
        <v>71</v>
      </c>
      <c r="B46" s="2" t="s">
        <v>102</v>
      </c>
      <c r="C46" s="2" t="s">
        <v>107</v>
      </c>
      <c r="D46" s="4" t="s">
        <v>105</v>
      </c>
      <c r="E46" s="7">
        <v>1180.6199999999999</v>
      </c>
      <c r="F46" s="7"/>
      <c r="G46" s="23">
        <f t="shared" si="0"/>
        <v>0</v>
      </c>
    </row>
    <row r="47" spans="1:7" ht="30" x14ac:dyDescent="0.25">
      <c r="A47" s="22" t="s">
        <v>72</v>
      </c>
      <c r="B47" s="2" t="s">
        <v>103</v>
      </c>
      <c r="C47" s="2" t="s">
        <v>108</v>
      </c>
      <c r="D47" s="4" t="s">
        <v>105</v>
      </c>
      <c r="E47" s="7">
        <v>708.9</v>
      </c>
      <c r="F47" s="7"/>
      <c r="G47" s="23">
        <f t="shared" si="0"/>
        <v>0</v>
      </c>
    </row>
    <row r="48" spans="1:7" ht="30" x14ac:dyDescent="0.25">
      <c r="A48" s="22" t="s">
        <v>73</v>
      </c>
      <c r="B48" s="2" t="s">
        <v>104</v>
      </c>
      <c r="C48" s="2" t="s">
        <v>109</v>
      </c>
      <c r="D48" s="4" t="s">
        <v>105</v>
      </c>
      <c r="E48" s="7">
        <v>708.9</v>
      </c>
      <c r="F48" s="7"/>
      <c r="G48" s="23">
        <f t="shared" si="0"/>
        <v>0</v>
      </c>
    </row>
    <row r="49" spans="1:7" ht="15.75" thickBot="1" x14ac:dyDescent="0.3">
      <c r="A49" s="25"/>
      <c r="B49" s="26"/>
      <c r="C49" s="27" t="s">
        <v>44</v>
      </c>
      <c r="D49" s="11" t="s">
        <v>8</v>
      </c>
      <c r="E49" s="11" t="s">
        <v>8</v>
      </c>
      <c r="F49" s="11" t="s">
        <v>8</v>
      </c>
      <c r="G49" s="29">
        <f>SUM(G45:G48)</f>
        <v>0</v>
      </c>
    </row>
    <row r="50" spans="1:7" x14ac:dyDescent="0.25">
      <c r="A50" s="36" t="s">
        <v>129</v>
      </c>
      <c r="B50" s="37"/>
      <c r="C50" s="37"/>
      <c r="D50" s="37"/>
      <c r="E50" s="37"/>
      <c r="F50" s="37"/>
      <c r="G50" s="38"/>
    </row>
    <row r="51" spans="1:7" ht="30" x14ac:dyDescent="0.25">
      <c r="A51" s="22" t="s">
        <v>74</v>
      </c>
      <c r="B51" s="2" t="s">
        <v>110</v>
      </c>
      <c r="C51" s="2" t="s">
        <v>125</v>
      </c>
      <c r="D51" s="4" t="s">
        <v>105</v>
      </c>
      <c r="E51" s="4">
        <v>102.71</v>
      </c>
      <c r="F51" s="4"/>
      <c r="G51" s="21">
        <f t="shared" si="0"/>
        <v>0</v>
      </c>
    </row>
    <row r="52" spans="1:7" ht="75" x14ac:dyDescent="0.25">
      <c r="A52" s="22" t="s">
        <v>75</v>
      </c>
      <c r="B52" s="2" t="s">
        <v>111</v>
      </c>
      <c r="C52" s="2" t="s">
        <v>124</v>
      </c>
      <c r="D52" s="4" t="s">
        <v>105</v>
      </c>
      <c r="E52" s="4">
        <v>311.14</v>
      </c>
      <c r="F52" s="4"/>
      <c r="G52" s="21">
        <f t="shared" si="0"/>
        <v>0</v>
      </c>
    </row>
    <row r="53" spans="1:7" ht="30" x14ac:dyDescent="0.25">
      <c r="A53" s="22" t="s">
        <v>76</v>
      </c>
      <c r="B53" s="2" t="s">
        <v>112</v>
      </c>
      <c r="C53" s="2" t="s">
        <v>123</v>
      </c>
      <c r="D53" s="4" t="s">
        <v>22</v>
      </c>
      <c r="E53" s="4">
        <v>527.4</v>
      </c>
      <c r="F53" s="4"/>
      <c r="G53" s="21">
        <f t="shared" si="0"/>
        <v>0</v>
      </c>
    </row>
    <row r="54" spans="1:7" ht="30" x14ac:dyDescent="0.25">
      <c r="A54" s="22" t="s">
        <v>77</v>
      </c>
      <c r="B54" s="2" t="s">
        <v>113</v>
      </c>
      <c r="C54" s="2" t="s">
        <v>122</v>
      </c>
      <c r="D54" s="4" t="s">
        <v>22</v>
      </c>
      <c r="E54" s="4">
        <v>32.700000000000003</v>
      </c>
      <c r="F54" s="4"/>
      <c r="G54" s="21">
        <f t="shared" si="0"/>
        <v>0</v>
      </c>
    </row>
    <row r="55" spans="1:7" ht="30" x14ac:dyDescent="0.25">
      <c r="A55" s="22" t="s">
        <v>78</v>
      </c>
      <c r="B55" s="2" t="s">
        <v>114</v>
      </c>
      <c r="C55" s="2" t="s">
        <v>121</v>
      </c>
      <c r="D55" s="4" t="s">
        <v>126</v>
      </c>
      <c r="E55" s="4">
        <v>13</v>
      </c>
      <c r="F55" s="4"/>
      <c r="G55" s="21">
        <f t="shared" si="0"/>
        <v>0</v>
      </c>
    </row>
    <row r="56" spans="1:7" ht="30" x14ac:dyDescent="0.25">
      <c r="A56" s="22" t="s">
        <v>79</v>
      </c>
      <c r="B56" s="2" t="s">
        <v>115</v>
      </c>
      <c r="C56" s="2" t="s">
        <v>120</v>
      </c>
      <c r="D56" s="4" t="s">
        <v>95</v>
      </c>
      <c r="E56" s="4">
        <v>13</v>
      </c>
      <c r="F56" s="4"/>
      <c r="G56" s="21">
        <f t="shared" si="0"/>
        <v>0</v>
      </c>
    </row>
    <row r="57" spans="1:7" ht="30" x14ac:dyDescent="0.25">
      <c r="A57" s="22" t="s">
        <v>80</v>
      </c>
      <c r="B57" s="2" t="s">
        <v>116</v>
      </c>
      <c r="C57" s="2" t="s">
        <v>119</v>
      </c>
      <c r="D57" s="4" t="s">
        <v>127</v>
      </c>
      <c r="E57" s="4">
        <v>2.64</v>
      </c>
      <c r="F57" s="4"/>
      <c r="G57" s="21">
        <f t="shared" si="0"/>
        <v>0</v>
      </c>
    </row>
    <row r="58" spans="1:7" x14ac:dyDescent="0.25">
      <c r="A58" s="22" t="s">
        <v>81</v>
      </c>
      <c r="B58" s="2" t="s">
        <v>117</v>
      </c>
      <c r="C58" s="2" t="s">
        <v>118</v>
      </c>
      <c r="D58" s="4" t="s">
        <v>22</v>
      </c>
      <c r="E58" s="4">
        <v>527</v>
      </c>
      <c r="F58" s="4"/>
      <c r="G58" s="21">
        <f t="shared" si="0"/>
        <v>0</v>
      </c>
    </row>
    <row r="59" spans="1:7" ht="15.75" thickBot="1" x14ac:dyDescent="0.3">
      <c r="A59" s="25"/>
      <c r="B59" s="26"/>
      <c r="C59" s="27" t="s">
        <v>44</v>
      </c>
      <c r="D59" s="11" t="s">
        <v>8</v>
      </c>
      <c r="E59" s="11" t="s">
        <v>8</v>
      </c>
      <c r="F59" s="11" t="s">
        <v>8</v>
      </c>
      <c r="G59" s="28">
        <f>SUM(G51:G58)</f>
        <v>0</v>
      </c>
    </row>
    <row r="60" spans="1:7" ht="16.5" thickBot="1" x14ac:dyDescent="0.3">
      <c r="C60" s="15" t="s">
        <v>35</v>
      </c>
      <c r="D60" s="16" t="s">
        <v>8</v>
      </c>
      <c r="E60" s="16" t="s">
        <v>8</v>
      </c>
      <c r="F60" s="16" t="s">
        <v>8</v>
      </c>
      <c r="G60" s="17">
        <f>G7+G12+G23+G32+G37+G43+G49+G59</f>
        <v>0</v>
      </c>
    </row>
    <row r="61" spans="1:7" ht="16.5" thickBot="1" x14ac:dyDescent="0.3">
      <c r="C61" s="12" t="s">
        <v>36</v>
      </c>
      <c r="D61" s="18">
        <v>0.23</v>
      </c>
      <c r="E61" s="13" t="s">
        <v>8</v>
      </c>
      <c r="F61" s="13" t="s">
        <v>8</v>
      </c>
      <c r="G61" s="14">
        <f>ROUND(G60*0.23,2)</f>
        <v>0</v>
      </c>
    </row>
    <row r="62" spans="1:7" ht="16.5" thickBot="1" x14ac:dyDescent="0.3">
      <c r="C62" s="12" t="s">
        <v>128</v>
      </c>
      <c r="D62" s="13" t="s">
        <v>8</v>
      </c>
      <c r="E62" s="13" t="s">
        <v>8</v>
      </c>
      <c r="F62" s="20" t="s">
        <v>8</v>
      </c>
      <c r="G62" s="19">
        <f>G60+G61</f>
        <v>0</v>
      </c>
    </row>
  </sheetData>
  <mergeCells count="9">
    <mergeCell ref="A38:G38"/>
    <mergeCell ref="A44:G44"/>
    <mergeCell ref="A50:G50"/>
    <mergeCell ref="A1:G1"/>
    <mergeCell ref="A4:G4"/>
    <mergeCell ref="A8:G8"/>
    <mergeCell ref="A13:G13"/>
    <mergeCell ref="A24:G24"/>
    <mergeCell ref="A33:G3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piotr.kowalski@pzdmlawa.pl</cp:lastModifiedBy>
  <cp:lastPrinted>2023-10-23T08:05:26Z</cp:lastPrinted>
  <dcterms:created xsi:type="dcterms:W3CDTF">2023-03-30T05:07:12Z</dcterms:created>
  <dcterms:modified xsi:type="dcterms:W3CDTF">2023-10-23T08:06:05Z</dcterms:modified>
</cp:coreProperties>
</file>