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3\7-2023 - PN - Serwis aparatury medycznej\7-2023-2-SWZ-pyt-odp-mod\5-Odpowiedzi na pytania, mod SWZ i FC, zm. ogł\"/>
    </mc:Choice>
  </mc:AlternateContent>
  <bookViews>
    <workbookView xWindow="0" yWindow="0" windowWidth="27870" windowHeight="12285" tabRatio="674"/>
  </bookViews>
  <sheets>
    <sheet name="FC" sheetId="5" r:id="rId1"/>
  </sheets>
  <calcPr calcId="162913"/>
</workbook>
</file>

<file path=xl/calcChain.xml><?xml version="1.0" encoding="utf-8"?>
<calcChain xmlns="http://schemas.openxmlformats.org/spreadsheetml/2006/main">
  <c r="O446" i="5" l="1"/>
  <c r="Q446" i="5" s="1"/>
  <c r="J446" i="5"/>
  <c r="T446" i="5" s="1"/>
  <c r="M442" i="5"/>
  <c r="R440" i="5"/>
  <c r="O439" i="5"/>
  <c r="Q439" i="5" s="1"/>
  <c r="J439" i="5"/>
  <c r="L439" i="5" s="1"/>
  <c r="S440" i="5"/>
  <c r="O438" i="5"/>
  <c r="J438" i="5"/>
  <c r="L438" i="5" s="1"/>
  <c r="M434" i="5"/>
  <c r="O431" i="5"/>
  <c r="Q431" i="5" s="1"/>
  <c r="J431" i="5"/>
  <c r="T431" i="5" s="1"/>
  <c r="M427" i="5"/>
  <c r="O424" i="5"/>
  <c r="Q424" i="5" s="1"/>
  <c r="J424" i="5"/>
  <c r="T424" i="5" s="1"/>
  <c r="M420" i="5"/>
  <c r="O417" i="5"/>
  <c r="Q417" i="5" s="1"/>
  <c r="J417" i="5"/>
  <c r="T417" i="5" s="1"/>
  <c r="M413" i="5"/>
  <c r="R411" i="5"/>
  <c r="O410" i="5"/>
  <c r="Q410" i="5" s="1"/>
  <c r="J410" i="5"/>
  <c r="L410" i="5" s="1"/>
  <c r="O409" i="5"/>
  <c r="Q409" i="5" s="1"/>
  <c r="J409" i="5"/>
  <c r="L409" i="5" s="1"/>
  <c r="O408" i="5"/>
  <c r="Q408" i="5" s="1"/>
  <c r="J408" i="5"/>
  <c r="L408" i="5" s="1"/>
  <c r="O407" i="5"/>
  <c r="Q407" i="5" s="1"/>
  <c r="J407" i="5"/>
  <c r="L407" i="5" s="1"/>
  <c r="O406" i="5"/>
  <c r="Q406" i="5" s="1"/>
  <c r="J406" i="5"/>
  <c r="L406" i="5" s="1"/>
  <c r="O405" i="5"/>
  <c r="Q405" i="5" s="1"/>
  <c r="J405" i="5"/>
  <c r="L405" i="5" s="1"/>
  <c r="O404" i="5"/>
  <c r="Q404" i="5" s="1"/>
  <c r="J404" i="5"/>
  <c r="L404" i="5" s="1"/>
  <c r="S411" i="5"/>
  <c r="O403" i="5"/>
  <c r="Q403" i="5" s="1"/>
  <c r="J403" i="5"/>
  <c r="J411" i="5" s="1"/>
  <c r="M399" i="5"/>
  <c r="R397" i="5"/>
  <c r="O396" i="5"/>
  <c r="J396" i="5"/>
  <c r="L396" i="5" s="1"/>
  <c r="S397" i="5"/>
  <c r="O395" i="5"/>
  <c r="Q395" i="5" s="1"/>
  <c r="J395" i="5"/>
  <c r="J397" i="5" s="1"/>
  <c r="M391" i="5"/>
  <c r="R389" i="5"/>
  <c r="O388" i="5"/>
  <c r="Q388" i="5" s="1"/>
  <c r="J388" i="5"/>
  <c r="L388" i="5" s="1"/>
  <c r="O387" i="5"/>
  <c r="Q387" i="5" s="1"/>
  <c r="J387" i="5"/>
  <c r="L387" i="5" s="1"/>
  <c r="O386" i="5"/>
  <c r="Q386" i="5" s="1"/>
  <c r="J386" i="5"/>
  <c r="L386" i="5" s="1"/>
  <c r="S389" i="5"/>
  <c r="O385" i="5"/>
  <c r="Q385" i="5" s="1"/>
  <c r="J385" i="5"/>
  <c r="L385" i="5" s="1"/>
  <c r="O384" i="5"/>
  <c r="Q384" i="5" s="1"/>
  <c r="J384" i="5"/>
  <c r="L384" i="5" s="1"/>
  <c r="O383" i="5"/>
  <c r="Q383" i="5" s="1"/>
  <c r="J383" i="5"/>
  <c r="O382" i="5"/>
  <c r="O389" i="5" s="1"/>
  <c r="J382" i="5"/>
  <c r="L382" i="5" s="1"/>
  <c r="M378" i="5"/>
  <c r="O440" i="5" l="1"/>
  <c r="L440" i="5"/>
  <c r="Q438" i="5"/>
  <c r="Q440" i="5" s="1"/>
  <c r="J440" i="5"/>
  <c r="L446" i="5"/>
  <c r="U446" i="5" s="1"/>
  <c r="L431" i="5"/>
  <c r="U431" i="5" s="1"/>
  <c r="L417" i="5"/>
  <c r="U417" i="5" s="1"/>
  <c r="L424" i="5"/>
  <c r="U424" i="5" s="1"/>
  <c r="L403" i="5"/>
  <c r="L411" i="5" s="1"/>
  <c r="Q411" i="5"/>
  <c r="O411" i="5"/>
  <c r="T403" i="5" s="1"/>
  <c r="O397" i="5"/>
  <c r="T395" i="5" s="1"/>
  <c r="L395" i="5"/>
  <c r="L397" i="5" s="1"/>
  <c r="Q396" i="5"/>
  <c r="Q397" i="5" s="1"/>
  <c r="J389" i="5"/>
  <c r="T382" i="5" s="1"/>
  <c r="Q382" i="5"/>
  <c r="Q389" i="5" s="1"/>
  <c r="L383" i="5"/>
  <c r="L389" i="5" s="1"/>
  <c r="T438" i="5" l="1"/>
  <c r="U438" i="5"/>
  <c r="U403" i="5"/>
  <c r="U395" i="5"/>
  <c r="U382" i="5"/>
  <c r="R376" i="5" l="1"/>
  <c r="O375" i="5"/>
  <c r="Q375" i="5" s="1"/>
  <c r="J375" i="5"/>
  <c r="L375" i="5" s="1"/>
  <c r="S376" i="5"/>
  <c r="O374" i="5"/>
  <c r="Q374" i="5" s="1"/>
  <c r="J374" i="5"/>
  <c r="J376" i="5" s="1"/>
  <c r="M370" i="5"/>
  <c r="O367" i="5"/>
  <c r="Q367" i="5" s="1"/>
  <c r="L367" i="5"/>
  <c r="J367" i="5"/>
  <c r="T367" i="5" s="1"/>
  <c r="M363" i="5"/>
  <c r="Q360" i="5"/>
  <c r="O360" i="5"/>
  <c r="J360" i="5"/>
  <c r="T360" i="5" s="1"/>
  <c r="M356" i="5"/>
  <c r="O353" i="5"/>
  <c r="Q353" i="5" s="1"/>
  <c r="J353" i="5"/>
  <c r="M349" i="5"/>
  <c r="R347" i="5"/>
  <c r="O346" i="5"/>
  <c r="Q346" i="5" s="1"/>
  <c r="J346" i="5"/>
  <c r="L346" i="5" s="1"/>
  <c r="O345" i="5"/>
  <c r="Q345" i="5" s="1"/>
  <c r="J345" i="5"/>
  <c r="L345" i="5" s="1"/>
  <c r="S347" i="5"/>
  <c r="O344" i="5"/>
  <c r="J344" i="5"/>
  <c r="J347" i="5" s="1"/>
  <c r="M340" i="5"/>
  <c r="O337" i="5"/>
  <c r="Q337" i="5" s="1"/>
  <c r="J337" i="5"/>
  <c r="M333" i="5"/>
  <c r="R331" i="5"/>
  <c r="O330" i="5"/>
  <c r="Q330" i="5" s="1"/>
  <c r="J330" i="5"/>
  <c r="L330" i="5" s="1"/>
  <c r="O329" i="5"/>
  <c r="Q329" i="5" s="1"/>
  <c r="J329" i="5"/>
  <c r="L329" i="5" s="1"/>
  <c r="O328" i="5"/>
  <c r="Q328" i="5" s="1"/>
  <c r="J328" i="5"/>
  <c r="L328" i="5" s="1"/>
  <c r="O327" i="5"/>
  <c r="Q327" i="5" s="1"/>
  <c r="J327" i="5"/>
  <c r="L327" i="5" s="1"/>
  <c r="O326" i="5"/>
  <c r="Q326" i="5" s="1"/>
  <c r="J326" i="5"/>
  <c r="L326" i="5" s="1"/>
  <c r="Q325" i="5"/>
  <c r="O325" i="5"/>
  <c r="J325" i="5"/>
  <c r="L325" i="5" s="1"/>
  <c r="O324" i="5"/>
  <c r="Q324" i="5" s="1"/>
  <c r="J324" i="5"/>
  <c r="L324" i="5" s="1"/>
  <c r="O323" i="5"/>
  <c r="Q323" i="5" s="1"/>
  <c r="J323" i="5"/>
  <c r="L323" i="5" s="1"/>
  <c r="O322" i="5"/>
  <c r="Q322" i="5" s="1"/>
  <c r="J322" i="5"/>
  <c r="L322" i="5" s="1"/>
  <c r="Q321" i="5"/>
  <c r="O321" i="5"/>
  <c r="J321" i="5"/>
  <c r="L321" i="5" s="1"/>
  <c r="O320" i="5"/>
  <c r="Q320" i="5" s="1"/>
  <c r="J320" i="5"/>
  <c r="L320" i="5" s="1"/>
  <c r="O319" i="5"/>
  <c r="Q319" i="5" s="1"/>
  <c r="J319" i="5"/>
  <c r="L319" i="5" s="1"/>
  <c r="O318" i="5"/>
  <c r="Q318" i="5" s="1"/>
  <c r="J318" i="5"/>
  <c r="L318" i="5" s="1"/>
  <c r="O317" i="5"/>
  <c r="Q317" i="5" s="1"/>
  <c r="J317" i="5"/>
  <c r="L317" i="5" s="1"/>
  <c r="O316" i="5"/>
  <c r="Q316" i="5" s="1"/>
  <c r="J316" i="5"/>
  <c r="L316" i="5" s="1"/>
  <c r="O315" i="5"/>
  <c r="Q315" i="5" s="1"/>
  <c r="J315" i="5"/>
  <c r="L315" i="5" s="1"/>
  <c r="S331" i="5"/>
  <c r="O314" i="5"/>
  <c r="Q314" i="5" s="1"/>
  <c r="J314" i="5"/>
  <c r="L314" i="5" s="1"/>
  <c r="M310" i="5"/>
  <c r="O307" i="5"/>
  <c r="Q307" i="5" s="1"/>
  <c r="J307" i="5"/>
  <c r="T307" i="5" s="1"/>
  <c r="M303" i="5"/>
  <c r="R301" i="5"/>
  <c r="O300" i="5"/>
  <c r="J300" i="5"/>
  <c r="L300" i="5" s="1"/>
  <c r="S301" i="5"/>
  <c r="O299" i="5"/>
  <c r="Q299" i="5" s="1"/>
  <c r="J299" i="5"/>
  <c r="J301" i="5" s="1"/>
  <c r="M295" i="5"/>
  <c r="O292" i="5"/>
  <c r="Q292" i="5" s="1"/>
  <c r="J292" i="5"/>
  <c r="T292" i="5" s="1"/>
  <c r="M288" i="5"/>
  <c r="R286" i="5"/>
  <c r="O285" i="5"/>
  <c r="Q285" i="5" s="1"/>
  <c r="J285" i="5"/>
  <c r="L285" i="5" s="1"/>
  <c r="S286" i="5"/>
  <c r="O284" i="5"/>
  <c r="Q284" i="5" s="1"/>
  <c r="J284" i="5"/>
  <c r="L284" i="5" s="1"/>
  <c r="M280" i="5"/>
  <c r="O277" i="5"/>
  <c r="Q277" i="5" s="1"/>
  <c r="J277" i="5"/>
  <c r="M273" i="5"/>
  <c r="O270" i="5"/>
  <c r="Q270" i="5" s="1"/>
  <c r="J270" i="5"/>
  <c r="M266" i="5"/>
  <c r="M90" i="5"/>
  <c r="M116" i="5"/>
  <c r="M124" i="5"/>
  <c r="M155" i="5"/>
  <c r="M169" i="5"/>
  <c r="M259" i="5"/>
  <c r="M252" i="5"/>
  <c r="O263" i="5"/>
  <c r="Q263" i="5" s="1"/>
  <c r="J263" i="5"/>
  <c r="O256" i="5"/>
  <c r="Q256" i="5" s="1"/>
  <c r="J256" i="5"/>
  <c r="O249" i="5"/>
  <c r="Q249" i="5" s="1"/>
  <c r="J249" i="5"/>
  <c r="M245" i="5"/>
  <c r="O242" i="5"/>
  <c r="Q242" i="5" s="1"/>
  <c r="J242" i="5"/>
  <c r="M238" i="5"/>
  <c r="O235" i="5"/>
  <c r="J235" i="5"/>
  <c r="L235" i="5" s="1"/>
  <c r="M231" i="5"/>
  <c r="O228" i="5"/>
  <c r="J228" i="5"/>
  <c r="L228" i="5" s="1"/>
  <c r="M224" i="5"/>
  <c r="L374" i="5" l="1"/>
  <c r="L376" i="5" s="1"/>
  <c r="U367" i="5"/>
  <c r="Q376" i="5"/>
  <c r="O376" i="5"/>
  <c r="T374" i="5" s="1"/>
  <c r="T353" i="5"/>
  <c r="L353" i="5"/>
  <c r="U353" i="5" s="1"/>
  <c r="L360" i="5"/>
  <c r="U360" i="5" s="1"/>
  <c r="O347" i="5"/>
  <c r="L299" i="5"/>
  <c r="Q344" i="5"/>
  <c r="Q347" i="5" s="1"/>
  <c r="T242" i="5"/>
  <c r="T277" i="5"/>
  <c r="T337" i="5"/>
  <c r="T344" i="5"/>
  <c r="L337" i="5"/>
  <c r="U337" i="5" s="1"/>
  <c r="L344" i="5"/>
  <c r="L347" i="5" s="1"/>
  <c r="Q331" i="5"/>
  <c r="L331" i="5"/>
  <c r="J331" i="5"/>
  <c r="O331" i="5"/>
  <c r="L301" i="5"/>
  <c r="O301" i="5"/>
  <c r="T299" i="5"/>
  <c r="Q300" i="5"/>
  <c r="Q301" i="5" s="1"/>
  <c r="U299" i="5" s="1"/>
  <c r="L307" i="5"/>
  <c r="U307" i="5" s="1"/>
  <c r="Q286" i="5"/>
  <c r="L286" i="5"/>
  <c r="O286" i="5"/>
  <c r="J286" i="5"/>
  <c r="L292" i="5"/>
  <c r="U292" i="5" s="1"/>
  <c r="T270" i="5"/>
  <c r="L270" i="5"/>
  <c r="U270" i="5" s="1"/>
  <c r="L277" i="5"/>
  <c r="U277" i="5" s="1"/>
  <c r="T256" i="5"/>
  <c r="T263" i="5"/>
  <c r="L256" i="5"/>
  <c r="U256" i="5" s="1"/>
  <c r="L263" i="5"/>
  <c r="U263" i="5" s="1"/>
  <c r="T249" i="5"/>
  <c r="L242" i="5"/>
  <c r="U242" i="5" s="1"/>
  <c r="L249" i="5"/>
  <c r="U249" i="5" s="1"/>
  <c r="T228" i="5"/>
  <c r="T235" i="5"/>
  <c r="Q228" i="5"/>
  <c r="U228" i="5" s="1"/>
  <c r="Q235" i="5"/>
  <c r="U235" i="5" s="1"/>
  <c r="S222" i="5"/>
  <c r="R222" i="5"/>
  <c r="O221" i="5"/>
  <c r="Q221" i="5" s="1"/>
  <c r="J221" i="5"/>
  <c r="L221" i="5" s="1"/>
  <c r="O220" i="5"/>
  <c r="Q220" i="5" s="1"/>
  <c r="J220" i="5"/>
  <c r="L220" i="5" s="1"/>
  <c r="O219" i="5"/>
  <c r="Q219" i="5" s="1"/>
  <c r="J219" i="5"/>
  <c r="L219" i="5" s="1"/>
  <c r="O218" i="5"/>
  <c r="Q218" i="5" s="1"/>
  <c r="J218" i="5"/>
  <c r="M214" i="5"/>
  <c r="U374" i="5" l="1"/>
  <c r="U344" i="5"/>
  <c r="U314" i="5"/>
  <c r="T314" i="5"/>
  <c r="U284" i="5"/>
  <c r="T284" i="5"/>
  <c r="Q222" i="5"/>
  <c r="J222" i="5"/>
  <c r="O222" i="5"/>
  <c r="L218" i="5"/>
  <c r="L222" i="5" s="1"/>
  <c r="S211" i="5"/>
  <c r="R211" i="5"/>
  <c r="O210" i="5"/>
  <c r="Q210" i="5" s="1"/>
  <c r="J210" i="5"/>
  <c r="L210" i="5" s="1"/>
  <c r="O209" i="5"/>
  <c r="Q209" i="5" s="1"/>
  <c r="J209" i="5"/>
  <c r="L209" i="5" s="1"/>
  <c r="O208" i="5"/>
  <c r="Q208" i="5" s="1"/>
  <c r="J208" i="5"/>
  <c r="L208" i="5" s="1"/>
  <c r="O207" i="5"/>
  <c r="Q207" i="5" s="1"/>
  <c r="J207" i="5"/>
  <c r="L207" i="5" s="1"/>
  <c r="O206" i="5"/>
  <c r="Q206" i="5" s="1"/>
  <c r="J206" i="5"/>
  <c r="L206" i="5" s="1"/>
  <c r="M202" i="5"/>
  <c r="L211" i="5" l="1"/>
  <c r="U218" i="5"/>
  <c r="T218" i="5"/>
  <c r="Q211" i="5"/>
  <c r="U206" i="5" s="1"/>
  <c r="J211" i="5"/>
  <c r="O211" i="5"/>
  <c r="T206" i="5" l="1"/>
  <c r="O199" i="5" l="1"/>
  <c r="Q199" i="5" s="1"/>
  <c r="J199" i="5"/>
  <c r="L199" i="5" s="1"/>
  <c r="M195" i="5"/>
  <c r="S187" i="5"/>
  <c r="R187" i="5"/>
  <c r="J186" i="5"/>
  <c r="L186" i="5" s="1"/>
  <c r="J185" i="5"/>
  <c r="L185" i="5" s="1"/>
  <c r="J184" i="5"/>
  <c r="L184" i="5" s="1"/>
  <c r="O183" i="5"/>
  <c r="Q183" i="5" s="1"/>
  <c r="J183" i="5"/>
  <c r="L183" i="5" s="1"/>
  <c r="J182" i="5"/>
  <c r="L182" i="5" s="1"/>
  <c r="O181" i="5"/>
  <c r="J181" i="5"/>
  <c r="L181" i="5" s="1"/>
  <c r="J179" i="5"/>
  <c r="L179" i="5" s="1"/>
  <c r="J178" i="5"/>
  <c r="L178" i="5" s="1"/>
  <c r="J177" i="5"/>
  <c r="L177" i="5" s="1"/>
  <c r="O176" i="5"/>
  <c r="Q176" i="5" s="1"/>
  <c r="J176" i="5"/>
  <c r="L176" i="5" s="1"/>
  <c r="J175" i="5"/>
  <c r="L175" i="5" s="1"/>
  <c r="O174" i="5"/>
  <c r="Q174" i="5" s="1"/>
  <c r="J174" i="5"/>
  <c r="R167" i="5"/>
  <c r="S167" i="5"/>
  <c r="O187" i="5" l="1"/>
  <c r="J187" i="5"/>
  <c r="U199" i="5"/>
  <c r="T199" i="5"/>
  <c r="L174" i="5"/>
  <c r="L187" i="5" s="1"/>
  <c r="Q181" i="5"/>
  <c r="Q187" i="5" s="1"/>
  <c r="O166" i="5"/>
  <c r="Q166" i="5" s="1"/>
  <c r="J166" i="5"/>
  <c r="L166" i="5" s="1"/>
  <c r="O165" i="5"/>
  <c r="Q165" i="5" s="1"/>
  <c r="J165" i="5"/>
  <c r="L165" i="5" s="1"/>
  <c r="O164" i="5"/>
  <c r="Q164" i="5" s="1"/>
  <c r="J164" i="5"/>
  <c r="L164" i="5" s="1"/>
  <c r="O163" i="5"/>
  <c r="Q163" i="5" s="1"/>
  <c r="J163" i="5"/>
  <c r="L163" i="5" s="1"/>
  <c r="O162" i="5"/>
  <c r="Q162" i="5" s="1"/>
  <c r="J162" i="5"/>
  <c r="L162" i="5" s="1"/>
  <c r="O161" i="5"/>
  <c r="Q161" i="5" s="1"/>
  <c r="J161" i="5"/>
  <c r="L161" i="5" s="1"/>
  <c r="O160" i="5"/>
  <c r="Q160" i="5" s="1"/>
  <c r="J160" i="5"/>
  <c r="L160" i="5" s="1"/>
  <c r="O159" i="5"/>
  <c r="Q159" i="5" s="1"/>
  <c r="J159" i="5"/>
  <c r="L159" i="5" s="1"/>
  <c r="O152" i="5"/>
  <c r="Q152" i="5" s="1"/>
  <c r="J152" i="5"/>
  <c r="M148" i="5"/>
  <c r="S146" i="5"/>
  <c r="R146" i="5"/>
  <c r="O145" i="5"/>
  <c r="Q145" i="5" s="1"/>
  <c r="J145" i="5"/>
  <c r="L145" i="5" s="1"/>
  <c r="O144" i="5"/>
  <c r="Q144" i="5" s="1"/>
  <c r="J144" i="5"/>
  <c r="L144" i="5" s="1"/>
  <c r="O143" i="5"/>
  <c r="Q143" i="5" s="1"/>
  <c r="J143" i="5"/>
  <c r="L143" i="5" s="1"/>
  <c r="O142" i="5"/>
  <c r="Q142" i="5" s="1"/>
  <c r="J142" i="5"/>
  <c r="L142" i="5" s="1"/>
  <c r="O141" i="5"/>
  <c r="Q141" i="5" s="1"/>
  <c r="J141" i="5"/>
  <c r="L141" i="5" s="1"/>
  <c r="O140" i="5"/>
  <c r="Q140" i="5" s="1"/>
  <c r="J140" i="5"/>
  <c r="L140" i="5" s="1"/>
  <c r="O139" i="5"/>
  <c r="Q139" i="5" s="1"/>
  <c r="J139" i="5"/>
  <c r="L139" i="5" s="1"/>
  <c r="O138" i="5"/>
  <c r="Q138" i="5" s="1"/>
  <c r="J138" i="5"/>
  <c r="L138" i="5" s="1"/>
  <c r="O137" i="5"/>
  <c r="Q137" i="5" s="1"/>
  <c r="J137" i="5"/>
  <c r="L137" i="5" s="1"/>
  <c r="O136" i="5"/>
  <c r="Q136" i="5" s="1"/>
  <c r="J136" i="5"/>
  <c r="L136" i="5" s="1"/>
  <c r="O135" i="5"/>
  <c r="Q135" i="5" s="1"/>
  <c r="J135" i="5"/>
  <c r="L135" i="5" s="1"/>
  <c r="O134" i="5"/>
  <c r="Q134" i="5" s="1"/>
  <c r="J134" i="5"/>
  <c r="L134" i="5" s="1"/>
  <c r="O133" i="5"/>
  <c r="Q133" i="5" s="1"/>
  <c r="J133" i="5"/>
  <c r="L133" i="5" s="1"/>
  <c r="O132" i="5"/>
  <c r="Q132" i="5" s="1"/>
  <c r="J132" i="5"/>
  <c r="L132" i="5" s="1"/>
  <c r="O131" i="5"/>
  <c r="Q131" i="5" s="1"/>
  <c r="J131" i="5"/>
  <c r="L131" i="5" s="1"/>
  <c r="O130" i="5"/>
  <c r="Q130" i="5" s="1"/>
  <c r="J130" i="5"/>
  <c r="L130" i="5" s="1"/>
  <c r="O129" i="5"/>
  <c r="Q129" i="5" s="1"/>
  <c r="J129" i="5"/>
  <c r="L129" i="5" s="1"/>
  <c r="O128" i="5"/>
  <c r="J128" i="5"/>
  <c r="L128" i="5" s="1"/>
  <c r="S122" i="5"/>
  <c r="R122" i="5"/>
  <c r="O121" i="5"/>
  <c r="Q121" i="5" s="1"/>
  <c r="J121" i="5"/>
  <c r="L121" i="5" s="1"/>
  <c r="O120" i="5"/>
  <c r="J120" i="5"/>
  <c r="L120" i="5" s="1"/>
  <c r="S114" i="5"/>
  <c r="R114" i="5"/>
  <c r="O113" i="5"/>
  <c r="Q113" i="5" s="1"/>
  <c r="J113" i="5"/>
  <c r="L113" i="5" s="1"/>
  <c r="O112" i="5"/>
  <c r="Q112" i="5" s="1"/>
  <c r="J112" i="5"/>
  <c r="L112" i="5" s="1"/>
  <c r="O111" i="5"/>
  <c r="Q111" i="5" s="1"/>
  <c r="J111" i="5"/>
  <c r="L111" i="5" s="1"/>
  <c r="O110" i="5"/>
  <c r="Q110" i="5" s="1"/>
  <c r="J110" i="5"/>
  <c r="L110" i="5" s="1"/>
  <c r="O109" i="5"/>
  <c r="Q109" i="5" s="1"/>
  <c r="J109" i="5"/>
  <c r="L109" i="5" s="1"/>
  <c r="O108" i="5"/>
  <c r="Q108" i="5" s="1"/>
  <c r="J108" i="5"/>
  <c r="L108" i="5" s="1"/>
  <c r="O107" i="5"/>
  <c r="Q107" i="5" s="1"/>
  <c r="J107" i="5"/>
  <c r="L107" i="5" s="1"/>
  <c r="O106" i="5"/>
  <c r="Q106" i="5" s="1"/>
  <c r="J106" i="5"/>
  <c r="L106" i="5" s="1"/>
  <c r="O105" i="5"/>
  <c r="Q105" i="5" s="1"/>
  <c r="J105" i="5"/>
  <c r="L105" i="5" s="1"/>
  <c r="O104" i="5"/>
  <c r="Q104" i="5" s="1"/>
  <c r="J104" i="5"/>
  <c r="L104" i="5" s="1"/>
  <c r="O103" i="5"/>
  <c r="Q103" i="5" s="1"/>
  <c r="J103" i="5"/>
  <c r="L103" i="5" s="1"/>
  <c r="O102" i="5"/>
  <c r="Q102" i="5" s="1"/>
  <c r="J102" i="5"/>
  <c r="L102" i="5" s="1"/>
  <c r="O101" i="5"/>
  <c r="Q101" i="5" s="1"/>
  <c r="J101" i="5"/>
  <c r="L101" i="5" s="1"/>
  <c r="O100" i="5"/>
  <c r="Q100" i="5" s="1"/>
  <c r="J100" i="5"/>
  <c r="L100" i="5" s="1"/>
  <c r="O99" i="5"/>
  <c r="Q99" i="5" s="1"/>
  <c r="J99" i="5"/>
  <c r="L99" i="5" s="1"/>
  <c r="O98" i="5"/>
  <c r="Q98" i="5" s="1"/>
  <c r="J98" i="5"/>
  <c r="L98" i="5" s="1"/>
  <c r="O97" i="5"/>
  <c r="Q97" i="5" s="1"/>
  <c r="J97" i="5"/>
  <c r="L97" i="5" s="1"/>
  <c r="O96" i="5"/>
  <c r="Q96" i="5" s="1"/>
  <c r="J96" i="5"/>
  <c r="L96" i="5" s="1"/>
  <c r="O95" i="5"/>
  <c r="Q95" i="5" s="1"/>
  <c r="J95" i="5"/>
  <c r="L95" i="5" s="1"/>
  <c r="O94" i="5"/>
  <c r="Q94" i="5" s="1"/>
  <c r="J94" i="5"/>
  <c r="J114" i="5" l="1"/>
  <c r="T174" i="5"/>
  <c r="O146" i="5"/>
  <c r="Q114" i="5"/>
  <c r="L122" i="5"/>
  <c r="U174" i="5"/>
  <c r="Q167" i="5"/>
  <c r="T152" i="5"/>
  <c r="L152" i="5"/>
  <c r="U152" i="5" s="1"/>
  <c r="O122" i="5"/>
  <c r="L146" i="5"/>
  <c r="L167" i="5"/>
  <c r="J122" i="5"/>
  <c r="J146" i="5"/>
  <c r="O167" i="5"/>
  <c r="Q120" i="5"/>
  <c r="Q122" i="5" s="1"/>
  <c r="Q128" i="5"/>
  <c r="Q146" i="5" s="1"/>
  <c r="J167" i="5"/>
  <c r="O114" i="5"/>
  <c r="T94" i="5" s="1"/>
  <c r="L94" i="5"/>
  <c r="L114" i="5" s="1"/>
  <c r="U94" i="5" s="1"/>
  <c r="T128" i="5" l="1"/>
  <c r="U120" i="5"/>
  <c r="T120" i="5"/>
  <c r="U159" i="5"/>
  <c r="U128" i="5"/>
  <c r="T159" i="5"/>
  <c r="S88" i="5" l="1"/>
  <c r="R88" i="5"/>
  <c r="O87" i="5"/>
  <c r="Q87" i="5" s="1"/>
  <c r="J87" i="5"/>
  <c r="L87" i="5" s="1"/>
  <c r="O86" i="5"/>
  <c r="Q86" i="5" s="1"/>
  <c r="J86" i="5"/>
  <c r="M82" i="5"/>
  <c r="S80" i="5"/>
  <c r="R80" i="5"/>
  <c r="O79" i="5"/>
  <c r="Q79" i="5" s="1"/>
  <c r="J79" i="5"/>
  <c r="L79" i="5" s="1"/>
  <c r="O78" i="5"/>
  <c r="Q78" i="5" s="1"/>
  <c r="J78" i="5"/>
  <c r="M74" i="5"/>
  <c r="O71" i="5"/>
  <c r="Q71" i="5" s="1"/>
  <c r="J71" i="5"/>
  <c r="L71" i="5" s="1"/>
  <c r="M67" i="5"/>
  <c r="O64" i="5"/>
  <c r="Q64" i="5" s="1"/>
  <c r="J64" i="5"/>
  <c r="L64" i="5" s="1"/>
  <c r="M60" i="5"/>
  <c r="S57" i="5"/>
  <c r="S56" i="5"/>
  <c r="S58" i="5"/>
  <c r="R58" i="5"/>
  <c r="O57" i="5"/>
  <c r="Q57" i="5" s="1"/>
  <c r="J57" i="5"/>
  <c r="L57" i="5" s="1"/>
  <c r="O56" i="5"/>
  <c r="Q56" i="5" s="1"/>
  <c r="J56" i="5"/>
  <c r="M52" i="5"/>
  <c r="O50" i="5"/>
  <c r="Q50" i="5" s="1"/>
  <c r="J50" i="5"/>
  <c r="L50" i="5" s="1"/>
  <c r="M46" i="5"/>
  <c r="U64" i="5" l="1"/>
  <c r="J88" i="5"/>
  <c r="U71" i="5"/>
  <c r="J80" i="5"/>
  <c r="Q88" i="5"/>
  <c r="O88" i="5"/>
  <c r="T86" i="5" s="1"/>
  <c r="L86" i="5"/>
  <c r="L88" i="5" s="1"/>
  <c r="Q80" i="5"/>
  <c r="O80" i="5"/>
  <c r="T71" i="5"/>
  <c r="L78" i="5"/>
  <c r="L80" i="5" s="1"/>
  <c r="T64" i="5"/>
  <c r="Q58" i="5"/>
  <c r="J58" i="5"/>
  <c r="O58" i="5"/>
  <c r="L56" i="5"/>
  <c r="L58" i="5" s="1"/>
  <c r="U50" i="5"/>
  <c r="T50" i="5"/>
  <c r="O44" i="5"/>
  <c r="Q44" i="5" s="1"/>
  <c r="J44" i="5"/>
  <c r="L44" i="5" s="1"/>
  <c r="M40" i="5"/>
  <c r="T78" i="5" l="1"/>
  <c r="U44" i="5"/>
  <c r="U56" i="5"/>
  <c r="U86" i="5"/>
  <c r="U78" i="5"/>
  <c r="T56" i="5"/>
  <c r="T44" i="5"/>
  <c r="O37" i="5"/>
  <c r="Q37" i="5" s="1"/>
  <c r="J37" i="5"/>
  <c r="L37" i="5" s="1"/>
  <c r="M33" i="5"/>
  <c r="S30" i="5"/>
  <c r="R30" i="5"/>
  <c r="O29" i="5"/>
  <c r="Q29" i="5" s="1"/>
  <c r="J29" i="5"/>
  <c r="L29" i="5" s="1"/>
  <c r="O28" i="5"/>
  <c r="Q28" i="5" s="1"/>
  <c r="J28" i="5"/>
  <c r="L28" i="5" s="1"/>
  <c r="M24" i="5"/>
  <c r="S21" i="5"/>
  <c r="R21" i="5"/>
  <c r="O20" i="5"/>
  <c r="Q20" i="5" s="1"/>
  <c r="J20" i="5"/>
  <c r="L20" i="5" s="1"/>
  <c r="O19" i="5"/>
  <c r="Q19" i="5" s="1"/>
  <c r="J19" i="5"/>
  <c r="L19" i="5" s="1"/>
  <c r="O18" i="5"/>
  <c r="Q18" i="5" s="1"/>
  <c r="J18" i="5"/>
  <c r="L18" i="5" s="1"/>
  <c r="O17" i="5"/>
  <c r="Q17" i="5" s="1"/>
  <c r="J17" i="5"/>
  <c r="L17" i="5" s="1"/>
  <c r="O16" i="5"/>
  <c r="Q16" i="5" s="1"/>
  <c r="J16" i="5"/>
  <c r="L16" i="5" s="1"/>
  <c r="O15" i="5"/>
  <c r="Q15" i="5" s="1"/>
  <c r="J15" i="5"/>
  <c r="L15" i="5" s="1"/>
  <c r="O14" i="5"/>
  <c r="Q14" i="5" s="1"/>
  <c r="J14" i="5"/>
  <c r="L14" i="5" s="1"/>
  <c r="O13" i="5"/>
  <c r="Q13" i="5" s="1"/>
  <c r="J13" i="5"/>
  <c r="L13" i="5" s="1"/>
  <c r="M9" i="5"/>
  <c r="L30" i="5" l="1"/>
  <c r="Q30" i="5"/>
  <c r="J30" i="5"/>
  <c r="O30" i="5"/>
  <c r="T37" i="5"/>
  <c r="J21" i="5"/>
  <c r="U37" i="5"/>
  <c r="Q21" i="5"/>
  <c r="L21" i="5"/>
  <c r="O21" i="5"/>
  <c r="T13" i="5" l="1"/>
  <c r="U28" i="5"/>
  <c r="T28" i="5"/>
  <c r="U13" i="5"/>
</calcChain>
</file>

<file path=xl/sharedStrings.xml><?xml version="1.0" encoding="utf-8"?>
<sst xmlns="http://schemas.openxmlformats.org/spreadsheetml/2006/main" count="2967" uniqueCount="495">
  <si>
    <t>CZĘŚĆ OGÓLNA</t>
  </si>
  <si>
    <t>PRZEGLĄDY</t>
  </si>
  <si>
    <t>NAPRAWY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</si>
  <si>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</si>
  <si>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</si>
  <si>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</si>
  <si>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</si>
  <si>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</si>
  <si>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</si>
  <si>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</si>
  <si>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</si>
  <si>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</si>
  <si>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r</t>
  </si>
  <si>
    <t>s</t>
  </si>
  <si>
    <t>1.</t>
  </si>
  <si>
    <t>2.</t>
  </si>
  <si>
    <t>3.</t>
  </si>
  <si>
    <t>4.</t>
  </si>
  <si>
    <t>UWAGA:</t>
  </si>
  <si>
    <t>►</t>
  </si>
  <si>
    <t>Zamawiający zastrzega, iż ocenie zostanie poddana tylko ta oferta, która będzie zawierała 100% oferowanych propozycji cenowych.</t>
  </si>
  <si>
    <t>RAZEM</t>
  </si>
  <si>
    <t>L.p.</t>
  </si>
  <si>
    <t>Asortyment</t>
  </si>
  <si>
    <t>Producent</t>
  </si>
  <si>
    <t>Lokalizacja</t>
  </si>
  <si>
    <t>Ilość wymaganych przeglądów w okresie umowy</t>
  </si>
  <si>
    <t>Cena wykonania jednego przeglądu netto</t>
  </si>
  <si>
    <t>Wartość wykonania przeglądów netto</t>
  </si>
  <si>
    <t>Wartość wykonania przeglądów brutto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</si>
  <si>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</si>
  <si>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</si>
  <si>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</si>
  <si>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</si>
  <si>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h</t>
  </si>
  <si>
    <t>m</t>
  </si>
  <si>
    <t>t</t>
  </si>
  <si>
    <t>Niewycenione pakiety, dla czytelności, prosimy usunąć.</t>
  </si>
  <si>
    <t>i</t>
  </si>
  <si>
    <t>j (hxi)</t>
  </si>
  <si>
    <t>k</t>
  </si>
  <si>
    <t>l (j+jxk)</t>
  </si>
  <si>
    <t>n</t>
  </si>
  <si>
    <t>o (mxn)</t>
  </si>
  <si>
    <t>p</t>
  </si>
  <si>
    <t>q (o+oxp)</t>
  </si>
  <si>
    <t>u</t>
  </si>
  <si>
    <t>Wartości i liczby w kolumnach i) oraz n) należy wpisać z dokładnością do dwóch miejsc po przecinku.</t>
  </si>
  <si>
    <t>Kwota netto przeznaczona przez Zamawiającego na zakup części i akcesoriów oraz dojazd</t>
  </si>
  <si>
    <t>Kwota brutto przeznaczona przez Zamawiającego na zakup części i akcesoriów oraz dojazd</t>
  </si>
  <si>
    <t>Rok produkcji</t>
  </si>
  <si>
    <r>
      <t xml:space="preserve">NETTO
</t>
    </r>
    <r>
      <rPr>
        <sz val="8"/>
        <rFont val="Tahoma"/>
        <family val="2"/>
        <charset val="238"/>
      </rPr>
      <t>/razem j +razem o + razem r /</t>
    </r>
  </si>
  <si>
    <r>
      <t xml:space="preserve">BRUTTO
</t>
    </r>
    <r>
      <rPr>
        <sz val="8"/>
        <rFont val="Tahoma"/>
        <family val="2"/>
        <charset val="238"/>
      </rPr>
      <t>/razem l + razem q + razem s /</t>
    </r>
  </si>
  <si>
    <t>5.</t>
  </si>
  <si>
    <t>6.</t>
  </si>
  <si>
    <t>7.</t>
  </si>
  <si>
    <t>8.</t>
  </si>
  <si>
    <t>Model</t>
  </si>
  <si>
    <t>Numer seryjny</t>
  </si>
  <si>
    <t>Ilość urządzeń</t>
  </si>
  <si>
    <r>
      <t xml:space="preserve">NETTO
</t>
    </r>
    <r>
      <rPr>
        <sz val="8"/>
        <rFont val="Tahoma"/>
        <family val="2"/>
        <charset val="238"/>
      </rPr>
      <t>/razem j +razem o + razem r/</t>
    </r>
  </si>
  <si>
    <r>
      <t xml:space="preserve">BRUTTO
</t>
    </r>
    <r>
      <rPr>
        <sz val="8"/>
        <rFont val="Tahoma"/>
        <family val="2"/>
        <charset val="238"/>
      </rPr>
      <t>/razem l + razem q + razem s/</t>
    </r>
  </si>
  <si>
    <t>Typ / Model</t>
  </si>
  <si>
    <t xml:space="preserve">Kwota brutto przeznaczona przez Zamawiającego na zakup części i akcesoriów oraz dojazd z kol. s) została wyliczona z 23% stawką VAT i jest to kwota zarezerwowana przez Zamawiającego na ten cel - może, choć nie musi być wykorzystana w całości. </t>
  </si>
  <si>
    <t>Formularz zawiera formuły ułatwiajace sporządzenie oferty. Wystarczy wprowadzić dane do kolumy i) Cena wykonania 1 przeglądu netto, do kolumny n) Cena netto 1 roboczogodziny oraz do kolumn k) i p) stawkę podatku VAT, aby uzyskać cenę oferty.</t>
  </si>
  <si>
    <t>PAKIET NR 1</t>
  </si>
  <si>
    <t>PAKIET NR 4</t>
  </si>
  <si>
    <t>PAKIET NR  2</t>
  </si>
  <si>
    <t>PAKIET NR  3</t>
  </si>
  <si>
    <t>Zestaw aparatury do fototerapii UVA1</t>
  </si>
  <si>
    <t>Medisun 2400</t>
  </si>
  <si>
    <t>Schulze &amp;Bohm</t>
  </si>
  <si>
    <t>Klinika Dermatologii i Wenerologii pl. Hallera</t>
  </si>
  <si>
    <t>Miernik UV/ TESTER SKÓRNY</t>
  </si>
  <si>
    <t>Waldman</t>
  </si>
  <si>
    <t>Kabina do fototerapii</t>
  </si>
  <si>
    <t>Medisun 6311K</t>
  </si>
  <si>
    <t>20050405</t>
  </si>
  <si>
    <t>Lampa do fototerapii  (grzebieniowa UV)</t>
  </si>
  <si>
    <t>Skin Tester-Kit TH-1E</t>
  </si>
  <si>
    <t>30101424</t>
  </si>
  <si>
    <t>Cosmedico</t>
  </si>
  <si>
    <t>Lampa grzebieniowa UV</t>
  </si>
  <si>
    <t>80UV-B</t>
  </si>
  <si>
    <t>02050573</t>
  </si>
  <si>
    <t>ALT GmbH</t>
  </si>
  <si>
    <t xml:space="preserve">Dermatoskop </t>
  </si>
  <si>
    <t>Delta 20 plus</t>
  </si>
  <si>
    <t>1020007395</t>
  </si>
  <si>
    <t>Heine Optotechnik</t>
  </si>
  <si>
    <t>Dermalight</t>
  </si>
  <si>
    <t>2800 PC-AB</t>
  </si>
  <si>
    <t>20020027</t>
  </si>
  <si>
    <t xml:space="preserve">450-2 UV </t>
  </si>
  <si>
    <t>02100007</t>
  </si>
  <si>
    <t>A.L.T.-GMBM</t>
  </si>
  <si>
    <t>PAKIET NR  6</t>
  </si>
  <si>
    <t>DETEKTOR CYFROWY  ZE STACJA 
( od 29.09.2023)</t>
  </si>
  <si>
    <t xml:space="preserve">1417WCC  </t>
  </si>
  <si>
    <t>CGR020390347</t>
  </si>
  <si>
    <t>RAYENCE</t>
  </si>
  <si>
    <t>SOR</t>
  </si>
  <si>
    <t xml:space="preserve">DETEKTOR CYFROWY ZE STACJĄ </t>
  </si>
  <si>
    <t>CII0190170080</t>
  </si>
  <si>
    <t>Żeromskiego 113, Klinika Chirurgii Klatki Piersiowej Ogólnej i Onkologicznej</t>
  </si>
  <si>
    <t>Rok produkcji / Nr seryjny</t>
  </si>
  <si>
    <t>Laser okulistyczny</t>
  </si>
  <si>
    <t>Ultra Q</t>
  </si>
  <si>
    <t>2006 / UQ0259</t>
  </si>
  <si>
    <t>Ellex</t>
  </si>
  <si>
    <t>Klinika Okulistyki i Rehabilitacji Wzroku</t>
  </si>
  <si>
    <t>Nr seryjny</t>
  </si>
  <si>
    <t>Wieża artroskopowa zestaw: 1 Dyonics Pompa, 2. IMS 3. Camera, 4. żródło światła, 5. shaver, 6. monitor, 7. Quantum II</t>
  </si>
  <si>
    <t>DYONICS pompa</t>
  </si>
  <si>
    <t>Smith&amp;Nephew</t>
  </si>
  <si>
    <t>2N15270</t>
  </si>
  <si>
    <t>I Blok Operacyjny Żeromskiego</t>
  </si>
  <si>
    <t>PAKIET NR 5</t>
  </si>
  <si>
    <t>PAKIET NR 7</t>
  </si>
  <si>
    <t>Respirator</t>
  </si>
  <si>
    <t>H800033959BB7</t>
  </si>
  <si>
    <t>H80006470B458</t>
  </si>
  <si>
    <t>Philips</t>
  </si>
  <si>
    <t>ARM</t>
  </si>
  <si>
    <t>EMG</t>
  </si>
  <si>
    <t xml:space="preserve">Keypoint </t>
  </si>
  <si>
    <t>Alpine Biomed ApS</t>
  </si>
  <si>
    <t xml:space="preserve">Klinika Neurologii i Udarów Mózgu Żeromskiego </t>
  </si>
  <si>
    <t>Napęd akumulatorowy</t>
  </si>
  <si>
    <t>AR-300 DRILL SAW</t>
  </si>
  <si>
    <t>06592</t>
  </si>
  <si>
    <t>ARTHREX</t>
  </si>
  <si>
    <t xml:space="preserve">I Blok operacyjny Żeromski </t>
  </si>
  <si>
    <t>SPRZĘT DO POMIARU RZUTU SERCA (MONITOR+ MODUŁ)</t>
  </si>
  <si>
    <t>PICCO</t>
  </si>
  <si>
    <t>D11301510921/K108500697, H14400010946/15451010276, A19400012170/K18451011992</t>
  </si>
  <si>
    <t>PULSION MEDICAL SYSTEMS</t>
  </si>
  <si>
    <t>OIOM ŻEROMSKIEGO</t>
  </si>
  <si>
    <t>APARAT DO KONTRAPULSACJI</t>
  </si>
  <si>
    <t>CS100</t>
  </si>
  <si>
    <t>SA235730J3, SA04672-K5</t>
  </si>
  <si>
    <t>DATASCOPE</t>
  </si>
  <si>
    <t>PRACOWNIA HEMODYNAMIKI</t>
  </si>
  <si>
    <t>PAKIET NR 8</t>
  </si>
  <si>
    <t>PAKIET NR 9</t>
  </si>
  <si>
    <t>Automatyczna Myjka endoskopowa. Przegląd co 600 myć lub raz w roku.</t>
  </si>
  <si>
    <t>E2</t>
  </si>
  <si>
    <t>BHT</t>
  </si>
  <si>
    <t>II Blok Operacyjny Żeromskiego</t>
  </si>
  <si>
    <t>Myjka Automatyczna do bronchoskopów. Przegląd co 800 myć lub raz w roku.</t>
  </si>
  <si>
    <t>E3</t>
  </si>
  <si>
    <t>Klinika Chirurgii Klatki Piersiowej, Chirurgii Ogólnej i Onkologicznej Żeromskiego</t>
  </si>
  <si>
    <t>PAKIET NR 10</t>
  </si>
  <si>
    <t>PAKIET NR 11</t>
  </si>
  <si>
    <t>Centrala monitorująca All-in-One klasy medycznej</t>
  </si>
  <si>
    <t>Carescape Central Station v2</t>
  </si>
  <si>
    <t>GE Healthcare</t>
  </si>
  <si>
    <t>SKN20240087SA</t>
  </si>
  <si>
    <t>Klinika Chorób Wewnętrznych i Rehabilitacji Kardiologicznej, pl. Hallera 1</t>
  </si>
  <si>
    <t>Kardiomonitor</t>
  </si>
  <si>
    <t>Carescape B650</t>
  </si>
  <si>
    <t>SNS20320444HA</t>
  </si>
  <si>
    <t>SNS20320445HA</t>
  </si>
  <si>
    <t>SNS20320433HA</t>
  </si>
  <si>
    <t>SNS20320432HA</t>
  </si>
  <si>
    <t>SNR20290374HA</t>
  </si>
  <si>
    <t>Oddział Kliniczny Anestezjologii i Intensywnej Terapi</t>
  </si>
  <si>
    <t>SNR20260012HA</t>
  </si>
  <si>
    <t>SNR20260002HA</t>
  </si>
  <si>
    <t>9.</t>
  </si>
  <si>
    <t>SNR20270005HA</t>
  </si>
  <si>
    <t>10.</t>
  </si>
  <si>
    <t>SNR20290488HA</t>
  </si>
  <si>
    <t>11.</t>
  </si>
  <si>
    <t>SNR20260011HA</t>
  </si>
  <si>
    <t>12.</t>
  </si>
  <si>
    <t>SNR20260006HA</t>
  </si>
  <si>
    <t>13.</t>
  </si>
  <si>
    <t>SNR20290420HA</t>
  </si>
  <si>
    <t>14.</t>
  </si>
  <si>
    <t>SNR20260009HA</t>
  </si>
  <si>
    <t>15.</t>
  </si>
  <si>
    <t>SNR20260014HA</t>
  </si>
  <si>
    <t>16.</t>
  </si>
  <si>
    <t>SNR20260243HA</t>
  </si>
  <si>
    <t>17.</t>
  </si>
  <si>
    <t>SNR20290487HA</t>
  </si>
  <si>
    <t>18.</t>
  </si>
  <si>
    <t>SNR20260015HA</t>
  </si>
  <si>
    <t>19.</t>
  </si>
  <si>
    <t>SNR20260240HA</t>
  </si>
  <si>
    <t>20.</t>
  </si>
  <si>
    <t>B450</t>
  </si>
  <si>
    <t>SJA14449441HA</t>
  </si>
  <si>
    <t>Izba przyjęć z Oddziałem Pomocy Doraźnej</t>
  </si>
  <si>
    <t>PAKIET NR 12</t>
  </si>
  <si>
    <t>Aparat do znieczulenia w zestawie z kardiomoniotorem</t>
  </si>
  <si>
    <t>CS 650, B650</t>
  </si>
  <si>
    <t>SM720170115WA, SS620191061HA</t>
  </si>
  <si>
    <t>Centralny Blok Operacyjny</t>
  </si>
  <si>
    <t>SM720180001WA, SS620191026HA</t>
  </si>
  <si>
    <t>Szpitalny Oddział Ratunkowy</t>
  </si>
  <si>
    <t>PAKIET NR 13</t>
  </si>
  <si>
    <t>Carescape R860</t>
  </si>
  <si>
    <t>CBRZ02553</t>
  </si>
  <si>
    <t>CBRZ06645</t>
  </si>
  <si>
    <t>WBRZ00052</t>
  </si>
  <si>
    <t>WBRZ01398</t>
  </si>
  <si>
    <t>WBRZ01390</t>
  </si>
  <si>
    <t>WBRZ01399</t>
  </si>
  <si>
    <t>WBRZ01509</t>
  </si>
  <si>
    <t>WBRZ00638</t>
  </si>
  <si>
    <t>WBRZ01389</t>
  </si>
  <si>
    <t>WBRZ01397</t>
  </si>
  <si>
    <t>WBRZ01386</t>
  </si>
  <si>
    <t>WBRZ01391</t>
  </si>
  <si>
    <t>WBRZ01394</t>
  </si>
  <si>
    <t>WBRZ01511</t>
  </si>
  <si>
    <t>WBRZ00639</t>
  </si>
  <si>
    <t>WBRZ01392</t>
  </si>
  <si>
    <t>WBRZ01393</t>
  </si>
  <si>
    <t>WBRZ00588</t>
  </si>
  <si>
    <t>PAKIET NR 14</t>
  </si>
  <si>
    <t>Aparat USG z głowicami</t>
  </si>
  <si>
    <t>Vivid T8</t>
  </si>
  <si>
    <t>605158WX0</t>
  </si>
  <si>
    <t>Poradnia Kardiologiczna</t>
  </si>
  <si>
    <t>Kardiowerter-defibrylator</t>
  </si>
  <si>
    <t>Heartstart XL</t>
  </si>
  <si>
    <t>PHILIPS</t>
  </si>
  <si>
    <t>US00582546</t>
  </si>
  <si>
    <t>Oddział Kliniczny Anestezjologii i Intensywnej Terapii</t>
  </si>
  <si>
    <t>HeartStart XL</t>
  </si>
  <si>
    <t>US00582542</t>
  </si>
  <si>
    <t>Stacja dializ</t>
  </si>
  <si>
    <t>US00582541</t>
  </si>
  <si>
    <t>Blok Operacyjny Neurochirurgii</t>
  </si>
  <si>
    <t>US00582548</t>
  </si>
  <si>
    <t>Oddział Anestezjologii i Intensywnej Terapii</t>
  </si>
  <si>
    <t>MP5</t>
  </si>
  <si>
    <t>DE21069550</t>
  </si>
  <si>
    <t>Oddział Geriatrii pl. Hallera 1</t>
  </si>
  <si>
    <t>Aparat ultrasonograficzny z głowicami</t>
  </si>
  <si>
    <t>Affiniti 30</t>
  </si>
  <si>
    <t>USN20E0936</t>
  </si>
  <si>
    <t>Pracownia RTG ul. Pieniny 30</t>
  </si>
  <si>
    <t>SPARQ</t>
  </si>
  <si>
    <t>US71510620</t>
  </si>
  <si>
    <t>Klinika Reumatologii, pl. Hallera 1</t>
  </si>
  <si>
    <t>M8105A MPS</t>
  </si>
  <si>
    <t>DE 50192679</t>
  </si>
  <si>
    <t>Zakład Opiekuńczo-Leczniczy ul. Pieniny 30</t>
  </si>
  <si>
    <t>PAKIET NR 15</t>
  </si>
  <si>
    <t>Typ</t>
  </si>
  <si>
    <t>PRZEGLĄD I</t>
  </si>
  <si>
    <t>Przegląd I: 
Sterylizator SteriVac</t>
  </si>
  <si>
    <t>8XL</t>
  </si>
  <si>
    <t>3M</t>
  </si>
  <si>
    <t>Centrala Sterylizacyjna</t>
  </si>
  <si>
    <t>Części wymieniane w ramach I przeglądu do sterylizatora</t>
  </si>
  <si>
    <t>-</t>
  </si>
  <si>
    <t>Przegląd I: 
Abator</t>
  </si>
  <si>
    <t>50AE</t>
  </si>
  <si>
    <t>Części wymieniane w ramach I przeglądu do abatora</t>
  </si>
  <si>
    <t>KOSZTY DOJAZDU dla: Przegląd I Sterylizator SteriVac</t>
  </si>
  <si>
    <t>KOSZTY DOJAZDU dla: Przegląd I Abator</t>
  </si>
  <si>
    <t>PRZEGLĄD II</t>
  </si>
  <si>
    <t>Przegląd II: 
Sterylizator SteriVac</t>
  </si>
  <si>
    <t>Części wymieniane w ramach II przeglądu do sterylizatora</t>
  </si>
  <si>
    <t>Przegląd II: 
Abator</t>
  </si>
  <si>
    <t>Części wymieniane w ramach II przeglądu do abatora</t>
  </si>
  <si>
    <t>KOSZTY DOJAZDU dla: Przegląd II Sterylizator SteriVac</t>
  </si>
  <si>
    <t>KOSZTY DOJAZDU dla: Przegląd II Abator</t>
  </si>
  <si>
    <t>Wymagania do przeglądów - w zakresie przeglądów wchodzi wymiana niżej określonych materiałów</t>
  </si>
  <si>
    <t>PRZEGLĄD:</t>
  </si>
  <si>
    <t>CZĘŚCI DO PRZEGLĄDU:</t>
  </si>
  <si>
    <t>Przegląd I</t>
  </si>
  <si>
    <t>ZESTAW NAPRAWCZY ELEKTROZAWORU I - 2 szt, 
ZESTAW  NAPRAWCZY ELEKTROZAWORU II  - 1 szt,
FILTR BAKTERYJNY  1 szt
ZAWÓR ZWROTNY 1 szt
USZCZELKA NABOJU 8XL  1 szt
FILTR ABATORA  1 szt
FILTR SPRĘŻONEGO POWIETRZA 0,3 MIKRONA 1 szt
FILTR  SPRĘŻONEGO POWIETRZA 0,1 MIKRONA    1 szt</t>
  </si>
  <si>
    <t>Przegląd II</t>
  </si>
  <si>
    <t>PAKIET NR 16</t>
  </si>
  <si>
    <t>ZESTAW NAPRAWCZY ELEKTROZAWORU I - 2 szt, 
ZESTAW  NAPRAWCZY ELEKTROZAWORU II  - 1 szt,
FILTR BAKTERYJNY  1 szt
USZCZELKA NABOJU 8XL  1 szt
FILTR ABATORA  1 szt</t>
  </si>
  <si>
    <t>PAKIET NR 17</t>
  </si>
  <si>
    <t>Łóżka szpitalne sterowane elektrycznie</t>
  </si>
  <si>
    <t>Stiegelmeyer S.A.</t>
  </si>
  <si>
    <t>USK WAM Żeromskiego 113   Plac Hallera 1  Pieniny 30</t>
  </si>
  <si>
    <t>PAKIET NR  18</t>
  </si>
  <si>
    <t xml:space="preserve">Cena wykonania jednego przeglądu netto z dojazdem  </t>
  </si>
  <si>
    <t xml:space="preserve">Respirator </t>
  </si>
  <si>
    <t>Smiths</t>
  </si>
  <si>
    <t>Żeromskiego Pl. Hallera Pieniny</t>
  </si>
  <si>
    <t>Vr1</t>
  </si>
  <si>
    <t>Pneu</t>
  </si>
  <si>
    <t>Żeromskiego 113</t>
  </si>
  <si>
    <t>Wyposażenie karetki</t>
  </si>
  <si>
    <t>VentPac</t>
  </si>
  <si>
    <t>Plac Hallera</t>
  </si>
  <si>
    <t xml:space="preserve">Cena netto 1 roboczogodziny z kosztem przesyłki kurierskiej </t>
  </si>
  <si>
    <t>PAKIET NR  19</t>
  </si>
  <si>
    <t>Reduktor tlenowy Medireg</t>
  </si>
  <si>
    <t>Medireg</t>
  </si>
  <si>
    <t>GCE</t>
  </si>
  <si>
    <t>Krzesełko Transportowe</t>
  </si>
  <si>
    <t>Saver</t>
  </si>
  <si>
    <t xml:space="preserve">Nosze </t>
  </si>
  <si>
    <t>Ferno</t>
  </si>
  <si>
    <t>Transporter</t>
  </si>
  <si>
    <t>KARDIOMONITOR</t>
  </si>
  <si>
    <t>BIOLOGHT</t>
  </si>
  <si>
    <t>ŻEROMSKIEGO, HALLER, PIENINY</t>
  </si>
  <si>
    <t>DEFIBRYLATOR</t>
  </si>
  <si>
    <t>BENEHEART C1A</t>
  </si>
  <si>
    <t>Mindray</t>
  </si>
  <si>
    <t>POZ, KLINIKA UROLOGII</t>
  </si>
  <si>
    <t xml:space="preserve">DEFIBRYLATOR </t>
  </si>
  <si>
    <t>R-SERIES</t>
  </si>
  <si>
    <t xml:space="preserve">AF20H121057,AF20H121058, </t>
  </si>
  <si>
    <t>Zoll</t>
  </si>
  <si>
    <t>PAKIET NR 20</t>
  </si>
  <si>
    <t>PAKIET NR 21</t>
  </si>
  <si>
    <t xml:space="preserve">RESPIRATOR TRANSPORTOWY </t>
  </si>
  <si>
    <t xml:space="preserve">PARAPAC </t>
  </si>
  <si>
    <t xml:space="preserve">SMITHS </t>
  </si>
  <si>
    <t xml:space="preserve">URZĄDZENIE DO MECHANICZNEJ KOMPRESACJI KLATKI PIERSIOWEJ </t>
  </si>
  <si>
    <t xml:space="preserve">LUCAS 3 </t>
  </si>
  <si>
    <t>35160379,3518d065</t>
  </si>
  <si>
    <t>SOR, KLINIKA KARDIOLOGII , ŻEROMSKIEGO</t>
  </si>
  <si>
    <t>PAKIET NR 22</t>
  </si>
  <si>
    <t>PAKIET NR 23</t>
  </si>
  <si>
    <t xml:space="preserve">ROZMRAŻACZ OSOCZA </t>
  </si>
  <si>
    <t xml:space="preserve">DTM II PLASMATHERM </t>
  </si>
  <si>
    <t>DZIAŁ SEROLOGII BANK KRWI ŻEROMSKIEGO 113</t>
  </si>
  <si>
    <t xml:space="preserve">APARAT KRIOCHIRURGICZNY </t>
  </si>
  <si>
    <t>CRY-AC B-700</t>
  </si>
  <si>
    <t>BRYMILL</t>
  </si>
  <si>
    <t xml:space="preserve">PL.HALLERA 1 </t>
  </si>
  <si>
    <t>PAKIET NR 24</t>
  </si>
  <si>
    <t>PAKIET NR 25</t>
  </si>
  <si>
    <t xml:space="preserve">Aparat kriochirurgiczny Cryo S Mini </t>
  </si>
  <si>
    <t>CSM 0747 IK</t>
  </si>
  <si>
    <t>Metrum CryoFlex</t>
  </si>
  <si>
    <t>BLOK OTOLARYNGOLOGII</t>
  </si>
  <si>
    <t>ANALIZATOR COBAS</t>
  </si>
  <si>
    <t>ROCHE</t>
  </si>
  <si>
    <t xml:space="preserve">ZAKŁAD DIAGNOSTYKI LABOLATORYJNEJ </t>
  </si>
  <si>
    <t>PAKIET NR 26</t>
  </si>
  <si>
    <t>PAKIET NR 27</t>
  </si>
  <si>
    <t>APART RENTGENOWSKI</t>
  </si>
  <si>
    <t>CS 2200</t>
  </si>
  <si>
    <t>ZAKŁAD DIAGNOSTYKI OBRAZOWEJ, ŻEROMSKIEGO</t>
  </si>
  <si>
    <t>APARAT RENTGENOWSKI</t>
  </si>
  <si>
    <t>CS 8100</t>
  </si>
  <si>
    <t>CARESTREAM</t>
  </si>
  <si>
    <t>DEZYNFEKTOR PAROWY</t>
  </si>
  <si>
    <t xml:space="preserve"> CIMEX ERADICATOR </t>
  </si>
  <si>
    <t>Polti S.p.a.</t>
  </si>
  <si>
    <t>PAKIET NR  28</t>
  </si>
  <si>
    <t>PAKIET NR 29</t>
  </si>
  <si>
    <t xml:space="preserve">MONITOR KOMPAKTOWY </t>
  </si>
  <si>
    <t>FX 3000</t>
  </si>
  <si>
    <t>EMTEL</t>
  </si>
  <si>
    <t xml:space="preserve">CENTRALA MONITORUJĄCA </t>
  </si>
  <si>
    <t xml:space="preserve"> FX 3000C</t>
  </si>
  <si>
    <t>POMPA INFUZYJNA STRZYKAWKOWA</t>
  </si>
  <si>
    <t xml:space="preserve">SMART EN-S7 </t>
  </si>
  <si>
    <t>Enmind</t>
  </si>
  <si>
    <t>ŻEROMSKIEGO, PIENIY, HALLER</t>
  </si>
  <si>
    <t>PAKIET NR  30</t>
  </si>
  <si>
    <t>PAKIET NR 31</t>
  </si>
  <si>
    <t>WIERTARKA SZYBKOOBROTOWA NEUROCHIRURGICZNA ELAN 4  (3850)</t>
  </si>
  <si>
    <t xml:space="preserve">  GB942R,</t>
  </si>
  <si>
    <t>AESCULAP</t>
  </si>
  <si>
    <t>CBO</t>
  </si>
  <si>
    <t>GB943R</t>
  </si>
  <si>
    <t>GA864</t>
  </si>
  <si>
    <t>GA863</t>
  </si>
  <si>
    <t>GA822</t>
  </si>
  <si>
    <t>GB302R</t>
  </si>
  <si>
    <t>GA800</t>
  </si>
  <si>
    <t>TE730</t>
  </si>
  <si>
    <t>GA806</t>
  </si>
  <si>
    <t>GA849</t>
  </si>
  <si>
    <t>GB945R</t>
  </si>
  <si>
    <t>MICROSPEED UNI</t>
  </si>
  <si>
    <t>GD670</t>
  </si>
  <si>
    <t xml:space="preserve">BLOK CHIRURGII TWARZOWO-SZCZĘKOWEJ </t>
  </si>
  <si>
    <t>GD668</t>
  </si>
  <si>
    <t>GD672</t>
  </si>
  <si>
    <t>GD675</t>
  </si>
  <si>
    <t>GB130R</t>
  </si>
  <si>
    <t>GD678</t>
  </si>
  <si>
    <t>PAKIET NR  32</t>
  </si>
  <si>
    <t>LAMPA OPERACYJNA</t>
  </si>
  <si>
    <t>POLAIS 600/600</t>
  </si>
  <si>
    <t>DRAGER</t>
  </si>
  <si>
    <t>ŻEROMSKIEGO</t>
  </si>
  <si>
    <t xml:space="preserve">LAMPA OPERACYJNA </t>
  </si>
  <si>
    <t>130F</t>
  </si>
  <si>
    <t>DR. MACH</t>
  </si>
  <si>
    <t>ŻEROMSKIEGO, HALLER</t>
  </si>
  <si>
    <t>DR. MACH LED 3MC/5MC</t>
  </si>
  <si>
    <t>400F</t>
  </si>
  <si>
    <t>PAKIET NR 33</t>
  </si>
  <si>
    <t>PAKIET NR  34</t>
  </si>
  <si>
    <t>BHC 375P,BHC 475P/375P,502/302, 160/CAM/C</t>
  </si>
  <si>
    <t>2000-2018</t>
  </si>
  <si>
    <t>FAMED</t>
  </si>
  <si>
    <t>MONITOR FUNKCJI ŻYCIOWYCH</t>
  </si>
  <si>
    <t>CSM</t>
  </si>
  <si>
    <t>WELCH ALLYN</t>
  </si>
  <si>
    <t>PAKIET NR 35</t>
  </si>
  <si>
    <t>PAKIET NR 36</t>
  </si>
  <si>
    <t>USG Z GŁOWICAMI</t>
  </si>
  <si>
    <t>DC-60</t>
  </si>
  <si>
    <t>SHENZEN MINDRAY</t>
  </si>
  <si>
    <t>POZ , PORADNIA UROLOGICZNA</t>
  </si>
  <si>
    <t xml:space="preserve">KARDIOMONITOR </t>
  </si>
  <si>
    <t>UMEC12, UMEC15</t>
  </si>
  <si>
    <t>MINDRAY</t>
  </si>
  <si>
    <t>30 +5</t>
  </si>
  <si>
    <t>CENTRALA MONITORUJĄCA Z 4 KARDIOMONITORAMI</t>
  </si>
  <si>
    <t>CMS BU , UMEC15</t>
  </si>
  <si>
    <t>PAKIET NR 37</t>
  </si>
  <si>
    <t>PAKIET NR  38</t>
  </si>
  <si>
    <t>DIATERMIA CHIRURGICZNA</t>
  </si>
  <si>
    <t>ICC 300</t>
  </si>
  <si>
    <t>2009-2020</t>
  </si>
  <si>
    <t>ERBE</t>
  </si>
  <si>
    <t>ŻEROMSKIEGO, PIENINY, HALLER</t>
  </si>
  <si>
    <t>DIATERMIA CHIRURGICZNA Z PRZYSTAWKĄ ARGONOWĄ</t>
  </si>
  <si>
    <t>ICC 300 z APC</t>
  </si>
  <si>
    <t>VIO 300D</t>
  </si>
  <si>
    <t xml:space="preserve">DIATERMIA CHIRURGICZNA Z PRZYSTAWKĄ ARGONOWĄ </t>
  </si>
  <si>
    <t>VIO 300D z APC</t>
  </si>
  <si>
    <t xml:space="preserve">DIATERMIA CHIRURGICZNA </t>
  </si>
  <si>
    <t>VIO 200S</t>
  </si>
  <si>
    <t xml:space="preserve">DIATERMIA CHIRUGICZNA </t>
  </si>
  <si>
    <t>VIO 200S z APC</t>
  </si>
  <si>
    <t>VIO 100C</t>
  </si>
  <si>
    <t>PAKIET NR  39</t>
  </si>
  <si>
    <t>Myjnia dezynfektor</t>
  </si>
  <si>
    <t>Topic 20</t>
  </si>
  <si>
    <t>Meiko GmbH</t>
  </si>
  <si>
    <t>ŻEROMSKIEGO,HALLER, PIENINY</t>
  </si>
  <si>
    <t>Dezynfektor parowy</t>
  </si>
  <si>
    <t>CIMEX ERADICATOR</t>
  </si>
  <si>
    <t>Polti</t>
  </si>
  <si>
    <t>PAKIET NR  40</t>
  </si>
  <si>
    <t xml:space="preserve">ZESTAW DO PRÓB WYSIŁKOWYCH </t>
  </si>
  <si>
    <t>CS-200</t>
  </si>
  <si>
    <t>SCHILLER</t>
  </si>
  <si>
    <t>KLINIKA CHORÓB WEWNĘTRZNYCH</t>
  </si>
  <si>
    <t>ZESTAW DO PRÓB SPIROMETRYCZNYCH</t>
  </si>
  <si>
    <t>ERT-200</t>
  </si>
  <si>
    <t xml:space="preserve">SYSTEM REHABILITACJI KARDIOLOGICZNEJ Z TELEMETRIA </t>
  </si>
  <si>
    <t xml:space="preserve">ERS2  </t>
  </si>
  <si>
    <t>CYKLOMETRY</t>
  </si>
  <si>
    <t>ERGOSELECT 100P</t>
  </si>
  <si>
    <t>PM-900</t>
  </si>
  <si>
    <t>REJESTRATOR  EKG</t>
  </si>
  <si>
    <t>MEDILOG AR12 PLUS</t>
  </si>
  <si>
    <t>REJESTRATOR  ABMP CIŚNIENIOWY</t>
  </si>
  <si>
    <t>BR102PLUS</t>
  </si>
  <si>
    <t>SYSTEM ANALIZY HOLTEROWSKIEJ Z REJESTRATOREM EKG I ABPM</t>
  </si>
  <si>
    <t>MEDILOG</t>
  </si>
  <si>
    <t>ODZIAŁ GERIATRII</t>
  </si>
  <si>
    <t>PAKIET NR  41</t>
  </si>
  <si>
    <t>APARAT KRIOCHIRUGICZNY</t>
  </si>
  <si>
    <t>KS-2</t>
  </si>
  <si>
    <t>2005-2019</t>
  </si>
  <si>
    <t>KRIOSYSTEM</t>
  </si>
  <si>
    <t>PAKIET NR 42</t>
  </si>
  <si>
    <t>PAKIET NR 43</t>
  </si>
  <si>
    <t>SAHARA III MAXITHERM</t>
  </si>
  <si>
    <t>SARSTED</t>
  </si>
  <si>
    <t>DZIAŁ SEROLOGII/BANK KRWI</t>
  </si>
  <si>
    <t xml:space="preserve">STACJA CENTRALNEGO MONITOROWANIA </t>
  </si>
  <si>
    <t>CNS-9701K</t>
  </si>
  <si>
    <t>NIHON KOHDEN</t>
  </si>
  <si>
    <t>OIOM</t>
  </si>
  <si>
    <t xml:space="preserve">MONITORY FUNKCJI ŻYCIOWYCH </t>
  </si>
  <si>
    <t>BSM-6701K</t>
  </si>
  <si>
    <t>AUTOMATYCZNY WSTRZYKIWACZ KONTRASTU</t>
  </si>
  <si>
    <t>MARK V PROVIS/STEILANT CT DUAL</t>
  </si>
  <si>
    <t>2007-2020</t>
  </si>
  <si>
    <t>MEDRAD</t>
  </si>
  <si>
    <t>PAKIET NR 44</t>
  </si>
  <si>
    <t>PAKIET NR  45</t>
  </si>
  <si>
    <t>PAKIET NR 46</t>
  </si>
  <si>
    <t>Barkey Hemosystems</t>
  </si>
  <si>
    <t xml:space="preserve">TRILOGY EVO </t>
  </si>
  <si>
    <t>FX3000P</t>
  </si>
  <si>
    <t>Kwota netto przeznaczona przez Zamawiającego na zakup części i akcesoriów oraz dojazd / koszty transportu</t>
  </si>
  <si>
    <t>Kwota brutto przeznaczona przez Zamawiającego na zakup części i akcesoriów oraz dojazd / koszty transportu</t>
  </si>
  <si>
    <t>2015-2020</t>
  </si>
  <si>
    <t>Q7
SN: Q071E000…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</si>
</sst>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zł&quot;;\-#,##0.00\ &quot;zł&quot;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&quot; zł&quot;"/>
    <numFmt numFmtId="167" formatCode="_-* #,##0\ _z_ł_-;\-* #,##0\ _z_ł_-;_-* \-??\ _z_ł_-;_-@_-"/>
    <numFmt numFmtId="168" formatCode="[$-415]General"/>
  </numFmts>
  <fonts count="14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  <font>
      <sz val="8"/>
      <name val="Arial"/>
      <family val="2"/>
      <charset val="238"/>
    </font>
    <font>
      <sz val="7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165" fontId="8" fillId="0" borderId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168" fontId="9" fillId="0" borderId="0"/>
  </cellStyleXfs>
  <cellXfs count="40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4" fillId="0" borderId="1" xfId="1" applyFont="1" applyFill="1" applyBorder="1" applyAlignment="1" applyProtection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165" fontId="5" fillId="0" borderId="1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5" fontId="4" fillId="0" borderId="0" xfId="1" applyFont="1" applyFill="1" applyBorder="1" applyAlignment="1" applyProtection="1">
      <alignment horizontal="center" vertical="center" wrapText="1"/>
    </xf>
    <xf numFmtId="165" fontId="4" fillId="0" borderId="0" xfId="1" applyFont="1" applyFill="1" applyBorder="1" applyAlignment="1" applyProtection="1">
      <alignment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5" fontId="5" fillId="2" borderId="18" xfId="1" applyFont="1" applyFill="1" applyBorder="1" applyAlignment="1" applyProtection="1">
      <alignment horizontal="center" vertical="center" wrapText="1"/>
    </xf>
    <xf numFmtId="165" fontId="5" fillId="0" borderId="16" xfId="1" applyFont="1" applyFill="1" applyBorder="1" applyAlignment="1" applyProtection="1">
      <alignment vertical="center" wrapText="1"/>
    </xf>
    <xf numFmtId="9" fontId="5" fillId="2" borderId="16" xfId="0" applyNumberFormat="1" applyFont="1" applyFill="1" applyBorder="1" applyAlignment="1">
      <alignment horizontal="center" vertical="center" wrapText="1"/>
    </xf>
    <xf numFmtId="167" fontId="5" fillId="0" borderId="16" xfId="1" applyNumberFormat="1" applyFont="1" applyFill="1" applyBorder="1" applyAlignment="1" applyProtection="1">
      <alignment horizontal="center" vertical="center"/>
    </xf>
    <xf numFmtId="165" fontId="5" fillId="2" borderId="16" xfId="1" applyFont="1" applyFill="1" applyBorder="1" applyAlignment="1" applyProtection="1">
      <alignment vertical="center" wrapText="1"/>
    </xf>
    <xf numFmtId="165" fontId="5" fillId="0" borderId="16" xfId="1" applyNumberFormat="1" applyFont="1" applyFill="1" applyBorder="1" applyAlignment="1" applyProtection="1">
      <alignment vertical="center" wrapText="1"/>
    </xf>
    <xf numFmtId="165" fontId="5" fillId="0" borderId="11" xfId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2" borderId="19" xfId="1" applyFont="1" applyFill="1" applyBorder="1" applyAlignment="1" applyProtection="1">
      <alignment horizontal="center" vertical="center" wrapText="1"/>
    </xf>
    <xf numFmtId="165" fontId="5" fillId="0" borderId="18" xfId="1" applyNumberFormat="1" applyFont="1" applyFill="1" applyBorder="1" applyAlignment="1" applyProtection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9" fontId="1" fillId="2" borderId="2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167" fontId="5" fillId="0" borderId="16" xfId="1" applyNumberFormat="1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43" fontId="6" fillId="0" borderId="0" xfId="0" applyNumberFormat="1" applyFont="1" applyFill="1" applyAlignment="1">
      <alignment vertical="center"/>
    </xf>
    <xf numFmtId="1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1" fillId="0" borderId="0" xfId="0" applyNumberFormat="1" applyFont="1" applyFill="1" applyAlignment="1">
      <alignment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7" fontId="5" fillId="0" borderId="1" xfId="1" applyNumberFormat="1" applyFont="1" applyFill="1" applyBorder="1" applyAlignment="1" applyProtection="1">
      <alignment horizontal="center" vertical="center"/>
    </xf>
    <xf numFmtId="7" fontId="5" fillId="0" borderId="11" xfId="1" applyNumberFormat="1" applyFont="1" applyFill="1" applyBorder="1" applyAlignment="1" applyProtection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 wrapText="1"/>
    </xf>
    <xf numFmtId="165" fontId="5" fillId="2" borderId="58" xfId="1" applyFont="1" applyFill="1" applyBorder="1" applyAlignment="1" applyProtection="1">
      <alignment horizontal="center" vertical="center" wrapText="1"/>
    </xf>
    <xf numFmtId="165" fontId="5" fillId="0" borderId="59" xfId="1" applyFont="1" applyFill="1" applyBorder="1" applyAlignment="1" applyProtection="1">
      <alignment vertical="center" wrapText="1"/>
    </xf>
    <xf numFmtId="9" fontId="5" fillId="2" borderId="59" xfId="0" applyNumberFormat="1" applyFont="1" applyFill="1" applyBorder="1" applyAlignment="1">
      <alignment horizontal="center" vertical="center" wrapText="1"/>
    </xf>
    <xf numFmtId="167" fontId="5" fillId="0" borderId="59" xfId="1" applyNumberFormat="1" applyFont="1" applyFill="1" applyBorder="1" applyAlignment="1" applyProtection="1">
      <alignment horizontal="center" vertical="center"/>
    </xf>
    <xf numFmtId="165" fontId="5" fillId="2" borderId="59" xfId="1" applyFont="1" applyFill="1" applyBorder="1" applyAlignment="1" applyProtection="1">
      <alignment vertical="center" wrapText="1"/>
    </xf>
    <xf numFmtId="165" fontId="5" fillId="0" borderId="59" xfId="1" applyNumberFormat="1" applyFont="1" applyFill="1" applyBorder="1" applyAlignment="1" applyProtection="1">
      <alignment vertical="center" wrapText="1"/>
    </xf>
    <xf numFmtId="165" fontId="5" fillId="2" borderId="62" xfId="1" applyFont="1" applyFill="1" applyBorder="1" applyAlignment="1" applyProtection="1">
      <alignment horizontal="center" vertical="center" wrapText="1"/>
    </xf>
    <xf numFmtId="167" fontId="4" fillId="0" borderId="59" xfId="1" applyNumberFormat="1" applyFont="1" applyFill="1" applyBorder="1" applyAlignment="1" applyProtection="1">
      <alignment horizontal="center" vertical="center"/>
    </xf>
    <xf numFmtId="165" fontId="4" fillId="2" borderId="59" xfId="1" quotePrefix="1" applyFont="1" applyFill="1" applyBorder="1" applyAlignment="1" applyProtection="1">
      <alignment vertical="center" wrapText="1"/>
    </xf>
    <xf numFmtId="165" fontId="4" fillId="0" borderId="59" xfId="1" quotePrefix="1" applyNumberFormat="1" applyFont="1" applyFill="1" applyBorder="1" applyAlignment="1" applyProtection="1">
      <alignment vertical="center" wrapText="1"/>
    </xf>
    <xf numFmtId="9" fontId="4" fillId="2" borderId="59" xfId="0" quotePrefix="1" applyNumberFormat="1" applyFont="1" applyFill="1" applyBorder="1" applyAlignment="1">
      <alignment horizontal="center" vertical="center" wrapText="1"/>
    </xf>
    <xf numFmtId="165" fontId="5" fillId="2" borderId="45" xfId="1" applyFont="1" applyFill="1" applyBorder="1" applyAlignment="1" applyProtection="1">
      <alignment horizontal="center" vertical="center" wrapText="1"/>
    </xf>
    <xf numFmtId="165" fontId="5" fillId="0" borderId="38" xfId="1" applyFont="1" applyFill="1" applyBorder="1" applyAlignment="1" applyProtection="1">
      <alignment vertical="center" wrapText="1"/>
    </xf>
    <xf numFmtId="9" fontId="5" fillId="2" borderId="38" xfId="0" applyNumberFormat="1" applyFont="1" applyFill="1" applyBorder="1" applyAlignment="1">
      <alignment horizontal="center" vertical="center" wrapText="1"/>
    </xf>
    <xf numFmtId="165" fontId="5" fillId="2" borderId="38" xfId="1" applyFont="1" applyFill="1" applyBorder="1" applyAlignment="1" applyProtection="1">
      <alignment vertical="center" wrapText="1"/>
    </xf>
    <xf numFmtId="165" fontId="5" fillId="0" borderId="38" xfId="1" applyNumberFormat="1" applyFont="1" applyFill="1" applyBorder="1" applyAlignment="1" applyProtection="1">
      <alignment vertical="center" wrapText="1"/>
    </xf>
    <xf numFmtId="165" fontId="5" fillId="2" borderId="1" xfId="1" applyFont="1" applyFill="1" applyBorder="1" applyAlignment="1" applyProtection="1">
      <alignment horizontal="center" vertical="center" wrapText="1"/>
    </xf>
    <xf numFmtId="165" fontId="5" fillId="0" borderId="64" xfId="1" applyFont="1" applyFill="1" applyBorder="1" applyAlignment="1" applyProtection="1">
      <alignment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65" fontId="5" fillId="0" borderId="65" xfId="1" applyFont="1" applyFill="1" applyBorder="1" applyAlignment="1" applyProtection="1">
      <alignment vertical="center" wrapText="1"/>
    </xf>
    <xf numFmtId="167" fontId="4" fillId="0" borderId="16" xfId="1" applyNumberFormat="1" applyFont="1" applyFill="1" applyBorder="1" applyAlignment="1" applyProtection="1">
      <alignment horizontal="center" vertical="center"/>
    </xf>
    <xf numFmtId="165" fontId="4" fillId="2" borderId="1" xfId="1" quotePrefix="1" applyFont="1" applyFill="1" applyBorder="1" applyAlignment="1" applyProtection="1">
      <alignment vertical="center" wrapText="1"/>
    </xf>
    <xf numFmtId="165" fontId="4" fillId="0" borderId="1" xfId="1" quotePrefix="1" applyNumberFormat="1" applyFont="1" applyFill="1" applyBorder="1" applyAlignment="1" applyProtection="1">
      <alignment vertical="center" wrapText="1"/>
    </xf>
    <xf numFmtId="9" fontId="4" fillId="2" borderId="1" xfId="0" quotePrefix="1" applyNumberFormat="1" applyFont="1" applyFill="1" applyBorder="1" applyAlignment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165" fontId="5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1" applyFont="1" applyFill="1" applyBorder="1" applyAlignment="1" applyProtection="1">
      <alignment horizontal="center" vertical="center" wrapText="1"/>
    </xf>
    <xf numFmtId="165" fontId="5" fillId="0" borderId="0" xfId="1" applyFont="1" applyFill="1" applyBorder="1" applyAlignment="1" applyProtection="1">
      <alignment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165" fontId="5" fillId="0" borderId="1" xfId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horizontal="center" vertical="center"/>
    </xf>
    <xf numFmtId="165" fontId="5" fillId="2" borderId="1" xfId="1" applyFont="1" applyFill="1" applyBorder="1" applyAlignment="1" applyProtection="1">
      <alignment vertical="center" wrapText="1"/>
    </xf>
    <xf numFmtId="165" fontId="5" fillId="0" borderId="1" xfId="1" applyNumberFormat="1" applyFont="1" applyFill="1" applyBorder="1" applyAlignment="1" applyProtection="1">
      <alignment vertical="center" wrapText="1"/>
    </xf>
    <xf numFmtId="167" fontId="4" fillId="0" borderId="1" xfId="1" quotePrefix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vertical="center" wrapText="1"/>
    </xf>
    <xf numFmtId="165" fontId="5" fillId="2" borderId="44" xfId="1" applyFont="1" applyFill="1" applyBorder="1" applyAlignment="1" applyProtection="1">
      <alignment horizontal="center" vertical="center" wrapText="1"/>
    </xf>
    <xf numFmtId="9" fontId="5" fillId="2" borderId="22" xfId="0" applyNumberFormat="1" applyFont="1" applyFill="1" applyBorder="1" applyAlignment="1">
      <alignment horizontal="center" vertical="center" wrapText="1"/>
    </xf>
    <xf numFmtId="167" fontId="5" fillId="0" borderId="22" xfId="1" applyNumberFormat="1" applyFont="1" applyFill="1" applyBorder="1" applyAlignment="1" applyProtection="1">
      <alignment horizontal="center" vertical="center"/>
    </xf>
    <xf numFmtId="165" fontId="5" fillId="2" borderId="22" xfId="1" applyFont="1" applyFill="1" applyBorder="1" applyAlignment="1" applyProtection="1">
      <alignment vertical="center" wrapText="1"/>
    </xf>
    <xf numFmtId="167" fontId="4" fillId="0" borderId="16" xfId="1" quotePrefix="1" applyNumberFormat="1" applyFont="1" applyFill="1" applyBorder="1" applyAlignment="1" applyProtection="1">
      <alignment horizontal="center" vertical="center"/>
    </xf>
    <xf numFmtId="165" fontId="4" fillId="2" borderId="16" xfId="1" quotePrefix="1" applyFont="1" applyFill="1" applyBorder="1" applyAlignment="1" applyProtection="1">
      <alignment vertical="center" wrapText="1"/>
    </xf>
    <xf numFmtId="165" fontId="4" fillId="0" borderId="16" xfId="1" quotePrefix="1" applyNumberFormat="1" applyFont="1" applyFill="1" applyBorder="1" applyAlignment="1" applyProtection="1">
      <alignment vertical="center" wrapText="1"/>
    </xf>
    <xf numFmtId="9" fontId="4" fillId="2" borderId="16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65" fontId="5" fillId="0" borderId="62" xfId="1" applyNumberFormat="1" applyFont="1" applyFill="1" applyBorder="1" applyAlignment="1" applyProtection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65" fontId="5" fillId="2" borderId="68" xfId="1" applyFont="1" applyFill="1" applyBorder="1" applyAlignment="1" applyProtection="1">
      <alignment horizontal="center" vertical="center" wrapText="1"/>
    </xf>
    <xf numFmtId="165" fontId="5" fillId="0" borderId="69" xfId="1" applyFont="1" applyFill="1" applyBorder="1" applyAlignment="1" applyProtection="1">
      <alignment vertical="center" wrapText="1"/>
    </xf>
    <xf numFmtId="9" fontId="5" fillId="2" borderId="69" xfId="0" applyNumberFormat="1" applyFont="1" applyFill="1" applyBorder="1" applyAlignment="1">
      <alignment horizontal="center" vertical="center" wrapText="1"/>
    </xf>
    <xf numFmtId="165" fontId="5" fillId="2" borderId="69" xfId="1" applyFont="1" applyFill="1" applyBorder="1" applyAlignment="1" applyProtection="1">
      <alignment vertical="center" wrapText="1"/>
    </xf>
    <xf numFmtId="165" fontId="5" fillId="0" borderId="69" xfId="1" applyNumberFormat="1" applyFont="1" applyFill="1" applyBorder="1" applyAlignment="1" applyProtection="1">
      <alignment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9" fontId="1" fillId="2" borderId="30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4" xfId="0" quotePrefix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 vertical="center" wrapText="1"/>
    </xf>
    <xf numFmtId="165" fontId="5" fillId="2" borderId="74" xfId="1" applyFont="1" applyFill="1" applyBorder="1" applyAlignment="1" applyProtection="1">
      <alignment horizontal="center" vertical="center" wrapText="1"/>
    </xf>
    <xf numFmtId="167" fontId="5" fillId="0" borderId="69" xfId="1" applyNumberFormat="1" applyFont="1" applyFill="1" applyBorder="1" applyAlignment="1" applyProtection="1">
      <alignment horizontal="center" vertical="center"/>
    </xf>
    <xf numFmtId="165" fontId="5" fillId="0" borderId="75" xfId="1" applyFont="1" applyFill="1" applyBorder="1" applyAlignment="1" applyProtection="1">
      <alignment horizontal="center" vertical="center"/>
    </xf>
    <xf numFmtId="165" fontId="5" fillId="0" borderId="70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77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5" fillId="0" borderId="69" xfId="0" quotePrefix="1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5" fillId="0" borderId="68" xfId="0" quotePrefix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vertical="center" wrapText="1"/>
    </xf>
    <xf numFmtId="0" fontId="5" fillId="0" borderId="75" xfId="0" applyFont="1" applyFill="1" applyBorder="1" applyAlignment="1">
      <alignment horizontal="center" vertical="center" wrapText="1"/>
    </xf>
    <xf numFmtId="165" fontId="5" fillId="0" borderId="74" xfId="1" applyNumberFormat="1" applyFont="1" applyFill="1" applyBorder="1" applyAlignment="1" applyProtection="1">
      <alignment vertical="center" wrapText="1"/>
    </xf>
    <xf numFmtId="165" fontId="5" fillId="0" borderId="75" xfId="1" applyFont="1" applyFill="1" applyBorder="1" applyAlignment="1" applyProtection="1">
      <alignment vertical="center"/>
    </xf>
    <xf numFmtId="165" fontId="5" fillId="0" borderId="70" xfId="1" applyFont="1" applyFill="1" applyBorder="1" applyAlignment="1" applyProtection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0" fillId="4" borderId="75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165" fontId="5" fillId="0" borderId="79" xfId="1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  <xf numFmtId="0" fontId="10" fillId="4" borderId="75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165" fontId="4" fillId="0" borderId="75" xfId="1" applyFont="1" applyFill="1" applyBorder="1" applyAlignment="1" applyProtection="1">
      <alignment horizontal="center" vertical="center" wrapText="1"/>
    </xf>
    <xf numFmtId="165" fontId="4" fillId="0" borderId="75" xfId="1" applyFont="1" applyFill="1" applyBorder="1" applyAlignment="1" applyProtection="1">
      <alignment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165" fontId="5" fillId="2" borderId="91" xfId="1" applyFont="1" applyFill="1" applyBorder="1" applyAlignment="1" applyProtection="1">
      <alignment horizontal="center" vertical="center" wrapText="1"/>
    </xf>
    <xf numFmtId="165" fontId="5" fillId="0" borderId="22" xfId="1" applyFont="1" applyFill="1" applyBorder="1" applyAlignment="1" applyProtection="1">
      <alignment vertical="center" wrapText="1"/>
    </xf>
    <xf numFmtId="9" fontId="5" fillId="2" borderId="86" xfId="0" applyNumberFormat="1" applyFont="1" applyFill="1" applyBorder="1" applyAlignment="1">
      <alignment horizontal="center" vertical="center" wrapText="1"/>
    </xf>
    <xf numFmtId="167" fontId="5" fillId="0" borderId="86" xfId="1" applyNumberFormat="1" applyFont="1" applyFill="1" applyBorder="1" applyAlignment="1" applyProtection="1">
      <alignment horizontal="center" vertical="center"/>
    </xf>
    <xf numFmtId="165" fontId="5" fillId="2" borderId="86" xfId="1" applyFont="1" applyFill="1" applyBorder="1" applyAlignment="1" applyProtection="1">
      <alignment vertical="center" wrapText="1"/>
    </xf>
    <xf numFmtId="165" fontId="5" fillId="0" borderId="22" xfId="1" applyNumberFormat="1" applyFont="1" applyFill="1" applyBorder="1" applyAlignment="1" applyProtection="1">
      <alignment vertical="center" wrapText="1"/>
    </xf>
    <xf numFmtId="165" fontId="5" fillId="0" borderId="44" xfId="1" applyNumberFormat="1" applyFont="1" applyFill="1" applyBorder="1" applyAlignment="1" applyProtection="1">
      <alignment vertical="center" wrapText="1"/>
    </xf>
    <xf numFmtId="0" fontId="5" fillId="0" borderId="7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165" fontId="5" fillId="2" borderId="104" xfId="1" applyFont="1" applyFill="1" applyBorder="1" applyAlignment="1" applyProtection="1">
      <alignment horizontal="center" vertical="center" wrapText="1"/>
    </xf>
    <xf numFmtId="165" fontId="5" fillId="0" borderId="83" xfId="1" applyFont="1" applyFill="1" applyBorder="1" applyAlignment="1" applyProtection="1">
      <alignment vertical="center" wrapText="1"/>
    </xf>
    <xf numFmtId="9" fontId="5" fillId="2" borderId="83" xfId="0" applyNumberFormat="1" applyFont="1" applyFill="1" applyBorder="1" applyAlignment="1">
      <alignment horizontal="center" vertical="center" wrapText="1"/>
    </xf>
    <xf numFmtId="167" fontId="5" fillId="0" borderId="83" xfId="1" applyNumberFormat="1" applyFont="1" applyFill="1" applyBorder="1" applyAlignment="1" applyProtection="1">
      <alignment horizontal="center" vertical="center"/>
    </xf>
    <xf numFmtId="165" fontId="5" fillId="2" borderId="83" xfId="1" applyFont="1" applyFill="1" applyBorder="1" applyAlignment="1" applyProtection="1">
      <alignment vertical="center" wrapText="1"/>
    </xf>
    <xf numFmtId="165" fontId="5" fillId="0" borderId="83" xfId="1" applyNumberFormat="1" applyFont="1" applyFill="1" applyBorder="1" applyAlignment="1" applyProtection="1">
      <alignment vertical="center" wrapText="1"/>
    </xf>
    <xf numFmtId="165" fontId="5" fillId="0" borderId="105" xfId="1" applyNumberFormat="1" applyFont="1" applyFill="1" applyBorder="1" applyAlignment="1" applyProtection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2" borderId="107" xfId="1" applyFont="1" applyFill="1" applyBorder="1" applyAlignment="1" applyProtection="1">
      <alignment horizontal="center" vertical="center" wrapText="1"/>
    </xf>
    <xf numFmtId="9" fontId="5" fillId="2" borderId="23" xfId="0" applyNumberFormat="1" applyFont="1" applyFill="1" applyBorder="1" applyAlignment="1">
      <alignment horizontal="center" vertical="center" wrapText="1"/>
    </xf>
    <xf numFmtId="167" fontId="5" fillId="0" borderId="21" xfId="1" applyNumberFormat="1" applyFont="1" applyFill="1" applyBorder="1" applyAlignment="1" applyProtection="1">
      <alignment horizontal="center" vertical="center"/>
    </xf>
    <xf numFmtId="9" fontId="5" fillId="2" borderId="75" xfId="0" applyNumberFormat="1" applyFont="1" applyFill="1" applyBorder="1" applyAlignment="1">
      <alignment horizontal="center" vertical="center" wrapText="1"/>
    </xf>
    <xf numFmtId="167" fontId="5" fillId="0" borderId="73" xfId="1" applyNumberFormat="1" applyFont="1" applyFill="1" applyBorder="1" applyAlignment="1" applyProtection="1">
      <alignment horizontal="center" vertical="center"/>
    </xf>
    <xf numFmtId="9" fontId="4" fillId="0" borderId="111" xfId="0" applyNumberFormat="1" applyFont="1" applyFill="1" applyBorder="1" applyAlignment="1">
      <alignment horizontal="center" vertical="center" wrapText="1"/>
    </xf>
    <xf numFmtId="165" fontId="4" fillId="0" borderId="23" xfId="1" applyFont="1" applyFill="1" applyBorder="1" applyAlignment="1" applyProtection="1">
      <alignment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16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5" borderId="16" xfId="0" applyFont="1" applyFill="1" applyBorder="1" applyAlignment="1">
      <alignment horizontal="center" vertical="center" wrapText="1"/>
    </xf>
    <xf numFmtId="0" fontId="5" fillId="5" borderId="69" xfId="0" applyFont="1" applyFill="1" applyBorder="1" applyAlignment="1">
      <alignment horizontal="center" vertical="center" wrapText="1"/>
    </xf>
    <xf numFmtId="0" fontId="5" fillId="5" borderId="74" xfId="0" applyFont="1" applyFill="1" applyBorder="1" applyAlignment="1">
      <alignment horizontal="center" vertical="center" wrapText="1"/>
    </xf>
    <xf numFmtId="0" fontId="5" fillId="0" borderId="0" xfId="0" applyFont="1"/>
    <xf numFmtId="164" fontId="3" fillId="5" borderId="22" xfId="0" applyNumberFormat="1" applyFont="1" applyFill="1" applyBorder="1" applyAlignment="1">
      <alignment horizontal="center" vertical="center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6" xfId="0" quotePrefix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165" fontId="5" fillId="0" borderId="80" xfId="1" applyFont="1" applyFill="1" applyBorder="1" applyAlignment="1" applyProtection="1">
      <alignment horizontal="center" vertical="center"/>
    </xf>
    <xf numFmtId="165" fontId="5" fillId="0" borderId="23" xfId="1" applyFont="1" applyFill="1" applyBorder="1" applyAlignment="1" applyProtection="1">
      <alignment horizontal="center" vertical="center"/>
    </xf>
    <xf numFmtId="165" fontId="5" fillId="0" borderId="81" xfId="1" applyFont="1" applyFill="1" applyBorder="1" applyAlignment="1" applyProtection="1">
      <alignment horizontal="center" vertical="center"/>
    </xf>
    <xf numFmtId="165" fontId="5" fillId="0" borderId="29" xfId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>
      <alignment horizontal="center" vertical="top"/>
    </xf>
    <xf numFmtId="165" fontId="4" fillId="0" borderId="9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  <xf numFmtId="0" fontId="10" fillId="4" borderId="5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0" fontId="1" fillId="0" borderId="8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10" fillId="4" borderId="89" xfId="0" applyFont="1" applyFill="1" applyBorder="1" applyAlignment="1">
      <alignment horizontal="center" vertical="center" wrapText="1"/>
    </xf>
    <xf numFmtId="0" fontId="10" fillId="4" borderId="96" xfId="0" applyFont="1" applyFill="1" applyBorder="1" applyAlignment="1">
      <alignment horizontal="center" vertical="center" wrapText="1"/>
    </xf>
    <xf numFmtId="0" fontId="10" fillId="4" borderId="102" xfId="0" applyFont="1" applyFill="1" applyBorder="1" applyAlignment="1">
      <alignment horizontal="center" vertical="center" wrapText="1"/>
    </xf>
    <xf numFmtId="165" fontId="5" fillId="0" borderId="89" xfId="1" applyFont="1" applyFill="1" applyBorder="1" applyAlignment="1" applyProtection="1">
      <alignment horizontal="center" vertical="center"/>
    </xf>
    <xf numFmtId="165" fontId="5" fillId="0" borderId="96" xfId="1" applyFont="1" applyFill="1" applyBorder="1" applyAlignment="1" applyProtection="1">
      <alignment horizontal="center" vertical="center"/>
    </xf>
    <xf numFmtId="165" fontId="5" fillId="0" borderId="102" xfId="1" applyFont="1" applyFill="1" applyBorder="1" applyAlignment="1" applyProtection="1">
      <alignment horizontal="center" vertical="center"/>
    </xf>
    <xf numFmtId="165" fontId="5" fillId="0" borderId="92" xfId="1" applyFont="1" applyFill="1" applyBorder="1" applyAlignment="1" applyProtection="1">
      <alignment horizontal="center" vertical="center"/>
    </xf>
    <xf numFmtId="165" fontId="5" fillId="0" borderId="50" xfId="1" applyFont="1" applyFill="1" applyBorder="1" applyAlignment="1" applyProtection="1">
      <alignment horizontal="center" vertical="center"/>
    </xf>
    <xf numFmtId="165" fontId="5" fillId="0" borderId="106" xfId="1" applyFont="1" applyFill="1" applyBorder="1" applyAlignment="1" applyProtection="1">
      <alignment horizontal="center" vertical="center"/>
    </xf>
    <xf numFmtId="165" fontId="4" fillId="0" borderId="93" xfId="0" applyNumberFormat="1" applyFont="1" applyFill="1" applyBorder="1" applyAlignment="1">
      <alignment horizontal="center" vertical="top"/>
    </xf>
    <xf numFmtId="165" fontId="4" fillId="0" borderId="97" xfId="0" applyNumberFormat="1" applyFont="1" applyFill="1" applyBorder="1" applyAlignment="1">
      <alignment horizontal="center" vertical="top"/>
    </xf>
    <xf numFmtId="165" fontId="4" fillId="0" borderId="109" xfId="0" applyNumberFormat="1" applyFont="1" applyFill="1" applyBorder="1" applyAlignment="1">
      <alignment horizontal="center" vertical="top"/>
    </xf>
    <xf numFmtId="165" fontId="4" fillId="0" borderId="94" xfId="0" applyNumberFormat="1" applyFont="1" applyFill="1" applyBorder="1" applyAlignment="1">
      <alignment horizontal="center" vertical="top"/>
    </xf>
    <xf numFmtId="165" fontId="4" fillId="0" borderId="79" xfId="0" applyNumberFormat="1" applyFont="1" applyFill="1" applyBorder="1" applyAlignment="1">
      <alignment horizontal="center" vertical="top"/>
    </xf>
    <xf numFmtId="165" fontId="4" fillId="0" borderId="110" xfId="0" applyNumberFormat="1" applyFont="1" applyFill="1" applyBorder="1" applyAlignment="1">
      <alignment horizontal="center" vertical="top"/>
    </xf>
    <xf numFmtId="0" fontId="1" fillId="0" borderId="8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165" fontId="5" fillId="0" borderId="53" xfId="1" applyFont="1" applyFill="1" applyBorder="1" applyAlignment="1" applyProtection="1">
      <alignment horizontal="center" vertical="center"/>
    </xf>
    <xf numFmtId="0" fontId="10" fillId="4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5" fontId="5" fillId="0" borderId="46" xfId="1" applyFont="1" applyFill="1" applyBorder="1" applyAlignment="1" applyProtection="1">
      <alignment horizontal="center" vertical="center"/>
    </xf>
    <xf numFmtId="165" fontId="5" fillId="0" borderId="49" xfId="1" applyFont="1" applyFill="1" applyBorder="1" applyAlignment="1" applyProtection="1">
      <alignment horizontal="center" vertical="center"/>
    </xf>
    <xf numFmtId="165" fontId="5" fillId="0" borderId="52" xfId="1" applyFont="1" applyFill="1" applyBorder="1" applyAlignment="1" applyProtection="1">
      <alignment horizontal="center" vertical="center"/>
    </xf>
    <xf numFmtId="165" fontId="5" fillId="0" borderId="27" xfId="1" applyFont="1" applyFill="1" applyBorder="1" applyAlignment="1" applyProtection="1">
      <alignment horizontal="center" vertical="center"/>
    </xf>
    <xf numFmtId="165" fontId="5" fillId="0" borderId="32" xfId="1" applyFont="1" applyFill="1" applyBorder="1" applyAlignment="1" applyProtection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60" xfId="1" applyFont="1" applyFill="1" applyBorder="1" applyAlignment="1" applyProtection="1">
      <alignment horizontal="center" vertical="center"/>
    </xf>
    <xf numFmtId="165" fontId="5" fillId="0" borderId="61" xfId="1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5" fontId="5" fillId="0" borderId="47" xfId="1" applyFont="1" applyFill="1" applyBorder="1" applyAlignment="1" applyProtection="1">
      <alignment horizontal="center" vertical="center"/>
    </xf>
    <xf numFmtId="165" fontId="2" fillId="0" borderId="48" xfId="0" applyNumberFormat="1" applyFont="1" applyFill="1" applyBorder="1" applyAlignment="1">
      <alignment horizontal="center" vertical="top"/>
    </xf>
    <xf numFmtId="165" fontId="2" fillId="0" borderId="51" xfId="0" applyNumberFormat="1" applyFont="1" applyFill="1" applyBorder="1" applyAlignment="1">
      <alignment horizontal="center" vertical="top"/>
    </xf>
    <xf numFmtId="165" fontId="2" fillId="0" borderId="5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7" fontId="5" fillId="0" borderId="26" xfId="1" applyNumberFormat="1" applyFont="1" applyFill="1" applyBorder="1" applyAlignment="1" applyProtection="1">
      <alignment horizontal="center" vertical="center"/>
    </xf>
    <xf numFmtId="7" fontId="5" fillId="0" borderId="31" xfId="1" applyNumberFormat="1" applyFont="1" applyFill="1" applyBorder="1" applyAlignment="1" applyProtection="1">
      <alignment horizontal="center" vertical="center"/>
    </xf>
    <xf numFmtId="7" fontId="5" fillId="0" borderId="27" xfId="1" applyNumberFormat="1" applyFont="1" applyFill="1" applyBorder="1" applyAlignment="1" applyProtection="1">
      <alignment horizontal="center" vertical="center"/>
    </xf>
    <xf numFmtId="7" fontId="5" fillId="0" borderId="32" xfId="1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7" fontId="5" fillId="0" borderId="42" xfId="1" applyNumberFormat="1" applyFont="1" applyFill="1" applyBorder="1" applyAlignment="1" applyProtection="1">
      <alignment horizontal="center" vertical="center"/>
    </xf>
    <xf numFmtId="7" fontId="5" fillId="0" borderId="28" xfId="1" applyNumberFormat="1" applyFont="1" applyFill="1" applyBorder="1" applyAlignment="1" applyProtection="1">
      <alignment horizontal="center" vertical="center"/>
    </xf>
    <xf numFmtId="7" fontId="5" fillId="0" borderId="43" xfId="1" applyNumberFormat="1" applyFont="1" applyFill="1" applyBorder="1" applyAlignment="1" applyProtection="1">
      <alignment horizontal="center" vertical="center"/>
    </xf>
    <xf numFmtId="7" fontId="5" fillId="0" borderId="29" xfId="1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5" fontId="5" fillId="0" borderId="20" xfId="1" applyFont="1" applyFill="1" applyBorder="1" applyAlignment="1" applyProtection="1">
      <alignment horizontal="center" vertical="center"/>
    </xf>
    <xf numFmtId="165" fontId="5" fillId="0" borderId="26" xfId="1" applyFont="1" applyFill="1" applyBorder="1" applyAlignment="1" applyProtection="1">
      <alignment horizontal="center" vertical="center"/>
    </xf>
    <xf numFmtId="165" fontId="5" fillId="0" borderId="28" xfId="1" applyFont="1" applyFill="1" applyBorder="1" applyAlignment="1" applyProtection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446"/>
  <sheetViews>
    <sheetView tabSelected="1" topLeftCell="A37" zoomScale="90" zoomScaleNormal="90" zoomScalePageLayoutView="80" workbookViewId="0">
      <selection activeCell="E50" sqref="E50"/>
    </sheetView>
  </sheetViews>
  <sheetFormatPr defaultRowHeight="12.75"/>
  <cols>
    <col min="1" max="1" width="3.5703125" style="1" customWidth="1"/>
    <col min="2" max="2" width="24.5703125" style="2" customWidth="1"/>
    <col min="3" max="3" width="11.5703125" style="1" customWidth="1"/>
    <col min="4" max="4" width="12.28515625" style="1" customWidth="1"/>
    <col min="5" max="5" width="13.28515625" style="1" customWidth="1"/>
    <col min="6" max="6" width="7.85546875" style="1" customWidth="1"/>
    <col min="7" max="7" width="14.42578125" style="1" customWidth="1"/>
    <col min="8" max="8" width="11" style="1" customWidth="1"/>
    <col min="9" max="9" width="13.5703125" style="1" customWidth="1"/>
    <col min="10" max="10" width="14.42578125" style="1" customWidth="1"/>
    <col min="11" max="11" width="5.28515625" style="1" customWidth="1"/>
    <col min="12" max="12" width="14.7109375" style="1" customWidth="1"/>
    <col min="13" max="13" width="17.85546875" style="1" customWidth="1"/>
    <col min="14" max="14" width="10.85546875" style="1" customWidth="1"/>
    <col min="15" max="15" width="15.140625" style="1" customWidth="1"/>
    <col min="16" max="16" width="5.85546875" style="1" customWidth="1"/>
    <col min="17" max="17" width="14.85546875" style="1" customWidth="1"/>
    <col min="18" max="18" width="17.140625" style="1" customWidth="1"/>
    <col min="19" max="19" width="17.42578125" style="1" customWidth="1"/>
    <col min="20" max="20" width="19.28515625" style="1" customWidth="1"/>
    <col min="21" max="21" width="19" style="1" customWidth="1"/>
    <col min="24" max="24" width="13.7109375" style="1" customWidth="1"/>
    <col min="25" max="16384" width="9.140625" style="1"/>
  </cols>
  <sheetData>
    <row r="1" spans="1:23" ht="12.75" customHeight="1">
      <c r="A1" s="3"/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V1" s="1"/>
      <c r="W1" s="1"/>
    </row>
    <row r="2" spans="1:23" ht="11.25">
      <c r="A2" s="6" t="s">
        <v>19</v>
      </c>
      <c r="B2" s="11" t="s">
        <v>20</v>
      </c>
      <c r="C2" s="11"/>
      <c r="D2" s="11"/>
      <c r="E2" s="11"/>
      <c r="F2" s="11"/>
      <c r="G2" s="11"/>
      <c r="H2" s="12"/>
      <c r="I2" s="12"/>
      <c r="J2" s="12"/>
      <c r="K2" s="12"/>
      <c r="L2" s="11"/>
      <c r="V2" s="1"/>
      <c r="W2" s="1"/>
    </row>
    <row r="3" spans="1:23" ht="11.25">
      <c r="A3" s="6" t="s">
        <v>19</v>
      </c>
      <c r="B3" s="11" t="s">
        <v>47</v>
      </c>
      <c r="C3" s="11"/>
      <c r="D3" s="11"/>
      <c r="E3" s="11"/>
      <c r="F3" s="11"/>
      <c r="G3" s="11"/>
      <c r="H3" s="11"/>
      <c r="I3" s="11"/>
      <c r="J3" s="11"/>
      <c r="K3" s="11"/>
      <c r="L3" s="13"/>
      <c r="V3" s="1"/>
      <c r="W3" s="1"/>
    </row>
    <row r="4" spans="1:23" ht="21" customHeight="1">
      <c r="A4" s="6" t="s">
        <v>19</v>
      </c>
      <c r="B4" s="391" t="s">
        <v>64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V4" s="1"/>
      <c r="W4" s="1"/>
    </row>
    <row r="5" spans="1:23" ht="21" customHeight="1">
      <c r="A5" s="6" t="s">
        <v>19</v>
      </c>
      <c r="B5" s="392" t="s">
        <v>63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V5" s="1"/>
      <c r="W5" s="1"/>
    </row>
    <row r="6" spans="1:23" ht="11.25">
      <c r="A6" s="6" t="s">
        <v>19</v>
      </c>
      <c r="B6" s="15" t="s">
        <v>37</v>
      </c>
      <c r="C6" s="17"/>
      <c r="D6" s="18"/>
      <c r="E6" s="17"/>
      <c r="F6" s="17"/>
      <c r="G6" s="17"/>
      <c r="H6" s="17"/>
      <c r="I6" s="17"/>
      <c r="J6" s="17"/>
      <c r="K6" s="17"/>
      <c r="L6" s="17"/>
      <c r="V6" s="1"/>
      <c r="W6" s="1"/>
    </row>
    <row r="7" spans="1:23" ht="9" customHeight="1"/>
    <row r="8" spans="1:23" customFormat="1"/>
    <row r="9" spans="1:23">
      <c r="A9" s="10" t="s">
        <v>65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0" t="str">
        <f>A9</f>
        <v>PAKIET NR 1</v>
      </c>
      <c r="V9" s="1"/>
      <c r="W9" s="1"/>
    </row>
    <row r="10" spans="1:23">
      <c r="A10" s="332" t="s">
        <v>0</v>
      </c>
      <c r="B10" s="333"/>
      <c r="C10" s="333"/>
      <c r="D10" s="333"/>
      <c r="E10" s="333"/>
      <c r="F10" s="333"/>
      <c r="G10" s="334"/>
      <c r="H10" s="332" t="s">
        <v>1</v>
      </c>
      <c r="I10" s="333"/>
      <c r="J10" s="333"/>
      <c r="K10" s="333"/>
      <c r="L10" s="334"/>
      <c r="M10" s="332" t="s">
        <v>2</v>
      </c>
      <c r="N10" s="333"/>
      <c r="O10" s="333"/>
      <c r="P10" s="333"/>
      <c r="Q10" s="333"/>
      <c r="R10" s="333"/>
      <c r="S10" s="334"/>
      <c r="T10" s="393" t="s">
        <v>3</v>
      </c>
      <c r="U10" s="336"/>
    </row>
    <row r="11" spans="1:23" ht="52.5">
      <c r="A11" s="56" t="s">
        <v>22</v>
      </c>
      <c r="B11" s="46" t="s">
        <v>23</v>
      </c>
      <c r="C11" s="47" t="s">
        <v>62</v>
      </c>
      <c r="D11" s="47" t="s">
        <v>58</v>
      </c>
      <c r="E11" s="57" t="s">
        <v>24</v>
      </c>
      <c r="F11" s="47" t="s">
        <v>59</v>
      </c>
      <c r="G11" s="47" t="s">
        <v>25</v>
      </c>
      <c r="H11" s="47" t="s">
        <v>26</v>
      </c>
      <c r="I11" s="48" t="s">
        <v>27</v>
      </c>
      <c r="J11" s="49" t="s">
        <v>28</v>
      </c>
      <c r="K11" s="50" t="s">
        <v>4</v>
      </c>
      <c r="L11" s="49" t="s">
        <v>29</v>
      </c>
      <c r="M11" s="51" t="s">
        <v>30</v>
      </c>
      <c r="N11" s="52" t="s">
        <v>31</v>
      </c>
      <c r="O11" s="51" t="s">
        <v>32</v>
      </c>
      <c r="P11" s="50" t="s">
        <v>4</v>
      </c>
      <c r="Q11" s="51" t="s">
        <v>33</v>
      </c>
      <c r="R11" s="51" t="s">
        <v>48</v>
      </c>
      <c r="S11" s="51" t="s">
        <v>49</v>
      </c>
      <c r="T11" s="53" t="s">
        <v>51</v>
      </c>
      <c r="U11" s="54" t="s">
        <v>52</v>
      </c>
    </row>
    <row r="12" spans="1:23" ht="13.5" thickBot="1">
      <c r="A12" s="47" t="s">
        <v>5</v>
      </c>
      <c r="B12" s="26" t="s">
        <v>6</v>
      </c>
      <c r="C12" s="26" t="s">
        <v>7</v>
      </c>
      <c r="D12" s="26" t="s">
        <v>8</v>
      </c>
      <c r="E12" s="26" t="s">
        <v>9</v>
      </c>
      <c r="F12" s="27" t="s">
        <v>10</v>
      </c>
      <c r="G12" s="27" t="s">
        <v>11</v>
      </c>
      <c r="H12" s="27" t="s">
        <v>34</v>
      </c>
      <c r="I12" s="28" t="s">
        <v>38</v>
      </c>
      <c r="J12" s="26" t="s">
        <v>39</v>
      </c>
      <c r="K12" s="29" t="s">
        <v>40</v>
      </c>
      <c r="L12" s="30" t="s">
        <v>41</v>
      </c>
      <c r="M12" s="30" t="s">
        <v>35</v>
      </c>
      <c r="N12" s="29" t="s">
        <v>42</v>
      </c>
      <c r="O12" s="30" t="s">
        <v>43</v>
      </c>
      <c r="P12" s="29" t="s">
        <v>44</v>
      </c>
      <c r="Q12" s="30" t="s">
        <v>45</v>
      </c>
      <c r="R12" s="31" t="s">
        <v>12</v>
      </c>
      <c r="S12" s="31" t="s">
        <v>13</v>
      </c>
      <c r="T12" s="31" t="s">
        <v>36</v>
      </c>
      <c r="U12" s="31" t="s">
        <v>46</v>
      </c>
    </row>
    <row r="13" spans="1:23" ht="22.5">
      <c r="A13" s="30" t="s">
        <v>14</v>
      </c>
      <c r="B13" s="32" t="s">
        <v>69</v>
      </c>
      <c r="C13" s="33" t="s">
        <v>70</v>
      </c>
      <c r="D13" s="33">
        <v>1195</v>
      </c>
      <c r="E13" s="33" t="s">
        <v>71</v>
      </c>
      <c r="F13" s="35">
        <v>1</v>
      </c>
      <c r="G13" s="394" t="s">
        <v>72</v>
      </c>
      <c r="H13" s="22">
        <v>3</v>
      </c>
      <c r="I13" s="44"/>
      <c r="J13" s="37">
        <f>H13*I13</f>
        <v>0</v>
      </c>
      <c r="K13" s="38"/>
      <c r="L13" s="37">
        <f>ROUND(J13*K13+J13,2)</f>
        <v>0</v>
      </c>
      <c r="M13" s="39">
        <v>6</v>
      </c>
      <c r="N13" s="40"/>
      <c r="O13" s="41">
        <f>N13*M13</f>
        <v>0</v>
      </c>
      <c r="P13" s="38"/>
      <c r="Q13" s="45">
        <f>ROUND(O13+O13*P13,2)</f>
        <v>0</v>
      </c>
      <c r="R13" s="25">
        <v>1000</v>
      </c>
      <c r="S13" s="25">
        <v>1230</v>
      </c>
      <c r="T13" s="292">
        <f>SUM(J21+O21+R21)</f>
        <v>8000</v>
      </c>
      <c r="U13" s="294">
        <f>SUM(L21+Q21+S21)</f>
        <v>9840</v>
      </c>
    </row>
    <row r="14" spans="1:23">
      <c r="A14" s="30" t="s">
        <v>15</v>
      </c>
      <c r="B14" s="32" t="s">
        <v>73</v>
      </c>
      <c r="C14" s="33">
        <v>58520000</v>
      </c>
      <c r="D14" s="33">
        <v>10284</v>
      </c>
      <c r="E14" s="33" t="s">
        <v>74</v>
      </c>
      <c r="F14" s="35">
        <v>1</v>
      </c>
      <c r="G14" s="395"/>
      <c r="H14" s="22">
        <v>3</v>
      </c>
      <c r="I14" s="44"/>
      <c r="J14" s="37">
        <f t="shared" ref="J14:J20" si="0">H14*I14</f>
        <v>0</v>
      </c>
      <c r="K14" s="38"/>
      <c r="L14" s="37">
        <f t="shared" ref="L14:L20" si="1">ROUND(J14*K14+J14,2)</f>
        <v>0</v>
      </c>
      <c r="M14" s="39">
        <v>3</v>
      </c>
      <c r="N14" s="40"/>
      <c r="O14" s="41">
        <f t="shared" ref="O14:O20" si="2">N14*M14</f>
        <v>0</v>
      </c>
      <c r="P14" s="38"/>
      <c r="Q14" s="45">
        <f t="shared" ref="Q14:Q20" si="3">ROUND(O14+O14*P14,2)</f>
        <v>0</v>
      </c>
      <c r="R14" s="25">
        <v>1000</v>
      </c>
      <c r="S14" s="25">
        <v>1230</v>
      </c>
      <c r="T14" s="298"/>
      <c r="U14" s="299"/>
    </row>
    <row r="15" spans="1:23" ht="22.5">
      <c r="A15" s="30" t="s">
        <v>16</v>
      </c>
      <c r="B15" s="32" t="s">
        <v>75</v>
      </c>
      <c r="C15" s="33" t="s">
        <v>76</v>
      </c>
      <c r="D15" s="33" t="s">
        <v>77</v>
      </c>
      <c r="E15" s="33" t="s">
        <v>71</v>
      </c>
      <c r="F15" s="35">
        <v>1</v>
      </c>
      <c r="G15" s="395"/>
      <c r="H15" s="22">
        <v>3</v>
      </c>
      <c r="I15" s="44"/>
      <c r="J15" s="37">
        <f t="shared" si="0"/>
        <v>0</v>
      </c>
      <c r="K15" s="38"/>
      <c r="L15" s="37">
        <f t="shared" si="1"/>
        <v>0</v>
      </c>
      <c r="M15" s="39">
        <v>4</v>
      </c>
      <c r="N15" s="40"/>
      <c r="O15" s="41">
        <f t="shared" si="2"/>
        <v>0</v>
      </c>
      <c r="P15" s="38"/>
      <c r="Q15" s="45">
        <f t="shared" si="3"/>
        <v>0</v>
      </c>
      <c r="R15" s="25">
        <v>1000</v>
      </c>
      <c r="S15" s="25">
        <v>1230</v>
      </c>
      <c r="T15" s="298"/>
      <c r="U15" s="299"/>
    </row>
    <row r="16" spans="1:23" ht="22.5">
      <c r="A16" s="30" t="s">
        <v>17</v>
      </c>
      <c r="B16" s="32" t="s">
        <v>78</v>
      </c>
      <c r="C16" s="33" t="s">
        <v>79</v>
      </c>
      <c r="D16" s="33" t="s">
        <v>80</v>
      </c>
      <c r="E16" s="33" t="s">
        <v>81</v>
      </c>
      <c r="F16" s="35">
        <v>1</v>
      </c>
      <c r="G16" s="395"/>
      <c r="H16" s="22">
        <v>3</v>
      </c>
      <c r="I16" s="44"/>
      <c r="J16" s="37">
        <f t="shared" si="0"/>
        <v>0</v>
      </c>
      <c r="K16" s="38"/>
      <c r="L16" s="37">
        <f t="shared" si="1"/>
        <v>0</v>
      </c>
      <c r="M16" s="39">
        <v>3</v>
      </c>
      <c r="N16" s="40"/>
      <c r="O16" s="41">
        <f t="shared" si="2"/>
        <v>0</v>
      </c>
      <c r="P16" s="38"/>
      <c r="Q16" s="45">
        <f t="shared" si="3"/>
        <v>0</v>
      </c>
      <c r="R16" s="25">
        <v>1000</v>
      </c>
      <c r="S16" s="25">
        <v>1230</v>
      </c>
      <c r="T16" s="298"/>
      <c r="U16" s="299"/>
    </row>
    <row r="17" spans="1:23">
      <c r="A17" s="30" t="s">
        <v>53</v>
      </c>
      <c r="B17" s="32" t="s">
        <v>82</v>
      </c>
      <c r="C17" s="33" t="s">
        <v>83</v>
      </c>
      <c r="D17" s="33" t="s">
        <v>84</v>
      </c>
      <c r="E17" s="33" t="s">
        <v>85</v>
      </c>
      <c r="F17" s="35">
        <v>1</v>
      </c>
      <c r="G17" s="395"/>
      <c r="H17" s="22">
        <v>3</v>
      </c>
      <c r="I17" s="44"/>
      <c r="J17" s="37">
        <f t="shared" si="0"/>
        <v>0</v>
      </c>
      <c r="K17" s="38"/>
      <c r="L17" s="37">
        <f t="shared" si="1"/>
        <v>0</v>
      </c>
      <c r="M17" s="39">
        <v>3</v>
      </c>
      <c r="N17" s="40"/>
      <c r="O17" s="41">
        <f t="shared" si="2"/>
        <v>0</v>
      </c>
      <c r="P17" s="38"/>
      <c r="Q17" s="45">
        <f t="shared" si="3"/>
        <v>0</v>
      </c>
      <c r="R17" s="25">
        <v>1000</v>
      </c>
      <c r="S17" s="25">
        <v>1230</v>
      </c>
      <c r="T17" s="298"/>
      <c r="U17" s="299"/>
    </row>
    <row r="18" spans="1:23" ht="22.5">
      <c r="A18" s="30" t="s">
        <v>54</v>
      </c>
      <c r="B18" s="32" t="s">
        <v>86</v>
      </c>
      <c r="C18" s="33" t="s">
        <v>87</v>
      </c>
      <c r="D18" s="33" t="s">
        <v>88</v>
      </c>
      <c r="E18" s="33" t="s">
        <v>89</v>
      </c>
      <c r="F18" s="35">
        <v>1</v>
      </c>
      <c r="G18" s="395"/>
      <c r="H18" s="22">
        <v>3</v>
      </c>
      <c r="I18" s="44"/>
      <c r="J18" s="37">
        <f t="shared" si="0"/>
        <v>0</v>
      </c>
      <c r="K18" s="38"/>
      <c r="L18" s="37">
        <f t="shared" si="1"/>
        <v>0</v>
      </c>
      <c r="M18" s="39">
        <v>2</v>
      </c>
      <c r="N18" s="40"/>
      <c r="O18" s="41">
        <f t="shared" si="2"/>
        <v>0</v>
      </c>
      <c r="P18" s="38"/>
      <c r="Q18" s="45">
        <f t="shared" si="3"/>
        <v>0</v>
      </c>
      <c r="R18" s="25">
        <v>1000</v>
      </c>
      <c r="S18" s="25">
        <v>1230</v>
      </c>
      <c r="T18" s="298"/>
      <c r="U18" s="299"/>
    </row>
    <row r="19" spans="1:23">
      <c r="A19" s="30" t="s">
        <v>55</v>
      </c>
      <c r="B19" s="32" t="s">
        <v>90</v>
      </c>
      <c r="C19" s="33" t="s">
        <v>91</v>
      </c>
      <c r="D19" s="33" t="s">
        <v>92</v>
      </c>
      <c r="E19" s="33"/>
      <c r="F19" s="35">
        <v>1</v>
      </c>
      <c r="G19" s="395"/>
      <c r="H19" s="22">
        <v>3</v>
      </c>
      <c r="I19" s="44"/>
      <c r="J19" s="37">
        <f t="shared" si="0"/>
        <v>0</v>
      </c>
      <c r="K19" s="38"/>
      <c r="L19" s="37">
        <f t="shared" si="1"/>
        <v>0</v>
      </c>
      <c r="M19" s="39">
        <v>4</v>
      </c>
      <c r="N19" s="40"/>
      <c r="O19" s="41">
        <f t="shared" si="2"/>
        <v>0</v>
      </c>
      <c r="P19" s="38"/>
      <c r="Q19" s="45">
        <f t="shared" si="3"/>
        <v>0</v>
      </c>
      <c r="R19" s="25">
        <v>1000</v>
      </c>
      <c r="S19" s="25">
        <v>1230</v>
      </c>
      <c r="T19" s="298"/>
      <c r="U19" s="299"/>
    </row>
    <row r="20" spans="1:23" ht="13.5" thickBot="1">
      <c r="A20" s="30" t="s">
        <v>56</v>
      </c>
      <c r="B20" s="32" t="s">
        <v>90</v>
      </c>
      <c r="C20" s="33" t="s">
        <v>93</v>
      </c>
      <c r="D20" s="33" t="s">
        <v>94</v>
      </c>
      <c r="E20" s="33" t="s">
        <v>95</v>
      </c>
      <c r="F20" s="58">
        <v>1</v>
      </c>
      <c r="G20" s="396"/>
      <c r="H20" s="58">
        <v>3</v>
      </c>
      <c r="I20" s="44"/>
      <c r="J20" s="37">
        <f t="shared" si="0"/>
        <v>0</v>
      </c>
      <c r="K20" s="38"/>
      <c r="L20" s="37">
        <f t="shared" si="1"/>
        <v>0</v>
      </c>
      <c r="M20" s="39">
        <v>3</v>
      </c>
      <c r="N20" s="40"/>
      <c r="O20" s="41">
        <f t="shared" si="2"/>
        <v>0</v>
      </c>
      <c r="P20" s="38"/>
      <c r="Q20" s="45">
        <f t="shared" si="3"/>
        <v>0</v>
      </c>
      <c r="R20" s="25">
        <v>1000</v>
      </c>
      <c r="S20" s="25">
        <v>1230</v>
      </c>
      <c r="T20" s="293"/>
      <c r="U20" s="295"/>
    </row>
    <row r="21" spans="1:23">
      <c r="I21" s="16" t="s">
        <v>21</v>
      </c>
      <c r="J21" s="8">
        <f>SUM(J13:J20)</f>
        <v>0</v>
      </c>
      <c r="K21" s="9"/>
      <c r="L21" s="8">
        <f>SUM(L13:L20)</f>
        <v>0</v>
      </c>
      <c r="M21" s="9"/>
      <c r="N21" s="9"/>
      <c r="O21" s="8">
        <f>SUM(O13:O20)</f>
        <v>0</v>
      </c>
      <c r="P21" s="9"/>
      <c r="Q21" s="8">
        <f>SUM(Q13:Q20)</f>
        <v>0</v>
      </c>
      <c r="R21" s="8">
        <f>SUM(R13:R20)</f>
        <v>8000</v>
      </c>
      <c r="S21" s="8">
        <f>SUM(S13:S20)</f>
        <v>9840</v>
      </c>
    </row>
    <row r="22" spans="1:23" customFormat="1"/>
    <row r="23" spans="1:23" customFormat="1"/>
    <row r="24" spans="1:23">
      <c r="A24" s="10" t="s">
        <v>67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0" t="str">
        <f>A24</f>
        <v>PAKIET NR  2</v>
      </c>
      <c r="V24" s="1"/>
      <c r="W24" s="1"/>
    </row>
    <row r="25" spans="1:23">
      <c r="A25" s="332" t="s">
        <v>0</v>
      </c>
      <c r="B25" s="333"/>
      <c r="C25" s="333"/>
      <c r="D25" s="333"/>
      <c r="E25" s="333"/>
      <c r="F25" s="333"/>
      <c r="G25" s="334"/>
      <c r="H25" s="332" t="s">
        <v>1</v>
      </c>
      <c r="I25" s="333"/>
      <c r="J25" s="333"/>
      <c r="K25" s="333"/>
      <c r="L25" s="334"/>
      <c r="M25" s="332" t="s">
        <v>2</v>
      </c>
      <c r="N25" s="333"/>
      <c r="O25" s="333"/>
      <c r="P25" s="333"/>
      <c r="Q25" s="333"/>
      <c r="R25" s="333"/>
      <c r="S25" s="334"/>
      <c r="T25" s="393" t="s">
        <v>3</v>
      </c>
      <c r="U25" s="336"/>
    </row>
    <row r="26" spans="1:23" ht="52.5">
      <c r="A26" s="56" t="s">
        <v>22</v>
      </c>
      <c r="B26" s="46" t="s">
        <v>23</v>
      </c>
      <c r="C26" s="47" t="s">
        <v>62</v>
      </c>
      <c r="D26" s="47" t="s">
        <v>58</v>
      </c>
      <c r="E26" s="57" t="s">
        <v>24</v>
      </c>
      <c r="F26" s="47" t="s">
        <v>59</v>
      </c>
      <c r="G26" s="47" t="s">
        <v>25</v>
      </c>
      <c r="H26" s="47" t="s">
        <v>26</v>
      </c>
      <c r="I26" s="48" t="s">
        <v>27</v>
      </c>
      <c r="J26" s="49" t="s">
        <v>28</v>
      </c>
      <c r="K26" s="50" t="s">
        <v>4</v>
      </c>
      <c r="L26" s="49" t="s">
        <v>29</v>
      </c>
      <c r="M26" s="51" t="s">
        <v>30</v>
      </c>
      <c r="N26" s="52" t="s">
        <v>31</v>
      </c>
      <c r="O26" s="51" t="s">
        <v>32</v>
      </c>
      <c r="P26" s="50" t="s">
        <v>4</v>
      </c>
      <c r="Q26" s="51" t="s">
        <v>33</v>
      </c>
      <c r="R26" s="51" t="s">
        <v>48</v>
      </c>
      <c r="S26" s="51" t="s">
        <v>49</v>
      </c>
      <c r="T26" s="53" t="s">
        <v>51</v>
      </c>
      <c r="U26" s="54" t="s">
        <v>52</v>
      </c>
    </row>
    <row r="27" spans="1:23" ht="13.5" thickBot="1">
      <c r="A27" s="47" t="s">
        <v>5</v>
      </c>
      <c r="B27" s="26" t="s">
        <v>6</v>
      </c>
      <c r="C27" s="26" t="s">
        <v>7</v>
      </c>
      <c r="D27" s="26" t="s">
        <v>8</v>
      </c>
      <c r="E27" s="26" t="s">
        <v>9</v>
      </c>
      <c r="F27" s="27" t="s">
        <v>10</v>
      </c>
      <c r="G27" s="27" t="s">
        <v>11</v>
      </c>
      <c r="H27" s="27" t="s">
        <v>34</v>
      </c>
      <c r="I27" s="28" t="s">
        <v>38</v>
      </c>
      <c r="J27" s="26" t="s">
        <v>39</v>
      </c>
      <c r="K27" s="29" t="s">
        <v>40</v>
      </c>
      <c r="L27" s="30" t="s">
        <v>41</v>
      </c>
      <c r="M27" s="30" t="s">
        <v>35</v>
      </c>
      <c r="N27" s="29" t="s">
        <v>42</v>
      </c>
      <c r="O27" s="30" t="s">
        <v>43</v>
      </c>
      <c r="P27" s="29" t="s">
        <v>44</v>
      </c>
      <c r="Q27" s="30" t="s">
        <v>45</v>
      </c>
      <c r="R27" s="31" t="s">
        <v>12</v>
      </c>
      <c r="S27" s="31" t="s">
        <v>13</v>
      </c>
      <c r="T27" s="31" t="s">
        <v>36</v>
      </c>
      <c r="U27" s="31" t="s">
        <v>46</v>
      </c>
    </row>
    <row r="28" spans="1:23" ht="38.25" customHeight="1">
      <c r="A28" s="30" t="s">
        <v>14</v>
      </c>
      <c r="B28" s="32" t="s">
        <v>97</v>
      </c>
      <c r="C28" s="26" t="s">
        <v>98</v>
      </c>
      <c r="D28" s="33" t="s">
        <v>99</v>
      </c>
      <c r="E28" s="35" t="s">
        <v>100</v>
      </c>
      <c r="F28" s="35">
        <v>1</v>
      </c>
      <c r="G28" s="61" t="s">
        <v>101</v>
      </c>
      <c r="H28" s="43">
        <v>2</v>
      </c>
      <c r="I28" s="44"/>
      <c r="J28" s="37">
        <f>H28*I28</f>
        <v>0</v>
      </c>
      <c r="K28" s="38"/>
      <c r="L28" s="37">
        <f>ROUND(J28*K28+J28,2)</f>
        <v>0</v>
      </c>
      <c r="M28" s="39">
        <v>8</v>
      </c>
      <c r="N28" s="40"/>
      <c r="O28" s="41">
        <f>N28*M28</f>
        <v>0</v>
      </c>
      <c r="P28" s="38"/>
      <c r="Q28" s="45">
        <f>ROUND(O28+O28*P28,2)</f>
        <v>0</v>
      </c>
      <c r="R28" s="397">
        <v>20000</v>
      </c>
      <c r="S28" s="397">
        <v>24600</v>
      </c>
      <c r="T28" s="292">
        <f>SUM(J30+O30+R30)</f>
        <v>20000</v>
      </c>
      <c r="U28" s="294">
        <f>SUM(L30+Q30+S30)</f>
        <v>24600</v>
      </c>
    </row>
    <row r="29" spans="1:23" ht="57.75" customHeight="1" thickBot="1">
      <c r="A29" s="30" t="s">
        <v>15</v>
      </c>
      <c r="B29" s="32" t="s">
        <v>102</v>
      </c>
      <c r="C29" s="26" t="s">
        <v>98</v>
      </c>
      <c r="D29" s="33" t="s">
        <v>103</v>
      </c>
      <c r="E29" s="35" t="s">
        <v>100</v>
      </c>
      <c r="F29" s="35">
        <v>1</v>
      </c>
      <c r="G29" s="61" t="s">
        <v>104</v>
      </c>
      <c r="H29" s="43">
        <v>3</v>
      </c>
      <c r="I29" s="44"/>
      <c r="J29" s="37">
        <f t="shared" ref="J29" si="4">H29*I29</f>
        <v>0</v>
      </c>
      <c r="K29" s="38"/>
      <c r="L29" s="37">
        <f t="shared" ref="L29" si="5">ROUND(J29*K29+J29,2)</f>
        <v>0</v>
      </c>
      <c r="M29" s="39">
        <v>8</v>
      </c>
      <c r="N29" s="40"/>
      <c r="O29" s="41">
        <f t="shared" ref="O29" si="6">N29*M29</f>
        <v>0</v>
      </c>
      <c r="P29" s="38"/>
      <c r="Q29" s="45">
        <f t="shared" ref="Q29" si="7">ROUND(O29+O29*P29,2)</f>
        <v>0</v>
      </c>
      <c r="R29" s="289"/>
      <c r="S29" s="289"/>
      <c r="T29" s="293"/>
      <c r="U29" s="295"/>
    </row>
    <row r="30" spans="1:23">
      <c r="I30" s="16" t="s">
        <v>21</v>
      </c>
      <c r="J30" s="8">
        <f>SUM(J28:J29)</f>
        <v>0</v>
      </c>
      <c r="K30" s="9"/>
      <c r="L30" s="8">
        <f>SUM(L28:L29)</f>
        <v>0</v>
      </c>
      <c r="M30" s="9"/>
      <c r="N30" s="9"/>
      <c r="O30" s="8">
        <f>SUM(O28:O29)</f>
        <v>0</v>
      </c>
      <c r="P30" s="9"/>
      <c r="Q30" s="8">
        <f>SUM(Q28:Q29)</f>
        <v>0</v>
      </c>
      <c r="R30" s="8">
        <f>SUM(R28:R29)</f>
        <v>20000</v>
      </c>
      <c r="S30" s="8">
        <f>SUM(S28:S29)</f>
        <v>24600</v>
      </c>
    </row>
    <row r="31" spans="1:23">
      <c r="I31" s="19"/>
      <c r="J31" s="20"/>
      <c r="K31" s="21"/>
      <c r="L31" s="20"/>
      <c r="M31" s="21"/>
      <c r="N31" s="21"/>
      <c r="O31" s="20"/>
      <c r="P31" s="21"/>
      <c r="Q31" s="20"/>
      <c r="R31" s="20"/>
      <c r="S31" s="20"/>
    </row>
    <row r="32" spans="1:2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3">
      <c r="A33" s="10" t="s">
        <v>68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 t="str">
        <f>A33</f>
        <v>PAKIET NR  3</v>
      </c>
      <c r="V33" s="1"/>
      <c r="W33" s="1"/>
    </row>
    <row r="34" spans="1:23">
      <c r="A34" s="332" t="s">
        <v>0</v>
      </c>
      <c r="B34" s="333"/>
      <c r="C34" s="333"/>
      <c r="D34" s="333"/>
      <c r="E34" s="333"/>
      <c r="F34" s="333"/>
      <c r="G34" s="334"/>
      <c r="H34" s="332" t="s">
        <v>1</v>
      </c>
      <c r="I34" s="333"/>
      <c r="J34" s="333"/>
      <c r="K34" s="333"/>
      <c r="L34" s="334"/>
      <c r="M34" s="332" t="s">
        <v>2</v>
      </c>
      <c r="N34" s="333"/>
      <c r="O34" s="333"/>
      <c r="P34" s="333"/>
      <c r="Q34" s="333"/>
      <c r="R34" s="333"/>
      <c r="S34" s="334"/>
      <c r="T34" s="337" t="s">
        <v>3</v>
      </c>
      <c r="U34" s="393"/>
    </row>
    <row r="35" spans="1:23" ht="52.5">
      <c r="A35" s="56" t="s">
        <v>22</v>
      </c>
      <c r="B35" s="46" t="s">
        <v>23</v>
      </c>
      <c r="C35" s="47" t="s">
        <v>62</v>
      </c>
      <c r="D35" s="57" t="s">
        <v>105</v>
      </c>
      <c r="E35" s="47" t="s">
        <v>24</v>
      </c>
      <c r="F35" s="47" t="s">
        <v>59</v>
      </c>
      <c r="G35" s="47" t="s">
        <v>25</v>
      </c>
      <c r="H35" s="47" t="s">
        <v>26</v>
      </c>
      <c r="I35" s="48" t="s">
        <v>27</v>
      </c>
      <c r="J35" s="49" t="s">
        <v>28</v>
      </c>
      <c r="K35" s="50" t="s">
        <v>4</v>
      </c>
      <c r="L35" s="49" t="s">
        <v>29</v>
      </c>
      <c r="M35" s="51" t="s">
        <v>30</v>
      </c>
      <c r="N35" s="52" t="s">
        <v>31</v>
      </c>
      <c r="O35" s="51" t="s">
        <v>32</v>
      </c>
      <c r="P35" s="50" t="s">
        <v>4</v>
      </c>
      <c r="Q35" s="51" t="s">
        <v>33</v>
      </c>
      <c r="R35" s="51" t="s">
        <v>48</v>
      </c>
      <c r="S35" s="51" t="s">
        <v>49</v>
      </c>
      <c r="T35" s="53" t="s">
        <v>60</v>
      </c>
      <c r="U35" s="54" t="s">
        <v>61</v>
      </c>
    </row>
    <row r="36" spans="1:23" ht="12" customHeight="1" thickBot="1">
      <c r="A36" s="47" t="s">
        <v>5</v>
      </c>
      <c r="B36" s="26" t="s">
        <v>6</v>
      </c>
      <c r="C36" s="26" t="s">
        <v>7</v>
      </c>
      <c r="D36" s="26" t="s">
        <v>8</v>
      </c>
      <c r="E36" s="26" t="s">
        <v>9</v>
      </c>
      <c r="F36" s="26" t="s">
        <v>10</v>
      </c>
      <c r="G36" s="27" t="s">
        <v>11</v>
      </c>
      <c r="H36" s="26" t="s">
        <v>34</v>
      </c>
      <c r="I36" s="28" t="s">
        <v>38</v>
      </c>
      <c r="J36" s="26" t="s">
        <v>39</v>
      </c>
      <c r="K36" s="29" t="s">
        <v>40</v>
      </c>
      <c r="L36" s="30" t="s">
        <v>41</v>
      </c>
      <c r="M36" s="30" t="s">
        <v>35</v>
      </c>
      <c r="N36" s="29" t="s">
        <v>42</v>
      </c>
      <c r="O36" s="30" t="s">
        <v>43</v>
      </c>
      <c r="P36" s="29" t="s">
        <v>44</v>
      </c>
      <c r="Q36" s="30" t="s">
        <v>45</v>
      </c>
      <c r="R36" s="31" t="s">
        <v>12</v>
      </c>
      <c r="S36" s="31" t="s">
        <v>13</v>
      </c>
      <c r="T36" s="31" t="s">
        <v>36</v>
      </c>
      <c r="U36" s="31" t="s">
        <v>46</v>
      </c>
    </row>
    <row r="37" spans="1:23" ht="34.5" thickBot="1">
      <c r="A37" s="30" t="s">
        <v>14</v>
      </c>
      <c r="B37" s="32" t="s">
        <v>106</v>
      </c>
      <c r="C37" s="33" t="s">
        <v>107</v>
      </c>
      <c r="D37" s="33" t="s">
        <v>108</v>
      </c>
      <c r="E37" s="33" t="s">
        <v>109</v>
      </c>
      <c r="F37" s="60">
        <v>1</v>
      </c>
      <c r="G37" s="61" t="s">
        <v>110</v>
      </c>
      <c r="H37" s="58">
        <v>3</v>
      </c>
      <c r="I37" s="44"/>
      <c r="J37" s="37">
        <f>H37*I37</f>
        <v>0</v>
      </c>
      <c r="K37" s="38"/>
      <c r="L37" s="37">
        <f>ROUND(J37*K37+J37,2)</f>
        <v>0</v>
      </c>
      <c r="M37" s="39">
        <v>5</v>
      </c>
      <c r="N37" s="40"/>
      <c r="O37" s="41">
        <f>N37*M37</f>
        <v>0</v>
      </c>
      <c r="P37" s="38"/>
      <c r="Q37" s="41">
        <f>ROUND(O37+O37*P37,2)</f>
        <v>0</v>
      </c>
      <c r="R37" s="14">
        <v>5000</v>
      </c>
      <c r="S37" s="42">
        <v>6150</v>
      </c>
      <c r="T37" s="24">
        <f>J37+O37+R37</f>
        <v>5000</v>
      </c>
      <c r="U37" s="24">
        <f>L37+Q37+S37</f>
        <v>6150</v>
      </c>
      <c r="V37" s="1"/>
      <c r="W37" s="1"/>
    </row>
    <row r="40" spans="1:23">
      <c r="A40" s="10" t="s">
        <v>66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0" t="str">
        <f>A40</f>
        <v>PAKIET NR 4</v>
      </c>
      <c r="V40" s="1"/>
      <c r="W40" s="1"/>
    </row>
    <row r="41" spans="1:23">
      <c r="A41" s="332" t="s">
        <v>0</v>
      </c>
      <c r="B41" s="333"/>
      <c r="C41" s="333"/>
      <c r="D41" s="333"/>
      <c r="E41" s="333"/>
      <c r="F41" s="333"/>
      <c r="G41" s="334"/>
      <c r="H41" s="332" t="s">
        <v>1</v>
      </c>
      <c r="I41" s="333"/>
      <c r="J41" s="333"/>
      <c r="K41" s="333"/>
      <c r="L41" s="334"/>
      <c r="M41" s="332" t="s">
        <v>2</v>
      </c>
      <c r="N41" s="333"/>
      <c r="O41" s="333"/>
      <c r="P41" s="333"/>
      <c r="Q41" s="333"/>
      <c r="R41" s="333"/>
      <c r="S41" s="334"/>
      <c r="T41" s="337" t="s">
        <v>3</v>
      </c>
      <c r="U41" s="393"/>
    </row>
    <row r="42" spans="1:23" ht="52.5">
      <c r="A42" s="56" t="s">
        <v>22</v>
      </c>
      <c r="B42" s="46" t="s">
        <v>23</v>
      </c>
      <c r="C42" s="47" t="s">
        <v>57</v>
      </c>
      <c r="D42" s="47" t="s">
        <v>24</v>
      </c>
      <c r="E42" s="57" t="s">
        <v>111</v>
      </c>
      <c r="F42" s="47" t="s">
        <v>50</v>
      </c>
      <c r="G42" s="47" t="s">
        <v>25</v>
      </c>
      <c r="H42" s="47" t="s">
        <v>26</v>
      </c>
      <c r="I42" s="48" t="s">
        <v>27</v>
      </c>
      <c r="J42" s="49" t="s">
        <v>28</v>
      </c>
      <c r="K42" s="50" t="s">
        <v>4</v>
      </c>
      <c r="L42" s="49" t="s">
        <v>29</v>
      </c>
      <c r="M42" s="51" t="s">
        <v>30</v>
      </c>
      <c r="N42" s="52" t="s">
        <v>31</v>
      </c>
      <c r="O42" s="51" t="s">
        <v>32</v>
      </c>
      <c r="P42" s="50" t="s">
        <v>4</v>
      </c>
      <c r="Q42" s="51" t="s">
        <v>33</v>
      </c>
      <c r="R42" s="51" t="s">
        <v>48</v>
      </c>
      <c r="S42" s="51" t="s">
        <v>49</v>
      </c>
      <c r="T42" s="53" t="s">
        <v>60</v>
      </c>
      <c r="U42" s="54" t="s">
        <v>61</v>
      </c>
    </row>
    <row r="43" spans="1:23" ht="12" customHeight="1" thickBot="1">
      <c r="A43" s="47" t="s">
        <v>5</v>
      </c>
      <c r="B43" s="26" t="s">
        <v>6</v>
      </c>
      <c r="C43" s="26" t="s">
        <v>7</v>
      </c>
      <c r="D43" s="26" t="s">
        <v>8</v>
      </c>
      <c r="E43" s="26" t="s">
        <v>9</v>
      </c>
      <c r="F43" s="26" t="s">
        <v>10</v>
      </c>
      <c r="G43" s="62" t="s">
        <v>11</v>
      </c>
      <c r="H43" s="26" t="s">
        <v>34</v>
      </c>
      <c r="I43" s="28" t="s">
        <v>38</v>
      </c>
      <c r="J43" s="26" t="s">
        <v>39</v>
      </c>
      <c r="K43" s="29" t="s">
        <v>40</v>
      </c>
      <c r="L43" s="30" t="s">
        <v>41</v>
      </c>
      <c r="M43" s="30" t="s">
        <v>35</v>
      </c>
      <c r="N43" s="29" t="s">
        <v>42</v>
      </c>
      <c r="O43" s="30" t="s">
        <v>43</v>
      </c>
      <c r="P43" s="29" t="s">
        <v>44</v>
      </c>
      <c r="Q43" s="30" t="s">
        <v>45</v>
      </c>
      <c r="R43" s="31" t="s">
        <v>12</v>
      </c>
      <c r="S43" s="31" t="s">
        <v>13</v>
      </c>
      <c r="T43" s="31" t="s">
        <v>36</v>
      </c>
      <c r="U43" s="31" t="s">
        <v>46</v>
      </c>
    </row>
    <row r="44" spans="1:23" ht="57" thickBot="1">
      <c r="A44" s="30" t="s">
        <v>14</v>
      </c>
      <c r="B44" s="32" t="s">
        <v>112</v>
      </c>
      <c r="C44" s="33" t="s">
        <v>113</v>
      </c>
      <c r="D44" s="34" t="s">
        <v>114</v>
      </c>
      <c r="E44" s="33" t="s">
        <v>115</v>
      </c>
      <c r="F44" s="35">
        <v>2015</v>
      </c>
      <c r="G44" s="59" t="s">
        <v>116</v>
      </c>
      <c r="H44" s="55">
        <v>3</v>
      </c>
      <c r="I44" s="36"/>
      <c r="J44" s="37">
        <f>H44*I44</f>
        <v>0</v>
      </c>
      <c r="K44" s="38"/>
      <c r="L44" s="37">
        <f>ROUND(J44*K44+J44,2)</f>
        <v>0</v>
      </c>
      <c r="M44" s="39">
        <v>20</v>
      </c>
      <c r="N44" s="40"/>
      <c r="O44" s="41">
        <f>N44*M44</f>
        <v>0</v>
      </c>
      <c r="P44" s="38"/>
      <c r="Q44" s="41">
        <f>ROUND(O44+O44*P44,2)</f>
        <v>0</v>
      </c>
      <c r="R44" s="14">
        <v>40000</v>
      </c>
      <c r="S44" s="42">
        <v>49200</v>
      </c>
      <c r="T44" s="24">
        <f>J44+O44+R44</f>
        <v>40000</v>
      </c>
      <c r="U44" s="24">
        <f>L44+Q44+S44</f>
        <v>49200</v>
      </c>
      <c r="V44" s="1"/>
      <c r="W44" s="1"/>
    </row>
    <row r="46" spans="1:23">
      <c r="A46" s="273" t="s">
        <v>117</v>
      </c>
      <c r="B46" s="274"/>
      <c r="C46" s="7"/>
      <c r="D46" s="7"/>
      <c r="E46" s="7"/>
      <c r="F46" s="7"/>
      <c r="G46" s="7"/>
      <c r="H46" s="7"/>
      <c r="I46" s="7"/>
      <c r="J46" s="7"/>
      <c r="K46" s="7"/>
      <c r="L46" s="7"/>
      <c r="M46" s="10" t="str">
        <f>A46</f>
        <v>PAKIET NR 5</v>
      </c>
      <c r="V46" s="1"/>
      <c r="W46" s="1"/>
    </row>
    <row r="47" spans="1:23">
      <c r="A47" s="332" t="s">
        <v>0</v>
      </c>
      <c r="B47" s="333"/>
      <c r="C47" s="333"/>
      <c r="D47" s="333"/>
      <c r="E47" s="333"/>
      <c r="F47" s="333"/>
      <c r="G47" s="334"/>
      <c r="H47" s="332" t="s">
        <v>1</v>
      </c>
      <c r="I47" s="333"/>
      <c r="J47" s="333"/>
      <c r="K47" s="333"/>
      <c r="L47" s="334"/>
      <c r="M47" s="332" t="s">
        <v>2</v>
      </c>
      <c r="N47" s="333"/>
      <c r="O47" s="333"/>
      <c r="P47" s="333"/>
      <c r="Q47" s="333"/>
      <c r="R47" s="333"/>
      <c r="S47" s="334"/>
      <c r="T47" s="337" t="s">
        <v>3</v>
      </c>
      <c r="U47" s="393"/>
    </row>
    <row r="48" spans="1:23" ht="52.5">
      <c r="A48" s="56" t="s">
        <v>22</v>
      </c>
      <c r="B48" s="46" t="s">
        <v>23</v>
      </c>
      <c r="C48" s="47" t="s">
        <v>57</v>
      </c>
      <c r="D48" s="47" t="s">
        <v>50</v>
      </c>
      <c r="E48" s="47" t="s">
        <v>24</v>
      </c>
      <c r="F48" s="272" t="s">
        <v>59</v>
      </c>
      <c r="G48" s="47" t="s">
        <v>25</v>
      </c>
      <c r="H48" s="47" t="s">
        <v>26</v>
      </c>
      <c r="I48" s="48" t="s">
        <v>27</v>
      </c>
      <c r="J48" s="49" t="s">
        <v>28</v>
      </c>
      <c r="K48" s="50" t="s">
        <v>4</v>
      </c>
      <c r="L48" s="49" t="s">
        <v>29</v>
      </c>
      <c r="M48" s="51" t="s">
        <v>30</v>
      </c>
      <c r="N48" s="52" t="s">
        <v>31</v>
      </c>
      <c r="O48" s="51" t="s">
        <v>32</v>
      </c>
      <c r="P48" s="50" t="s">
        <v>4</v>
      </c>
      <c r="Q48" s="51" t="s">
        <v>33</v>
      </c>
      <c r="R48" s="51" t="s">
        <v>48</v>
      </c>
      <c r="S48" s="51" t="s">
        <v>49</v>
      </c>
      <c r="T48" s="53" t="s">
        <v>60</v>
      </c>
      <c r="U48" s="54" t="s">
        <v>61</v>
      </c>
    </row>
    <row r="49" spans="1:23" ht="12" customHeight="1" thickBot="1">
      <c r="A49" s="47" t="s">
        <v>5</v>
      </c>
      <c r="B49" s="26" t="s">
        <v>6</v>
      </c>
      <c r="C49" s="26" t="s">
        <v>7</v>
      </c>
      <c r="D49" s="26" t="s">
        <v>8</v>
      </c>
      <c r="E49" s="26" t="s">
        <v>9</v>
      </c>
      <c r="F49" s="26" t="s">
        <v>10</v>
      </c>
      <c r="G49" s="167" t="s">
        <v>11</v>
      </c>
      <c r="H49" s="26" t="s">
        <v>34</v>
      </c>
      <c r="I49" s="28" t="s">
        <v>38</v>
      </c>
      <c r="J49" s="26" t="s">
        <v>39</v>
      </c>
      <c r="K49" s="29" t="s">
        <v>40</v>
      </c>
      <c r="L49" s="30" t="s">
        <v>41</v>
      </c>
      <c r="M49" s="30" t="s">
        <v>35</v>
      </c>
      <c r="N49" s="29" t="s">
        <v>42</v>
      </c>
      <c r="O49" s="30" t="s">
        <v>43</v>
      </c>
      <c r="P49" s="29" t="s">
        <v>44</v>
      </c>
      <c r="Q49" s="30" t="s">
        <v>45</v>
      </c>
      <c r="R49" s="31" t="s">
        <v>12</v>
      </c>
      <c r="S49" s="31" t="s">
        <v>13</v>
      </c>
      <c r="T49" s="31" t="s">
        <v>36</v>
      </c>
      <c r="U49" s="31" t="s">
        <v>46</v>
      </c>
    </row>
    <row r="50" spans="1:23" ht="44.25" customHeight="1" thickBot="1">
      <c r="A50" s="30" t="s">
        <v>14</v>
      </c>
      <c r="B50" s="32" t="s">
        <v>306</v>
      </c>
      <c r="C50" s="281" t="s">
        <v>494</v>
      </c>
      <c r="D50" s="282" t="s">
        <v>493</v>
      </c>
      <c r="E50" s="33" t="s">
        <v>307</v>
      </c>
      <c r="F50" s="35">
        <v>63</v>
      </c>
      <c r="G50" s="59" t="s">
        <v>308</v>
      </c>
      <c r="H50" s="55">
        <v>126</v>
      </c>
      <c r="I50" s="36"/>
      <c r="J50" s="37">
        <f>H50*I50</f>
        <v>0</v>
      </c>
      <c r="K50" s="38"/>
      <c r="L50" s="37">
        <f>ROUND(J50*K50+J50,2)</f>
        <v>0</v>
      </c>
      <c r="M50" s="39">
        <v>126</v>
      </c>
      <c r="N50" s="40"/>
      <c r="O50" s="41">
        <f>N50*M50</f>
        <v>0</v>
      </c>
      <c r="P50" s="38"/>
      <c r="Q50" s="41">
        <f>ROUND(O50+O50*P50,2)</f>
        <v>0</v>
      </c>
      <c r="R50" s="14">
        <v>35000</v>
      </c>
      <c r="S50" s="42">
        <v>43050</v>
      </c>
      <c r="T50" s="24">
        <f>J50+O50+R50</f>
        <v>35000</v>
      </c>
      <c r="U50" s="24">
        <f>L50+Q50+S50</f>
        <v>43050</v>
      </c>
      <c r="V50" s="1"/>
      <c r="W50" s="1"/>
    </row>
    <row r="52" spans="1:23">
      <c r="A52" s="273" t="s">
        <v>96</v>
      </c>
      <c r="B52" s="274"/>
      <c r="C52" s="7"/>
      <c r="D52" s="7"/>
      <c r="E52" s="7"/>
      <c r="F52" s="7"/>
      <c r="G52" s="7"/>
      <c r="H52" s="7"/>
      <c r="I52" s="7"/>
      <c r="J52" s="7"/>
      <c r="K52" s="7"/>
      <c r="L52" s="7"/>
      <c r="M52" s="10" t="str">
        <f>A52</f>
        <v>PAKIET NR  6</v>
      </c>
      <c r="V52" s="1"/>
      <c r="W52" s="1"/>
    </row>
    <row r="53" spans="1:23">
      <c r="A53" s="332" t="s">
        <v>0</v>
      </c>
      <c r="B53" s="333"/>
      <c r="C53" s="333"/>
      <c r="D53" s="333"/>
      <c r="E53" s="333"/>
      <c r="F53" s="333"/>
      <c r="G53" s="334"/>
      <c r="H53" s="332" t="s">
        <v>1</v>
      </c>
      <c r="I53" s="333"/>
      <c r="J53" s="333"/>
      <c r="K53" s="333"/>
      <c r="L53" s="334"/>
      <c r="M53" s="332" t="s">
        <v>2</v>
      </c>
      <c r="N53" s="333"/>
      <c r="O53" s="333"/>
      <c r="P53" s="333"/>
      <c r="Q53" s="333"/>
      <c r="R53" s="333"/>
      <c r="S53" s="334"/>
      <c r="T53" s="393" t="s">
        <v>3</v>
      </c>
      <c r="U53" s="336"/>
    </row>
    <row r="54" spans="1:23" ht="52.5">
      <c r="A54" s="56" t="s">
        <v>22</v>
      </c>
      <c r="B54" s="46" t="s">
        <v>23</v>
      </c>
      <c r="C54" s="47" t="s">
        <v>62</v>
      </c>
      <c r="D54" s="47" t="s">
        <v>58</v>
      </c>
      <c r="E54" s="57" t="s">
        <v>24</v>
      </c>
      <c r="F54" s="47" t="s">
        <v>59</v>
      </c>
      <c r="G54" s="47" t="s">
        <v>25</v>
      </c>
      <c r="H54" s="47" t="s">
        <v>26</v>
      </c>
      <c r="I54" s="48" t="s">
        <v>27</v>
      </c>
      <c r="J54" s="49" t="s">
        <v>28</v>
      </c>
      <c r="K54" s="50" t="s">
        <v>4</v>
      </c>
      <c r="L54" s="49" t="s">
        <v>29</v>
      </c>
      <c r="M54" s="51" t="s">
        <v>30</v>
      </c>
      <c r="N54" s="52" t="s">
        <v>31</v>
      </c>
      <c r="O54" s="51" t="s">
        <v>32</v>
      </c>
      <c r="P54" s="50" t="s">
        <v>4</v>
      </c>
      <c r="Q54" s="51" t="s">
        <v>33</v>
      </c>
      <c r="R54" s="51" t="s">
        <v>48</v>
      </c>
      <c r="S54" s="51" t="s">
        <v>49</v>
      </c>
      <c r="T54" s="53" t="s">
        <v>51</v>
      </c>
      <c r="U54" s="54" t="s">
        <v>52</v>
      </c>
    </row>
    <row r="55" spans="1:23" ht="13.5" thickBot="1">
      <c r="A55" s="47" t="s">
        <v>5</v>
      </c>
      <c r="B55" s="26" t="s">
        <v>6</v>
      </c>
      <c r="C55" s="26" t="s">
        <v>7</v>
      </c>
      <c r="D55" s="26" t="s">
        <v>8</v>
      </c>
      <c r="E55" s="26" t="s">
        <v>9</v>
      </c>
      <c r="F55" s="62" t="s">
        <v>10</v>
      </c>
      <c r="G55" s="62" t="s">
        <v>11</v>
      </c>
      <c r="H55" s="62" t="s">
        <v>34</v>
      </c>
      <c r="I55" s="28" t="s">
        <v>38</v>
      </c>
      <c r="J55" s="26" t="s">
        <v>39</v>
      </c>
      <c r="K55" s="29" t="s">
        <v>40</v>
      </c>
      <c r="L55" s="30" t="s">
        <v>41</v>
      </c>
      <c r="M55" s="30" t="s">
        <v>35</v>
      </c>
      <c r="N55" s="29" t="s">
        <v>42</v>
      </c>
      <c r="O55" s="30" t="s">
        <v>43</v>
      </c>
      <c r="P55" s="29" t="s">
        <v>44</v>
      </c>
      <c r="Q55" s="30" t="s">
        <v>45</v>
      </c>
      <c r="R55" s="31" t="s">
        <v>12</v>
      </c>
      <c r="S55" s="31" t="s">
        <v>13</v>
      </c>
      <c r="T55" s="31" t="s">
        <v>36</v>
      </c>
      <c r="U55" s="31" t="s">
        <v>46</v>
      </c>
    </row>
    <row r="56" spans="1:23" ht="22.5">
      <c r="A56" s="30" t="s">
        <v>14</v>
      </c>
      <c r="B56" s="32" t="s">
        <v>119</v>
      </c>
      <c r="C56" s="275" t="s">
        <v>489</v>
      </c>
      <c r="D56" s="33" t="s">
        <v>121</v>
      </c>
      <c r="E56" s="35" t="s">
        <v>122</v>
      </c>
      <c r="F56" s="35">
        <v>1</v>
      </c>
      <c r="G56" s="61" t="s">
        <v>123</v>
      </c>
      <c r="H56" s="43">
        <v>3</v>
      </c>
      <c r="I56" s="44"/>
      <c r="J56" s="37">
        <f>H56*I56</f>
        <v>0</v>
      </c>
      <c r="K56" s="38"/>
      <c r="L56" s="37">
        <f>ROUND(J56*K56+J56,2)</f>
        <v>0</v>
      </c>
      <c r="M56" s="39">
        <v>10</v>
      </c>
      <c r="N56" s="40"/>
      <c r="O56" s="41">
        <f>N56*M56</f>
        <v>0</v>
      </c>
      <c r="P56" s="38"/>
      <c r="Q56" s="45">
        <f>ROUND(O56+O56*P56,2)</f>
        <v>0</v>
      </c>
      <c r="R56" s="14">
        <v>5000</v>
      </c>
      <c r="S56" s="14">
        <f>R56*1.23</f>
        <v>6150</v>
      </c>
      <c r="T56" s="292">
        <f>SUM(J58+O58+R58)</f>
        <v>10000</v>
      </c>
      <c r="U56" s="294">
        <f>SUM(L58+Q58+S58)</f>
        <v>12300</v>
      </c>
    </row>
    <row r="57" spans="1:23" ht="23.25" thickBot="1">
      <c r="A57" s="30" t="s">
        <v>15</v>
      </c>
      <c r="B57" s="32" t="s">
        <v>119</v>
      </c>
      <c r="C57" s="275" t="s">
        <v>489</v>
      </c>
      <c r="D57" s="33" t="s">
        <v>120</v>
      </c>
      <c r="E57" s="35" t="s">
        <v>122</v>
      </c>
      <c r="F57" s="35">
        <v>1</v>
      </c>
      <c r="G57" s="61" t="s">
        <v>123</v>
      </c>
      <c r="H57" s="43">
        <v>3</v>
      </c>
      <c r="I57" s="44"/>
      <c r="J57" s="37">
        <f t="shared" ref="J57" si="8">H57*I57</f>
        <v>0</v>
      </c>
      <c r="K57" s="38"/>
      <c r="L57" s="37">
        <f t="shared" ref="L57" si="9">ROUND(J57*K57+J57,2)</f>
        <v>0</v>
      </c>
      <c r="M57" s="39">
        <v>10</v>
      </c>
      <c r="N57" s="40"/>
      <c r="O57" s="41">
        <f t="shared" ref="O57" si="10">N57*M57</f>
        <v>0</v>
      </c>
      <c r="P57" s="38"/>
      <c r="Q57" s="45">
        <f t="shared" ref="Q57" si="11">ROUND(O57+O57*P57,2)</f>
        <v>0</v>
      </c>
      <c r="R57" s="14">
        <v>5000</v>
      </c>
      <c r="S57" s="14">
        <f>R57*1.23</f>
        <v>6150</v>
      </c>
      <c r="T57" s="293"/>
      <c r="U57" s="295"/>
    </row>
    <row r="58" spans="1:23">
      <c r="I58" s="16" t="s">
        <v>21</v>
      </c>
      <c r="J58" s="8">
        <f>SUM(J56:J57)</f>
        <v>0</v>
      </c>
      <c r="K58" s="9"/>
      <c r="L58" s="8">
        <f>SUM(L56:L57)</f>
        <v>0</v>
      </c>
      <c r="M58" s="9"/>
      <c r="N58" s="9"/>
      <c r="O58" s="8">
        <f>SUM(O56:O57)</f>
        <v>0</v>
      </c>
      <c r="P58" s="9"/>
      <c r="Q58" s="8">
        <f>SUM(Q56:Q57)</f>
        <v>0</v>
      </c>
      <c r="R58" s="8">
        <f>SUM(R56:R57)</f>
        <v>10000</v>
      </c>
      <c r="S58" s="8">
        <f>SUM(S56:S57)</f>
        <v>12300</v>
      </c>
    </row>
    <row r="60" spans="1:23">
      <c r="A60" s="10" t="s">
        <v>118</v>
      </c>
      <c r="B60" s="7"/>
      <c r="C60" s="7"/>
      <c r="D60" s="7"/>
      <c r="F60" s="7"/>
      <c r="G60" s="7"/>
      <c r="H60" s="7"/>
      <c r="I60" s="7"/>
      <c r="J60" s="7"/>
      <c r="K60" s="7"/>
      <c r="L60" s="7"/>
      <c r="M60" s="10" t="str">
        <f>A60</f>
        <v>PAKIET NR 7</v>
      </c>
    </row>
    <row r="61" spans="1:23">
      <c r="A61" s="332" t="s">
        <v>0</v>
      </c>
      <c r="B61" s="333"/>
      <c r="C61" s="333"/>
      <c r="D61" s="333"/>
      <c r="E61" s="333"/>
      <c r="F61" s="333"/>
      <c r="G61" s="334"/>
      <c r="H61" s="332" t="s">
        <v>1</v>
      </c>
      <c r="I61" s="333"/>
      <c r="J61" s="333"/>
      <c r="K61" s="333"/>
      <c r="L61" s="334"/>
      <c r="M61" s="332" t="s">
        <v>2</v>
      </c>
      <c r="N61" s="333"/>
      <c r="O61" s="333"/>
      <c r="P61" s="333"/>
      <c r="Q61" s="333"/>
      <c r="R61" s="333"/>
      <c r="S61" s="334"/>
      <c r="T61" s="337" t="s">
        <v>3</v>
      </c>
      <c r="U61" s="393"/>
    </row>
    <row r="62" spans="1:23" ht="52.5">
      <c r="A62" s="56" t="s">
        <v>22</v>
      </c>
      <c r="B62" s="46" t="s">
        <v>23</v>
      </c>
      <c r="C62" s="47" t="s">
        <v>62</v>
      </c>
      <c r="D62" s="47" t="s">
        <v>58</v>
      </c>
      <c r="E62" s="47" t="s">
        <v>24</v>
      </c>
      <c r="F62" s="47" t="s">
        <v>50</v>
      </c>
      <c r="G62" s="47" t="s">
        <v>25</v>
      </c>
      <c r="H62" s="47" t="s">
        <v>26</v>
      </c>
      <c r="I62" s="48" t="s">
        <v>27</v>
      </c>
      <c r="J62" s="49" t="s">
        <v>28</v>
      </c>
      <c r="K62" s="50" t="s">
        <v>4</v>
      </c>
      <c r="L62" s="49" t="s">
        <v>29</v>
      </c>
      <c r="M62" s="51" t="s">
        <v>30</v>
      </c>
      <c r="N62" s="52" t="s">
        <v>31</v>
      </c>
      <c r="O62" s="51" t="s">
        <v>32</v>
      </c>
      <c r="P62" s="50" t="s">
        <v>4</v>
      </c>
      <c r="Q62" s="51" t="s">
        <v>33</v>
      </c>
      <c r="R62" s="51" t="s">
        <v>48</v>
      </c>
      <c r="S62" s="51" t="s">
        <v>49</v>
      </c>
      <c r="T62" s="53" t="s">
        <v>60</v>
      </c>
      <c r="U62" s="54" t="s">
        <v>61</v>
      </c>
    </row>
    <row r="63" spans="1:23" ht="13.5" thickBot="1">
      <c r="A63" s="47" t="s">
        <v>5</v>
      </c>
      <c r="B63" s="26" t="s">
        <v>6</v>
      </c>
      <c r="C63" s="26" t="s">
        <v>7</v>
      </c>
      <c r="D63" s="26" t="s">
        <v>8</v>
      </c>
      <c r="E63" s="26" t="s">
        <v>9</v>
      </c>
      <c r="F63" s="26" t="s">
        <v>10</v>
      </c>
      <c r="G63" s="62" t="s">
        <v>11</v>
      </c>
      <c r="H63" s="26" t="s">
        <v>34</v>
      </c>
      <c r="I63" s="28" t="s">
        <v>38</v>
      </c>
      <c r="J63" s="26" t="s">
        <v>39</v>
      </c>
      <c r="K63" s="29" t="s">
        <v>40</v>
      </c>
      <c r="L63" s="30" t="s">
        <v>41</v>
      </c>
      <c r="M63" s="30" t="s">
        <v>35</v>
      </c>
      <c r="N63" s="29" t="s">
        <v>42</v>
      </c>
      <c r="O63" s="30" t="s">
        <v>43</v>
      </c>
      <c r="P63" s="29" t="s">
        <v>44</v>
      </c>
      <c r="Q63" s="30" t="s">
        <v>45</v>
      </c>
      <c r="R63" s="31" t="s">
        <v>12</v>
      </c>
      <c r="S63" s="31" t="s">
        <v>13</v>
      </c>
      <c r="T63" s="31" t="s">
        <v>36</v>
      </c>
      <c r="U63" s="31" t="s">
        <v>46</v>
      </c>
    </row>
    <row r="64" spans="1:23" ht="27.75" thickBot="1">
      <c r="A64" s="30" t="s">
        <v>14</v>
      </c>
      <c r="B64" s="32" t="s">
        <v>124</v>
      </c>
      <c r="C64" s="33" t="s">
        <v>125</v>
      </c>
      <c r="D64" s="34">
        <v>30830</v>
      </c>
      <c r="E64" s="33" t="s">
        <v>126</v>
      </c>
      <c r="F64" s="35">
        <v>2016</v>
      </c>
      <c r="G64" s="65" t="s">
        <v>127</v>
      </c>
      <c r="H64" s="55">
        <v>3</v>
      </c>
      <c r="I64" s="36"/>
      <c r="J64" s="37">
        <f>H64*I64</f>
        <v>0</v>
      </c>
      <c r="K64" s="38"/>
      <c r="L64" s="37">
        <f>ROUND(J64*K64+J64,2)</f>
        <v>0</v>
      </c>
      <c r="M64" s="39">
        <v>10</v>
      </c>
      <c r="N64" s="40"/>
      <c r="O64" s="41">
        <f>N64*M64</f>
        <v>0</v>
      </c>
      <c r="P64" s="38"/>
      <c r="Q64" s="41">
        <f>ROUND(O64+O64*P64,2)</f>
        <v>0</v>
      </c>
      <c r="R64" s="14">
        <v>8000</v>
      </c>
      <c r="S64" s="42">
        <v>9840</v>
      </c>
      <c r="T64" s="24">
        <f>J64+O64+R64</f>
        <v>8000</v>
      </c>
      <c r="U64" s="24">
        <f>L64+Q64+S64</f>
        <v>9840</v>
      </c>
    </row>
    <row r="67" spans="1:21">
      <c r="A67" s="10" t="s">
        <v>143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10" t="str">
        <f>A67</f>
        <v>PAKIET NR 8</v>
      </c>
    </row>
    <row r="68" spans="1:21">
      <c r="A68" s="332" t="s">
        <v>0</v>
      </c>
      <c r="B68" s="333"/>
      <c r="C68" s="333"/>
      <c r="D68" s="333"/>
      <c r="E68" s="333"/>
      <c r="F68" s="333"/>
      <c r="G68" s="334"/>
      <c r="H68" s="332" t="s">
        <v>1</v>
      </c>
      <c r="I68" s="333"/>
      <c r="J68" s="333"/>
      <c r="K68" s="333"/>
      <c r="L68" s="334"/>
      <c r="M68" s="332" t="s">
        <v>2</v>
      </c>
      <c r="N68" s="333"/>
      <c r="O68" s="333"/>
      <c r="P68" s="333"/>
      <c r="Q68" s="333"/>
      <c r="R68" s="333"/>
      <c r="S68" s="334"/>
      <c r="T68" s="337" t="s">
        <v>3</v>
      </c>
      <c r="U68" s="393"/>
    </row>
    <row r="69" spans="1:21" ht="52.5">
      <c r="A69" s="56" t="s">
        <v>22</v>
      </c>
      <c r="B69" s="46" t="s">
        <v>23</v>
      </c>
      <c r="C69" s="47" t="s">
        <v>62</v>
      </c>
      <c r="D69" s="47" t="s">
        <v>58</v>
      </c>
      <c r="E69" s="47" t="s">
        <v>24</v>
      </c>
      <c r="F69" s="47" t="s">
        <v>50</v>
      </c>
      <c r="G69" s="47" t="s">
        <v>25</v>
      </c>
      <c r="H69" s="47" t="s">
        <v>26</v>
      </c>
      <c r="I69" s="48" t="s">
        <v>27</v>
      </c>
      <c r="J69" s="49" t="s">
        <v>28</v>
      </c>
      <c r="K69" s="50" t="s">
        <v>4</v>
      </c>
      <c r="L69" s="49" t="s">
        <v>29</v>
      </c>
      <c r="M69" s="51" t="s">
        <v>30</v>
      </c>
      <c r="N69" s="52" t="s">
        <v>31</v>
      </c>
      <c r="O69" s="51" t="s">
        <v>32</v>
      </c>
      <c r="P69" s="50" t="s">
        <v>4</v>
      </c>
      <c r="Q69" s="51" t="s">
        <v>33</v>
      </c>
      <c r="R69" s="51" t="s">
        <v>48</v>
      </c>
      <c r="S69" s="51" t="s">
        <v>49</v>
      </c>
      <c r="T69" s="53" t="s">
        <v>60</v>
      </c>
      <c r="U69" s="54" t="s">
        <v>61</v>
      </c>
    </row>
    <row r="70" spans="1:21" ht="13.5" thickBot="1">
      <c r="A70" s="47" t="s">
        <v>5</v>
      </c>
      <c r="B70" s="26" t="s">
        <v>6</v>
      </c>
      <c r="C70" s="26" t="s">
        <v>7</v>
      </c>
      <c r="D70" s="26" t="s">
        <v>8</v>
      </c>
      <c r="E70" s="26" t="s">
        <v>9</v>
      </c>
      <c r="F70" s="26" t="s">
        <v>10</v>
      </c>
      <c r="G70" s="62" t="s">
        <v>11</v>
      </c>
      <c r="H70" s="26" t="s">
        <v>34</v>
      </c>
      <c r="I70" s="28" t="s">
        <v>38</v>
      </c>
      <c r="J70" s="26" t="s">
        <v>39</v>
      </c>
      <c r="K70" s="29" t="s">
        <v>40</v>
      </c>
      <c r="L70" s="30" t="s">
        <v>41</v>
      </c>
      <c r="M70" s="30" t="s">
        <v>35</v>
      </c>
      <c r="N70" s="29" t="s">
        <v>42</v>
      </c>
      <c r="O70" s="30" t="s">
        <v>43</v>
      </c>
      <c r="P70" s="29" t="s">
        <v>44</v>
      </c>
      <c r="Q70" s="30" t="s">
        <v>45</v>
      </c>
      <c r="R70" s="31" t="s">
        <v>12</v>
      </c>
      <c r="S70" s="31" t="s">
        <v>13</v>
      </c>
      <c r="T70" s="31" t="s">
        <v>36</v>
      </c>
      <c r="U70" s="31" t="s">
        <v>46</v>
      </c>
    </row>
    <row r="71" spans="1:21" ht="23.25" thickBot="1">
      <c r="A71" s="30" t="s">
        <v>14</v>
      </c>
      <c r="B71" s="32" t="s">
        <v>128</v>
      </c>
      <c r="C71" s="33" t="s">
        <v>129</v>
      </c>
      <c r="D71" s="34" t="s">
        <v>130</v>
      </c>
      <c r="E71" s="33" t="s">
        <v>131</v>
      </c>
      <c r="F71" s="35">
        <v>2018</v>
      </c>
      <c r="G71" s="26" t="s">
        <v>132</v>
      </c>
      <c r="H71" s="55">
        <v>3</v>
      </c>
      <c r="I71" s="36"/>
      <c r="J71" s="37">
        <f>H71*I71</f>
        <v>0</v>
      </c>
      <c r="K71" s="38"/>
      <c r="L71" s="37">
        <f>ROUND(J71*K71+J71,2)</f>
        <v>0</v>
      </c>
      <c r="M71" s="39">
        <v>20</v>
      </c>
      <c r="N71" s="40"/>
      <c r="O71" s="41">
        <f>N71*M71</f>
        <v>0</v>
      </c>
      <c r="P71" s="38"/>
      <c r="Q71" s="41">
        <f>ROUND(O71+O71*P71,2)</f>
        <v>0</v>
      </c>
      <c r="R71" s="14">
        <v>10000</v>
      </c>
      <c r="S71" s="42">
        <v>12300</v>
      </c>
      <c r="T71" s="24">
        <f>J71+O71+R71</f>
        <v>10000</v>
      </c>
      <c r="U71" s="24">
        <f>L71+Q71+S71</f>
        <v>12300</v>
      </c>
    </row>
    <row r="74" spans="1:21">
      <c r="A74" s="10" t="s">
        <v>144</v>
      </c>
      <c r="B74" s="7"/>
      <c r="C74" s="7"/>
      <c r="D74" s="7"/>
      <c r="F74" s="7"/>
      <c r="G74" s="7"/>
      <c r="H74" s="7"/>
      <c r="I74" s="7"/>
      <c r="J74" s="7"/>
      <c r="K74" s="7"/>
      <c r="L74" s="7"/>
      <c r="M74" s="10" t="str">
        <f>A74</f>
        <v>PAKIET NR 9</v>
      </c>
    </row>
    <row r="75" spans="1:21">
      <c r="A75" s="332" t="s">
        <v>0</v>
      </c>
      <c r="B75" s="333"/>
      <c r="C75" s="333"/>
      <c r="D75" s="333"/>
      <c r="E75" s="333"/>
      <c r="F75" s="333"/>
      <c r="G75" s="334"/>
      <c r="H75" s="332" t="s">
        <v>1</v>
      </c>
      <c r="I75" s="333"/>
      <c r="J75" s="333"/>
      <c r="K75" s="333"/>
      <c r="L75" s="334"/>
      <c r="M75" s="332" t="s">
        <v>2</v>
      </c>
      <c r="N75" s="333"/>
      <c r="O75" s="333"/>
      <c r="P75" s="333"/>
      <c r="Q75" s="333"/>
      <c r="R75" s="333"/>
      <c r="S75" s="334"/>
      <c r="T75" s="393" t="s">
        <v>3</v>
      </c>
      <c r="U75" s="336"/>
    </row>
    <row r="76" spans="1:21" ht="52.5">
      <c r="A76" s="63" t="s">
        <v>22</v>
      </c>
      <c r="B76" s="46" t="s">
        <v>23</v>
      </c>
      <c r="C76" s="47" t="s">
        <v>62</v>
      </c>
      <c r="D76" s="47" t="s">
        <v>58</v>
      </c>
      <c r="E76" s="57" t="s">
        <v>24</v>
      </c>
      <c r="F76" s="47" t="s">
        <v>59</v>
      </c>
      <c r="G76" s="47" t="s">
        <v>25</v>
      </c>
      <c r="H76" s="47" t="s">
        <v>26</v>
      </c>
      <c r="I76" s="48" t="s">
        <v>27</v>
      </c>
      <c r="J76" s="49" t="s">
        <v>28</v>
      </c>
      <c r="K76" s="50" t="s">
        <v>4</v>
      </c>
      <c r="L76" s="49" t="s">
        <v>29</v>
      </c>
      <c r="M76" s="51" t="s">
        <v>30</v>
      </c>
      <c r="N76" s="52" t="s">
        <v>31</v>
      </c>
      <c r="O76" s="51" t="s">
        <v>32</v>
      </c>
      <c r="P76" s="50" t="s">
        <v>4</v>
      </c>
      <c r="Q76" s="51" t="s">
        <v>33</v>
      </c>
      <c r="R76" s="51" t="s">
        <v>48</v>
      </c>
      <c r="S76" s="51" t="s">
        <v>49</v>
      </c>
      <c r="T76" s="53" t="s">
        <v>51</v>
      </c>
      <c r="U76" s="54" t="s">
        <v>52</v>
      </c>
    </row>
    <row r="77" spans="1:21" ht="13.5" thickBot="1">
      <c r="A77" s="47" t="s">
        <v>5</v>
      </c>
      <c r="B77" s="26" t="s">
        <v>6</v>
      </c>
      <c r="C77" s="26" t="s">
        <v>7</v>
      </c>
      <c r="D77" s="26" t="s">
        <v>8</v>
      </c>
      <c r="E77" s="26" t="s">
        <v>9</v>
      </c>
      <c r="F77" s="62" t="s">
        <v>10</v>
      </c>
      <c r="G77" s="62" t="s">
        <v>11</v>
      </c>
      <c r="H77" s="62" t="s">
        <v>34</v>
      </c>
      <c r="I77" s="28" t="s">
        <v>38</v>
      </c>
      <c r="J77" s="26" t="s">
        <v>39</v>
      </c>
      <c r="K77" s="29" t="s">
        <v>40</v>
      </c>
      <c r="L77" s="30" t="s">
        <v>41</v>
      </c>
      <c r="M77" s="30" t="s">
        <v>35</v>
      </c>
      <c r="N77" s="29" t="s">
        <v>42</v>
      </c>
      <c r="O77" s="30" t="s">
        <v>43</v>
      </c>
      <c r="P77" s="29" t="s">
        <v>44</v>
      </c>
      <c r="Q77" s="30" t="s">
        <v>45</v>
      </c>
      <c r="R77" s="31" t="s">
        <v>12</v>
      </c>
      <c r="S77" s="31" t="s">
        <v>13</v>
      </c>
      <c r="T77" s="31" t="s">
        <v>36</v>
      </c>
      <c r="U77" s="31" t="s">
        <v>46</v>
      </c>
    </row>
    <row r="78" spans="1:21" ht="101.25">
      <c r="A78" s="30" t="s">
        <v>14</v>
      </c>
      <c r="B78" s="32" t="s">
        <v>133</v>
      </c>
      <c r="C78" s="26" t="s">
        <v>134</v>
      </c>
      <c r="D78" s="33" t="s">
        <v>135</v>
      </c>
      <c r="E78" s="35" t="s">
        <v>136</v>
      </c>
      <c r="F78" s="35">
        <v>3</v>
      </c>
      <c r="G78" s="66" t="s">
        <v>137</v>
      </c>
      <c r="H78" s="22">
        <v>8</v>
      </c>
      <c r="I78" s="44"/>
      <c r="J78" s="37">
        <f>H78*I78</f>
        <v>0</v>
      </c>
      <c r="K78" s="38"/>
      <c r="L78" s="37">
        <f>ROUND(J78*K78+J78,2)</f>
        <v>0</v>
      </c>
      <c r="M78" s="39">
        <v>10</v>
      </c>
      <c r="N78" s="40"/>
      <c r="O78" s="41">
        <f>N78*M78</f>
        <v>0</v>
      </c>
      <c r="P78" s="38"/>
      <c r="Q78" s="45">
        <f>ROUND(O78+O78*P78,2)</f>
        <v>0</v>
      </c>
      <c r="R78" s="25">
        <v>10000</v>
      </c>
      <c r="S78" s="25">
        <v>12300</v>
      </c>
      <c r="T78" s="292">
        <f>SUM(J80+O80+R80)</f>
        <v>20000</v>
      </c>
      <c r="U78" s="294">
        <f>SUM(L80+Q80+S80)</f>
        <v>24600</v>
      </c>
    </row>
    <row r="79" spans="1:21" ht="23.25" thickBot="1">
      <c r="A79" s="30" t="s">
        <v>15</v>
      </c>
      <c r="B79" s="32" t="s">
        <v>138</v>
      </c>
      <c r="C79" s="26" t="s">
        <v>139</v>
      </c>
      <c r="D79" s="33" t="s">
        <v>140</v>
      </c>
      <c r="E79" s="35" t="s">
        <v>141</v>
      </c>
      <c r="F79" s="35">
        <v>2</v>
      </c>
      <c r="G79" s="66" t="s">
        <v>142</v>
      </c>
      <c r="H79" s="22">
        <v>12</v>
      </c>
      <c r="I79" s="44"/>
      <c r="J79" s="37">
        <f t="shared" ref="J79" si="12">H79*I79</f>
        <v>0</v>
      </c>
      <c r="K79" s="38"/>
      <c r="L79" s="37">
        <f t="shared" ref="L79" si="13">ROUND(J79*K79+J79,2)</f>
        <v>0</v>
      </c>
      <c r="M79" s="39">
        <v>40</v>
      </c>
      <c r="N79" s="40"/>
      <c r="O79" s="41">
        <f t="shared" ref="O79" si="14">N79*M79</f>
        <v>0</v>
      </c>
      <c r="P79" s="38"/>
      <c r="Q79" s="45">
        <f t="shared" ref="Q79" si="15">ROUND(O79+O79*P79,2)</f>
        <v>0</v>
      </c>
      <c r="R79" s="25">
        <v>10000</v>
      </c>
      <c r="S79" s="25">
        <v>12300</v>
      </c>
      <c r="T79" s="293"/>
      <c r="U79" s="295"/>
    </row>
    <row r="80" spans="1:21">
      <c r="I80" s="16" t="s">
        <v>21</v>
      </c>
      <c r="J80" s="8">
        <f>SUM(J78:J79)</f>
        <v>0</v>
      </c>
      <c r="K80" s="9"/>
      <c r="L80" s="8">
        <f>SUM(L78:L79)</f>
        <v>0</v>
      </c>
      <c r="M80" s="9"/>
      <c r="N80" s="9"/>
      <c r="O80" s="8">
        <f>SUM(O78:O79)</f>
        <v>0</v>
      </c>
      <c r="P80" s="9"/>
      <c r="Q80" s="8">
        <f>SUM(Q78:Q79)</f>
        <v>0</v>
      </c>
      <c r="R80" s="8">
        <f>SUM(R78:R79)</f>
        <v>20000</v>
      </c>
      <c r="S80" s="8">
        <f>SUM(S78:S79)</f>
        <v>24600</v>
      </c>
    </row>
    <row r="82" spans="1:23">
      <c r="A82" s="10" t="s">
        <v>152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0" t="str">
        <f>A82</f>
        <v>PAKIET NR 10</v>
      </c>
      <c r="V82" s="1"/>
      <c r="W82" s="1"/>
    </row>
    <row r="83" spans="1:23">
      <c r="A83" s="332" t="s">
        <v>0</v>
      </c>
      <c r="B83" s="333"/>
      <c r="C83" s="333"/>
      <c r="D83" s="333"/>
      <c r="E83" s="333"/>
      <c r="F83" s="333"/>
      <c r="G83" s="334"/>
      <c r="H83" s="332" t="s">
        <v>1</v>
      </c>
      <c r="I83" s="333"/>
      <c r="J83" s="333"/>
      <c r="K83" s="333"/>
      <c r="L83" s="334"/>
      <c r="M83" s="332" t="s">
        <v>2</v>
      </c>
      <c r="N83" s="333"/>
      <c r="O83" s="333"/>
      <c r="P83" s="333"/>
      <c r="Q83" s="333"/>
      <c r="R83" s="333"/>
      <c r="S83" s="334"/>
      <c r="T83" s="393" t="s">
        <v>3</v>
      </c>
      <c r="U83" s="336"/>
    </row>
    <row r="84" spans="1:23" ht="52.5">
      <c r="A84" s="56" t="s">
        <v>22</v>
      </c>
      <c r="B84" s="46" t="s">
        <v>23</v>
      </c>
      <c r="C84" s="57" t="s">
        <v>57</v>
      </c>
      <c r="D84" s="57" t="s">
        <v>24</v>
      </c>
      <c r="E84" s="57" t="s">
        <v>111</v>
      </c>
      <c r="F84" s="57" t="s">
        <v>50</v>
      </c>
      <c r="G84" s="57" t="s">
        <v>25</v>
      </c>
      <c r="H84" s="57" t="s">
        <v>26</v>
      </c>
      <c r="I84" s="48" t="s">
        <v>27</v>
      </c>
      <c r="J84" s="49" t="s">
        <v>28</v>
      </c>
      <c r="K84" s="50" t="s">
        <v>4</v>
      </c>
      <c r="L84" s="49" t="s">
        <v>29</v>
      </c>
      <c r="M84" s="51" t="s">
        <v>30</v>
      </c>
      <c r="N84" s="52" t="s">
        <v>31</v>
      </c>
      <c r="O84" s="51" t="s">
        <v>32</v>
      </c>
      <c r="P84" s="50" t="s">
        <v>4</v>
      </c>
      <c r="Q84" s="51" t="s">
        <v>33</v>
      </c>
      <c r="R84" s="51" t="s">
        <v>48</v>
      </c>
      <c r="S84" s="51" t="s">
        <v>49</v>
      </c>
      <c r="T84" s="53" t="s">
        <v>51</v>
      </c>
      <c r="U84" s="54" t="s">
        <v>52</v>
      </c>
    </row>
    <row r="85" spans="1:23" ht="13.5" thickBot="1">
      <c r="A85" s="47" t="s">
        <v>5</v>
      </c>
      <c r="B85" s="26" t="s">
        <v>6</v>
      </c>
      <c r="C85" s="26" t="s">
        <v>7</v>
      </c>
      <c r="D85" s="26" t="s">
        <v>8</v>
      </c>
      <c r="E85" s="26" t="s">
        <v>9</v>
      </c>
      <c r="F85" s="62" t="s">
        <v>10</v>
      </c>
      <c r="G85" s="62" t="s">
        <v>11</v>
      </c>
      <c r="H85" s="62" t="s">
        <v>34</v>
      </c>
      <c r="I85" s="28" t="s">
        <v>38</v>
      </c>
      <c r="J85" s="26" t="s">
        <v>39</v>
      </c>
      <c r="K85" s="29" t="s">
        <v>40</v>
      </c>
      <c r="L85" s="30" t="s">
        <v>41</v>
      </c>
      <c r="M85" s="30" t="s">
        <v>35</v>
      </c>
      <c r="N85" s="29" t="s">
        <v>42</v>
      </c>
      <c r="O85" s="30" t="s">
        <v>43</v>
      </c>
      <c r="P85" s="29" t="s">
        <v>44</v>
      </c>
      <c r="Q85" s="30" t="s">
        <v>45</v>
      </c>
      <c r="R85" s="31" t="s">
        <v>12</v>
      </c>
      <c r="S85" s="31" t="s">
        <v>13</v>
      </c>
      <c r="T85" s="31" t="s">
        <v>36</v>
      </c>
      <c r="U85" s="31" t="s">
        <v>46</v>
      </c>
    </row>
    <row r="86" spans="1:23" ht="33.75">
      <c r="A86" s="30" t="s">
        <v>14</v>
      </c>
      <c r="B86" s="32" t="s">
        <v>145</v>
      </c>
      <c r="C86" s="26" t="s">
        <v>146</v>
      </c>
      <c r="D86" s="33" t="s">
        <v>147</v>
      </c>
      <c r="E86" s="33">
        <v>72639002</v>
      </c>
      <c r="F86" s="67">
        <v>2016</v>
      </c>
      <c r="G86" s="23" t="s">
        <v>148</v>
      </c>
      <c r="H86" s="58">
        <v>3</v>
      </c>
      <c r="I86" s="44"/>
      <c r="J86" s="37">
        <f>H86*I86</f>
        <v>0</v>
      </c>
      <c r="K86" s="38"/>
      <c r="L86" s="37">
        <f>ROUND(J86*K86+J86,2)</f>
        <v>0</v>
      </c>
      <c r="M86" s="39">
        <v>20</v>
      </c>
      <c r="N86" s="40"/>
      <c r="O86" s="41">
        <f>N86*M86</f>
        <v>0</v>
      </c>
      <c r="P86" s="38"/>
      <c r="Q86" s="41">
        <f>ROUND(O86+O86*P86,2)</f>
        <v>0</v>
      </c>
      <c r="R86" s="398">
        <v>20000</v>
      </c>
      <c r="S86" s="354">
        <v>24600</v>
      </c>
      <c r="T86" s="294">
        <f>SUM(J88+O88+R88)</f>
        <v>20000</v>
      </c>
      <c r="U86" s="294">
        <f>SUM(L88+Q88+S88)</f>
        <v>24600</v>
      </c>
    </row>
    <row r="87" spans="1:23" ht="53.25" thickBot="1">
      <c r="A87" s="30" t="s">
        <v>15</v>
      </c>
      <c r="B87" s="32" t="s">
        <v>149</v>
      </c>
      <c r="C87" s="26" t="s">
        <v>150</v>
      </c>
      <c r="D87" s="33" t="s">
        <v>147</v>
      </c>
      <c r="E87" s="67">
        <v>64868004</v>
      </c>
      <c r="F87" s="67">
        <v>2013</v>
      </c>
      <c r="G87" s="23" t="s">
        <v>151</v>
      </c>
      <c r="H87" s="58">
        <v>3</v>
      </c>
      <c r="I87" s="44"/>
      <c r="J87" s="37">
        <f t="shared" ref="J87" si="16">H87*I87</f>
        <v>0</v>
      </c>
      <c r="K87" s="38"/>
      <c r="L87" s="37">
        <f t="shared" ref="L87" si="17">ROUND(J87*K87+J87,2)</f>
        <v>0</v>
      </c>
      <c r="M87" s="39">
        <v>20</v>
      </c>
      <c r="N87" s="40"/>
      <c r="O87" s="41">
        <f t="shared" ref="O87" si="18">N87*M87</f>
        <v>0</v>
      </c>
      <c r="P87" s="38"/>
      <c r="Q87" s="41">
        <f t="shared" ref="Q87" si="19">ROUND(O87+O87*P87,2)</f>
        <v>0</v>
      </c>
      <c r="R87" s="399"/>
      <c r="S87" s="291"/>
      <c r="T87" s="295"/>
      <c r="U87" s="295"/>
    </row>
    <row r="88" spans="1:23">
      <c r="I88" s="16" t="s">
        <v>21</v>
      </c>
      <c r="J88" s="8">
        <f>SUM(J86:J87)</f>
        <v>0</v>
      </c>
      <c r="K88" s="9"/>
      <c r="L88" s="8">
        <f>SUM(L86:L87)</f>
        <v>0</v>
      </c>
      <c r="M88" s="9"/>
      <c r="N88" s="9"/>
      <c r="O88" s="8">
        <f>SUM(O86:O87)</f>
        <v>0</v>
      </c>
      <c r="P88" s="9"/>
      <c r="Q88" s="8">
        <f>SUM(Q86:Q87)</f>
        <v>0</v>
      </c>
      <c r="R88" s="8">
        <f>SUM(R86:R87)</f>
        <v>20000</v>
      </c>
      <c r="S88" s="8">
        <f>SUM(S86:S87)</f>
        <v>24600</v>
      </c>
    </row>
    <row r="90" spans="1:23">
      <c r="A90" s="10" t="s">
        <v>153</v>
      </c>
      <c r="B90" s="73"/>
      <c r="M90" s="10" t="str">
        <f>A90</f>
        <v>PAKIET NR 11</v>
      </c>
    </row>
    <row r="91" spans="1:23">
      <c r="A91" s="373" t="s">
        <v>0</v>
      </c>
      <c r="B91" s="374"/>
      <c r="C91" s="374"/>
      <c r="D91" s="374"/>
      <c r="E91" s="374"/>
      <c r="F91" s="374"/>
      <c r="G91" s="375"/>
      <c r="H91" s="373" t="s">
        <v>1</v>
      </c>
      <c r="I91" s="374"/>
      <c r="J91" s="374"/>
      <c r="K91" s="374"/>
      <c r="L91" s="375"/>
      <c r="M91" s="359" t="s">
        <v>2</v>
      </c>
      <c r="N91" s="359"/>
      <c r="O91" s="359"/>
      <c r="P91" s="359"/>
      <c r="Q91" s="359"/>
      <c r="R91" s="359"/>
      <c r="S91" s="359"/>
      <c r="T91" s="381" t="s">
        <v>3</v>
      </c>
      <c r="U91" s="377"/>
    </row>
    <row r="92" spans="1:23" ht="52.5">
      <c r="A92" s="56" t="s">
        <v>22</v>
      </c>
      <c r="B92" s="46" t="s">
        <v>23</v>
      </c>
      <c r="C92" s="57" t="s">
        <v>57</v>
      </c>
      <c r="D92" s="57" t="s">
        <v>24</v>
      </c>
      <c r="E92" s="57" t="s">
        <v>111</v>
      </c>
      <c r="F92" s="57" t="s">
        <v>50</v>
      </c>
      <c r="G92" s="57" t="s">
        <v>25</v>
      </c>
      <c r="H92" s="57" t="s">
        <v>26</v>
      </c>
      <c r="I92" s="48" t="s">
        <v>27</v>
      </c>
      <c r="J92" s="49" t="s">
        <v>28</v>
      </c>
      <c r="K92" s="50" t="s">
        <v>4</v>
      </c>
      <c r="L92" s="49" t="s">
        <v>29</v>
      </c>
      <c r="M92" s="51" t="s">
        <v>30</v>
      </c>
      <c r="N92" s="52" t="s">
        <v>31</v>
      </c>
      <c r="O92" s="51" t="s">
        <v>32</v>
      </c>
      <c r="P92" s="50" t="s">
        <v>4</v>
      </c>
      <c r="Q92" s="51" t="s">
        <v>33</v>
      </c>
      <c r="R92" s="51" t="s">
        <v>48</v>
      </c>
      <c r="S92" s="51" t="s">
        <v>49</v>
      </c>
      <c r="T92" s="53" t="s">
        <v>51</v>
      </c>
      <c r="U92" s="54" t="s">
        <v>52</v>
      </c>
    </row>
    <row r="93" spans="1:23" ht="13.5" thickBot="1">
      <c r="A93" s="47" t="s">
        <v>5</v>
      </c>
      <c r="B93" s="26" t="s">
        <v>6</v>
      </c>
      <c r="C93" s="26" t="s">
        <v>7</v>
      </c>
      <c r="D93" s="26" t="s">
        <v>8</v>
      </c>
      <c r="E93" s="26" t="s">
        <v>9</v>
      </c>
      <c r="F93" s="64" t="s">
        <v>10</v>
      </c>
      <c r="G93" s="64" t="s">
        <v>11</v>
      </c>
      <c r="H93" s="64" t="s">
        <v>34</v>
      </c>
      <c r="I93" s="28" t="s">
        <v>38</v>
      </c>
      <c r="J93" s="26" t="s">
        <v>39</v>
      </c>
      <c r="K93" s="29" t="s">
        <v>40</v>
      </c>
      <c r="L93" s="30" t="s">
        <v>41</v>
      </c>
      <c r="M93" s="30" t="s">
        <v>35</v>
      </c>
      <c r="N93" s="29" t="s">
        <v>42</v>
      </c>
      <c r="O93" s="30" t="s">
        <v>43</v>
      </c>
      <c r="P93" s="29" t="s">
        <v>44</v>
      </c>
      <c r="Q93" s="30" t="s">
        <v>45</v>
      </c>
      <c r="R93" s="31" t="s">
        <v>12</v>
      </c>
      <c r="S93" s="31" t="s">
        <v>13</v>
      </c>
      <c r="T93" s="31" t="s">
        <v>36</v>
      </c>
      <c r="U93" s="31" t="s">
        <v>46</v>
      </c>
    </row>
    <row r="94" spans="1:23" ht="52.5">
      <c r="A94" s="30" t="s">
        <v>14</v>
      </c>
      <c r="B94" s="68" t="s">
        <v>154</v>
      </c>
      <c r="C94" s="26" t="s">
        <v>155</v>
      </c>
      <c r="D94" s="33" t="s">
        <v>156</v>
      </c>
      <c r="E94" s="33" t="s">
        <v>157</v>
      </c>
      <c r="F94" s="69">
        <v>2020</v>
      </c>
      <c r="G94" s="70" t="s">
        <v>158</v>
      </c>
      <c r="H94" s="71">
        <v>3</v>
      </c>
      <c r="I94" s="44"/>
      <c r="J94" s="37">
        <f>H94*I94</f>
        <v>0</v>
      </c>
      <c r="K94" s="38"/>
      <c r="L94" s="37">
        <f>ROUND(J94*K94+J94,2)</f>
        <v>0</v>
      </c>
      <c r="M94" s="72">
        <v>10</v>
      </c>
      <c r="N94" s="40"/>
      <c r="O94" s="41">
        <f>N94*M94</f>
        <v>0</v>
      </c>
      <c r="P94" s="38"/>
      <c r="Q94" s="41">
        <f>ROUND(O94+O94*P94,2)</f>
        <v>0</v>
      </c>
      <c r="R94" s="382">
        <v>50000</v>
      </c>
      <c r="S94" s="384">
        <v>61500</v>
      </c>
      <c r="T94" s="294">
        <f>SUM(J114+O114+R114)</f>
        <v>50000</v>
      </c>
      <c r="U94" s="294">
        <f>SUM(L114+Q114+S114)</f>
        <v>61500</v>
      </c>
    </row>
    <row r="95" spans="1:23" ht="52.5">
      <c r="A95" s="30" t="s">
        <v>15</v>
      </c>
      <c r="B95" s="68" t="s">
        <v>159</v>
      </c>
      <c r="C95" s="26" t="s">
        <v>160</v>
      </c>
      <c r="D95" s="33" t="s">
        <v>156</v>
      </c>
      <c r="E95" s="35" t="s">
        <v>161</v>
      </c>
      <c r="F95" s="69">
        <v>2020</v>
      </c>
      <c r="G95" s="70" t="s">
        <v>158</v>
      </c>
      <c r="H95" s="71">
        <v>3</v>
      </c>
      <c r="I95" s="44"/>
      <c r="J95" s="37">
        <f t="shared" ref="J95:J113" si="20">H95*I95</f>
        <v>0</v>
      </c>
      <c r="K95" s="38"/>
      <c r="L95" s="37">
        <f t="shared" ref="L95:L113" si="21">ROUND(J95*K95+J95,2)</f>
        <v>0</v>
      </c>
      <c r="M95" s="72">
        <v>10</v>
      </c>
      <c r="N95" s="40"/>
      <c r="O95" s="41">
        <f t="shared" ref="O95:O113" si="22">N95*M95</f>
        <v>0</v>
      </c>
      <c r="P95" s="38"/>
      <c r="Q95" s="41">
        <f t="shared" ref="Q95:Q113" si="23">ROUND(O95+O95*P95,2)</f>
        <v>0</v>
      </c>
      <c r="R95" s="383"/>
      <c r="S95" s="385"/>
      <c r="T95" s="299"/>
      <c r="U95" s="299"/>
    </row>
    <row r="96" spans="1:23" ht="52.5">
      <c r="A96" s="30" t="s">
        <v>16</v>
      </c>
      <c r="B96" s="68" t="s">
        <v>159</v>
      </c>
      <c r="C96" s="26" t="s">
        <v>160</v>
      </c>
      <c r="D96" s="33" t="s">
        <v>156</v>
      </c>
      <c r="E96" s="35" t="s">
        <v>162</v>
      </c>
      <c r="F96" s="69">
        <v>2020</v>
      </c>
      <c r="G96" s="70" t="s">
        <v>158</v>
      </c>
      <c r="H96" s="71">
        <v>3</v>
      </c>
      <c r="I96" s="44"/>
      <c r="J96" s="37">
        <f t="shared" si="20"/>
        <v>0</v>
      </c>
      <c r="K96" s="38"/>
      <c r="L96" s="37">
        <f t="shared" si="21"/>
        <v>0</v>
      </c>
      <c r="M96" s="72">
        <v>10</v>
      </c>
      <c r="N96" s="40"/>
      <c r="O96" s="41">
        <f t="shared" si="22"/>
        <v>0</v>
      </c>
      <c r="P96" s="38"/>
      <c r="Q96" s="41">
        <f t="shared" si="23"/>
        <v>0</v>
      </c>
      <c r="R96" s="383"/>
      <c r="S96" s="385"/>
      <c r="T96" s="299"/>
      <c r="U96" s="299"/>
    </row>
    <row r="97" spans="1:21" ht="52.5">
      <c r="A97" s="30" t="s">
        <v>17</v>
      </c>
      <c r="B97" s="68" t="s">
        <v>159</v>
      </c>
      <c r="C97" s="26" t="s">
        <v>160</v>
      </c>
      <c r="D97" s="33" t="s">
        <v>156</v>
      </c>
      <c r="E97" s="35" t="s">
        <v>163</v>
      </c>
      <c r="F97" s="69">
        <v>2020</v>
      </c>
      <c r="G97" s="70" t="s">
        <v>158</v>
      </c>
      <c r="H97" s="71">
        <v>3</v>
      </c>
      <c r="I97" s="44"/>
      <c r="J97" s="37">
        <f t="shared" si="20"/>
        <v>0</v>
      </c>
      <c r="K97" s="38"/>
      <c r="L97" s="37">
        <f t="shared" si="21"/>
        <v>0</v>
      </c>
      <c r="M97" s="72">
        <v>10</v>
      </c>
      <c r="N97" s="40"/>
      <c r="O97" s="41">
        <f t="shared" si="22"/>
        <v>0</v>
      </c>
      <c r="P97" s="38"/>
      <c r="Q97" s="41">
        <f t="shared" si="23"/>
        <v>0</v>
      </c>
      <c r="R97" s="383"/>
      <c r="S97" s="385"/>
      <c r="T97" s="299"/>
      <c r="U97" s="299"/>
    </row>
    <row r="98" spans="1:21" ht="52.5">
      <c r="A98" s="30" t="s">
        <v>53</v>
      </c>
      <c r="B98" s="68" t="s">
        <v>159</v>
      </c>
      <c r="C98" s="26" t="s">
        <v>160</v>
      </c>
      <c r="D98" s="33" t="s">
        <v>156</v>
      </c>
      <c r="E98" s="35" t="s">
        <v>164</v>
      </c>
      <c r="F98" s="69">
        <v>2020</v>
      </c>
      <c r="G98" s="70" t="s">
        <v>158</v>
      </c>
      <c r="H98" s="71">
        <v>3</v>
      </c>
      <c r="I98" s="44"/>
      <c r="J98" s="37">
        <f t="shared" si="20"/>
        <v>0</v>
      </c>
      <c r="K98" s="38"/>
      <c r="L98" s="37">
        <f t="shared" si="21"/>
        <v>0</v>
      </c>
      <c r="M98" s="72">
        <v>10</v>
      </c>
      <c r="N98" s="40"/>
      <c r="O98" s="41">
        <f t="shared" si="22"/>
        <v>0</v>
      </c>
      <c r="P98" s="38"/>
      <c r="Q98" s="41">
        <f t="shared" si="23"/>
        <v>0</v>
      </c>
      <c r="R98" s="383"/>
      <c r="S98" s="385"/>
      <c r="T98" s="299"/>
      <c r="U98" s="299"/>
    </row>
    <row r="99" spans="1:21" ht="31.5">
      <c r="A99" s="30" t="s">
        <v>54</v>
      </c>
      <c r="B99" s="68" t="s">
        <v>159</v>
      </c>
      <c r="C99" s="26" t="s">
        <v>160</v>
      </c>
      <c r="D99" s="33" t="s">
        <v>156</v>
      </c>
      <c r="E99" s="35" t="s">
        <v>165</v>
      </c>
      <c r="F99" s="69">
        <v>2020</v>
      </c>
      <c r="G99" s="70" t="s">
        <v>166</v>
      </c>
      <c r="H99" s="71">
        <v>2</v>
      </c>
      <c r="I99" s="44"/>
      <c r="J99" s="37">
        <f t="shared" si="20"/>
        <v>0</v>
      </c>
      <c r="K99" s="38"/>
      <c r="L99" s="37">
        <f t="shared" si="21"/>
        <v>0</v>
      </c>
      <c r="M99" s="72">
        <v>10</v>
      </c>
      <c r="N99" s="40"/>
      <c r="O99" s="41">
        <f t="shared" si="22"/>
        <v>0</v>
      </c>
      <c r="P99" s="38"/>
      <c r="Q99" s="41">
        <f t="shared" si="23"/>
        <v>0</v>
      </c>
      <c r="R99" s="383"/>
      <c r="S99" s="385"/>
      <c r="T99" s="299"/>
      <c r="U99" s="299"/>
    </row>
    <row r="100" spans="1:21" ht="31.5">
      <c r="A100" s="30" t="s">
        <v>55</v>
      </c>
      <c r="B100" s="68" t="s">
        <v>159</v>
      </c>
      <c r="C100" s="26" t="s">
        <v>160</v>
      </c>
      <c r="D100" s="33" t="s">
        <v>156</v>
      </c>
      <c r="E100" s="35" t="s">
        <v>167</v>
      </c>
      <c r="F100" s="69">
        <v>2020</v>
      </c>
      <c r="G100" s="70" t="s">
        <v>166</v>
      </c>
      <c r="H100" s="71">
        <v>2</v>
      </c>
      <c r="I100" s="44"/>
      <c r="J100" s="37">
        <f t="shared" si="20"/>
        <v>0</v>
      </c>
      <c r="K100" s="38"/>
      <c r="L100" s="37">
        <f t="shared" si="21"/>
        <v>0</v>
      </c>
      <c r="M100" s="72">
        <v>10</v>
      </c>
      <c r="N100" s="40"/>
      <c r="O100" s="41">
        <f t="shared" si="22"/>
        <v>0</v>
      </c>
      <c r="P100" s="38"/>
      <c r="Q100" s="41">
        <f t="shared" si="23"/>
        <v>0</v>
      </c>
      <c r="R100" s="383"/>
      <c r="S100" s="385"/>
      <c r="T100" s="299"/>
      <c r="U100" s="299"/>
    </row>
    <row r="101" spans="1:21" ht="31.5">
      <c r="A101" s="30" t="s">
        <v>56</v>
      </c>
      <c r="B101" s="68" t="s">
        <v>159</v>
      </c>
      <c r="C101" s="26" t="s">
        <v>160</v>
      </c>
      <c r="D101" s="33" t="s">
        <v>156</v>
      </c>
      <c r="E101" s="35" t="s">
        <v>168</v>
      </c>
      <c r="F101" s="69">
        <v>2020</v>
      </c>
      <c r="G101" s="70" t="s">
        <v>166</v>
      </c>
      <c r="H101" s="71">
        <v>2</v>
      </c>
      <c r="I101" s="44"/>
      <c r="J101" s="37">
        <f t="shared" si="20"/>
        <v>0</v>
      </c>
      <c r="K101" s="38"/>
      <c r="L101" s="37">
        <f t="shared" si="21"/>
        <v>0</v>
      </c>
      <c r="M101" s="72">
        <v>10</v>
      </c>
      <c r="N101" s="40"/>
      <c r="O101" s="41">
        <f t="shared" si="22"/>
        <v>0</v>
      </c>
      <c r="P101" s="38"/>
      <c r="Q101" s="41">
        <f t="shared" si="23"/>
        <v>0</v>
      </c>
      <c r="R101" s="383"/>
      <c r="S101" s="385"/>
      <c r="T101" s="299"/>
      <c r="U101" s="299"/>
    </row>
    <row r="102" spans="1:21" ht="31.5">
      <c r="A102" s="30" t="s">
        <v>169</v>
      </c>
      <c r="B102" s="68" t="s">
        <v>159</v>
      </c>
      <c r="C102" s="26" t="s">
        <v>160</v>
      </c>
      <c r="D102" s="33" t="s">
        <v>156</v>
      </c>
      <c r="E102" s="35" t="s">
        <v>170</v>
      </c>
      <c r="F102" s="69">
        <v>2020</v>
      </c>
      <c r="G102" s="70" t="s">
        <v>166</v>
      </c>
      <c r="H102" s="71">
        <v>2</v>
      </c>
      <c r="I102" s="44"/>
      <c r="J102" s="37">
        <f t="shared" si="20"/>
        <v>0</v>
      </c>
      <c r="K102" s="38"/>
      <c r="L102" s="37">
        <f t="shared" si="21"/>
        <v>0</v>
      </c>
      <c r="M102" s="72">
        <v>10</v>
      </c>
      <c r="N102" s="40"/>
      <c r="O102" s="41">
        <f t="shared" si="22"/>
        <v>0</v>
      </c>
      <c r="P102" s="38"/>
      <c r="Q102" s="41">
        <f t="shared" si="23"/>
        <v>0</v>
      </c>
      <c r="R102" s="383"/>
      <c r="S102" s="385"/>
      <c r="T102" s="299"/>
      <c r="U102" s="299"/>
    </row>
    <row r="103" spans="1:21" ht="31.5">
      <c r="A103" s="30" t="s">
        <v>171</v>
      </c>
      <c r="B103" s="68" t="s">
        <v>159</v>
      </c>
      <c r="C103" s="26" t="s">
        <v>160</v>
      </c>
      <c r="D103" s="33" t="s">
        <v>156</v>
      </c>
      <c r="E103" s="35" t="s">
        <v>172</v>
      </c>
      <c r="F103" s="69">
        <v>2020</v>
      </c>
      <c r="G103" s="70" t="s">
        <v>166</v>
      </c>
      <c r="H103" s="71">
        <v>2</v>
      </c>
      <c r="I103" s="44"/>
      <c r="J103" s="37">
        <f t="shared" si="20"/>
        <v>0</v>
      </c>
      <c r="K103" s="38"/>
      <c r="L103" s="37">
        <f t="shared" si="21"/>
        <v>0</v>
      </c>
      <c r="M103" s="72">
        <v>10</v>
      </c>
      <c r="N103" s="40"/>
      <c r="O103" s="41">
        <f t="shared" si="22"/>
        <v>0</v>
      </c>
      <c r="P103" s="38"/>
      <c r="Q103" s="41">
        <f t="shared" si="23"/>
        <v>0</v>
      </c>
      <c r="R103" s="383"/>
      <c r="S103" s="385"/>
      <c r="T103" s="299"/>
      <c r="U103" s="299"/>
    </row>
    <row r="104" spans="1:21" ht="31.5">
      <c r="A104" s="30" t="s">
        <v>173</v>
      </c>
      <c r="B104" s="68" t="s">
        <v>159</v>
      </c>
      <c r="C104" s="26" t="s">
        <v>160</v>
      </c>
      <c r="D104" s="33" t="s">
        <v>156</v>
      </c>
      <c r="E104" s="35" t="s">
        <v>174</v>
      </c>
      <c r="F104" s="69">
        <v>2020</v>
      </c>
      <c r="G104" s="70" t="s">
        <v>166</v>
      </c>
      <c r="H104" s="71">
        <v>2</v>
      </c>
      <c r="I104" s="44"/>
      <c r="J104" s="37">
        <f t="shared" si="20"/>
        <v>0</v>
      </c>
      <c r="K104" s="38"/>
      <c r="L104" s="37">
        <f t="shared" si="21"/>
        <v>0</v>
      </c>
      <c r="M104" s="72">
        <v>10</v>
      </c>
      <c r="N104" s="40"/>
      <c r="O104" s="41">
        <f t="shared" si="22"/>
        <v>0</v>
      </c>
      <c r="P104" s="38"/>
      <c r="Q104" s="41">
        <f t="shared" si="23"/>
        <v>0</v>
      </c>
      <c r="R104" s="383"/>
      <c r="S104" s="385"/>
      <c r="T104" s="299"/>
      <c r="U104" s="299"/>
    </row>
    <row r="105" spans="1:21" ht="31.5">
      <c r="A105" s="30" t="s">
        <v>175</v>
      </c>
      <c r="B105" s="68" t="s">
        <v>159</v>
      </c>
      <c r="C105" s="26" t="s">
        <v>160</v>
      </c>
      <c r="D105" s="33" t="s">
        <v>156</v>
      </c>
      <c r="E105" s="35" t="s">
        <v>176</v>
      </c>
      <c r="F105" s="69">
        <v>2020</v>
      </c>
      <c r="G105" s="70" t="s">
        <v>166</v>
      </c>
      <c r="H105" s="71">
        <v>2</v>
      </c>
      <c r="I105" s="44"/>
      <c r="J105" s="37">
        <f t="shared" si="20"/>
        <v>0</v>
      </c>
      <c r="K105" s="38"/>
      <c r="L105" s="37">
        <f t="shared" si="21"/>
        <v>0</v>
      </c>
      <c r="M105" s="72">
        <v>10</v>
      </c>
      <c r="N105" s="40"/>
      <c r="O105" s="41">
        <f t="shared" si="22"/>
        <v>0</v>
      </c>
      <c r="P105" s="38"/>
      <c r="Q105" s="41">
        <f t="shared" si="23"/>
        <v>0</v>
      </c>
      <c r="R105" s="383"/>
      <c r="S105" s="385"/>
      <c r="T105" s="299"/>
      <c r="U105" s="299"/>
    </row>
    <row r="106" spans="1:21" ht="31.5">
      <c r="A106" s="30" t="s">
        <v>177</v>
      </c>
      <c r="B106" s="68" t="s">
        <v>159</v>
      </c>
      <c r="C106" s="26" t="s">
        <v>160</v>
      </c>
      <c r="D106" s="33" t="s">
        <v>156</v>
      </c>
      <c r="E106" s="35" t="s">
        <v>178</v>
      </c>
      <c r="F106" s="69">
        <v>2020</v>
      </c>
      <c r="G106" s="70" t="s">
        <v>166</v>
      </c>
      <c r="H106" s="71">
        <v>2</v>
      </c>
      <c r="I106" s="44"/>
      <c r="J106" s="37">
        <f t="shared" si="20"/>
        <v>0</v>
      </c>
      <c r="K106" s="38"/>
      <c r="L106" s="37">
        <f t="shared" si="21"/>
        <v>0</v>
      </c>
      <c r="M106" s="72">
        <v>10</v>
      </c>
      <c r="N106" s="40"/>
      <c r="O106" s="41">
        <f t="shared" si="22"/>
        <v>0</v>
      </c>
      <c r="P106" s="38"/>
      <c r="Q106" s="41">
        <f t="shared" si="23"/>
        <v>0</v>
      </c>
      <c r="R106" s="383"/>
      <c r="S106" s="385"/>
      <c r="T106" s="299"/>
      <c r="U106" s="299"/>
    </row>
    <row r="107" spans="1:21" ht="31.5">
      <c r="A107" s="30" t="s">
        <v>179</v>
      </c>
      <c r="B107" s="68" t="s">
        <v>159</v>
      </c>
      <c r="C107" s="26" t="s">
        <v>160</v>
      </c>
      <c r="D107" s="33" t="s">
        <v>156</v>
      </c>
      <c r="E107" s="35" t="s">
        <v>180</v>
      </c>
      <c r="F107" s="69">
        <v>2020</v>
      </c>
      <c r="G107" s="70" t="s">
        <v>166</v>
      </c>
      <c r="H107" s="71">
        <v>2</v>
      </c>
      <c r="I107" s="44"/>
      <c r="J107" s="37">
        <f t="shared" si="20"/>
        <v>0</v>
      </c>
      <c r="K107" s="38"/>
      <c r="L107" s="37">
        <f t="shared" si="21"/>
        <v>0</v>
      </c>
      <c r="M107" s="72">
        <v>10</v>
      </c>
      <c r="N107" s="40"/>
      <c r="O107" s="41">
        <f t="shared" si="22"/>
        <v>0</v>
      </c>
      <c r="P107" s="38"/>
      <c r="Q107" s="41">
        <f t="shared" si="23"/>
        <v>0</v>
      </c>
      <c r="R107" s="383"/>
      <c r="S107" s="385"/>
      <c r="T107" s="299"/>
      <c r="U107" s="299"/>
    </row>
    <row r="108" spans="1:21" ht="31.5">
      <c r="A108" s="30" t="s">
        <v>181</v>
      </c>
      <c r="B108" s="68" t="s">
        <v>159</v>
      </c>
      <c r="C108" s="26" t="s">
        <v>160</v>
      </c>
      <c r="D108" s="33" t="s">
        <v>156</v>
      </c>
      <c r="E108" s="35" t="s">
        <v>182</v>
      </c>
      <c r="F108" s="69">
        <v>2020</v>
      </c>
      <c r="G108" s="70" t="s">
        <v>166</v>
      </c>
      <c r="H108" s="71">
        <v>2</v>
      </c>
      <c r="I108" s="44"/>
      <c r="J108" s="37">
        <f t="shared" si="20"/>
        <v>0</v>
      </c>
      <c r="K108" s="38"/>
      <c r="L108" s="37">
        <f t="shared" si="21"/>
        <v>0</v>
      </c>
      <c r="M108" s="72">
        <v>10</v>
      </c>
      <c r="N108" s="40"/>
      <c r="O108" s="41">
        <f t="shared" si="22"/>
        <v>0</v>
      </c>
      <c r="P108" s="38"/>
      <c r="Q108" s="41">
        <f t="shared" si="23"/>
        <v>0</v>
      </c>
      <c r="R108" s="383"/>
      <c r="S108" s="385"/>
      <c r="T108" s="299"/>
      <c r="U108" s="299"/>
    </row>
    <row r="109" spans="1:21" ht="31.5">
      <c r="A109" s="30" t="s">
        <v>183</v>
      </c>
      <c r="B109" s="68" t="s">
        <v>159</v>
      </c>
      <c r="C109" s="26" t="s">
        <v>160</v>
      </c>
      <c r="D109" s="33" t="s">
        <v>156</v>
      </c>
      <c r="E109" s="35" t="s">
        <v>184</v>
      </c>
      <c r="F109" s="69">
        <v>2020</v>
      </c>
      <c r="G109" s="70" t="s">
        <v>166</v>
      </c>
      <c r="H109" s="71">
        <v>2</v>
      </c>
      <c r="I109" s="44"/>
      <c r="J109" s="37">
        <f t="shared" si="20"/>
        <v>0</v>
      </c>
      <c r="K109" s="38"/>
      <c r="L109" s="37">
        <f t="shared" si="21"/>
        <v>0</v>
      </c>
      <c r="M109" s="72">
        <v>10</v>
      </c>
      <c r="N109" s="40"/>
      <c r="O109" s="41">
        <f t="shared" si="22"/>
        <v>0</v>
      </c>
      <c r="P109" s="38"/>
      <c r="Q109" s="41">
        <f t="shared" si="23"/>
        <v>0</v>
      </c>
      <c r="R109" s="383"/>
      <c r="S109" s="385"/>
      <c r="T109" s="299"/>
      <c r="U109" s="299"/>
    </row>
    <row r="110" spans="1:21" ht="31.5">
      <c r="A110" s="30" t="s">
        <v>185</v>
      </c>
      <c r="B110" s="68" t="s">
        <v>159</v>
      </c>
      <c r="C110" s="26" t="s">
        <v>160</v>
      </c>
      <c r="D110" s="33" t="s">
        <v>156</v>
      </c>
      <c r="E110" s="35" t="s">
        <v>186</v>
      </c>
      <c r="F110" s="69">
        <v>2020</v>
      </c>
      <c r="G110" s="70" t="s">
        <v>166</v>
      </c>
      <c r="H110" s="71">
        <v>2</v>
      </c>
      <c r="I110" s="44"/>
      <c r="J110" s="37">
        <f t="shared" si="20"/>
        <v>0</v>
      </c>
      <c r="K110" s="38"/>
      <c r="L110" s="37">
        <f t="shared" si="21"/>
        <v>0</v>
      </c>
      <c r="M110" s="72">
        <v>10</v>
      </c>
      <c r="N110" s="40"/>
      <c r="O110" s="41">
        <f t="shared" si="22"/>
        <v>0</v>
      </c>
      <c r="P110" s="38"/>
      <c r="Q110" s="41">
        <f t="shared" si="23"/>
        <v>0</v>
      </c>
      <c r="R110" s="383"/>
      <c r="S110" s="385"/>
      <c r="T110" s="299"/>
      <c r="U110" s="299"/>
    </row>
    <row r="111" spans="1:21" ht="31.5">
      <c r="A111" s="30" t="s">
        <v>187</v>
      </c>
      <c r="B111" s="68" t="s">
        <v>159</v>
      </c>
      <c r="C111" s="26" t="s">
        <v>160</v>
      </c>
      <c r="D111" s="33" t="s">
        <v>156</v>
      </c>
      <c r="E111" s="35" t="s">
        <v>188</v>
      </c>
      <c r="F111" s="69">
        <v>2020</v>
      </c>
      <c r="G111" s="70" t="s">
        <v>166</v>
      </c>
      <c r="H111" s="71">
        <v>2</v>
      </c>
      <c r="I111" s="44"/>
      <c r="J111" s="37">
        <f t="shared" si="20"/>
        <v>0</v>
      </c>
      <c r="K111" s="38"/>
      <c r="L111" s="37">
        <f t="shared" si="21"/>
        <v>0</v>
      </c>
      <c r="M111" s="72">
        <v>10</v>
      </c>
      <c r="N111" s="40"/>
      <c r="O111" s="41">
        <f t="shared" si="22"/>
        <v>0</v>
      </c>
      <c r="P111" s="38"/>
      <c r="Q111" s="41">
        <f t="shared" si="23"/>
        <v>0</v>
      </c>
      <c r="R111" s="383"/>
      <c r="S111" s="385"/>
      <c r="T111" s="299"/>
      <c r="U111" s="299"/>
    </row>
    <row r="112" spans="1:21" ht="31.5">
      <c r="A112" s="30" t="s">
        <v>189</v>
      </c>
      <c r="B112" s="68" t="s">
        <v>159</v>
      </c>
      <c r="C112" s="26" t="s">
        <v>160</v>
      </c>
      <c r="D112" s="33" t="s">
        <v>156</v>
      </c>
      <c r="E112" s="35" t="s">
        <v>190</v>
      </c>
      <c r="F112" s="69">
        <v>2020</v>
      </c>
      <c r="G112" s="70" t="s">
        <v>166</v>
      </c>
      <c r="H112" s="71">
        <v>2</v>
      </c>
      <c r="I112" s="44"/>
      <c r="J112" s="37">
        <f t="shared" si="20"/>
        <v>0</v>
      </c>
      <c r="K112" s="38"/>
      <c r="L112" s="37">
        <f t="shared" si="21"/>
        <v>0</v>
      </c>
      <c r="M112" s="72">
        <v>10</v>
      </c>
      <c r="N112" s="40"/>
      <c r="O112" s="41">
        <f t="shared" si="22"/>
        <v>0</v>
      </c>
      <c r="P112" s="38"/>
      <c r="Q112" s="41">
        <f t="shared" si="23"/>
        <v>0</v>
      </c>
      <c r="R112" s="383"/>
      <c r="S112" s="385"/>
      <c r="T112" s="299"/>
      <c r="U112" s="299"/>
    </row>
    <row r="113" spans="1:21" ht="32.25" thickBot="1">
      <c r="A113" s="30" t="s">
        <v>191</v>
      </c>
      <c r="B113" s="68" t="s">
        <v>159</v>
      </c>
      <c r="C113" s="26" t="s">
        <v>192</v>
      </c>
      <c r="D113" s="33" t="s">
        <v>156</v>
      </c>
      <c r="E113" s="35" t="s">
        <v>193</v>
      </c>
      <c r="F113" s="69">
        <v>2014</v>
      </c>
      <c r="G113" s="23" t="s">
        <v>194</v>
      </c>
      <c r="H113" s="58">
        <v>3</v>
      </c>
      <c r="I113" s="44"/>
      <c r="J113" s="37">
        <f t="shared" si="20"/>
        <v>0</v>
      </c>
      <c r="K113" s="38"/>
      <c r="L113" s="37">
        <f t="shared" si="21"/>
        <v>0</v>
      </c>
      <c r="M113" s="72">
        <v>10</v>
      </c>
      <c r="N113" s="40"/>
      <c r="O113" s="41">
        <f t="shared" si="22"/>
        <v>0</v>
      </c>
      <c r="P113" s="38"/>
      <c r="Q113" s="41">
        <f t="shared" si="23"/>
        <v>0</v>
      </c>
      <c r="R113" s="388"/>
      <c r="S113" s="390"/>
      <c r="T113" s="295"/>
      <c r="U113" s="295"/>
    </row>
    <row r="114" spans="1:21">
      <c r="B114" s="73"/>
      <c r="F114" s="74"/>
      <c r="I114" s="16" t="s">
        <v>21</v>
      </c>
      <c r="J114" s="8">
        <f>SUM(J94:J113)</f>
        <v>0</v>
      </c>
      <c r="K114" s="9"/>
      <c r="L114" s="8">
        <f>SUM(L94:L113)</f>
        <v>0</v>
      </c>
      <c r="M114" s="9"/>
      <c r="N114" s="9"/>
      <c r="O114" s="8">
        <f>SUM(O94:O113)</f>
        <v>0</v>
      </c>
      <c r="P114" s="9"/>
      <c r="Q114" s="8">
        <f>SUM(Q94:Q113)</f>
        <v>0</v>
      </c>
      <c r="R114" s="8">
        <f>SUM(R94:R113)</f>
        <v>50000</v>
      </c>
      <c r="S114" s="8">
        <f>SUM(S94:S113)</f>
        <v>61500</v>
      </c>
    </row>
    <row r="116" spans="1:21">
      <c r="A116" s="10" t="s">
        <v>195</v>
      </c>
      <c r="B116" s="73"/>
      <c r="M116" s="10" t="str">
        <f>A116</f>
        <v>PAKIET NR 12</v>
      </c>
    </row>
    <row r="117" spans="1:21">
      <c r="A117" s="378" t="s">
        <v>0</v>
      </c>
      <c r="B117" s="379"/>
      <c r="C117" s="379"/>
      <c r="D117" s="379"/>
      <c r="E117" s="379"/>
      <c r="F117" s="379"/>
      <c r="G117" s="380"/>
      <c r="H117" s="378" t="s">
        <v>1</v>
      </c>
      <c r="I117" s="379"/>
      <c r="J117" s="379"/>
      <c r="K117" s="379"/>
      <c r="L117" s="380"/>
      <c r="M117" s="378" t="s">
        <v>2</v>
      </c>
      <c r="N117" s="379"/>
      <c r="O117" s="379"/>
      <c r="P117" s="379"/>
      <c r="Q117" s="379"/>
      <c r="R117" s="379"/>
      <c r="S117" s="380"/>
      <c r="T117" s="376" t="s">
        <v>3</v>
      </c>
      <c r="U117" s="386"/>
    </row>
    <row r="118" spans="1:21" ht="52.5">
      <c r="A118" s="56" t="s">
        <v>22</v>
      </c>
      <c r="B118" s="46" t="s">
        <v>23</v>
      </c>
      <c r="C118" s="57" t="s">
        <v>57</v>
      </c>
      <c r="D118" s="57" t="s">
        <v>24</v>
      </c>
      <c r="E118" s="57" t="s">
        <v>111</v>
      </c>
      <c r="F118" s="57" t="s">
        <v>50</v>
      </c>
      <c r="G118" s="57" t="s">
        <v>25</v>
      </c>
      <c r="H118" s="57" t="s">
        <v>26</v>
      </c>
      <c r="I118" s="48" t="s">
        <v>27</v>
      </c>
      <c r="J118" s="49" t="s">
        <v>28</v>
      </c>
      <c r="K118" s="50" t="s">
        <v>4</v>
      </c>
      <c r="L118" s="49" t="s">
        <v>29</v>
      </c>
      <c r="M118" s="51" t="s">
        <v>30</v>
      </c>
      <c r="N118" s="52" t="s">
        <v>31</v>
      </c>
      <c r="O118" s="51" t="s">
        <v>32</v>
      </c>
      <c r="P118" s="50" t="s">
        <v>4</v>
      </c>
      <c r="Q118" s="51" t="s">
        <v>33</v>
      </c>
      <c r="R118" s="51" t="s">
        <v>48</v>
      </c>
      <c r="S118" s="51" t="s">
        <v>49</v>
      </c>
      <c r="T118" s="53" t="s">
        <v>51</v>
      </c>
      <c r="U118" s="54" t="s">
        <v>52</v>
      </c>
    </row>
    <row r="119" spans="1:21" ht="13.5" thickBot="1">
      <c r="A119" s="47" t="s">
        <v>5</v>
      </c>
      <c r="B119" s="75" t="s">
        <v>6</v>
      </c>
      <c r="C119" s="75" t="s">
        <v>7</v>
      </c>
      <c r="D119" s="75" t="s">
        <v>8</v>
      </c>
      <c r="E119" s="75" t="s">
        <v>9</v>
      </c>
      <c r="F119" s="76" t="s">
        <v>10</v>
      </c>
      <c r="G119" s="76" t="s">
        <v>11</v>
      </c>
      <c r="H119" s="76" t="s">
        <v>34</v>
      </c>
      <c r="I119" s="77" t="s">
        <v>38</v>
      </c>
      <c r="J119" s="75" t="s">
        <v>39</v>
      </c>
      <c r="K119" s="78" t="s">
        <v>40</v>
      </c>
      <c r="L119" s="79" t="s">
        <v>41</v>
      </c>
      <c r="M119" s="79" t="s">
        <v>35</v>
      </c>
      <c r="N119" s="78" t="s">
        <v>42</v>
      </c>
      <c r="O119" s="79" t="s">
        <v>43</v>
      </c>
      <c r="P119" s="78" t="s">
        <v>44</v>
      </c>
      <c r="Q119" s="79" t="s">
        <v>45</v>
      </c>
      <c r="R119" s="80" t="s">
        <v>12</v>
      </c>
      <c r="S119" s="80" t="s">
        <v>13</v>
      </c>
      <c r="T119" s="80" t="s">
        <v>36</v>
      </c>
      <c r="U119" s="80" t="s">
        <v>46</v>
      </c>
    </row>
    <row r="120" spans="1:21" ht="45">
      <c r="A120" s="79" t="s">
        <v>14</v>
      </c>
      <c r="B120" s="81" t="s">
        <v>196</v>
      </c>
      <c r="C120" s="75" t="s">
        <v>197</v>
      </c>
      <c r="D120" s="82" t="s">
        <v>156</v>
      </c>
      <c r="E120" s="82" t="s">
        <v>198</v>
      </c>
      <c r="F120" s="83">
        <v>2020</v>
      </c>
      <c r="G120" s="84" t="s">
        <v>199</v>
      </c>
      <c r="H120" s="85">
        <v>3</v>
      </c>
      <c r="I120" s="44"/>
      <c r="J120" s="37">
        <f>H120*I120</f>
        <v>0</v>
      </c>
      <c r="K120" s="38"/>
      <c r="L120" s="37">
        <f>ROUND(J120*K120+J120,2)</f>
        <v>0</v>
      </c>
      <c r="M120" s="72">
        <v>10</v>
      </c>
      <c r="N120" s="40"/>
      <c r="O120" s="41">
        <f>N120*M120</f>
        <v>0</v>
      </c>
      <c r="P120" s="38"/>
      <c r="Q120" s="41">
        <f>ROUND(O120+O120*P120,2)</f>
        <v>0</v>
      </c>
      <c r="R120" s="387">
        <v>15000</v>
      </c>
      <c r="S120" s="389">
        <v>18450</v>
      </c>
      <c r="T120" s="294">
        <f>SUM(J122+O122+R122)</f>
        <v>15000</v>
      </c>
      <c r="U120" s="294">
        <f>SUM(L122+Q122+S122)</f>
        <v>18450</v>
      </c>
    </row>
    <row r="121" spans="1:21" ht="45.75" thickBot="1">
      <c r="A121" s="79" t="s">
        <v>15</v>
      </c>
      <c r="B121" s="81" t="s">
        <v>196</v>
      </c>
      <c r="C121" s="75" t="s">
        <v>197</v>
      </c>
      <c r="D121" s="82" t="s">
        <v>156</v>
      </c>
      <c r="E121" s="89" t="s">
        <v>200</v>
      </c>
      <c r="F121" s="83">
        <v>2020</v>
      </c>
      <c r="G121" s="70" t="s">
        <v>201</v>
      </c>
      <c r="H121" s="71">
        <v>3</v>
      </c>
      <c r="I121" s="44"/>
      <c r="J121" s="37">
        <f t="shared" ref="J121" si="24">H121*I121</f>
        <v>0</v>
      </c>
      <c r="K121" s="38"/>
      <c r="L121" s="37">
        <f t="shared" ref="L121" si="25">ROUND(J121*K121+J121,2)</f>
        <v>0</v>
      </c>
      <c r="M121" s="72">
        <v>10</v>
      </c>
      <c r="N121" s="40"/>
      <c r="O121" s="41">
        <f t="shared" ref="O121" si="26">N121*M121</f>
        <v>0</v>
      </c>
      <c r="P121" s="38"/>
      <c r="Q121" s="41">
        <f t="shared" ref="Q121" si="27">ROUND(O121+O121*P121,2)</f>
        <v>0</v>
      </c>
      <c r="R121" s="388"/>
      <c r="S121" s="390"/>
      <c r="T121" s="295"/>
      <c r="U121" s="295"/>
    </row>
    <row r="122" spans="1:21">
      <c r="B122" s="73"/>
      <c r="F122" s="74"/>
      <c r="I122" s="16" t="s">
        <v>21</v>
      </c>
      <c r="J122" s="8">
        <f>SUM(J120:J121)</f>
        <v>0</v>
      </c>
      <c r="K122" s="9"/>
      <c r="L122" s="8">
        <f>SUM(L120:L121)</f>
        <v>0</v>
      </c>
      <c r="M122" s="9"/>
      <c r="N122" s="9"/>
      <c r="O122" s="8">
        <f>SUM(O120:O121)</f>
        <v>0</v>
      </c>
      <c r="P122" s="9"/>
      <c r="Q122" s="8">
        <f>SUM(Q120:Q121)</f>
        <v>0</v>
      </c>
      <c r="R122" s="8">
        <f>SUM(R120:R121)</f>
        <v>15000</v>
      </c>
      <c r="S122" s="8">
        <f>SUM(S120:S121)</f>
        <v>18450</v>
      </c>
    </row>
    <row r="124" spans="1:21">
      <c r="A124" s="10" t="s">
        <v>202</v>
      </c>
      <c r="B124" s="73"/>
      <c r="M124" s="10" t="str">
        <f>A124</f>
        <v>PAKIET NR 13</v>
      </c>
    </row>
    <row r="125" spans="1:21">
      <c r="A125" s="378" t="s">
        <v>0</v>
      </c>
      <c r="B125" s="379"/>
      <c r="C125" s="379"/>
      <c r="D125" s="379"/>
      <c r="E125" s="379"/>
      <c r="F125" s="379"/>
      <c r="G125" s="380"/>
      <c r="H125" s="378" t="s">
        <v>1</v>
      </c>
      <c r="I125" s="379"/>
      <c r="J125" s="379"/>
      <c r="K125" s="379"/>
      <c r="L125" s="380"/>
      <c r="M125" s="378" t="s">
        <v>2</v>
      </c>
      <c r="N125" s="379"/>
      <c r="O125" s="379"/>
      <c r="P125" s="379"/>
      <c r="Q125" s="379"/>
      <c r="R125" s="87"/>
      <c r="S125" s="87"/>
      <c r="T125" s="381" t="s">
        <v>3</v>
      </c>
      <c r="U125" s="377"/>
    </row>
    <row r="126" spans="1:21" ht="52.5">
      <c r="A126" s="56" t="s">
        <v>22</v>
      </c>
      <c r="B126" s="46" t="s">
        <v>23</v>
      </c>
      <c r="C126" s="57" t="s">
        <v>57</v>
      </c>
      <c r="D126" s="57" t="s">
        <v>24</v>
      </c>
      <c r="E126" s="57" t="s">
        <v>111</v>
      </c>
      <c r="F126" s="57" t="s">
        <v>50</v>
      </c>
      <c r="G126" s="57" t="s">
        <v>25</v>
      </c>
      <c r="H126" s="57" t="s">
        <v>26</v>
      </c>
      <c r="I126" s="48" t="s">
        <v>27</v>
      </c>
      <c r="J126" s="49" t="s">
        <v>28</v>
      </c>
      <c r="K126" s="50" t="s">
        <v>4</v>
      </c>
      <c r="L126" s="49" t="s">
        <v>29</v>
      </c>
      <c r="M126" s="51" t="s">
        <v>30</v>
      </c>
      <c r="N126" s="52" t="s">
        <v>31</v>
      </c>
      <c r="O126" s="51" t="s">
        <v>32</v>
      </c>
      <c r="P126" s="50" t="s">
        <v>4</v>
      </c>
      <c r="Q126" s="51" t="s">
        <v>33</v>
      </c>
      <c r="R126" s="51" t="s">
        <v>48</v>
      </c>
      <c r="S126" s="51" t="s">
        <v>49</v>
      </c>
      <c r="T126" s="53" t="s">
        <v>51</v>
      </c>
      <c r="U126" s="54" t="s">
        <v>52</v>
      </c>
    </row>
    <row r="127" spans="1:21" ht="13.5" thickBot="1">
      <c r="A127" s="47" t="s">
        <v>5</v>
      </c>
      <c r="B127" s="26" t="s">
        <v>6</v>
      </c>
      <c r="C127" s="26" t="s">
        <v>7</v>
      </c>
      <c r="D127" s="26" t="s">
        <v>8</v>
      </c>
      <c r="E127" s="26" t="s">
        <v>9</v>
      </c>
      <c r="F127" s="76" t="s">
        <v>10</v>
      </c>
      <c r="G127" s="76" t="s">
        <v>11</v>
      </c>
      <c r="H127" s="76" t="s">
        <v>34</v>
      </c>
      <c r="I127" s="28" t="s">
        <v>38</v>
      </c>
      <c r="J127" s="26" t="s">
        <v>39</v>
      </c>
      <c r="K127" s="29" t="s">
        <v>40</v>
      </c>
      <c r="L127" s="30" t="s">
        <v>41</v>
      </c>
      <c r="M127" s="30" t="s">
        <v>35</v>
      </c>
      <c r="N127" s="29" t="s">
        <v>42</v>
      </c>
      <c r="O127" s="30" t="s">
        <v>43</v>
      </c>
      <c r="P127" s="29" t="s">
        <v>44</v>
      </c>
      <c r="Q127" s="30" t="s">
        <v>45</v>
      </c>
      <c r="R127" s="88" t="s">
        <v>12</v>
      </c>
      <c r="S127" s="88" t="s">
        <v>13</v>
      </c>
      <c r="T127" s="80" t="s">
        <v>36</v>
      </c>
      <c r="U127" s="80" t="s">
        <v>46</v>
      </c>
    </row>
    <row r="128" spans="1:21" ht="31.5">
      <c r="A128" s="30" t="s">
        <v>14</v>
      </c>
      <c r="B128" s="68" t="s">
        <v>119</v>
      </c>
      <c r="C128" s="26" t="s">
        <v>203</v>
      </c>
      <c r="D128" s="33" t="s">
        <v>156</v>
      </c>
      <c r="E128" s="33" t="s">
        <v>204</v>
      </c>
      <c r="F128" s="83">
        <v>2020</v>
      </c>
      <c r="G128" s="84" t="s">
        <v>166</v>
      </c>
      <c r="H128" s="85">
        <v>3</v>
      </c>
      <c r="I128" s="44"/>
      <c r="J128" s="37">
        <f>H128*I128</f>
        <v>0</v>
      </c>
      <c r="K128" s="38"/>
      <c r="L128" s="37">
        <f>ROUND(J128*K128+J128,2)</f>
        <v>0</v>
      </c>
      <c r="M128" s="72">
        <v>10</v>
      </c>
      <c r="N128" s="40"/>
      <c r="O128" s="41">
        <f>N128*M128</f>
        <v>0</v>
      </c>
      <c r="P128" s="38"/>
      <c r="Q128" s="41">
        <f>ROUND(O128+O128*P128,2)</f>
        <v>0</v>
      </c>
      <c r="R128" s="382">
        <v>55000</v>
      </c>
      <c r="S128" s="384">
        <v>67650</v>
      </c>
      <c r="T128" s="294">
        <f>SUM(J146+O146+R146)</f>
        <v>55000</v>
      </c>
      <c r="U128" s="294">
        <f>SUM(L146+Q146+S146)</f>
        <v>67650</v>
      </c>
    </row>
    <row r="129" spans="1:21" ht="31.5">
      <c r="A129" s="30" t="s">
        <v>15</v>
      </c>
      <c r="B129" s="68" t="s">
        <v>119</v>
      </c>
      <c r="C129" s="26" t="s">
        <v>203</v>
      </c>
      <c r="D129" s="33" t="s">
        <v>156</v>
      </c>
      <c r="E129" s="89" t="s">
        <v>205</v>
      </c>
      <c r="F129" s="83">
        <v>2020</v>
      </c>
      <c r="G129" s="84" t="s">
        <v>166</v>
      </c>
      <c r="H129" s="85">
        <v>3</v>
      </c>
      <c r="I129" s="44"/>
      <c r="J129" s="37">
        <f t="shared" ref="J129:J145" si="28">H129*I129</f>
        <v>0</v>
      </c>
      <c r="K129" s="38"/>
      <c r="L129" s="37">
        <f t="shared" ref="L129:L145" si="29">ROUND(J129*K129+J129,2)</f>
        <v>0</v>
      </c>
      <c r="M129" s="72">
        <v>10</v>
      </c>
      <c r="N129" s="40"/>
      <c r="O129" s="41">
        <f t="shared" ref="O129:O145" si="30">N129*M129</f>
        <v>0</v>
      </c>
      <c r="P129" s="38"/>
      <c r="Q129" s="41">
        <f t="shared" ref="Q129:Q145" si="31">ROUND(O129+O129*P129,2)</f>
        <v>0</v>
      </c>
      <c r="R129" s="383"/>
      <c r="S129" s="385"/>
      <c r="T129" s="299"/>
      <c r="U129" s="299"/>
    </row>
    <row r="130" spans="1:21" ht="31.5">
      <c r="A130" s="30" t="s">
        <v>16</v>
      </c>
      <c r="B130" s="68" t="s">
        <v>119</v>
      </c>
      <c r="C130" s="26" t="s">
        <v>203</v>
      </c>
      <c r="D130" s="33" t="s">
        <v>156</v>
      </c>
      <c r="E130" s="89" t="s">
        <v>206</v>
      </c>
      <c r="F130" s="83">
        <v>2020</v>
      </c>
      <c r="G130" s="84" t="s">
        <v>166</v>
      </c>
      <c r="H130" s="85">
        <v>3</v>
      </c>
      <c r="I130" s="44"/>
      <c r="J130" s="37">
        <f t="shared" si="28"/>
        <v>0</v>
      </c>
      <c r="K130" s="38"/>
      <c r="L130" s="37">
        <f t="shared" si="29"/>
        <v>0</v>
      </c>
      <c r="M130" s="72">
        <v>10</v>
      </c>
      <c r="N130" s="40"/>
      <c r="O130" s="41">
        <f t="shared" si="30"/>
        <v>0</v>
      </c>
      <c r="P130" s="38"/>
      <c r="Q130" s="41">
        <f t="shared" si="31"/>
        <v>0</v>
      </c>
      <c r="R130" s="383"/>
      <c r="S130" s="385"/>
      <c r="T130" s="299"/>
      <c r="U130" s="299"/>
    </row>
    <row r="131" spans="1:21" ht="31.5">
      <c r="A131" s="30" t="s">
        <v>17</v>
      </c>
      <c r="B131" s="68" t="s">
        <v>119</v>
      </c>
      <c r="C131" s="26" t="s">
        <v>203</v>
      </c>
      <c r="D131" s="33" t="s">
        <v>156</v>
      </c>
      <c r="E131" s="89" t="s">
        <v>207</v>
      </c>
      <c r="F131" s="83">
        <v>2020</v>
      </c>
      <c r="G131" s="84" t="s">
        <v>166</v>
      </c>
      <c r="H131" s="85">
        <v>3</v>
      </c>
      <c r="I131" s="44"/>
      <c r="J131" s="37">
        <f t="shared" si="28"/>
        <v>0</v>
      </c>
      <c r="K131" s="38"/>
      <c r="L131" s="37">
        <f t="shared" si="29"/>
        <v>0</v>
      </c>
      <c r="M131" s="72">
        <v>10</v>
      </c>
      <c r="N131" s="40"/>
      <c r="O131" s="41">
        <f t="shared" si="30"/>
        <v>0</v>
      </c>
      <c r="P131" s="38"/>
      <c r="Q131" s="41">
        <f t="shared" si="31"/>
        <v>0</v>
      </c>
      <c r="R131" s="383"/>
      <c r="S131" s="385"/>
      <c r="T131" s="299"/>
      <c r="U131" s="299"/>
    </row>
    <row r="132" spans="1:21" ht="31.5">
      <c r="A132" s="30" t="s">
        <v>53</v>
      </c>
      <c r="B132" s="68" t="s">
        <v>119</v>
      </c>
      <c r="C132" s="26" t="s">
        <v>203</v>
      </c>
      <c r="D132" s="33" t="s">
        <v>156</v>
      </c>
      <c r="E132" s="89" t="s">
        <v>208</v>
      </c>
      <c r="F132" s="83">
        <v>2020</v>
      </c>
      <c r="G132" s="84" t="s">
        <v>166</v>
      </c>
      <c r="H132" s="85">
        <v>3</v>
      </c>
      <c r="I132" s="44"/>
      <c r="J132" s="37">
        <f t="shared" si="28"/>
        <v>0</v>
      </c>
      <c r="K132" s="38"/>
      <c r="L132" s="37">
        <f t="shared" si="29"/>
        <v>0</v>
      </c>
      <c r="M132" s="72">
        <v>10</v>
      </c>
      <c r="N132" s="40"/>
      <c r="O132" s="41">
        <f t="shared" si="30"/>
        <v>0</v>
      </c>
      <c r="P132" s="38"/>
      <c r="Q132" s="41">
        <f t="shared" si="31"/>
        <v>0</v>
      </c>
      <c r="R132" s="383"/>
      <c r="S132" s="385"/>
      <c r="T132" s="299"/>
      <c r="U132" s="299"/>
    </row>
    <row r="133" spans="1:21" ht="31.5">
      <c r="A133" s="30" t="s">
        <v>54</v>
      </c>
      <c r="B133" s="68" t="s">
        <v>119</v>
      </c>
      <c r="C133" s="26" t="s">
        <v>203</v>
      </c>
      <c r="D133" s="33" t="s">
        <v>156</v>
      </c>
      <c r="E133" s="89" t="s">
        <v>209</v>
      </c>
      <c r="F133" s="83">
        <v>2020</v>
      </c>
      <c r="G133" s="84" t="s">
        <v>166</v>
      </c>
      <c r="H133" s="85">
        <v>3</v>
      </c>
      <c r="I133" s="44"/>
      <c r="J133" s="37">
        <f t="shared" si="28"/>
        <v>0</v>
      </c>
      <c r="K133" s="38"/>
      <c r="L133" s="37">
        <f t="shared" si="29"/>
        <v>0</v>
      </c>
      <c r="M133" s="72">
        <v>10</v>
      </c>
      <c r="N133" s="40"/>
      <c r="O133" s="41">
        <f t="shared" si="30"/>
        <v>0</v>
      </c>
      <c r="P133" s="38"/>
      <c r="Q133" s="41">
        <f t="shared" si="31"/>
        <v>0</v>
      </c>
      <c r="R133" s="383"/>
      <c r="S133" s="385"/>
      <c r="T133" s="299"/>
      <c r="U133" s="299"/>
    </row>
    <row r="134" spans="1:21" ht="31.5">
      <c r="A134" s="30" t="s">
        <v>55</v>
      </c>
      <c r="B134" s="68" t="s">
        <v>119</v>
      </c>
      <c r="C134" s="26" t="s">
        <v>203</v>
      </c>
      <c r="D134" s="33" t="s">
        <v>156</v>
      </c>
      <c r="E134" s="89" t="s">
        <v>210</v>
      </c>
      <c r="F134" s="83">
        <v>2020</v>
      </c>
      <c r="G134" s="84" t="s">
        <v>166</v>
      </c>
      <c r="H134" s="85">
        <v>3</v>
      </c>
      <c r="I134" s="44"/>
      <c r="J134" s="37">
        <f t="shared" si="28"/>
        <v>0</v>
      </c>
      <c r="K134" s="38"/>
      <c r="L134" s="37">
        <f t="shared" si="29"/>
        <v>0</v>
      </c>
      <c r="M134" s="72">
        <v>10</v>
      </c>
      <c r="N134" s="40"/>
      <c r="O134" s="41">
        <f t="shared" si="30"/>
        <v>0</v>
      </c>
      <c r="P134" s="38"/>
      <c r="Q134" s="41">
        <f t="shared" si="31"/>
        <v>0</v>
      </c>
      <c r="R134" s="383"/>
      <c r="S134" s="385"/>
      <c r="T134" s="299"/>
      <c r="U134" s="299"/>
    </row>
    <row r="135" spans="1:21" ht="31.5">
      <c r="A135" s="30" t="s">
        <v>56</v>
      </c>
      <c r="B135" s="68" t="s">
        <v>119</v>
      </c>
      <c r="C135" s="26" t="s">
        <v>203</v>
      </c>
      <c r="D135" s="33" t="s">
        <v>156</v>
      </c>
      <c r="E135" s="89" t="s">
        <v>211</v>
      </c>
      <c r="F135" s="83">
        <v>2020</v>
      </c>
      <c r="G135" s="84" t="s">
        <v>166</v>
      </c>
      <c r="H135" s="85">
        <v>3</v>
      </c>
      <c r="I135" s="44"/>
      <c r="J135" s="37">
        <f t="shared" si="28"/>
        <v>0</v>
      </c>
      <c r="K135" s="38"/>
      <c r="L135" s="37">
        <f t="shared" si="29"/>
        <v>0</v>
      </c>
      <c r="M135" s="72">
        <v>10</v>
      </c>
      <c r="N135" s="40"/>
      <c r="O135" s="41">
        <f t="shared" si="30"/>
        <v>0</v>
      </c>
      <c r="P135" s="38"/>
      <c r="Q135" s="41">
        <f t="shared" si="31"/>
        <v>0</v>
      </c>
      <c r="R135" s="383"/>
      <c r="S135" s="385"/>
      <c r="T135" s="299"/>
      <c r="U135" s="299"/>
    </row>
    <row r="136" spans="1:21" ht="31.5">
      <c r="A136" s="30" t="s">
        <v>169</v>
      </c>
      <c r="B136" s="68" t="s">
        <v>119</v>
      </c>
      <c r="C136" s="26" t="s">
        <v>203</v>
      </c>
      <c r="D136" s="33" t="s">
        <v>156</v>
      </c>
      <c r="E136" s="89" t="s">
        <v>212</v>
      </c>
      <c r="F136" s="83">
        <v>2020</v>
      </c>
      <c r="G136" s="84" t="s">
        <v>166</v>
      </c>
      <c r="H136" s="85">
        <v>3</v>
      </c>
      <c r="I136" s="44"/>
      <c r="J136" s="37">
        <f t="shared" si="28"/>
        <v>0</v>
      </c>
      <c r="K136" s="38"/>
      <c r="L136" s="37">
        <f t="shared" si="29"/>
        <v>0</v>
      </c>
      <c r="M136" s="72">
        <v>10</v>
      </c>
      <c r="N136" s="40"/>
      <c r="O136" s="41">
        <f t="shared" si="30"/>
        <v>0</v>
      </c>
      <c r="P136" s="38"/>
      <c r="Q136" s="41">
        <f t="shared" si="31"/>
        <v>0</v>
      </c>
      <c r="R136" s="383"/>
      <c r="S136" s="385"/>
      <c r="T136" s="299"/>
      <c r="U136" s="299"/>
    </row>
    <row r="137" spans="1:21" ht="31.5">
      <c r="A137" s="30" t="s">
        <v>171</v>
      </c>
      <c r="B137" s="68" t="s">
        <v>119</v>
      </c>
      <c r="C137" s="26" t="s">
        <v>203</v>
      </c>
      <c r="D137" s="33" t="s">
        <v>156</v>
      </c>
      <c r="E137" s="89" t="s">
        <v>213</v>
      </c>
      <c r="F137" s="83">
        <v>2020</v>
      </c>
      <c r="G137" s="84" t="s">
        <v>166</v>
      </c>
      <c r="H137" s="85">
        <v>3</v>
      </c>
      <c r="I137" s="44"/>
      <c r="J137" s="37">
        <f t="shared" si="28"/>
        <v>0</v>
      </c>
      <c r="K137" s="38"/>
      <c r="L137" s="37">
        <f t="shared" si="29"/>
        <v>0</v>
      </c>
      <c r="M137" s="72">
        <v>10</v>
      </c>
      <c r="N137" s="40"/>
      <c r="O137" s="41">
        <f t="shared" si="30"/>
        <v>0</v>
      </c>
      <c r="P137" s="38"/>
      <c r="Q137" s="41">
        <f t="shared" si="31"/>
        <v>0</v>
      </c>
      <c r="R137" s="383"/>
      <c r="S137" s="385"/>
      <c r="T137" s="299"/>
      <c r="U137" s="299"/>
    </row>
    <row r="138" spans="1:21" ht="31.5">
      <c r="A138" s="30" t="s">
        <v>173</v>
      </c>
      <c r="B138" s="68" t="s">
        <v>119</v>
      </c>
      <c r="C138" s="26" t="s">
        <v>203</v>
      </c>
      <c r="D138" s="33" t="s">
        <v>156</v>
      </c>
      <c r="E138" s="89" t="s">
        <v>214</v>
      </c>
      <c r="F138" s="83">
        <v>2020</v>
      </c>
      <c r="G138" s="84" t="s">
        <v>166</v>
      </c>
      <c r="H138" s="85">
        <v>3</v>
      </c>
      <c r="I138" s="44"/>
      <c r="J138" s="37">
        <f t="shared" si="28"/>
        <v>0</v>
      </c>
      <c r="K138" s="38"/>
      <c r="L138" s="37">
        <f t="shared" si="29"/>
        <v>0</v>
      </c>
      <c r="M138" s="72">
        <v>10</v>
      </c>
      <c r="N138" s="40"/>
      <c r="O138" s="41">
        <f t="shared" si="30"/>
        <v>0</v>
      </c>
      <c r="P138" s="38"/>
      <c r="Q138" s="41">
        <f t="shared" si="31"/>
        <v>0</v>
      </c>
      <c r="R138" s="383"/>
      <c r="S138" s="385"/>
      <c r="T138" s="299"/>
      <c r="U138" s="299"/>
    </row>
    <row r="139" spans="1:21" ht="31.5">
      <c r="A139" s="30" t="s">
        <v>175</v>
      </c>
      <c r="B139" s="68" t="s">
        <v>119</v>
      </c>
      <c r="C139" s="26" t="s">
        <v>203</v>
      </c>
      <c r="D139" s="33" t="s">
        <v>156</v>
      </c>
      <c r="E139" s="89" t="s">
        <v>215</v>
      </c>
      <c r="F139" s="83">
        <v>2020</v>
      </c>
      <c r="G139" s="84" t="s">
        <v>166</v>
      </c>
      <c r="H139" s="85">
        <v>3</v>
      </c>
      <c r="I139" s="44"/>
      <c r="J139" s="37">
        <f t="shared" si="28"/>
        <v>0</v>
      </c>
      <c r="K139" s="38"/>
      <c r="L139" s="37">
        <f t="shared" si="29"/>
        <v>0</v>
      </c>
      <c r="M139" s="72">
        <v>10</v>
      </c>
      <c r="N139" s="40"/>
      <c r="O139" s="41">
        <f t="shared" si="30"/>
        <v>0</v>
      </c>
      <c r="P139" s="38"/>
      <c r="Q139" s="41">
        <f t="shared" si="31"/>
        <v>0</v>
      </c>
      <c r="R139" s="383"/>
      <c r="S139" s="385"/>
      <c r="T139" s="299"/>
      <c r="U139" s="299"/>
    </row>
    <row r="140" spans="1:21" ht="31.5">
      <c r="A140" s="30" t="s">
        <v>177</v>
      </c>
      <c r="B140" s="68" t="s">
        <v>119</v>
      </c>
      <c r="C140" s="26" t="s">
        <v>203</v>
      </c>
      <c r="D140" s="33" t="s">
        <v>156</v>
      </c>
      <c r="E140" s="89" t="s">
        <v>216</v>
      </c>
      <c r="F140" s="83">
        <v>2020</v>
      </c>
      <c r="G140" s="84" t="s">
        <v>166</v>
      </c>
      <c r="H140" s="85">
        <v>3</v>
      </c>
      <c r="I140" s="44"/>
      <c r="J140" s="37">
        <f t="shared" si="28"/>
        <v>0</v>
      </c>
      <c r="K140" s="38"/>
      <c r="L140" s="37">
        <f t="shared" si="29"/>
        <v>0</v>
      </c>
      <c r="M140" s="72">
        <v>10</v>
      </c>
      <c r="N140" s="40"/>
      <c r="O140" s="41">
        <f t="shared" si="30"/>
        <v>0</v>
      </c>
      <c r="P140" s="38"/>
      <c r="Q140" s="41">
        <f t="shared" si="31"/>
        <v>0</v>
      </c>
      <c r="R140" s="383"/>
      <c r="S140" s="385"/>
      <c r="T140" s="299"/>
      <c r="U140" s="299"/>
    </row>
    <row r="141" spans="1:21" ht="31.5">
      <c r="A141" s="30" t="s">
        <v>179</v>
      </c>
      <c r="B141" s="68" t="s">
        <v>119</v>
      </c>
      <c r="C141" s="26" t="s">
        <v>203</v>
      </c>
      <c r="D141" s="33" t="s">
        <v>156</v>
      </c>
      <c r="E141" s="89" t="s">
        <v>217</v>
      </c>
      <c r="F141" s="83">
        <v>2020</v>
      </c>
      <c r="G141" s="84" t="s">
        <v>166</v>
      </c>
      <c r="H141" s="85">
        <v>3</v>
      </c>
      <c r="I141" s="44"/>
      <c r="J141" s="37">
        <f t="shared" si="28"/>
        <v>0</v>
      </c>
      <c r="K141" s="38"/>
      <c r="L141" s="37">
        <f t="shared" si="29"/>
        <v>0</v>
      </c>
      <c r="M141" s="72">
        <v>10</v>
      </c>
      <c r="N141" s="40"/>
      <c r="O141" s="41">
        <f t="shared" si="30"/>
        <v>0</v>
      </c>
      <c r="P141" s="38"/>
      <c r="Q141" s="41">
        <f t="shared" si="31"/>
        <v>0</v>
      </c>
      <c r="R141" s="383"/>
      <c r="S141" s="385"/>
      <c r="T141" s="299"/>
      <c r="U141" s="299"/>
    </row>
    <row r="142" spans="1:21" ht="31.5">
      <c r="A142" s="30" t="s">
        <v>181</v>
      </c>
      <c r="B142" s="68" t="s">
        <v>119</v>
      </c>
      <c r="C142" s="26" t="s">
        <v>203</v>
      </c>
      <c r="D142" s="33" t="s">
        <v>156</v>
      </c>
      <c r="E142" s="89" t="s">
        <v>218</v>
      </c>
      <c r="F142" s="83">
        <v>2020</v>
      </c>
      <c r="G142" s="84" t="s">
        <v>166</v>
      </c>
      <c r="H142" s="85">
        <v>3</v>
      </c>
      <c r="I142" s="44"/>
      <c r="J142" s="37">
        <f t="shared" si="28"/>
        <v>0</v>
      </c>
      <c r="K142" s="38"/>
      <c r="L142" s="37">
        <f t="shared" si="29"/>
        <v>0</v>
      </c>
      <c r="M142" s="72">
        <v>10</v>
      </c>
      <c r="N142" s="40"/>
      <c r="O142" s="41">
        <f t="shared" si="30"/>
        <v>0</v>
      </c>
      <c r="P142" s="38"/>
      <c r="Q142" s="41">
        <f t="shared" si="31"/>
        <v>0</v>
      </c>
      <c r="R142" s="383"/>
      <c r="S142" s="385"/>
      <c r="T142" s="299"/>
      <c r="U142" s="299"/>
    </row>
    <row r="143" spans="1:21" ht="31.5">
      <c r="A143" s="30" t="s">
        <v>183</v>
      </c>
      <c r="B143" s="68" t="s">
        <v>119</v>
      </c>
      <c r="C143" s="26" t="s">
        <v>203</v>
      </c>
      <c r="D143" s="33" t="s">
        <v>156</v>
      </c>
      <c r="E143" s="89" t="s">
        <v>219</v>
      </c>
      <c r="F143" s="83">
        <v>2020</v>
      </c>
      <c r="G143" s="84" t="s">
        <v>166</v>
      </c>
      <c r="H143" s="85">
        <v>3</v>
      </c>
      <c r="I143" s="44"/>
      <c r="J143" s="37">
        <f t="shared" si="28"/>
        <v>0</v>
      </c>
      <c r="K143" s="38"/>
      <c r="L143" s="37">
        <f t="shared" si="29"/>
        <v>0</v>
      </c>
      <c r="M143" s="72">
        <v>10</v>
      </c>
      <c r="N143" s="40"/>
      <c r="O143" s="41">
        <f t="shared" si="30"/>
        <v>0</v>
      </c>
      <c r="P143" s="38"/>
      <c r="Q143" s="41">
        <f t="shared" si="31"/>
        <v>0</v>
      </c>
      <c r="R143" s="383"/>
      <c r="S143" s="385"/>
      <c r="T143" s="299"/>
      <c r="U143" s="299"/>
    </row>
    <row r="144" spans="1:21" ht="31.5">
      <c r="A144" s="30" t="s">
        <v>185</v>
      </c>
      <c r="B144" s="68" t="s">
        <v>119</v>
      </c>
      <c r="C144" s="26" t="s">
        <v>203</v>
      </c>
      <c r="D144" s="33" t="s">
        <v>156</v>
      </c>
      <c r="E144" s="89" t="s">
        <v>220</v>
      </c>
      <c r="F144" s="83">
        <v>2020</v>
      </c>
      <c r="G144" s="84" t="s">
        <v>166</v>
      </c>
      <c r="H144" s="85">
        <v>3</v>
      </c>
      <c r="I144" s="44"/>
      <c r="J144" s="37">
        <f t="shared" si="28"/>
        <v>0</v>
      </c>
      <c r="K144" s="38"/>
      <c r="L144" s="37">
        <f t="shared" si="29"/>
        <v>0</v>
      </c>
      <c r="M144" s="72">
        <v>10</v>
      </c>
      <c r="N144" s="40"/>
      <c r="O144" s="41">
        <f t="shared" si="30"/>
        <v>0</v>
      </c>
      <c r="P144" s="38"/>
      <c r="Q144" s="41">
        <f t="shared" si="31"/>
        <v>0</v>
      </c>
      <c r="R144" s="383"/>
      <c r="S144" s="385"/>
      <c r="T144" s="299"/>
      <c r="U144" s="299"/>
    </row>
    <row r="145" spans="1:21" ht="21.75" thickBot="1">
      <c r="A145" s="30" t="s">
        <v>187</v>
      </c>
      <c r="B145" s="68" t="s">
        <v>119</v>
      </c>
      <c r="C145" s="26" t="s">
        <v>203</v>
      </c>
      <c r="D145" s="33" t="s">
        <v>156</v>
      </c>
      <c r="E145" s="89" t="s">
        <v>221</v>
      </c>
      <c r="F145" s="83">
        <v>2020</v>
      </c>
      <c r="G145" s="84" t="s">
        <v>201</v>
      </c>
      <c r="H145" s="85">
        <v>3</v>
      </c>
      <c r="I145" s="44"/>
      <c r="J145" s="37">
        <f t="shared" si="28"/>
        <v>0</v>
      </c>
      <c r="K145" s="38"/>
      <c r="L145" s="37">
        <f t="shared" si="29"/>
        <v>0</v>
      </c>
      <c r="M145" s="72">
        <v>10</v>
      </c>
      <c r="N145" s="40"/>
      <c r="O145" s="41">
        <f t="shared" si="30"/>
        <v>0</v>
      </c>
      <c r="P145" s="38"/>
      <c r="Q145" s="41">
        <f t="shared" si="31"/>
        <v>0</v>
      </c>
      <c r="R145" s="383"/>
      <c r="S145" s="385"/>
      <c r="T145" s="295"/>
      <c r="U145" s="295"/>
    </row>
    <row r="146" spans="1:21">
      <c r="B146" s="73"/>
      <c r="F146" s="74"/>
      <c r="I146" s="16" t="s">
        <v>21</v>
      </c>
      <c r="J146" s="8">
        <f>SUM(J128:J145)</f>
        <v>0</v>
      </c>
      <c r="K146" s="9"/>
      <c r="L146" s="8">
        <f>SUM(L128:L145)</f>
        <v>0</v>
      </c>
      <c r="M146" s="9"/>
      <c r="N146" s="9"/>
      <c r="O146" s="8">
        <f>SUM(O128:O145)</f>
        <v>0</v>
      </c>
      <c r="P146" s="9"/>
      <c r="Q146" s="8">
        <f>SUM(Q128:Q145)</f>
        <v>0</v>
      </c>
      <c r="R146" s="8">
        <f>SUM(R128:R145)</f>
        <v>55000</v>
      </c>
      <c r="S146" s="8">
        <f>SUM(S128:S145)</f>
        <v>67650</v>
      </c>
    </row>
    <row r="148" spans="1:21">
      <c r="A148" s="10" t="s">
        <v>222</v>
      </c>
      <c r="B148" s="73"/>
      <c r="C148" s="7"/>
      <c r="D148" s="7"/>
      <c r="E148" s="90"/>
      <c r="F148" s="90"/>
      <c r="G148" s="7"/>
      <c r="H148" s="7"/>
      <c r="I148" s="91"/>
      <c r="J148" s="7"/>
      <c r="K148" s="92"/>
      <c r="L148" s="91"/>
      <c r="M148" s="93" t="str">
        <f>A148</f>
        <v>PAKIET NR 14</v>
      </c>
      <c r="N148" s="94"/>
      <c r="O148" s="94"/>
      <c r="Q148" s="94"/>
      <c r="R148" s="94"/>
      <c r="S148" s="94"/>
    </row>
    <row r="149" spans="1:21">
      <c r="A149" s="332" t="s">
        <v>0</v>
      </c>
      <c r="B149" s="333"/>
      <c r="C149" s="333"/>
      <c r="D149" s="333"/>
      <c r="E149" s="333"/>
      <c r="F149" s="333"/>
      <c r="G149" s="334"/>
      <c r="H149" s="332" t="s">
        <v>1</v>
      </c>
      <c r="I149" s="333"/>
      <c r="J149" s="333"/>
      <c r="K149" s="333"/>
      <c r="L149" s="334"/>
      <c r="M149" s="332" t="s">
        <v>2</v>
      </c>
      <c r="N149" s="333"/>
      <c r="O149" s="333"/>
      <c r="P149" s="333"/>
      <c r="Q149" s="333"/>
      <c r="R149" s="333"/>
      <c r="S149" s="334"/>
      <c r="T149" s="337" t="s">
        <v>3</v>
      </c>
      <c r="U149" s="372"/>
    </row>
    <row r="150" spans="1:21" ht="52.5">
      <c r="A150" s="56" t="s">
        <v>22</v>
      </c>
      <c r="B150" s="46" t="s">
        <v>23</v>
      </c>
      <c r="C150" s="57" t="s">
        <v>57</v>
      </c>
      <c r="D150" s="57" t="s">
        <v>24</v>
      </c>
      <c r="E150" s="57" t="s">
        <v>111</v>
      </c>
      <c r="F150" s="57" t="s">
        <v>50</v>
      </c>
      <c r="G150" s="57" t="s">
        <v>25</v>
      </c>
      <c r="H150" s="57" t="s">
        <v>26</v>
      </c>
      <c r="I150" s="48" t="s">
        <v>27</v>
      </c>
      <c r="J150" s="49" t="s">
        <v>28</v>
      </c>
      <c r="K150" s="50" t="s">
        <v>4</v>
      </c>
      <c r="L150" s="49" t="s">
        <v>29</v>
      </c>
      <c r="M150" s="51" t="s">
        <v>30</v>
      </c>
      <c r="N150" s="52" t="s">
        <v>31</v>
      </c>
      <c r="O150" s="51" t="s">
        <v>32</v>
      </c>
      <c r="P150" s="50" t="s">
        <v>4</v>
      </c>
      <c r="Q150" s="51" t="s">
        <v>33</v>
      </c>
      <c r="R150" s="51" t="s">
        <v>48</v>
      </c>
      <c r="S150" s="51" t="s">
        <v>49</v>
      </c>
      <c r="T150" s="53" t="s">
        <v>51</v>
      </c>
      <c r="U150" s="54" t="s">
        <v>52</v>
      </c>
    </row>
    <row r="151" spans="1:21" ht="13.5" thickBot="1">
      <c r="A151" s="47" t="s">
        <v>5</v>
      </c>
      <c r="B151" s="26" t="s">
        <v>6</v>
      </c>
      <c r="C151" s="26" t="s">
        <v>7</v>
      </c>
      <c r="D151" s="26" t="s">
        <v>8</v>
      </c>
      <c r="E151" s="76" t="s">
        <v>9</v>
      </c>
      <c r="F151" s="76" t="s">
        <v>10</v>
      </c>
      <c r="G151" s="95" t="s">
        <v>11</v>
      </c>
      <c r="H151" s="23" t="s">
        <v>34</v>
      </c>
      <c r="I151" s="96" t="s">
        <v>38</v>
      </c>
      <c r="J151" s="26" t="s">
        <v>39</v>
      </c>
      <c r="K151" s="29" t="s">
        <v>40</v>
      </c>
      <c r="L151" s="30" t="s">
        <v>41</v>
      </c>
      <c r="M151" s="30" t="s">
        <v>35</v>
      </c>
      <c r="N151" s="29" t="s">
        <v>42</v>
      </c>
      <c r="O151" s="30" t="s">
        <v>43</v>
      </c>
      <c r="P151" s="29" t="s">
        <v>44</v>
      </c>
      <c r="Q151" s="30" t="s">
        <v>45</v>
      </c>
      <c r="R151" s="88" t="s">
        <v>12</v>
      </c>
      <c r="S151" s="88" t="s">
        <v>13</v>
      </c>
      <c r="T151" s="80" t="s">
        <v>36</v>
      </c>
      <c r="U151" s="80" t="s">
        <v>46</v>
      </c>
    </row>
    <row r="152" spans="1:21" ht="21.75" thickBot="1">
      <c r="A152" s="30" t="s">
        <v>14</v>
      </c>
      <c r="B152" s="68" t="s">
        <v>223</v>
      </c>
      <c r="C152" s="33" t="s">
        <v>224</v>
      </c>
      <c r="D152" s="34" t="s">
        <v>156</v>
      </c>
      <c r="E152" s="33" t="s">
        <v>225</v>
      </c>
      <c r="F152" s="97">
        <v>2016</v>
      </c>
      <c r="G152" s="98" t="s">
        <v>226</v>
      </c>
      <c r="H152" s="58">
        <v>3</v>
      </c>
      <c r="I152" s="44"/>
      <c r="J152" s="37">
        <f t="shared" ref="J152" si="32">H152*I152</f>
        <v>0</v>
      </c>
      <c r="K152" s="38"/>
      <c r="L152" s="37">
        <f t="shared" ref="L152" si="33">ROUND(J152*K152+J152,2)</f>
        <v>0</v>
      </c>
      <c r="M152" s="72">
        <v>15</v>
      </c>
      <c r="N152" s="40"/>
      <c r="O152" s="41">
        <f t="shared" ref="O152" si="34">N152*M152</f>
        <v>0</v>
      </c>
      <c r="P152" s="38"/>
      <c r="Q152" s="41">
        <f t="shared" ref="Q152" si="35">ROUND(O152+O152*P152,2)</f>
        <v>0</v>
      </c>
      <c r="R152" s="99">
        <v>30000</v>
      </c>
      <c r="S152" s="100">
        <v>36900</v>
      </c>
      <c r="T152" s="24">
        <f>J152+O152+R152</f>
        <v>30000</v>
      </c>
      <c r="U152" s="24">
        <f>L152+Q152+S152</f>
        <v>36900</v>
      </c>
    </row>
    <row r="155" spans="1:21">
      <c r="A155" s="10" t="s">
        <v>252</v>
      </c>
      <c r="B155" s="73"/>
      <c r="M155" s="10" t="str">
        <f>A155</f>
        <v>PAKIET NR 15</v>
      </c>
    </row>
    <row r="156" spans="1:21">
      <c r="A156" s="373" t="s">
        <v>0</v>
      </c>
      <c r="B156" s="374"/>
      <c r="C156" s="374"/>
      <c r="D156" s="374"/>
      <c r="E156" s="374"/>
      <c r="F156" s="374"/>
      <c r="G156" s="375"/>
      <c r="H156" s="373" t="s">
        <v>1</v>
      </c>
      <c r="I156" s="374"/>
      <c r="J156" s="374"/>
      <c r="K156" s="374"/>
      <c r="L156" s="375"/>
      <c r="M156" s="373" t="s">
        <v>2</v>
      </c>
      <c r="N156" s="374"/>
      <c r="O156" s="374"/>
      <c r="P156" s="374"/>
      <c r="Q156" s="374"/>
      <c r="R156" s="374"/>
      <c r="S156" s="375"/>
      <c r="T156" s="376" t="s">
        <v>3</v>
      </c>
      <c r="U156" s="377"/>
    </row>
    <row r="157" spans="1:21" ht="52.5">
      <c r="A157" s="56" t="s">
        <v>22</v>
      </c>
      <c r="B157" s="46" t="s">
        <v>23</v>
      </c>
      <c r="C157" s="57" t="s">
        <v>57</v>
      </c>
      <c r="D157" s="57" t="s">
        <v>24</v>
      </c>
      <c r="E157" s="57" t="s">
        <v>111</v>
      </c>
      <c r="F157" s="57" t="s">
        <v>50</v>
      </c>
      <c r="G157" s="57" t="s">
        <v>25</v>
      </c>
      <c r="H157" s="57" t="s">
        <v>26</v>
      </c>
      <c r="I157" s="48" t="s">
        <v>27</v>
      </c>
      <c r="J157" s="49" t="s">
        <v>28</v>
      </c>
      <c r="K157" s="50" t="s">
        <v>4</v>
      </c>
      <c r="L157" s="49" t="s">
        <v>29</v>
      </c>
      <c r="M157" s="51" t="s">
        <v>30</v>
      </c>
      <c r="N157" s="52" t="s">
        <v>31</v>
      </c>
      <c r="O157" s="51" t="s">
        <v>32</v>
      </c>
      <c r="P157" s="50" t="s">
        <v>4</v>
      </c>
      <c r="Q157" s="51" t="s">
        <v>33</v>
      </c>
      <c r="R157" s="51" t="s">
        <v>48</v>
      </c>
      <c r="S157" s="51" t="s">
        <v>49</v>
      </c>
      <c r="T157" s="53" t="s">
        <v>51</v>
      </c>
      <c r="U157" s="54" t="s">
        <v>52</v>
      </c>
    </row>
    <row r="158" spans="1:21" ht="13.5" thickBot="1">
      <c r="A158" s="47" t="s">
        <v>5</v>
      </c>
      <c r="B158" s="26" t="s">
        <v>6</v>
      </c>
      <c r="C158" s="26" t="s">
        <v>7</v>
      </c>
      <c r="D158" s="26" t="s">
        <v>8</v>
      </c>
      <c r="E158" s="26" t="s">
        <v>9</v>
      </c>
      <c r="F158" s="76" t="s">
        <v>10</v>
      </c>
      <c r="G158" s="76" t="s">
        <v>11</v>
      </c>
      <c r="H158" s="76" t="s">
        <v>34</v>
      </c>
      <c r="I158" s="28" t="s">
        <v>38</v>
      </c>
      <c r="J158" s="26" t="s">
        <v>39</v>
      </c>
      <c r="K158" s="29" t="s">
        <v>40</v>
      </c>
      <c r="L158" s="30" t="s">
        <v>41</v>
      </c>
      <c r="M158" s="30" t="s">
        <v>35</v>
      </c>
      <c r="N158" s="29" t="s">
        <v>42</v>
      </c>
      <c r="O158" s="30" t="s">
        <v>43</v>
      </c>
      <c r="P158" s="29" t="s">
        <v>44</v>
      </c>
      <c r="Q158" s="30" t="s">
        <v>45</v>
      </c>
      <c r="R158" s="80" t="s">
        <v>12</v>
      </c>
      <c r="S158" s="80" t="s">
        <v>13</v>
      </c>
      <c r="T158" s="80" t="s">
        <v>36</v>
      </c>
      <c r="U158" s="80" t="s">
        <v>46</v>
      </c>
    </row>
    <row r="159" spans="1:21" ht="42.75" thickBot="1">
      <c r="A159" s="30" t="s">
        <v>14</v>
      </c>
      <c r="B159" s="68" t="s">
        <v>227</v>
      </c>
      <c r="C159" s="33" t="s">
        <v>228</v>
      </c>
      <c r="D159" s="34" t="s">
        <v>229</v>
      </c>
      <c r="E159" s="33" t="s">
        <v>230</v>
      </c>
      <c r="F159" s="97">
        <v>2010</v>
      </c>
      <c r="G159" s="98" t="s">
        <v>231</v>
      </c>
      <c r="H159" s="58">
        <v>3</v>
      </c>
      <c r="I159" s="44"/>
      <c r="J159" s="37">
        <f t="shared" ref="J159:J166" si="36">H159*I159</f>
        <v>0</v>
      </c>
      <c r="K159" s="38"/>
      <c r="L159" s="37">
        <f t="shared" ref="L159:L166" si="37">ROUND(J159*K159+J159,2)</f>
        <v>0</v>
      </c>
      <c r="M159" s="72">
        <v>10</v>
      </c>
      <c r="N159" s="40"/>
      <c r="O159" s="41">
        <f t="shared" ref="O159:O166" si="38">N159*M159</f>
        <v>0</v>
      </c>
      <c r="P159" s="38"/>
      <c r="Q159" s="41">
        <f t="shared" ref="Q159:Q166" si="39">ROUND(O159+O159*P159,2)</f>
        <v>0</v>
      </c>
      <c r="R159" s="351">
        <v>78000</v>
      </c>
      <c r="S159" s="367">
        <v>95940</v>
      </c>
      <c r="T159" s="368">
        <f>SUM(J167+O167+R167)</f>
        <v>78000</v>
      </c>
      <c r="U159" s="371">
        <f>SUM(L167+Q167+S167)</f>
        <v>95940</v>
      </c>
    </row>
    <row r="160" spans="1:21" ht="13.5" thickBot="1">
      <c r="A160" s="30" t="s">
        <v>15</v>
      </c>
      <c r="B160" s="68" t="s">
        <v>227</v>
      </c>
      <c r="C160" s="33" t="s">
        <v>232</v>
      </c>
      <c r="D160" s="34" t="s">
        <v>229</v>
      </c>
      <c r="E160" s="33" t="s">
        <v>233</v>
      </c>
      <c r="F160" s="97">
        <v>2010</v>
      </c>
      <c r="G160" s="98" t="s">
        <v>234</v>
      </c>
      <c r="H160" s="58">
        <v>3</v>
      </c>
      <c r="I160" s="44"/>
      <c r="J160" s="37">
        <f t="shared" si="36"/>
        <v>0</v>
      </c>
      <c r="K160" s="38"/>
      <c r="L160" s="37">
        <f t="shared" si="37"/>
        <v>0</v>
      </c>
      <c r="M160" s="72">
        <v>10</v>
      </c>
      <c r="N160" s="40"/>
      <c r="O160" s="41">
        <f t="shared" si="38"/>
        <v>0</v>
      </c>
      <c r="P160" s="38"/>
      <c r="Q160" s="41">
        <f t="shared" si="39"/>
        <v>0</v>
      </c>
      <c r="R160" s="352"/>
      <c r="S160" s="316"/>
      <c r="T160" s="369"/>
      <c r="U160" s="371"/>
    </row>
    <row r="161" spans="1:21" ht="21.75" thickBot="1">
      <c r="A161" s="30" t="s">
        <v>16</v>
      </c>
      <c r="B161" s="68" t="s">
        <v>227</v>
      </c>
      <c r="C161" s="33" t="s">
        <v>232</v>
      </c>
      <c r="D161" s="34" t="s">
        <v>229</v>
      </c>
      <c r="E161" s="33" t="s">
        <v>235</v>
      </c>
      <c r="F161" s="97">
        <v>2010</v>
      </c>
      <c r="G161" s="98" t="s">
        <v>236</v>
      </c>
      <c r="H161" s="58">
        <v>3</v>
      </c>
      <c r="I161" s="44"/>
      <c r="J161" s="37">
        <f t="shared" si="36"/>
        <v>0</v>
      </c>
      <c r="K161" s="38"/>
      <c r="L161" s="37">
        <f t="shared" si="37"/>
        <v>0</v>
      </c>
      <c r="M161" s="72">
        <v>10</v>
      </c>
      <c r="N161" s="40"/>
      <c r="O161" s="41">
        <f t="shared" si="38"/>
        <v>0</v>
      </c>
      <c r="P161" s="38"/>
      <c r="Q161" s="41">
        <f t="shared" si="39"/>
        <v>0</v>
      </c>
      <c r="R161" s="352"/>
      <c r="S161" s="316"/>
      <c r="T161" s="369"/>
      <c r="U161" s="371"/>
    </row>
    <row r="162" spans="1:21" ht="42.75" thickBot="1">
      <c r="A162" s="30" t="s">
        <v>17</v>
      </c>
      <c r="B162" s="68" t="s">
        <v>227</v>
      </c>
      <c r="C162" s="33" t="s">
        <v>228</v>
      </c>
      <c r="D162" s="34" t="s">
        <v>229</v>
      </c>
      <c r="E162" s="33" t="s">
        <v>237</v>
      </c>
      <c r="F162" s="97">
        <v>2010</v>
      </c>
      <c r="G162" s="98" t="s">
        <v>238</v>
      </c>
      <c r="H162" s="58">
        <v>3</v>
      </c>
      <c r="I162" s="44"/>
      <c r="J162" s="37">
        <f t="shared" si="36"/>
        <v>0</v>
      </c>
      <c r="K162" s="38"/>
      <c r="L162" s="37">
        <f t="shared" si="37"/>
        <v>0</v>
      </c>
      <c r="M162" s="72">
        <v>10</v>
      </c>
      <c r="N162" s="40"/>
      <c r="O162" s="41">
        <f t="shared" si="38"/>
        <v>0</v>
      </c>
      <c r="P162" s="38"/>
      <c r="Q162" s="41">
        <f t="shared" si="39"/>
        <v>0</v>
      </c>
      <c r="R162" s="352"/>
      <c r="S162" s="316"/>
      <c r="T162" s="369"/>
      <c r="U162" s="371"/>
    </row>
    <row r="163" spans="1:21" ht="21.75" thickBot="1">
      <c r="A163" s="30" t="s">
        <v>53</v>
      </c>
      <c r="B163" s="68" t="s">
        <v>159</v>
      </c>
      <c r="C163" s="33" t="s">
        <v>239</v>
      </c>
      <c r="D163" s="34" t="s">
        <v>229</v>
      </c>
      <c r="E163" s="33" t="s">
        <v>240</v>
      </c>
      <c r="F163" s="97">
        <v>2013</v>
      </c>
      <c r="G163" s="98" t="s">
        <v>241</v>
      </c>
      <c r="H163" s="58">
        <v>3</v>
      </c>
      <c r="I163" s="44"/>
      <c r="J163" s="37">
        <f t="shared" si="36"/>
        <v>0</v>
      </c>
      <c r="K163" s="38"/>
      <c r="L163" s="37">
        <f t="shared" si="37"/>
        <v>0</v>
      </c>
      <c r="M163" s="72">
        <v>5</v>
      </c>
      <c r="N163" s="40"/>
      <c r="O163" s="41">
        <f t="shared" si="38"/>
        <v>0</v>
      </c>
      <c r="P163" s="38"/>
      <c r="Q163" s="41">
        <f t="shared" si="39"/>
        <v>0</v>
      </c>
      <c r="R163" s="352"/>
      <c r="S163" s="316"/>
      <c r="T163" s="369"/>
      <c r="U163" s="371"/>
    </row>
    <row r="164" spans="1:21" ht="23.25" thickBot="1">
      <c r="A164" s="30" t="s">
        <v>54</v>
      </c>
      <c r="B164" s="68" t="s">
        <v>242</v>
      </c>
      <c r="C164" s="33" t="s">
        <v>243</v>
      </c>
      <c r="D164" s="34" t="s">
        <v>229</v>
      </c>
      <c r="E164" s="33" t="s">
        <v>244</v>
      </c>
      <c r="F164" s="97">
        <v>2009</v>
      </c>
      <c r="G164" s="98" t="s">
        <v>245</v>
      </c>
      <c r="H164" s="58">
        <v>3</v>
      </c>
      <c r="I164" s="44"/>
      <c r="J164" s="37">
        <f t="shared" si="36"/>
        <v>0</v>
      </c>
      <c r="K164" s="38"/>
      <c r="L164" s="37">
        <f t="shared" si="37"/>
        <v>0</v>
      </c>
      <c r="M164" s="72">
        <v>15</v>
      </c>
      <c r="N164" s="40"/>
      <c r="O164" s="41">
        <f t="shared" si="38"/>
        <v>0</v>
      </c>
      <c r="P164" s="38"/>
      <c r="Q164" s="41">
        <f t="shared" si="39"/>
        <v>0</v>
      </c>
      <c r="R164" s="352"/>
      <c r="S164" s="316"/>
      <c r="T164" s="369"/>
      <c r="U164" s="371"/>
    </row>
    <row r="165" spans="1:21" ht="32.25" thickBot="1">
      <c r="A165" s="30" t="s">
        <v>55</v>
      </c>
      <c r="B165" s="68" t="s">
        <v>242</v>
      </c>
      <c r="C165" s="33" t="s">
        <v>246</v>
      </c>
      <c r="D165" s="34" t="s">
        <v>229</v>
      </c>
      <c r="E165" s="33" t="s">
        <v>247</v>
      </c>
      <c r="F165" s="97">
        <v>2015</v>
      </c>
      <c r="G165" s="98" t="s">
        <v>248</v>
      </c>
      <c r="H165" s="58">
        <v>3</v>
      </c>
      <c r="I165" s="44"/>
      <c r="J165" s="37">
        <f t="shared" si="36"/>
        <v>0</v>
      </c>
      <c r="K165" s="38"/>
      <c r="L165" s="37">
        <f t="shared" si="37"/>
        <v>0</v>
      </c>
      <c r="M165" s="72">
        <v>15</v>
      </c>
      <c r="N165" s="40"/>
      <c r="O165" s="41">
        <f t="shared" si="38"/>
        <v>0</v>
      </c>
      <c r="P165" s="38"/>
      <c r="Q165" s="41">
        <f t="shared" si="39"/>
        <v>0</v>
      </c>
      <c r="R165" s="352"/>
      <c r="S165" s="316"/>
      <c r="T165" s="369"/>
      <c r="U165" s="371"/>
    </row>
    <row r="166" spans="1:21" ht="32.25" thickBot="1">
      <c r="A166" s="30" t="s">
        <v>56</v>
      </c>
      <c r="B166" s="68" t="s">
        <v>159</v>
      </c>
      <c r="C166" s="33" t="s">
        <v>249</v>
      </c>
      <c r="D166" s="34" t="s">
        <v>229</v>
      </c>
      <c r="E166" s="33" t="s">
        <v>250</v>
      </c>
      <c r="F166" s="97">
        <v>2015</v>
      </c>
      <c r="G166" s="98" t="s">
        <v>251</v>
      </c>
      <c r="H166" s="58">
        <v>3</v>
      </c>
      <c r="I166" s="44"/>
      <c r="J166" s="37">
        <f t="shared" si="36"/>
        <v>0</v>
      </c>
      <c r="K166" s="38"/>
      <c r="L166" s="37">
        <f t="shared" si="37"/>
        <v>0</v>
      </c>
      <c r="M166" s="72">
        <v>5</v>
      </c>
      <c r="N166" s="40"/>
      <c r="O166" s="41">
        <f t="shared" si="38"/>
        <v>0</v>
      </c>
      <c r="P166" s="38"/>
      <c r="Q166" s="41">
        <f t="shared" si="39"/>
        <v>0</v>
      </c>
      <c r="R166" s="353"/>
      <c r="S166" s="329"/>
      <c r="T166" s="370"/>
      <c r="U166" s="371"/>
    </row>
    <row r="167" spans="1:21">
      <c r="I167" s="16" t="s">
        <v>21</v>
      </c>
      <c r="J167" s="8">
        <f>SUM(J159:J166)</f>
        <v>0</v>
      </c>
      <c r="K167" s="9"/>
      <c r="L167" s="8">
        <f>SUM(L159:L166)</f>
        <v>0</v>
      </c>
      <c r="M167" s="9"/>
      <c r="N167" s="9"/>
      <c r="O167" s="8">
        <f>SUM(O159:O166)</f>
        <v>0</v>
      </c>
      <c r="P167" s="9"/>
      <c r="Q167" s="8">
        <f>SUM(Q159:Q166)</f>
        <v>0</v>
      </c>
      <c r="R167" s="8">
        <f t="shared" ref="R167:S167" si="40">SUM(R159:R166)</f>
        <v>78000</v>
      </c>
      <c r="S167" s="8">
        <f t="shared" si="40"/>
        <v>95940</v>
      </c>
    </row>
    <row r="169" spans="1:21">
      <c r="A169" s="10" t="s">
        <v>279</v>
      </c>
      <c r="B169" s="73"/>
      <c r="M169" s="10" t="str">
        <f>A169</f>
        <v>PAKIET NR 16</v>
      </c>
    </row>
    <row r="170" spans="1:21">
      <c r="A170" s="332" t="s">
        <v>0</v>
      </c>
      <c r="B170" s="333"/>
      <c r="C170" s="333"/>
      <c r="D170" s="333"/>
      <c r="E170" s="333"/>
      <c r="F170" s="333"/>
      <c r="G170" s="334"/>
      <c r="H170" s="332" t="s">
        <v>1</v>
      </c>
      <c r="I170" s="333"/>
      <c r="J170" s="333"/>
      <c r="K170" s="333"/>
      <c r="L170" s="334"/>
      <c r="M170" s="332" t="s">
        <v>2</v>
      </c>
      <c r="N170" s="333"/>
      <c r="O170" s="333"/>
      <c r="P170" s="333"/>
      <c r="Q170" s="333"/>
      <c r="R170" s="333"/>
      <c r="S170" s="334"/>
      <c r="T170" s="372" t="s">
        <v>3</v>
      </c>
      <c r="U170" s="336"/>
    </row>
    <row r="171" spans="1:21" ht="52.5">
      <c r="A171" s="56" t="s">
        <v>22</v>
      </c>
      <c r="B171" s="46" t="s">
        <v>23</v>
      </c>
      <c r="C171" s="47" t="s">
        <v>253</v>
      </c>
      <c r="D171" s="47" t="s">
        <v>58</v>
      </c>
      <c r="E171" s="47" t="s">
        <v>24</v>
      </c>
      <c r="F171" s="47" t="s">
        <v>59</v>
      </c>
      <c r="G171" s="47" t="s">
        <v>25</v>
      </c>
      <c r="H171" s="47" t="s">
        <v>26</v>
      </c>
      <c r="I171" s="48" t="s">
        <v>27</v>
      </c>
      <c r="J171" s="49" t="s">
        <v>28</v>
      </c>
      <c r="K171" s="50" t="s">
        <v>4</v>
      </c>
      <c r="L171" s="49" t="s">
        <v>29</v>
      </c>
      <c r="M171" s="51" t="s">
        <v>30</v>
      </c>
      <c r="N171" s="52" t="s">
        <v>31</v>
      </c>
      <c r="O171" s="51" t="s">
        <v>32</v>
      </c>
      <c r="P171" s="50" t="s">
        <v>4</v>
      </c>
      <c r="Q171" s="51" t="s">
        <v>33</v>
      </c>
      <c r="R171" s="101" t="s">
        <v>48</v>
      </c>
      <c r="S171" s="101" t="s">
        <v>49</v>
      </c>
      <c r="T171" s="102" t="s">
        <v>60</v>
      </c>
      <c r="U171" s="103" t="s">
        <v>61</v>
      </c>
    </row>
    <row r="172" spans="1:21">
      <c r="A172" s="47" t="s">
        <v>5</v>
      </c>
      <c r="B172" s="26" t="s">
        <v>6</v>
      </c>
      <c r="C172" s="26" t="s">
        <v>7</v>
      </c>
      <c r="D172" s="26" t="s">
        <v>8</v>
      </c>
      <c r="E172" s="26" t="s">
        <v>9</v>
      </c>
      <c r="F172" s="26" t="s">
        <v>10</v>
      </c>
      <c r="G172" s="104" t="s">
        <v>11</v>
      </c>
      <c r="H172" s="26" t="s">
        <v>34</v>
      </c>
      <c r="I172" s="28" t="s">
        <v>38</v>
      </c>
      <c r="J172" s="26" t="s">
        <v>39</v>
      </c>
      <c r="K172" s="29" t="s">
        <v>40</v>
      </c>
      <c r="L172" s="30" t="s">
        <v>41</v>
      </c>
      <c r="M172" s="30" t="s">
        <v>35</v>
      </c>
      <c r="N172" s="29" t="s">
        <v>42</v>
      </c>
      <c r="O172" s="30" t="s">
        <v>43</v>
      </c>
      <c r="P172" s="29" t="s">
        <v>44</v>
      </c>
      <c r="Q172" s="105" t="s">
        <v>45</v>
      </c>
      <c r="R172" s="106" t="s">
        <v>12</v>
      </c>
      <c r="S172" s="106" t="s">
        <v>13</v>
      </c>
      <c r="T172" s="106" t="s">
        <v>36</v>
      </c>
      <c r="U172" s="106" t="s">
        <v>46</v>
      </c>
    </row>
    <row r="173" spans="1:21" ht="13.5" thickBot="1">
      <c r="A173" s="107" t="s">
        <v>254</v>
      </c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23.1" customHeight="1">
      <c r="A174" s="358" t="s">
        <v>14</v>
      </c>
      <c r="B174" s="109" t="s">
        <v>255</v>
      </c>
      <c r="C174" s="26" t="s">
        <v>256</v>
      </c>
      <c r="D174" s="26">
        <v>450107</v>
      </c>
      <c r="E174" s="33" t="s">
        <v>257</v>
      </c>
      <c r="F174" s="86">
        <v>1</v>
      </c>
      <c r="G174" s="360" t="s">
        <v>258</v>
      </c>
      <c r="H174" s="176">
        <v>3</v>
      </c>
      <c r="I174" s="110"/>
      <c r="J174" s="111">
        <f t="shared" ref="J174:J186" si="41">H174*I174</f>
        <v>0</v>
      </c>
      <c r="K174" s="112"/>
      <c r="L174" s="111">
        <f t="shared" ref="L174:L186" si="42">ROUND(J174*K174+J174,2)</f>
        <v>0</v>
      </c>
      <c r="M174" s="113">
        <v>10</v>
      </c>
      <c r="N174" s="114"/>
      <c r="O174" s="115">
        <f t="shared" ref="O174:O183" si="43">N174*M174</f>
        <v>0</v>
      </c>
      <c r="P174" s="112"/>
      <c r="Q174" s="115">
        <f t="shared" ref="Q174:Q183" si="44">ROUND(O174+O174*P174,2)</f>
        <v>0</v>
      </c>
      <c r="R174" s="362">
        <v>18000</v>
      </c>
      <c r="S174" s="363">
        <v>22140</v>
      </c>
      <c r="T174" s="294">
        <f>SUM(J187+O187+R187)</f>
        <v>31000</v>
      </c>
      <c r="U174" s="294">
        <f>SUM(L187+Q187+S187)</f>
        <v>38130</v>
      </c>
    </row>
    <row r="175" spans="1:21" ht="23.1" customHeight="1">
      <c r="A175" s="358"/>
      <c r="B175" s="347" t="s">
        <v>259</v>
      </c>
      <c r="C175" s="347"/>
      <c r="D175" s="347"/>
      <c r="E175" s="347"/>
      <c r="F175" s="347"/>
      <c r="G175" s="360"/>
      <c r="H175" s="176">
        <v>3</v>
      </c>
      <c r="I175" s="116"/>
      <c r="J175" s="111">
        <f t="shared" si="41"/>
        <v>0</v>
      </c>
      <c r="K175" s="112"/>
      <c r="L175" s="111">
        <f t="shared" si="42"/>
        <v>0</v>
      </c>
      <c r="M175" s="117" t="s">
        <v>260</v>
      </c>
      <c r="N175" s="118" t="s">
        <v>260</v>
      </c>
      <c r="O175" s="119" t="s">
        <v>260</v>
      </c>
      <c r="P175" s="120" t="s">
        <v>260</v>
      </c>
      <c r="Q175" s="119" t="s">
        <v>260</v>
      </c>
      <c r="R175" s="352"/>
      <c r="S175" s="355"/>
      <c r="T175" s="299"/>
      <c r="U175" s="299"/>
    </row>
    <row r="176" spans="1:21" ht="23.1" customHeight="1">
      <c r="A176" s="358"/>
      <c r="B176" s="109" t="s">
        <v>261</v>
      </c>
      <c r="C176" s="26" t="s">
        <v>262</v>
      </c>
      <c r="D176" s="26">
        <v>170136</v>
      </c>
      <c r="E176" s="33" t="s">
        <v>257</v>
      </c>
      <c r="F176" s="86">
        <v>1</v>
      </c>
      <c r="G176" s="361"/>
      <c r="H176" s="177">
        <v>3</v>
      </c>
      <c r="I176" s="121"/>
      <c r="J176" s="122">
        <f t="shared" si="41"/>
        <v>0</v>
      </c>
      <c r="K176" s="123"/>
      <c r="L176" s="122">
        <f t="shared" si="42"/>
        <v>0</v>
      </c>
      <c r="M176" s="39">
        <v>10</v>
      </c>
      <c r="N176" s="124"/>
      <c r="O176" s="125">
        <f t="shared" si="43"/>
        <v>0</v>
      </c>
      <c r="P176" s="123"/>
      <c r="Q176" s="125">
        <f t="shared" si="44"/>
        <v>0</v>
      </c>
      <c r="R176" s="352"/>
      <c r="S176" s="355"/>
      <c r="T176" s="299"/>
      <c r="U176" s="299"/>
    </row>
    <row r="177" spans="1:21" ht="23.1" customHeight="1">
      <c r="A177" s="359"/>
      <c r="B177" s="348" t="s">
        <v>263</v>
      </c>
      <c r="C177" s="348"/>
      <c r="D177" s="348"/>
      <c r="E177" s="348"/>
      <c r="F177" s="348"/>
      <c r="G177" s="361"/>
      <c r="H177" s="177">
        <v>3</v>
      </c>
      <c r="I177" s="126"/>
      <c r="J177" s="127">
        <f t="shared" si="41"/>
        <v>0</v>
      </c>
      <c r="K177" s="128"/>
      <c r="L177" s="129">
        <f t="shared" si="42"/>
        <v>0</v>
      </c>
      <c r="M177" s="130" t="s">
        <v>260</v>
      </c>
      <c r="N177" s="131" t="s">
        <v>260</v>
      </c>
      <c r="O177" s="132" t="s">
        <v>260</v>
      </c>
      <c r="P177" s="133" t="s">
        <v>260</v>
      </c>
      <c r="Q177" s="132" t="s">
        <v>260</v>
      </c>
      <c r="R177" s="353"/>
      <c r="S177" s="291"/>
      <c r="T177" s="299"/>
      <c r="U177" s="299"/>
    </row>
    <row r="178" spans="1:21" ht="23.1" customHeight="1">
      <c r="A178" s="359"/>
      <c r="B178" s="349" t="s">
        <v>264</v>
      </c>
      <c r="C178" s="350"/>
      <c r="D178" s="350"/>
      <c r="E178" s="350"/>
      <c r="F178" s="350"/>
      <c r="G178" s="361"/>
      <c r="H178" s="177">
        <v>3</v>
      </c>
      <c r="I178" s="126"/>
      <c r="J178" s="127">
        <f t="shared" si="41"/>
        <v>0</v>
      </c>
      <c r="K178" s="128"/>
      <c r="L178" s="129">
        <f t="shared" si="42"/>
        <v>0</v>
      </c>
      <c r="M178" s="134"/>
      <c r="N178" s="134"/>
      <c r="O178" s="134"/>
      <c r="P178" s="134"/>
      <c r="Q178" s="134"/>
      <c r="R178" s="135"/>
      <c r="S178" s="135"/>
      <c r="T178" s="299"/>
      <c r="U178" s="299"/>
    </row>
    <row r="179" spans="1:21" ht="23.1" customHeight="1">
      <c r="A179" s="359"/>
      <c r="B179" s="349" t="s">
        <v>265</v>
      </c>
      <c r="C179" s="350"/>
      <c r="D179" s="350"/>
      <c r="E179" s="350"/>
      <c r="F179" s="350"/>
      <c r="G179" s="361"/>
      <c r="H179" s="177">
        <v>3</v>
      </c>
      <c r="I179" s="126"/>
      <c r="J179" s="127">
        <f t="shared" si="41"/>
        <v>0</v>
      </c>
      <c r="K179" s="128"/>
      <c r="L179" s="129">
        <f t="shared" si="42"/>
        <v>0</v>
      </c>
      <c r="M179" s="134"/>
      <c r="N179" s="134"/>
      <c r="O179" s="134"/>
      <c r="P179" s="134"/>
      <c r="Q179" s="134"/>
      <c r="R179" s="135"/>
      <c r="S179" s="135"/>
      <c r="T179" s="299"/>
      <c r="U179" s="299"/>
    </row>
    <row r="180" spans="1:21" ht="23.1" customHeight="1">
      <c r="A180" s="107" t="s">
        <v>266</v>
      </c>
      <c r="B180" s="108"/>
      <c r="C180" s="108"/>
      <c r="D180" s="108"/>
      <c r="E180" s="108"/>
      <c r="F180" s="108"/>
      <c r="G180" s="361"/>
      <c r="H180" s="136"/>
      <c r="I180" s="137"/>
      <c r="J180" s="138"/>
      <c r="K180" s="139"/>
      <c r="L180" s="138"/>
      <c r="M180" s="140"/>
      <c r="N180" s="138"/>
      <c r="O180" s="141"/>
      <c r="P180" s="139"/>
      <c r="Q180" s="141"/>
      <c r="R180" s="135"/>
      <c r="S180" s="135"/>
      <c r="T180" s="299"/>
      <c r="U180" s="299"/>
    </row>
    <row r="181" spans="1:21" ht="23.1" customHeight="1">
      <c r="A181" s="364" t="s">
        <v>15</v>
      </c>
      <c r="B181" s="142" t="s">
        <v>267</v>
      </c>
      <c r="C181" s="26" t="s">
        <v>256</v>
      </c>
      <c r="D181" s="26">
        <v>450107</v>
      </c>
      <c r="E181" s="33" t="s">
        <v>257</v>
      </c>
      <c r="F181" s="143">
        <v>1</v>
      </c>
      <c r="G181" s="361"/>
      <c r="H181" s="58">
        <v>3</v>
      </c>
      <c r="I181" s="126"/>
      <c r="J181" s="144">
        <f t="shared" si="41"/>
        <v>0</v>
      </c>
      <c r="K181" s="128"/>
      <c r="L181" s="144">
        <f t="shared" si="42"/>
        <v>0</v>
      </c>
      <c r="M181" s="145">
        <v>5</v>
      </c>
      <c r="N181" s="146"/>
      <c r="O181" s="147">
        <f t="shared" si="43"/>
        <v>0</v>
      </c>
      <c r="P181" s="128"/>
      <c r="Q181" s="147">
        <f t="shared" si="44"/>
        <v>0</v>
      </c>
      <c r="R181" s="351">
        <v>13000</v>
      </c>
      <c r="S181" s="354">
        <v>15990</v>
      </c>
      <c r="T181" s="299"/>
      <c r="U181" s="299"/>
    </row>
    <row r="182" spans="1:21" ht="23.1" customHeight="1">
      <c r="A182" s="365"/>
      <c r="B182" s="356" t="s">
        <v>268</v>
      </c>
      <c r="C182" s="357"/>
      <c r="D182" s="357"/>
      <c r="E182" s="357"/>
      <c r="F182" s="357"/>
      <c r="G182" s="361"/>
      <c r="H182" s="58">
        <v>3</v>
      </c>
      <c r="I182" s="126"/>
      <c r="J182" s="144">
        <f t="shared" si="41"/>
        <v>0</v>
      </c>
      <c r="K182" s="128"/>
      <c r="L182" s="144">
        <f t="shared" si="42"/>
        <v>0</v>
      </c>
      <c r="M182" s="148" t="s">
        <v>260</v>
      </c>
      <c r="N182" s="131" t="s">
        <v>260</v>
      </c>
      <c r="O182" s="149"/>
      <c r="P182" s="133" t="s">
        <v>260</v>
      </c>
      <c r="Q182" s="132" t="s">
        <v>260</v>
      </c>
      <c r="R182" s="352"/>
      <c r="S182" s="355"/>
      <c r="T182" s="299"/>
      <c r="U182" s="299"/>
    </row>
    <row r="183" spans="1:21" ht="23.1" customHeight="1">
      <c r="A183" s="365"/>
      <c r="B183" s="142" t="s">
        <v>269</v>
      </c>
      <c r="C183" s="26" t="s">
        <v>262</v>
      </c>
      <c r="D183" s="26">
        <v>170136</v>
      </c>
      <c r="E183" s="33" t="s">
        <v>257</v>
      </c>
      <c r="F183" s="143">
        <v>1</v>
      </c>
      <c r="G183" s="361"/>
      <c r="H183" s="58">
        <v>3</v>
      </c>
      <c r="I183" s="150"/>
      <c r="J183" s="144">
        <f t="shared" si="41"/>
        <v>0</v>
      </c>
      <c r="K183" s="151"/>
      <c r="L183" s="144">
        <f t="shared" si="42"/>
        <v>0</v>
      </c>
      <c r="M183" s="152">
        <v>5</v>
      </c>
      <c r="N183" s="153"/>
      <c r="O183" s="147">
        <f t="shared" si="43"/>
        <v>0</v>
      </c>
      <c r="P183" s="151"/>
      <c r="Q183" s="147">
        <f t="shared" si="44"/>
        <v>0</v>
      </c>
      <c r="R183" s="352"/>
      <c r="S183" s="355"/>
      <c r="T183" s="299"/>
      <c r="U183" s="299"/>
    </row>
    <row r="184" spans="1:21" ht="23.1" customHeight="1">
      <c r="A184" s="365"/>
      <c r="B184" s="356" t="s">
        <v>270</v>
      </c>
      <c r="C184" s="357"/>
      <c r="D184" s="357"/>
      <c r="E184" s="357"/>
      <c r="F184" s="357"/>
      <c r="G184" s="361"/>
      <c r="H184" s="58">
        <v>3</v>
      </c>
      <c r="I184" s="116"/>
      <c r="J184" s="144">
        <f t="shared" si="41"/>
        <v>0</v>
      </c>
      <c r="K184" s="38"/>
      <c r="L184" s="37">
        <f t="shared" si="42"/>
        <v>0</v>
      </c>
      <c r="M184" s="154" t="s">
        <v>260</v>
      </c>
      <c r="N184" s="155" t="s">
        <v>260</v>
      </c>
      <c r="O184" s="156" t="s">
        <v>260</v>
      </c>
      <c r="P184" s="157" t="s">
        <v>260</v>
      </c>
      <c r="Q184" s="156" t="s">
        <v>260</v>
      </c>
      <c r="R184" s="352"/>
      <c r="S184" s="355"/>
      <c r="T184" s="299"/>
      <c r="U184" s="299"/>
    </row>
    <row r="185" spans="1:21" ht="23.1" customHeight="1">
      <c r="A185" s="365"/>
      <c r="B185" s="349" t="s">
        <v>271</v>
      </c>
      <c r="C185" s="350"/>
      <c r="D185" s="350"/>
      <c r="E185" s="350"/>
      <c r="F185" s="350"/>
      <c r="G185" s="361"/>
      <c r="H185" s="58">
        <v>3</v>
      </c>
      <c r="I185" s="116"/>
      <c r="J185" s="144">
        <f t="shared" si="41"/>
        <v>0</v>
      </c>
      <c r="K185" s="38"/>
      <c r="L185" s="37">
        <f t="shared" si="42"/>
        <v>0</v>
      </c>
      <c r="M185" s="154" t="s">
        <v>260</v>
      </c>
      <c r="N185" s="155" t="s">
        <v>260</v>
      </c>
      <c r="O185" s="156" t="s">
        <v>260</v>
      </c>
      <c r="P185" s="157" t="s">
        <v>260</v>
      </c>
      <c r="Q185" s="156" t="s">
        <v>260</v>
      </c>
      <c r="R185" s="352"/>
      <c r="S185" s="355"/>
      <c r="T185" s="299"/>
      <c r="U185" s="299"/>
    </row>
    <row r="186" spans="1:21" ht="23.1" customHeight="1" thickBot="1">
      <c r="A186" s="366"/>
      <c r="B186" s="349" t="s">
        <v>272</v>
      </c>
      <c r="C186" s="350"/>
      <c r="D186" s="350"/>
      <c r="E186" s="350"/>
      <c r="F186" s="350"/>
      <c r="G186" s="361"/>
      <c r="H186" s="58">
        <v>3</v>
      </c>
      <c r="I186" s="116"/>
      <c r="J186" s="144">
        <f t="shared" si="41"/>
        <v>0</v>
      </c>
      <c r="K186" s="38"/>
      <c r="L186" s="37">
        <f t="shared" si="42"/>
        <v>0</v>
      </c>
      <c r="M186" s="154" t="s">
        <v>260</v>
      </c>
      <c r="N186" s="155" t="s">
        <v>260</v>
      </c>
      <c r="O186" s="156" t="s">
        <v>260</v>
      </c>
      <c r="P186" s="157" t="s">
        <v>260</v>
      </c>
      <c r="Q186" s="156" t="s">
        <v>260</v>
      </c>
      <c r="R186" s="353"/>
      <c r="S186" s="291"/>
      <c r="T186" s="295"/>
      <c r="U186" s="295"/>
    </row>
    <row r="187" spans="1:21">
      <c r="A187" s="136"/>
      <c r="B187" s="158"/>
      <c r="C187" s="136"/>
      <c r="D187" s="136"/>
      <c r="E187" s="136"/>
      <c r="F187" s="136"/>
      <c r="G187" s="136"/>
      <c r="H187" s="159"/>
      <c r="I187" s="16" t="s">
        <v>21</v>
      </c>
      <c r="J187" s="8">
        <f>SUM(J174:J186)</f>
        <v>0</v>
      </c>
      <c r="K187" s="9"/>
      <c r="L187" s="8">
        <f>SUM(L174:L186)</f>
        <v>0</v>
      </c>
      <c r="M187" s="9"/>
      <c r="N187" s="9"/>
      <c r="O187" s="8">
        <f>SUM(O174:O186)</f>
        <v>0</v>
      </c>
      <c r="P187" s="9"/>
      <c r="Q187" s="8">
        <f>SUM(Q174:Q186)</f>
        <v>0</v>
      </c>
      <c r="R187" s="8">
        <f>SUM(R174:R186)</f>
        <v>31000</v>
      </c>
      <c r="S187" s="8">
        <f>SUM(S174:S186)</f>
        <v>38130</v>
      </c>
      <c r="T187" s="160"/>
      <c r="U187" s="160"/>
    </row>
    <row r="189" spans="1:21" ht="18" customHeight="1">
      <c r="B189" s="338" t="s">
        <v>273</v>
      </c>
      <c r="C189" s="339"/>
      <c r="D189" s="339"/>
      <c r="E189" s="339"/>
      <c r="F189" s="339"/>
      <c r="G189" s="339"/>
      <c r="H189" s="339"/>
      <c r="I189" s="340"/>
    </row>
    <row r="190" spans="1:21">
      <c r="B190" s="161" t="s">
        <v>274</v>
      </c>
      <c r="C190" s="341" t="s">
        <v>275</v>
      </c>
      <c r="D190" s="342"/>
      <c r="E190" s="342"/>
      <c r="F190" s="342"/>
      <c r="G190" s="342"/>
      <c r="H190" s="342"/>
      <c r="I190" s="343"/>
    </row>
    <row r="191" spans="1:21" ht="116.25" customHeight="1">
      <c r="B191" s="162" t="s">
        <v>276</v>
      </c>
      <c r="C191" s="344" t="s">
        <v>277</v>
      </c>
      <c r="D191" s="345"/>
      <c r="E191" s="345"/>
      <c r="F191" s="345"/>
      <c r="G191" s="345"/>
      <c r="H191" s="345"/>
      <c r="I191" s="346"/>
    </row>
    <row r="192" spans="1:21" ht="75" customHeight="1">
      <c r="B192" s="162" t="s">
        <v>278</v>
      </c>
      <c r="C192" s="344" t="s">
        <v>280</v>
      </c>
      <c r="D192" s="345"/>
      <c r="E192" s="345"/>
      <c r="F192" s="345"/>
      <c r="G192" s="345"/>
      <c r="H192" s="345"/>
      <c r="I192" s="346"/>
    </row>
    <row r="195" spans="1:21">
      <c r="A195" s="10" t="s">
        <v>281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0" t="str">
        <f>A195</f>
        <v>PAKIET NR 17</v>
      </c>
    </row>
    <row r="196" spans="1:21">
      <c r="A196" s="332" t="s">
        <v>0</v>
      </c>
      <c r="B196" s="333"/>
      <c r="C196" s="333"/>
      <c r="D196" s="333"/>
      <c r="E196" s="333"/>
      <c r="F196" s="333"/>
      <c r="G196" s="334"/>
      <c r="H196" s="332" t="s">
        <v>1</v>
      </c>
      <c r="I196" s="333"/>
      <c r="J196" s="333"/>
      <c r="K196" s="333"/>
      <c r="L196" s="334"/>
      <c r="M196" s="332" t="s">
        <v>2</v>
      </c>
      <c r="N196" s="333"/>
      <c r="O196" s="333"/>
      <c r="P196" s="333"/>
      <c r="Q196" s="333"/>
      <c r="R196" s="333"/>
      <c r="S196" s="334"/>
      <c r="T196" s="337" t="s">
        <v>3</v>
      </c>
      <c r="U196" s="335"/>
    </row>
    <row r="197" spans="1:21" ht="52.5">
      <c r="A197" s="56" t="s">
        <v>22</v>
      </c>
      <c r="B197" s="46" t="s">
        <v>23</v>
      </c>
      <c r="C197" s="47" t="s">
        <v>62</v>
      </c>
      <c r="D197" s="57" t="s">
        <v>105</v>
      </c>
      <c r="E197" s="47" t="s">
        <v>24</v>
      </c>
      <c r="F197" s="47" t="s">
        <v>59</v>
      </c>
      <c r="G197" s="47" t="s">
        <v>25</v>
      </c>
      <c r="H197" s="47" t="s">
        <v>26</v>
      </c>
      <c r="I197" s="48" t="s">
        <v>27</v>
      </c>
      <c r="J197" s="49" t="s">
        <v>28</v>
      </c>
      <c r="K197" s="50" t="s">
        <v>4</v>
      </c>
      <c r="L197" s="49" t="s">
        <v>29</v>
      </c>
      <c r="M197" s="51" t="s">
        <v>30</v>
      </c>
      <c r="N197" s="52" t="s">
        <v>31</v>
      </c>
      <c r="O197" s="51" t="s">
        <v>32</v>
      </c>
      <c r="P197" s="50" t="s">
        <v>4</v>
      </c>
      <c r="Q197" s="51" t="s">
        <v>33</v>
      </c>
      <c r="R197" s="51" t="s">
        <v>48</v>
      </c>
      <c r="S197" s="51" t="s">
        <v>49</v>
      </c>
      <c r="T197" s="53" t="s">
        <v>60</v>
      </c>
      <c r="U197" s="54" t="s">
        <v>61</v>
      </c>
    </row>
    <row r="198" spans="1:21" ht="13.5" thickBot="1">
      <c r="A198" s="47" t="s">
        <v>5</v>
      </c>
      <c r="B198" s="26" t="s">
        <v>6</v>
      </c>
      <c r="C198" s="26" t="s">
        <v>7</v>
      </c>
      <c r="D198" s="26" t="s">
        <v>8</v>
      </c>
      <c r="E198" s="26" t="s">
        <v>9</v>
      </c>
      <c r="F198" s="26" t="s">
        <v>10</v>
      </c>
      <c r="G198" s="163" t="s">
        <v>11</v>
      </c>
      <c r="H198" s="26" t="s">
        <v>34</v>
      </c>
      <c r="I198" s="28" t="s">
        <v>38</v>
      </c>
      <c r="J198" s="26" t="s">
        <v>39</v>
      </c>
      <c r="K198" s="29" t="s">
        <v>40</v>
      </c>
      <c r="L198" s="30" t="s">
        <v>41</v>
      </c>
      <c r="M198" s="30" t="s">
        <v>35</v>
      </c>
      <c r="N198" s="29" t="s">
        <v>42</v>
      </c>
      <c r="O198" s="30" t="s">
        <v>43</v>
      </c>
      <c r="P198" s="29" t="s">
        <v>44</v>
      </c>
      <c r="Q198" s="30" t="s">
        <v>45</v>
      </c>
      <c r="R198" s="164" t="s">
        <v>12</v>
      </c>
      <c r="S198" s="164" t="s">
        <v>13</v>
      </c>
      <c r="T198" s="164" t="s">
        <v>36</v>
      </c>
      <c r="U198" s="164" t="s">
        <v>46</v>
      </c>
    </row>
    <row r="199" spans="1:21" ht="45.75" thickBot="1">
      <c r="A199" s="30" t="s">
        <v>14</v>
      </c>
      <c r="B199" s="32" t="s">
        <v>282</v>
      </c>
      <c r="C199" s="33"/>
      <c r="D199" s="33"/>
      <c r="E199" s="33" t="s">
        <v>283</v>
      </c>
      <c r="F199" s="60">
        <v>121</v>
      </c>
      <c r="G199" s="61" t="s">
        <v>284</v>
      </c>
      <c r="H199" s="58">
        <v>363</v>
      </c>
      <c r="I199" s="110"/>
      <c r="J199" s="37">
        <f>H199*I199</f>
        <v>0</v>
      </c>
      <c r="K199" s="38"/>
      <c r="L199" s="37">
        <f>ROUND(J199*K199+J199,2)</f>
        <v>0</v>
      </c>
      <c r="M199" s="39">
        <v>170</v>
      </c>
      <c r="N199" s="40"/>
      <c r="O199" s="41">
        <f>N199*M199</f>
        <v>0</v>
      </c>
      <c r="P199" s="38"/>
      <c r="Q199" s="41">
        <f>ROUND(O199+O199*P199,2)</f>
        <v>0</v>
      </c>
      <c r="R199" s="14">
        <v>50000</v>
      </c>
      <c r="S199" s="42">
        <v>61500</v>
      </c>
      <c r="T199" s="24">
        <f>J199+O199+R199</f>
        <v>50000</v>
      </c>
      <c r="U199" s="24">
        <f>L199+Q199+S199</f>
        <v>61500</v>
      </c>
    </row>
    <row r="202" spans="1:21">
      <c r="A202" s="10" t="s">
        <v>285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0" t="str">
        <f>A202</f>
        <v>PAKIET NR  18</v>
      </c>
    </row>
    <row r="203" spans="1:21">
      <c r="A203" s="332" t="s">
        <v>0</v>
      </c>
      <c r="B203" s="333"/>
      <c r="C203" s="333"/>
      <c r="D203" s="333"/>
      <c r="E203" s="333"/>
      <c r="F203" s="333"/>
      <c r="G203" s="334"/>
      <c r="H203" s="332" t="s">
        <v>1</v>
      </c>
      <c r="I203" s="333"/>
      <c r="J203" s="333"/>
      <c r="K203" s="333"/>
      <c r="L203" s="334"/>
      <c r="M203" s="332" t="s">
        <v>2</v>
      </c>
      <c r="N203" s="333"/>
      <c r="O203" s="333"/>
      <c r="P203" s="333"/>
      <c r="Q203" s="333"/>
      <c r="R203" s="333"/>
      <c r="S203" s="334"/>
      <c r="T203" s="335" t="s">
        <v>3</v>
      </c>
      <c r="U203" s="336"/>
    </row>
    <row r="204" spans="1:21" ht="63.75">
      <c r="A204" s="56" t="s">
        <v>22</v>
      </c>
      <c r="B204" s="46" t="s">
        <v>23</v>
      </c>
      <c r="C204" s="47" t="s">
        <v>62</v>
      </c>
      <c r="D204" s="47" t="s">
        <v>58</v>
      </c>
      <c r="E204" s="57" t="s">
        <v>24</v>
      </c>
      <c r="F204" s="47" t="s">
        <v>59</v>
      </c>
      <c r="G204" s="47" t="s">
        <v>25</v>
      </c>
      <c r="H204" s="47" t="s">
        <v>26</v>
      </c>
      <c r="I204" s="48" t="s">
        <v>286</v>
      </c>
      <c r="J204" s="49" t="s">
        <v>28</v>
      </c>
      <c r="K204" s="50" t="s">
        <v>4</v>
      </c>
      <c r="L204" s="49" t="s">
        <v>29</v>
      </c>
      <c r="M204" s="51" t="s">
        <v>30</v>
      </c>
      <c r="N204" s="52" t="s">
        <v>296</v>
      </c>
      <c r="O204" s="51" t="s">
        <v>32</v>
      </c>
      <c r="P204" s="50" t="s">
        <v>4</v>
      </c>
      <c r="Q204" s="51" t="s">
        <v>33</v>
      </c>
      <c r="R204" s="51" t="s">
        <v>48</v>
      </c>
      <c r="S204" s="51" t="s">
        <v>49</v>
      </c>
      <c r="T204" s="53" t="s">
        <v>51</v>
      </c>
      <c r="U204" s="54" t="s">
        <v>52</v>
      </c>
    </row>
    <row r="205" spans="1:21" ht="13.5" thickBot="1">
      <c r="A205" s="47" t="s">
        <v>5</v>
      </c>
      <c r="B205" s="26" t="s">
        <v>6</v>
      </c>
      <c r="C205" s="26" t="s">
        <v>7</v>
      </c>
      <c r="D205" s="26" t="s">
        <v>8</v>
      </c>
      <c r="E205" s="26" t="s">
        <v>9</v>
      </c>
      <c r="F205" s="163" t="s">
        <v>10</v>
      </c>
      <c r="G205" s="163" t="s">
        <v>11</v>
      </c>
      <c r="H205" s="163" t="s">
        <v>34</v>
      </c>
      <c r="I205" s="28" t="s">
        <v>38</v>
      </c>
      <c r="J205" s="26" t="s">
        <v>39</v>
      </c>
      <c r="K205" s="29" t="s">
        <v>40</v>
      </c>
      <c r="L205" s="30" t="s">
        <v>41</v>
      </c>
      <c r="M205" s="30" t="s">
        <v>35</v>
      </c>
      <c r="N205" s="29" t="s">
        <v>42</v>
      </c>
      <c r="O205" s="30" t="s">
        <v>43</v>
      </c>
      <c r="P205" s="29" t="s">
        <v>44</v>
      </c>
      <c r="Q205" s="30" t="s">
        <v>45</v>
      </c>
      <c r="R205" s="164" t="s">
        <v>12</v>
      </c>
      <c r="S205" s="164" t="s">
        <v>13</v>
      </c>
      <c r="T205" s="164" t="s">
        <v>36</v>
      </c>
      <c r="U205" s="164" t="s">
        <v>46</v>
      </c>
    </row>
    <row r="206" spans="1:21" ht="22.5">
      <c r="A206" s="30" t="s">
        <v>14</v>
      </c>
      <c r="B206" s="32" t="s">
        <v>287</v>
      </c>
      <c r="C206" s="33"/>
      <c r="D206" s="33"/>
      <c r="E206" s="26" t="s">
        <v>288</v>
      </c>
      <c r="F206" s="165">
        <v>4</v>
      </c>
      <c r="G206" s="61" t="s">
        <v>289</v>
      </c>
      <c r="H206" s="22">
        <v>12</v>
      </c>
      <c r="I206" s="110"/>
      <c r="J206" s="37">
        <f>H206*I206</f>
        <v>0</v>
      </c>
      <c r="K206" s="38"/>
      <c r="L206" s="37">
        <f>ROUND(J206*K206+J206,2)</f>
        <v>0</v>
      </c>
      <c r="M206" s="39">
        <v>24</v>
      </c>
      <c r="N206" s="40"/>
      <c r="O206" s="41">
        <f>N206*M206</f>
        <v>0</v>
      </c>
      <c r="P206" s="38"/>
      <c r="Q206" s="166">
        <f>ROUND(O206+O206*P206,2)</f>
        <v>0</v>
      </c>
      <c r="R206" s="25">
        <v>8000</v>
      </c>
      <c r="S206" s="25">
        <v>9840</v>
      </c>
      <c r="T206" s="292">
        <f>SUM(J211+O211+R211)</f>
        <v>29000</v>
      </c>
      <c r="U206" s="294">
        <f>SUM(L211+Q211+S211)</f>
        <v>35670</v>
      </c>
    </row>
    <row r="207" spans="1:21">
      <c r="A207" s="30" t="s">
        <v>15</v>
      </c>
      <c r="B207" s="32" t="s">
        <v>287</v>
      </c>
      <c r="C207" s="33" t="s">
        <v>290</v>
      </c>
      <c r="D207" s="33"/>
      <c r="E207" s="26" t="s">
        <v>291</v>
      </c>
      <c r="F207" s="165">
        <v>1</v>
      </c>
      <c r="G207" s="61" t="s">
        <v>292</v>
      </c>
      <c r="H207" s="22">
        <v>3</v>
      </c>
      <c r="I207" s="110"/>
      <c r="J207" s="37">
        <f t="shared" ref="J207:J210" si="45">H207*I207</f>
        <v>0</v>
      </c>
      <c r="K207" s="38"/>
      <c r="L207" s="37">
        <f t="shared" ref="L207:L210" si="46">ROUND(J207*K207+J207,2)</f>
        <v>0</v>
      </c>
      <c r="M207" s="39">
        <v>2</v>
      </c>
      <c r="N207" s="40"/>
      <c r="O207" s="41">
        <f t="shared" ref="O207:O210" si="47">N207*M207</f>
        <v>0</v>
      </c>
      <c r="P207" s="38"/>
      <c r="Q207" s="166">
        <f t="shared" ref="Q207:Q210" si="48">ROUND(O207+O207*P207,2)</f>
        <v>0</v>
      </c>
      <c r="R207" s="25">
        <v>5000</v>
      </c>
      <c r="S207" s="25">
        <v>6150</v>
      </c>
      <c r="T207" s="298"/>
      <c r="U207" s="299"/>
    </row>
    <row r="208" spans="1:21">
      <c r="A208" s="30" t="s">
        <v>16</v>
      </c>
      <c r="B208" s="32" t="s">
        <v>287</v>
      </c>
      <c r="C208" s="33" t="s">
        <v>290</v>
      </c>
      <c r="D208" s="33"/>
      <c r="E208" s="26" t="s">
        <v>288</v>
      </c>
      <c r="F208" s="165">
        <v>1</v>
      </c>
      <c r="G208" s="61" t="s">
        <v>292</v>
      </c>
      <c r="H208" s="22">
        <v>3</v>
      </c>
      <c r="I208" s="110"/>
      <c r="J208" s="37">
        <f t="shared" si="45"/>
        <v>0</v>
      </c>
      <c r="K208" s="38"/>
      <c r="L208" s="37">
        <f t="shared" si="46"/>
        <v>0</v>
      </c>
      <c r="M208" s="39">
        <v>2</v>
      </c>
      <c r="N208" s="40"/>
      <c r="O208" s="41">
        <f t="shared" si="47"/>
        <v>0</v>
      </c>
      <c r="P208" s="38"/>
      <c r="Q208" s="166">
        <f t="shared" si="48"/>
        <v>0</v>
      </c>
      <c r="R208" s="25">
        <v>5000</v>
      </c>
      <c r="S208" s="25">
        <v>6150</v>
      </c>
      <c r="T208" s="298"/>
      <c r="U208" s="299"/>
    </row>
    <row r="209" spans="1:21" ht="22.5">
      <c r="A209" s="30" t="s">
        <v>17</v>
      </c>
      <c r="B209" s="32" t="s">
        <v>287</v>
      </c>
      <c r="C209" s="33" t="s">
        <v>290</v>
      </c>
      <c r="D209" s="33"/>
      <c r="E209" s="26" t="s">
        <v>288</v>
      </c>
      <c r="F209" s="165">
        <v>2</v>
      </c>
      <c r="G209" s="61" t="s">
        <v>293</v>
      </c>
      <c r="H209" s="22">
        <v>6</v>
      </c>
      <c r="I209" s="110"/>
      <c r="J209" s="37">
        <f t="shared" si="45"/>
        <v>0</v>
      </c>
      <c r="K209" s="38"/>
      <c r="L209" s="37">
        <f t="shared" si="46"/>
        <v>0</v>
      </c>
      <c r="M209" s="39">
        <v>2</v>
      </c>
      <c r="N209" s="40"/>
      <c r="O209" s="41">
        <f t="shared" si="47"/>
        <v>0</v>
      </c>
      <c r="P209" s="38"/>
      <c r="Q209" s="166">
        <f t="shared" si="48"/>
        <v>0</v>
      </c>
      <c r="R209" s="25">
        <v>5000</v>
      </c>
      <c r="S209" s="25">
        <v>6150</v>
      </c>
      <c r="T209" s="298"/>
      <c r="U209" s="299"/>
    </row>
    <row r="210" spans="1:21" ht="13.5" thickBot="1">
      <c r="A210" s="30" t="s">
        <v>53</v>
      </c>
      <c r="B210" s="32" t="s">
        <v>287</v>
      </c>
      <c r="C210" s="33" t="s">
        <v>294</v>
      </c>
      <c r="D210" s="33"/>
      <c r="E210" s="26" t="s">
        <v>288</v>
      </c>
      <c r="F210" s="165">
        <v>2</v>
      </c>
      <c r="G210" s="61" t="s">
        <v>295</v>
      </c>
      <c r="H210" s="58">
        <v>6</v>
      </c>
      <c r="I210" s="110"/>
      <c r="J210" s="37">
        <f t="shared" si="45"/>
        <v>0</v>
      </c>
      <c r="K210" s="38"/>
      <c r="L210" s="37">
        <f t="shared" si="46"/>
        <v>0</v>
      </c>
      <c r="M210" s="39">
        <v>12</v>
      </c>
      <c r="N210" s="40"/>
      <c r="O210" s="41">
        <f t="shared" si="47"/>
        <v>0</v>
      </c>
      <c r="P210" s="38"/>
      <c r="Q210" s="166">
        <f t="shared" si="48"/>
        <v>0</v>
      </c>
      <c r="R210" s="25">
        <v>6000</v>
      </c>
      <c r="S210" s="25">
        <v>7380</v>
      </c>
      <c r="T210" s="293"/>
      <c r="U210" s="295"/>
    </row>
    <row r="211" spans="1:21">
      <c r="I211" s="16" t="s">
        <v>21</v>
      </c>
      <c r="J211" s="8">
        <f>SUM(J206:J210)</f>
        <v>0</v>
      </c>
      <c r="K211" s="9"/>
      <c r="L211" s="8">
        <f>SUM(L206:L210)</f>
        <v>0</v>
      </c>
      <c r="M211" s="9"/>
      <c r="N211" s="9"/>
      <c r="O211" s="8">
        <f>SUM(O206:O210)</f>
        <v>0</v>
      </c>
      <c r="P211" s="9"/>
      <c r="Q211" s="8">
        <f>SUM(Q206:Q210)</f>
        <v>0</v>
      </c>
      <c r="R211" s="8">
        <f>SUM(R206:R210)</f>
        <v>29000</v>
      </c>
      <c r="S211" s="8">
        <f>SUM(S206:S210)</f>
        <v>35670</v>
      </c>
    </row>
    <row r="214" spans="1:21">
      <c r="A214" s="10" t="s">
        <v>297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0" t="str">
        <f>A214</f>
        <v>PAKIET NR  19</v>
      </c>
    </row>
    <row r="215" spans="1:21">
      <c r="A215" s="332" t="s">
        <v>0</v>
      </c>
      <c r="B215" s="333"/>
      <c r="C215" s="333"/>
      <c r="D215" s="333"/>
      <c r="E215" s="333"/>
      <c r="F215" s="333"/>
      <c r="G215" s="334"/>
      <c r="H215" s="332" t="s">
        <v>1</v>
      </c>
      <c r="I215" s="333"/>
      <c r="J215" s="333"/>
      <c r="K215" s="333"/>
      <c r="L215" s="334"/>
      <c r="M215" s="332" t="s">
        <v>2</v>
      </c>
      <c r="N215" s="333"/>
      <c r="O215" s="333"/>
      <c r="P215" s="333"/>
      <c r="Q215" s="333"/>
      <c r="R215" s="333"/>
      <c r="S215" s="334"/>
      <c r="T215" s="335" t="s">
        <v>3</v>
      </c>
      <c r="U215" s="336"/>
    </row>
    <row r="216" spans="1:21" ht="63.75">
      <c r="A216" s="56" t="s">
        <v>22</v>
      </c>
      <c r="B216" s="46" t="s">
        <v>23</v>
      </c>
      <c r="C216" s="47" t="s">
        <v>62</v>
      </c>
      <c r="D216" s="47" t="s">
        <v>58</v>
      </c>
      <c r="E216" s="57" t="s">
        <v>24</v>
      </c>
      <c r="F216" s="47" t="s">
        <v>59</v>
      </c>
      <c r="G216" s="47" t="s">
        <v>25</v>
      </c>
      <c r="H216" s="47" t="s">
        <v>26</v>
      </c>
      <c r="I216" s="48" t="s">
        <v>286</v>
      </c>
      <c r="J216" s="49" t="s">
        <v>28</v>
      </c>
      <c r="K216" s="50" t="s">
        <v>4</v>
      </c>
      <c r="L216" s="49" t="s">
        <v>29</v>
      </c>
      <c r="M216" s="51" t="s">
        <v>30</v>
      </c>
      <c r="N216" s="52" t="s">
        <v>296</v>
      </c>
      <c r="O216" s="51" t="s">
        <v>32</v>
      </c>
      <c r="P216" s="50" t="s">
        <v>4</v>
      </c>
      <c r="Q216" s="51" t="s">
        <v>33</v>
      </c>
      <c r="R216" s="51" t="s">
        <v>48</v>
      </c>
      <c r="S216" s="51" t="s">
        <v>49</v>
      </c>
      <c r="T216" s="53" t="s">
        <v>51</v>
      </c>
      <c r="U216" s="54" t="s">
        <v>52</v>
      </c>
    </row>
    <row r="217" spans="1:21" ht="13.5" thickBot="1">
      <c r="A217" s="47" t="s">
        <v>5</v>
      </c>
      <c r="B217" s="26" t="s">
        <v>6</v>
      </c>
      <c r="C217" s="26" t="s">
        <v>7</v>
      </c>
      <c r="D217" s="26" t="s">
        <v>8</v>
      </c>
      <c r="E217" s="26" t="s">
        <v>9</v>
      </c>
      <c r="F217" s="163" t="s">
        <v>10</v>
      </c>
      <c r="G217" s="163" t="s">
        <v>11</v>
      </c>
      <c r="H217" s="163" t="s">
        <v>34</v>
      </c>
      <c r="I217" s="28" t="s">
        <v>38</v>
      </c>
      <c r="J217" s="26" t="s">
        <v>39</v>
      </c>
      <c r="K217" s="29" t="s">
        <v>40</v>
      </c>
      <c r="L217" s="30" t="s">
        <v>41</v>
      </c>
      <c r="M217" s="30" t="s">
        <v>35</v>
      </c>
      <c r="N217" s="29" t="s">
        <v>42</v>
      </c>
      <c r="O217" s="30" t="s">
        <v>43</v>
      </c>
      <c r="P217" s="29" t="s">
        <v>44</v>
      </c>
      <c r="Q217" s="30" t="s">
        <v>45</v>
      </c>
      <c r="R217" s="164" t="s">
        <v>12</v>
      </c>
      <c r="S217" s="164" t="s">
        <v>13</v>
      </c>
      <c r="T217" s="164" t="s">
        <v>36</v>
      </c>
      <c r="U217" s="164" t="s">
        <v>46</v>
      </c>
    </row>
    <row r="218" spans="1:21" ht="22.5">
      <c r="A218" s="30" t="s">
        <v>14</v>
      </c>
      <c r="B218" s="32" t="s">
        <v>298</v>
      </c>
      <c r="C218" s="33" t="s">
        <v>299</v>
      </c>
      <c r="D218" s="33"/>
      <c r="E218" s="26" t="s">
        <v>300</v>
      </c>
      <c r="F218" s="165">
        <v>8</v>
      </c>
      <c r="G218" s="61" t="s">
        <v>293</v>
      </c>
      <c r="H218" s="22">
        <v>24</v>
      </c>
      <c r="I218" s="110"/>
      <c r="J218" s="37">
        <f>H218*I218</f>
        <v>0</v>
      </c>
      <c r="K218" s="38"/>
      <c r="L218" s="37">
        <f>ROUND(J218*K218+J218,2)</f>
        <v>0</v>
      </c>
      <c r="M218" s="39">
        <v>38</v>
      </c>
      <c r="N218" s="40"/>
      <c r="O218" s="41">
        <f>N218*M218</f>
        <v>0</v>
      </c>
      <c r="P218" s="38"/>
      <c r="Q218" s="166">
        <f>ROUND(O218+O218*P218,2)</f>
        <v>0</v>
      </c>
      <c r="R218" s="25">
        <v>10000</v>
      </c>
      <c r="S218" s="25">
        <v>12300</v>
      </c>
      <c r="T218" s="292">
        <f>SUM(J222+O222+R222)</f>
        <v>26000</v>
      </c>
      <c r="U218" s="294">
        <f>SUM(L222+Q222+S222)</f>
        <v>31980</v>
      </c>
    </row>
    <row r="219" spans="1:21" ht="22.5">
      <c r="A219" s="30" t="s">
        <v>15</v>
      </c>
      <c r="B219" s="32" t="s">
        <v>301</v>
      </c>
      <c r="C219" s="33"/>
      <c r="D219" s="33"/>
      <c r="E219" s="26" t="s">
        <v>302</v>
      </c>
      <c r="F219" s="165">
        <v>8</v>
      </c>
      <c r="G219" s="61" t="s">
        <v>293</v>
      </c>
      <c r="H219" s="22">
        <v>24</v>
      </c>
      <c r="I219" s="110"/>
      <c r="J219" s="37">
        <f t="shared" ref="J219:J221" si="49">H219*I219</f>
        <v>0</v>
      </c>
      <c r="K219" s="38"/>
      <c r="L219" s="37">
        <f t="shared" ref="L219:L221" si="50">ROUND(J219*K219+J219,2)</f>
        <v>0</v>
      </c>
      <c r="M219" s="39">
        <v>38</v>
      </c>
      <c r="N219" s="40"/>
      <c r="O219" s="41">
        <f t="shared" ref="O219:O221" si="51">N219*M219</f>
        <v>0</v>
      </c>
      <c r="P219" s="38"/>
      <c r="Q219" s="166">
        <f t="shared" ref="Q219:Q221" si="52">ROUND(O219+O219*P219,2)</f>
        <v>0</v>
      </c>
      <c r="R219" s="25">
        <v>10000</v>
      </c>
      <c r="S219" s="25">
        <v>12300</v>
      </c>
      <c r="T219" s="298"/>
      <c r="U219" s="299"/>
    </row>
    <row r="220" spans="1:21" ht="22.5">
      <c r="A220" s="30" t="s">
        <v>16</v>
      </c>
      <c r="B220" s="32" t="s">
        <v>303</v>
      </c>
      <c r="C220" s="33"/>
      <c r="D220" s="33"/>
      <c r="E220" s="26" t="s">
        <v>304</v>
      </c>
      <c r="F220" s="165">
        <v>4</v>
      </c>
      <c r="G220" s="61" t="s">
        <v>293</v>
      </c>
      <c r="H220" s="22">
        <v>12</v>
      </c>
      <c r="I220" s="110"/>
      <c r="J220" s="37">
        <f t="shared" si="49"/>
        <v>0</v>
      </c>
      <c r="K220" s="38"/>
      <c r="L220" s="37">
        <f t="shared" si="50"/>
        <v>0</v>
      </c>
      <c r="M220" s="39">
        <v>24</v>
      </c>
      <c r="N220" s="40"/>
      <c r="O220" s="41">
        <f t="shared" si="51"/>
        <v>0</v>
      </c>
      <c r="P220" s="38"/>
      <c r="Q220" s="166">
        <f t="shared" si="52"/>
        <v>0</v>
      </c>
      <c r="R220" s="25">
        <v>3000</v>
      </c>
      <c r="S220" s="25">
        <v>3690</v>
      </c>
      <c r="T220" s="298"/>
      <c r="U220" s="299"/>
    </row>
    <row r="221" spans="1:21" ht="23.25" thickBot="1">
      <c r="A221" s="30" t="s">
        <v>17</v>
      </c>
      <c r="B221" s="32" t="s">
        <v>305</v>
      </c>
      <c r="C221" s="33"/>
      <c r="D221" s="33"/>
      <c r="E221" s="26" t="s">
        <v>304</v>
      </c>
      <c r="F221" s="165">
        <v>4</v>
      </c>
      <c r="G221" s="61" t="s">
        <v>293</v>
      </c>
      <c r="H221" s="58">
        <v>12</v>
      </c>
      <c r="I221" s="110"/>
      <c r="J221" s="37">
        <f t="shared" si="49"/>
        <v>0</v>
      </c>
      <c r="K221" s="38"/>
      <c r="L221" s="37">
        <f t="shared" si="50"/>
        <v>0</v>
      </c>
      <c r="M221" s="39">
        <v>24</v>
      </c>
      <c r="N221" s="40"/>
      <c r="O221" s="41">
        <f t="shared" si="51"/>
        <v>0</v>
      </c>
      <c r="P221" s="38"/>
      <c r="Q221" s="166">
        <f t="shared" si="52"/>
        <v>0</v>
      </c>
      <c r="R221" s="25">
        <v>3000</v>
      </c>
      <c r="S221" s="25">
        <v>3690</v>
      </c>
      <c r="T221" s="293"/>
      <c r="U221" s="295"/>
    </row>
    <row r="222" spans="1:21">
      <c r="I222" s="16" t="s">
        <v>21</v>
      </c>
      <c r="J222" s="8">
        <f>SUM(J218:J221)</f>
        <v>0</v>
      </c>
      <c r="K222" s="9"/>
      <c r="L222" s="8">
        <f>SUM(L218:L221)</f>
        <v>0</v>
      </c>
      <c r="M222" s="9"/>
      <c r="N222" s="9"/>
      <c r="O222" s="8">
        <f>SUM(O218:O221)</f>
        <v>0</v>
      </c>
      <c r="P222" s="9"/>
      <c r="Q222" s="8">
        <f>SUM(Q218:Q221)</f>
        <v>0</v>
      </c>
      <c r="R222" s="8">
        <f>SUM(R218:R221)</f>
        <v>26000</v>
      </c>
      <c r="S222" s="8">
        <f>SUM(S218:S221)</f>
        <v>31980</v>
      </c>
    </row>
    <row r="224" spans="1:21">
      <c r="A224" s="10" t="s">
        <v>317</v>
      </c>
      <c r="B224" s="7"/>
      <c r="C224" s="178"/>
      <c r="D224" s="7"/>
      <c r="E224" s="7"/>
      <c r="F224" s="7"/>
      <c r="G224" s="7"/>
      <c r="H224" s="7"/>
      <c r="I224" s="7"/>
      <c r="J224" s="7"/>
      <c r="K224" s="7"/>
      <c r="L224" s="7"/>
      <c r="M224" s="10" t="str">
        <f>A224</f>
        <v>PAKIET NR 20</v>
      </c>
    </row>
    <row r="225" spans="1:21">
      <c r="A225" s="283" t="s">
        <v>0</v>
      </c>
      <c r="B225" s="284"/>
      <c r="C225" s="284"/>
      <c r="D225" s="284"/>
      <c r="E225" s="284"/>
      <c r="F225" s="284"/>
      <c r="G225" s="285"/>
      <c r="H225" s="283" t="s">
        <v>1</v>
      </c>
      <c r="I225" s="284"/>
      <c r="J225" s="284"/>
      <c r="K225" s="284"/>
      <c r="L225" s="285"/>
      <c r="M225" s="283" t="s">
        <v>2</v>
      </c>
      <c r="N225" s="284"/>
      <c r="O225" s="284"/>
      <c r="P225" s="284"/>
      <c r="Q225" s="284"/>
      <c r="R225" s="284"/>
      <c r="S225" s="285"/>
      <c r="T225" s="286" t="s">
        <v>3</v>
      </c>
      <c r="U225" s="287"/>
    </row>
    <row r="226" spans="1:21" ht="52.5">
      <c r="A226" s="70" t="s">
        <v>22</v>
      </c>
      <c r="B226" s="70" t="s">
        <v>23</v>
      </c>
      <c r="C226" s="47" t="s">
        <v>62</v>
      </c>
      <c r="D226" s="70" t="s">
        <v>24</v>
      </c>
      <c r="E226" s="179" t="s">
        <v>59</v>
      </c>
      <c r="F226" s="70" t="s">
        <v>50</v>
      </c>
      <c r="G226" s="70" t="s">
        <v>25</v>
      </c>
      <c r="H226" s="70" t="s">
        <v>26</v>
      </c>
      <c r="I226" s="180" t="s">
        <v>27</v>
      </c>
      <c r="J226" s="181" t="s">
        <v>28</v>
      </c>
      <c r="K226" s="182" t="s">
        <v>4</v>
      </c>
      <c r="L226" s="181" t="s">
        <v>29</v>
      </c>
      <c r="M226" s="183" t="s">
        <v>30</v>
      </c>
      <c r="N226" s="184" t="s">
        <v>31</v>
      </c>
      <c r="O226" s="183" t="s">
        <v>32</v>
      </c>
      <c r="P226" s="182" t="s">
        <v>4</v>
      </c>
      <c r="Q226" s="183" t="s">
        <v>33</v>
      </c>
      <c r="R226" s="183" t="s">
        <v>48</v>
      </c>
      <c r="S226" s="183" t="s">
        <v>49</v>
      </c>
      <c r="T226" s="185" t="s">
        <v>60</v>
      </c>
      <c r="U226" s="186" t="s">
        <v>61</v>
      </c>
    </row>
    <row r="227" spans="1:21" ht="13.5" thickBot="1">
      <c r="A227" s="47" t="s">
        <v>5</v>
      </c>
      <c r="B227" s="47" t="s">
        <v>6</v>
      </c>
      <c r="C227" s="47" t="s">
        <v>7</v>
      </c>
      <c r="D227" s="47" t="s">
        <v>8</v>
      </c>
      <c r="E227" s="47" t="s">
        <v>9</v>
      </c>
      <c r="F227" s="47" t="s">
        <v>10</v>
      </c>
      <c r="G227" s="168" t="s">
        <v>11</v>
      </c>
      <c r="H227" s="47" t="s">
        <v>34</v>
      </c>
      <c r="I227" s="187" t="s">
        <v>38</v>
      </c>
      <c r="J227" s="47" t="s">
        <v>39</v>
      </c>
      <c r="K227" s="188" t="s">
        <v>40</v>
      </c>
      <c r="L227" s="189" t="s">
        <v>41</v>
      </c>
      <c r="M227" s="189" t="s">
        <v>35</v>
      </c>
      <c r="N227" s="188" t="s">
        <v>42</v>
      </c>
      <c r="O227" s="189" t="s">
        <v>43</v>
      </c>
      <c r="P227" s="188" t="s">
        <v>44</v>
      </c>
      <c r="Q227" s="189" t="s">
        <v>45</v>
      </c>
      <c r="R227" s="88" t="s">
        <v>12</v>
      </c>
      <c r="S227" s="88" t="s">
        <v>13</v>
      </c>
      <c r="T227" s="88" t="s">
        <v>36</v>
      </c>
      <c r="U227" s="88" t="s">
        <v>46</v>
      </c>
    </row>
    <row r="228" spans="1:21" ht="21.75" thickBot="1">
      <c r="A228" s="190" t="s">
        <v>14</v>
      </c>
      <c r="B228" s="191" t="s">
        <v>309</v>
      </c>
      <c r="C228" s="192" t="s">
        <v>310</v>
      </c>
      <c r="D228" s="192" t="s">
        <v>311</v>
      </c>
      <c r="E228" s="193">
        <v>2</v>
      </c>
      <c r="F228" s="194">
        <v>2021</v>
      </c>
      <c r="G228" s="195" t="s">
        <v>312</v>
      </c>
      <c r="H228" s="55">
        <v>6</v>
      </c>
      <c r="I228" s="196"/>
      <c r="J228" s="172">
        <f>H228*I228</f>
        <v>0</v>
      </c>
      <c r="K228" s="173"/>
      <c r="L228" s="172">
        <f>ROUND(J228*K228+J228,2)</f>
        <v>0</v>
      </c>
      <c r="M228" s="197">
        <v>6</v>
      </c>
      <c r="N228" s="174"/>
      <c r="O228" s="175">
        <f>N228*M228</f>
        <v>0</v>
      </c>
      <c r="P228" s="173"/>
      <c r="Q228" s="175">
        <f>ROUND(O228+O228*P228,2)</f>
        <v>0</v>
      </c>
      <c r="R228" s="198">
        <v>12000</v>
      </c>
      <c r="S228" s="199">
        <v>14760</v>
      </c>
      <c r="T228" s="24">
        <f>J228+O228+R228</f>
        <v>12000</v>
      </c>
      <c r="U228" s="24">
        <f>L228+Q228+S228</f>
        <v>14760</v>
      </c>
    </row>
    <row r="229" spans="1:21">
      <c r="A229"/>
      <c r="B229"/>
      <c r="C229" s="200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>
      <c r="A230"/>
      <c r="B230"/>
      <c r="C230" s="20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>
      <c r="A231" s="10" t="s">
        <v>318</v>
      </c>
      <c r="B231" s="7"/>
      <c r="C231" s="178"/>
      <c r="D231" s="7"/>
      <c r="E231" s="7"/>
      <c r="F231" s="7"/>
      <c r="G231" s="7"/>
      <c r="H231" s="7"/>
      <c r="I231" s="7"/>
      <c r="J231" s="7"/>
      <c r="K231" s="7"/>
      <c r="L231" s="7"/>
      <c r="M231" s="10" t="str">
        <f>A231</f>
        <v>PAKIET NR 21</v>
      </c>
    </row>
    <row r="232" spans="1:21">
      <c r="A232" s="283" t="s">
        <v>0</v>
      </c>
      <c r="B232" s="284"/>
      <c r="C232" s="284"/>
      <c r="D232" s="284"/>
      <c r="E232" s="284"/>
      <c r="F232" s="284"/>
      <c r="G232" s="285"/>
      <c r="H232" s="283" t="s">
        <v>1</v>
      </c>
      <c r="I232" s="284"/>
      <c r="J232" s="284"/>
      <c r="K232" s="284"/>
      <c r="L232" s="285"/>
      <c r="M232" s="283" t="s">
        <v>2</v>
      </c>
      <c r="N232" s="284"/>
      <c r="O232" s="284"/>
      <c r="P232" s="284"/>
      <c r="Q232" s="284"/>
      <c r="R232" s="284"/>
      <c r="S232" s="285"/>
      <c r="T232" s="331" t="s">
        <v>3</v>
      </c>
      <c r="U232" s="286"/>
    </row>
    <row r="233" spans="1:21" ht="52.5">
      <c r="A233" s="56" t="s">
        <v>22</v>
      </c>
      <c r="B233" s="46" t="s">
        <v>23</v>
      </c>
      <c r="C233" s="47" t="s">
        <v>62</v>
      </c>
      <c r="D233" s="47" t="s">
        <v>58</v>
      </c>
      <c r="E233" s="47" t="s">
        <v>24</v>
      </c>
      <c r="F233" s="47" t="s">
        <v>59</v>
      </c>
      <c r="G233" s="47" t="s">
        <v>25</v>
      </c>
      <c r="H233" s="47" t="s">
        <v>26</v>
      </c>
      <c r="I233" s="48" t="s">
        <v>27</v>
      </c>
      <c r="J233" s="49" t="s">
        <v>28</v>
      </c>
      <c r="K233" s="50" t="s">
        <v>4</v>
      </c>
      <c r="L233" s="49" t="s">
        <v>29</v>
      </c>
      <c r="M233" s="51" t="s">
        <v>30</v>
      </c>
      <c r="N233" s="52" t="s">
        <v>31</v>
      </c>
      <c r="O233" s="51" t="s">
        <v>32</v>
      </c>
      <c r="P233" s="50" t="s">
        <v>4</v>
      </c>
      <c r="Q233" s="51" t="s">
        <v>33</v>
      </c>
      <c r="R233" s="51" t="s">
        <v>48</v>
      </c>
      <c r="S233" s="51" t="s">
        <v>49</v>
      </c>
      <c r="T233" s="53" t="s">
        <v>60</v>
      </c>
      <c r="U233" s="54" t="s">
        <v>61</v>
      </c>
    </row>
    <row r="234" spans="1:21" ht="13.5" thickBot="1">
      <c r="A234" s="47" t="s">
        <v>5</v>
      </c>
      <c r="B234" s="192" t="s">
        <v>6</v>
      </c>
      <c r="C234" s="192" t="s">
        <v>7</v>
      </c>
      <c r="D234" s="192" t="s">
        <v>8</v>
      </c>
      <c r="E234" s="192" t="s">
        <v>9</v>
      </c>
      <c r="F234" s="192" t="s">
        <v>10</v>
      </c>
      <c r="G234" s="201" t="s">
        <v>11</v>
      </c>
      <c r="H234" s="192" t="s">
        <v>34</v>
      </c>
      <c r="I234" s="202" t="s">
        <v>38</v>
      </c>
      <c r="J234" s="192" t="s">
        <v>39</v>
      </c>
      <c r="K234" s="203" t="s">
        <v>40</v>
      </c>
      <c r="L234" s="190" t="s">
        <v>41</v>
      </c>
      <c r="M234" s="190" t="s">
        <v>35</v>
      </c>
      <c r="N234" s="203" t="s">
        <v>42</v>
      </c>
      <c r="O234" s="190" t="s">
        <v>43</v>
      </c>
      <c r="P234" s="203" t="s">
        <v>44</v>
      </c>
      <c r="Q234" s="190" t="s">
        <v>45</v>
      </c>
      <c r="R234" s="204" t="s">
        <v>12</v>
      </c>
      <c r="S234" s="204" t="s">
        <v>13</v>
      </c>
      <c r="T234" s="204" t="s">
        <v>36</v>
      </c>
      <c r="U234" s="204" t="s">
        <v>46</v>
      </c>
    </row>
    <row r="235" spans="1:21" ht="34.5" thickBot="1">
      <c r="A235" s="190" t="s">
        <v>14</v>
      </c>
      <c r="B235" s="191" t="s">
        <v>313</v>
      </c>
      <c r="C235" s="193" t="s">
        <v>314</v>
      </c>
      <c r="D235" s="205" t="s">
        <v>315</v>
      </c>
      <c r="E235" s="193" t="s">
        <v>316</v>
      </c>
      <c r="F235" s="206">
        <v>2</v>
      </c>
      <c r="G235" s="192" t="s">
        <v>101</v>
      </c>
      <c r="H235" s="55">
        <v>6</v>
      </c>
      <c r="I235" s="196"/>
      <c r="J235" s="172">
        <f>H235*I235</f>
        <v>0</v>
      </c>
      <c r="K235" s="173"/>
      <c r="L235" s="172">
        <f>ROUND(J235*K235+J235,2)</f>
        <v>0</v>
      </c>
      <c r="M235" s="197">
        <v>6</v>
      </c>
      <c r="N235" s="174"/>
      <c r="O235" s="175">
        <f>N235*M235</f>
        <v>0</v>
      </c>
      <c r="P235" s="173"/>
      <c r="Q235" s="175">
        <f>ROUND(O235+O235*P235,2)</f>
        <v>0</v>
      </c>
      <c r="R235" s="198">
        <v>30000</v>
      </c>
      <c r="S235" s="199">
        <v>36900</v>
      </c>
      <c r="T235" s="24">
        <f>J235+O235+R235</f>
        <v>30000</v>
      </c>
      <c r="U235" s="24">
        <f>L235+Q235+S235</f>
        <v>36900</v>
      </c>
    </row>
    <row r="237" spans="1:21">
      <c r="A237"/>
      <c r="B237"/>
    </row>
    <row r="238" spans="1:21">
      <c r="A238" s="10" t="s">
        <v>326</v>
      </c>
      <c r="B238" s="7"/>
      <c r="M238" s="10" t="str">
        <f>A238</f>
        <v>PAKIET NR 22</v>
      </c>
    </row>
    <row r="239" spans="1:21">
      <c r="A239" s="283" t="s">
        <v>0</v>
      </c>
      <c r="B239" s="284"/>
      <c r="C239" s="284"/>
      <c r="D239" s="284"/>
      <c r="E239" s="284"/>
      <c r="F239" s="284"/>
      <c r="G239" s="285"/>
      <c r="H239" s="283" t="s">
        <v>1</v>
      </c>
      <c r="I239" s="284"/>
      <c r="J239" s="284"/>
      <c r="K239" s="284"/>
      <c r="L239" s="285"/>
      <c r="M239" s="283" t="s">
        <v>2</v>
      </c>
      <c r="N239" s="284"/>
      <c r="O239" s="284"/>
      <c r="P239" s="284"/>
      <c r="Q239" s="284"/>
      <c r="R239" s="284"/>
      <c r="S239" s="285"/>
      <c r="T239" s="331" t="s">
        <v>3</v>
      </c>
      <c r="U239" s="286"/>
    </row>
    <row r="240" spans="1:21" ht="52.5">
      <c r="A240" s="56" t="s">
        <v>22</v>
      </c>
      <c r="B240" s="46" t="s">
        <v>23</v>
      </c>
      <c r="C240" s="47" t="s">
        <v>62</v>
      </c>
      <c r="D240" s="47" t="s">
        <v>58</v>
      </c>
      <c r="E240" s="47" t="s">
        <v>24</v>
      </c>
      <c r="F240" s="47" t="s">
        <v>50</v>
      </c>
      <c r="G240" s="47" t="s">
        <v>25</v>
      </c>
      <c r="H240" s="47" t="s">
        <v>26</v>
      </c>
      <c r="I240" s="48" t="s">
        <v>27</v>
      </c>
      <c r="J240" s="49" t="s">
        <v>28</v>
      </c>
      <c r="K240" s="50" t="s">
        <v>4</v>
      </c>
      <c r="L240" s="49" t="s">
        <v>29</v>
      </c>
      <c r="M240" s="51" t="s">
        <v>30</v>
      </c>
      <c r="N240" s="52" t="s">
        <v>31</v>
      </c>
      <c r="O240" s="51" t="s">
        <v>32</v>
      </c>
      <c r="P240" s="50" t="s">
        <v>4</v>
      </c>
      <c r="Q240" s="51" t="s">
        <v>33</v>
      </c>
      <c r="R240" s="51" t="s">
        <v>48</v>
      </c>
      <c r="S240" s="51" t="s">
        <v>49</v>
      </c>
      <c r="T240" s="53" t="s">
        <v>60</v>
      </c>
      <c r="U240" s="54" t="s">
        <v>61</v>
      </c>
    </row>
    <row r="241" spans="1:21" ht="13.5" thickBot="1">
      <c r="A241" s="47" t="s">
        <v>5</v>
      </c>
      <c r="B241" s="192" t="s">
        <v>6</v>
      </c>
      <c r="C241" s="201" t="s">
        <v>7</v>
      </c>
      <c r="D241" s="192" t="s">
        <v>8</v>
      </c>
      <c r="E241" s="201" t="s">
        <v>9</v>
      </c>
      <c r="F241" s="192" t="s">
        <v>10</v>
      </c>
      <c r="G241" s="201" t="s">
        <v>11</v>
      </c>
      <c r="H241" s="192" t="s">
        <v>34</v>
      </c>
      <c r="I241" s="202" t="s">
        <v>38</v>
      </c>
      <c r="J241" s="192" t="s">
        <v>39</v>
      </c>
      <c r="K241" s="203" t="s">
        <v>40</v>
      </c>
      <c r="L241" s="190" t="s">
        <v>41</v>
      </c>
      <c r="M241" s="190" t="s">
        <v>35</v>
      </c>
      <c r="N241" s="203" t="s">
        <v>42</v>
      </c>
      <c r="O241" s="190" t="s">
        <v>43</v>
      </c>
      <c r="P241" s="203" t="s">
        <v>44</v>
      </c>
      <c r="Q241" s="190" t="s">
        <v>45</v>
      </c>
      <c r="R241" s="204" t="s">
        <v>12</v>
      </c>
      <c r="S241" s="204" t="s">
        <v>13</v>
      </c>
      <c r="T241" s="204" t="s">
        <v>36</v>
      </c>
      <c r="U241" s="204" t="s">
        <v>46</v>
      </c>
    </row>
    <row r="242" spans="1:21" ht="23.25" thickBot="1">
      <c r="A242" s="190" t="s">
        <v>14</v>
      </c>
      <c r="B242" s="206" t="s">
        <v>319</v>
      </c>
      <c r="C242" s="207" t="s">
        <v>320</v>
      </c>
      <c r="D242" s="208">
        <v>2007231</v>
      </c>
      <c r="E242" s="207" t="s">
        <v>321</v>
      </c>
      <c r="F242" s="209">
        <v>2020</v>
      </c>
      <c r="G242" s="192" t="s">
        <v>101</v>
      </c>
      <c r="H242" s="55">
        <v>3</v>
      </c>
      <c r="I242" s="196"/>
      <c r="J242" s="172">
        <f>H242*I242</f>
        <v>0</v>
      </c>
      <c r="K242" s="173"/>
      <c r="L242" s="172">
        <f>ROUND(J242*K242+J242,2)</f>
        <v>0</v>
      </c>
      <c r="M242" s="197">
        <v>5</v>
      </c>
      <c r="N242" s="174"/>
      <c r="O242" s="175">
        <f>N242*M242</f>
        <v>0</v>
      </c>
      <c r="P242" s="173"/>
      <c r="Q242" s="175">
        <f>ROUND(O242+O242*P242,2)</f>
        <v>0</v>
      </c>
      <c r="R242" s="198">
        <v>8000</v>
      </c>
      <c r="S242" s="199">
        <v>9840</v>
      </c>
      <c r="T242" s="24">
        <f>J242+O242+R242</f>
        <v>8000</v>
      </c>
      <c r="U242" s="24">
        <f>L242+Q242+S242</f>
        <v>9840</v>
      </c>
    </row>
    <row r="245" spans="1:21">
      <c r="A245" s="10" t="s">
        <v>327</v>
      </c>
      <c r="B245" s="7"/>
      <c r="C245" s="178"/>
      <c r="D245" s="7"/>
      <c r="E245" s="7"/>
      <c r="F245" s="7"/>
      <c r="G245" s="7"/>
      <c r="H245" s="7"/>
      <c r="I245" s="7"/>
      <c r="J245" s="7"/>
      <c r="K245" s="7"/>
      <c r="L245" s="7"/>
      <c r="M245" s="10" t="str">
        <f>A245</f>
        <v>PAKIET NR 23</v>
      </c>
    </row>
    <row r="246" spans="1:21">
      <c r="A246" s="283" t="s">
        <v>0</v>
      </c>
      <c r="B246" s="284"/>
      <c r="C246" s="284"/>
      <c r="D246" s="284"/>
      <c r="E246" s="284"/>
      <c r="F246" s="284"/>
      <c r="G246" s="285"/>
      <c r="H246" s="283" t="s">
        <v>1</v>
      </c>
      <c r="I246" s="284"/>
      <c r="J246" s="284"/>
      <c r="K246" s="284"/>
      <c r="L246" s="285"/>
      <c r="M246" s="283" t="s">
        <v>2</v>
      </c>
      <c r="N246" s="284"/>
      <c r="O246" s="284"/>
      <c r="P246" s="284"/>
      <c r="Q246" s="284"/>
      <c r="R246" s="284"/>
      <c r="S246" s="285"/>
      <c r="T246" s="286" t="s">
        <v>3</v>
      </c>
      <c r="U246" s="287"/>
    </row>
    <row r="247" spans="1:21" ht="52.5">
      <c r="A247" s="56" t="s">
        <v>22</v>
      </c>
      <c r="B247" s="46" t="s">
        <v>23</v>
      </c>
      <c r="C247" s="47" t="s">
        <v>62</v>
      </c>
      <c r="D247" s="47" t="s">
        <v>58</v>
      </c>
      <c r="E247" s="57" t="s">
        <v>24</v>
      </c>
      <c r="F247" s="47" t="s">
        <v>59</v>
      </c>
      <c r="G247" s="47" t="s">
        <v>25</v>
      </c>
      <c r="H247" s="47" t="s">
        <v>26</v>
      </c>
      <c r="I247" s="48" t="s">
        <v>27</v>
      </c>
      <c r="J247" s="49" t="s">
        <v>28</v>
      </c>
      <c r="K247" s="50" t="s">
        <v>4</v>
      </c>
      <c r="L247" s="49" t="s">
        <v>29</v>
      </c>
      <c r="M247" s="51" t="s">
        <v>30</v>
      </c>
      <c r="N247" s="52" t="s">
        <v>31</v>
      </c>
      <c r="O247" s="51" t="s">
        <v>32</v>
      </c>
      <c r="P247" s="50" t="s">
        <v>4</v>
      </c>
      <c r="Q247" s="51" t="s">
        <v>33</v>
      </c>
      <c r="R247" s="51" t="s">
        <v>48</v>
      </c>
      <c r="S247" s="51" t="s">
        <v>49</v>
      </c>
      <c r="T247" s="53" t="s">
        <v>51</v>
      </c>
      <c r="U247" s="54" t="s">
        <v>52</v>
      </c>
    </row>
    <row r="248" spans="1:21" ht="13.5" thickBot="1">
      <c r="A248" s="47" t="s">
        <v>5</v>
      </c>
      <c r="B248" s="192" t="s">
        <v>6</v>
      </c>
      <c r="C248" s="192" t="s">
        <v>7</v>
      </c>
      <c r="D248" s="192" t="s">
        <v>8</v>
      </c>
      <c r="E248" s="192" t="s">
        <v>9</v>
      </c>
      <c r="F248" s="201" t="s">
        <v>10</v>
      </c>
      <c r="G248" s="201" t="s">
        <v>11</v>
      </c>
      <c r="H248" s="201" t="s">
        <v>34</v>
      </c>
      <c r="I248" s="202" t="s">
        <v>38</v>
      </c>
      <c r="J248" s="192" t="s">
        <v>39</v>
      </c>
      <c r="K248" s="203" t="s">
        <v>40</v>
      </c>
      <c r="L248" s="190" t="s">
        <v>41</v>
      </c>
      <c r="M248" s="190" t="s">
        <v>35</v>
      </c>
      <c r="N248" s="203" t="s">
        <v>42</v>
      </c>
      <c r="O248" s="190" t="s">
        <v>43</v>
      </c>
      <c r="P248" s="203" t="s">
        <v>44</v>
      </c>
      <c r="Q248" s="190" t="s">
        <v>45</v>
      </c>
      <c r="R248" s="204" t="s">
        <v>12</v>
      </c>
      <c r="S248" s="204" t="s">
        <v>13</v>
      </c>
      <c r="T248" s="204" t="s">
        <v>36</v>
      </c>
      <c r="U248" s="204" t="s">
        <v>46</v>
      </c>
    </row>
    <row r="249" spans="1:21" ht="45.75" thickBot="1">
      <c r="A249" s="190" t="s">
        <v>14</v>
      </c>
      <c r="B249" s="193" t="s">
        <v>322</v>
      </c>
      <c r="C249" s="193" t="s">
        <v>323</v>
      </c>
      <c r="D249" s="193" t="s">
        <v>324</v>
      </c>
      <c r="E249" s="193"/>
      <c r="F249" s="206">
        <v>2</v>
      </c>
      <c r="G249" s="210" t="s">
        <v>325</v>
      </c>
      <c r="H249" s="211">
        <v>6</v>
      </c>
      <c r="I249" s="171"/>
      <c r="J249" s="172">
        <f>H249*I249</f>
        <v>0</v>
      </c>
      <c r="K249" s="173"/>
      <c r="L249" s="172">
        <f>ROUND(J249*K249+J249,2)</f>
        <v>0</v>
      </c>
      <c r="M249" s="197">
        <v>10</v>
      </c>
      <c r="N249" s="174"/>
      <c r="O249" s="175">
        <f>N249*M249</f>
        <v>0</v>
      </c>
      <c r="P249" s="173"/>
      <c r="Q249" s="212">
        <f>ROUND(O249+O249*P249,2)</f>
        <v>0</v>
      </c>
      <c r="R249" s="213">
        <v>20000</v>
      </c>
      <c r="S249" s="214">
        <v>24600</v>
      </c>
      <c r="T249" s="24">
        <f>J249+O249+R249</f>
        <v>20000</v>
      </c>
      <c r="U249" s="24">
        <f>L249+Q249+S249</f>
        <v>24600</v>
      </c>
    </row>
    <row r="252" spans="1:21">
      <c r="A252" s="10" t="s">
        <v>335</v>
      </c>
      <c r="B252" s="7"/>
      <c r="C252" s="215"/>
      <c r="I252" s="19"/>
      <c r="J252" s="20"/>
      <c r="K252" s="21"/>
      <c r="L252" s="20"/>
      <c r="M252" s="10" t="str">
        <f>A252</f>
        <v>PAKIET NR 24</v>
      </c>
      <c r="N252" s="21"/>
      <c r="O252" s="20"/>
      <c r="P252" s="21"/>
      <c r="Q252" s="20"/>
      <c r="R252" s="20"/>
      <c r="S252" s="20"/>
    </row>
    <row r="253" spans="1:21">
      <c r="A253" s="283" t="s">
        <v>0</v>
      </c>
      <c r="B253" s="284"/>
      <c r="C253" s="284"/>
      <c r="D253" s="284"/>
      <c r="E253" s="284"/>
      <c r="F253" s="284"/>
      <c r="G253" s="285"/>
      <c r="H253" s="283" t="s">
        <v>1</v>
      </c>
      <c r="I253" s="284"/>
      <c r="J253" s="284"/>
      <c r="K253" s="284"/>
      <c r="L253" s="285"/>
      <c r="M253" s="283" t="s">
        <v>2</v>
      </c>
      <c r="N253" s="284"/>
      <c r="O253" s="284"/>
      <c r="P253" s="284"/>
      <c r="Q253" s="284"/>
      <c r="R253" s="284"/>
      <c r="S253" s="285"/>
      <c r="T253" s="286" t="s">
        <v>3</v>
      </c>
      <c r="U253" s="287"/>
    </row>
    <row r="254" spans="1:21" ht="52.5">
      <c r="A254" s="56" t="s">
        <v>22</v>
      </c>
      <c r="B254" s="46" t="s">
        <v>23</v>
      </c>
      <c r="C254" s="47" t="s">
        <v>62</v>
      </c>
      <c r="D254" s="47" t="s">
        <v>58</v>
      </c>
      <c r="E254" s="57" t="s">
        <v>24</v>
      </c>
      <c r="F254" s="47" t="s">
        <v>59</v>
      </c>
      <c r="G254" s="47" t="s">
        <v>25</v>
      </c>
      <c r="H254" s="168" t="s">
        <v>26</v>
      </c>
      <c r="I254" s="48" t="s">
        <v>27</v>
      </c>
      <c r="J254" s="49" t="s">
        <v>28</v>
      </c>
      <c r="K254" s="50" t="s">
        <v>4</v>
      </c>
      <c r="L254" s="49" t="s">
        <v>29</v>
      </c>
      <c r="M254" s="51" t="s">
        <v>30</v>
      </c>
      <c r="N254" s="52" t="s">
        <v>31</v>
      </c>
      <c r="O254" s="51" t="s">
        <v>32</v>
      </c>
      <c r="P254" s="50" t="s">
        <v>4</v>
      </c>
      <c r="Q254" s="51" t="s">
        <v>33</v>
      </c>
      <c r="R254" s="51" t="s">
        <v>48</v>
      </c>
      <c r="S254" s="51" t="s">
        <v>49</v>
      </c>
      <c r="T254" s="53" t="s">
        <v>51</v>
      </c>
      <c r="U254" s="54" t="s">
        <v>52</v>
      </c>
    </row>
    <row r="255" spans="1:21" ht="13.5" thickBot="1">
      <c r="A255" s="47" t="s">
        <v>5</v>
      </c>
      <c r="B255" s="192" t="s">
        <v>6</v>
      </c>
      <c r="C255" s="192" t="s">
        <v>7</v>
      </c>
      <c r="D255" s="192" t="s">
        <v>8</v>
      </c>
      <c r="E255" s="192" t="s">
        <v>9</v>
      </c>
      <c r="F255" s="201" t="s">
        <v>10</v>
      </c>
      <c r="G255" s="216" t="s">
        <v>11</v>
      </c>
      <c r="H255" s="217" t="s">
        <v>34</v>
      </c>
      <c r="I255" s="218" t="s">
        <v>38</v>
      </c>
      <c r="J255" s="192" t="s">
        <v>39</v>
      </c>
      <c r="K255" s="203" t="s">
        <v>40</v>
      </c>
      <c r="L255" s="190" t="s">
        <v>41</v>
      </c>
      <c r="M255" s="190" t="s">
        <v>35</v>
      </c>
      <c r="N255" s="203" t="s">
        <v>42</v>
      </c>
      <c r="O255" s="190" t="s">
        <v>43</v>
      </c>
      <c r="P255" s="203" t="s">
        <v>44</v>
      </c>
      <c r="Q255" s="190" t="s">
        <v>45</v>
      </c>
      <c r="R255" s="204" t="s">
        <v>12</v>
      </c>
      <c r="S255" s="204" t="s">
        <v>13</v>
      </c>
      <c r="T255" s="204" t="s">
        <v>36</v>
      </c>
      <c r="U255" s="204" t="s">
        <v>46</v>
      </c>
    </row>
    <row r="256" spans="1:21" ht="43.5" customHeight="1" thickBot="1">
      <c r="A256" s="190" t="s">
        <v>14</v>
      </c>
      <c r="B256" s="191" t="s">
        <v>328</v>
      </c>
      <c r="C256" s="193" t="s">
        <v>329</v>
      </c>
      <c r="D256" s="271">
        <v>1107708</v>
      </c>
      <c r="E256" s="271" t="s">
        <v>488</v>
      </c>
      <c r="F256" s="206">
        <v>1</v>
      </c>
      <c r="G256" s="210" t="s">
        <v>330</v>
      </c>
      <c r="H256" s="211">
        <v>3</v>
      </c>
      <c r="I256" s="171"/>
      <c r="J256" s="172">
        <f>H256*I256</f>
        <v>0</v>
      </c>
      <c r="K256" s="173"/>
      <c r="L256" s="172">
        <f>ROUND(J256*K256+J256,2)</f>
        <v>0</v>
      </c>
      <c r="M256" s="197">
        <v>10</v>
      </c>
      <c r="N256" s="174"/>
      <c r="O256" s="175">
        <f>N256*M256</f>
        <v>0</v>
      </c>
      <c r="P256" s="173"/>
      <c r="Q256" s="212">
        <f>ROUND(O256+O256*P256,2)</f>
        <v>0</v>
      </c>
      <c r="R256" s="213">
        <v>15000</v>
      </c>
      <c r="S256" s="214">
        <v>18450</v>
      </c>
      <c r="T256" s="24">
        <f>J256+O256+R256</f>
        <v>15000</v>
      </c>
      <c r="U256" s="24">
        <f>L256+Q256+S256</f>
        <v>18450</v>
      </c>
    </row>
    <row r="257" spans="1:21">
      <c r="B257" s="219"/>
      <c r="C257" s="219"/>
      <c r="D257" s="219"/>
    </row>
    <row r="258" spans="1:21">
      <c r="C258" s="215"/>
      <c r="I258" s="19"/>
      <c r="J258" s="20"/>
      <c r="K258" s="21"/>
      <c r="L258" s="20"/>
      <c r="M258" s="21"/>
      <c r="N258" s="21"/>
      <c r="O258" s="20"/>
      <c r="P258" s="21"/>
      <c r="Q258" s="20"/>
      <c r="R258" s="20"/>
      <c r="S258" s="20"/>
    </row>
    <row r="259" spans="1:21">
      <c r="A259" s="10" t="s">
        <v>336</v>
      </c>
      <c r="B259" s="7"/>
      <c r="C259" s="215"/>
      <c r="I259" s="19"/>
      <c r="J259" s="20"/>
      <c r="K259" s="21"/>
      <c r="L259" s="20"/>
      <c r="M259" s="10" t="str">
        <f>A259</f>
        <v>PAKIET NR 25</v>
      </c>
      <c r="N259" s="21"/>
      <c r="O259" s="20"/>
      <c r="P259" s="21"/>
      <c r="Q259" s="20"/>
      <c r="R259" s="20"/>
      <c r="S259" s="20"/>
    </row>
    <row r="260" spans="1:21">
      <c r="A260" s="283" t="s">
        <v>0</v>
      </c>
      <c r="B260" s="284"/>
      <c r="C260" s="284"/>
      <c r="D260" s="284"/>
      <c r="E260" s="284"/>
      <c r="F260" s="284"/>
      <c r="G260" s="285"/>
      <c r="H260" s="283" t="s">
        <v>1</v>
      </c>
      <c r="I260" s="284"/>
      <c r="J260" s="284"/>
      <c r="K260" s="284"/>
      <c r="L260" s="285"/>
      <c r="M260" s="283" t="s">
        <v>2</v>
      </c>
      <c r="N260" s="284"/>
      <c r="O260" s="284"/>
      <c r="P260" s="284"/>
      <c r="Q260" s="284"/>
      <c r="R260" s="284"/>
      <c r="S260" s="285"/>
      <c r="T260" s="286" t="s">
        <v>3</v>
      </c>
      <c r="U260" s="287"/>
    </row>
    <row r="261" spans="1:21" ht="52.5">
      <c r="A261" s="56" t="s">
        <v>22</v>
      </c>
      <c r="B261" s="46" t="s">
        <v>23</v>
      </c>
      <c r="C261" s="47" t="s">
        <v>62</v>
      </c>
      <c r="D261" s="47" t="s">
        <v>58</v>
      </c>
      <c r="E261" s="57" t="s">
        <v>24</v>
      </c>
      <c r="F261" s="47" t="s">
        <v>59</v>
      </c>
      <c r="G261" s="47" t="s">
        <v>25</v>
      </c>
      <c r="H261" s="47" t="s">
        <v>26</v>
      </c>
      <c r="I261" s="48" t="s">
        <v>27</v>
      </c>
      <c r="J261" s="49" t="s">
        <v>28</v>
      </c>
      <c r="K261" s="50" t="s">
        <v>4</v>
      </c>
      <c r="L261" s="49" t="s">
        <v>29</v>
      </c>
      <c r="M261" s="51" t="s">
        <v>30</v>
      </c>
      <c r="N261" s="52" t="s">
        <v>31</v>
      </c>
      <c r="O261" s="51" t="s">
        <v>32</v>
      </c>
      <c r="P261" s="50" t="s">
        <v>4</v>
      </c>
      <c r="Q261" s="51" t="s">
        <v>33</v>
      </c>
      <c r="R261" s="51" t="s">
        <v>48</v>
      </c>
      <c r="S261" s="51" t="s">
        <v>49</v>
      </c>
      <c r="T261" s="53" t="s">
        <v>51</v>
      </c>
      <c r="U261" s="54" t="s">
        <v>52</v>
      </c>
    </row>
    <row r="262" spans="1:21" ht="13.5" thickBot="1">
      <c r="A262" s="47" t="s">
        <v>5</v>
      </c>
      <c r="B262" s="192" t="s">
        <v>6</v>
      </c>
      <c r="C262" s="192" t="s">
        <v>7</v>
      </c>
      <c r="D262" s="192" t="s">
        <v>8</v>
      </c>
      <c r="E262" s="192" t="s">
        <v>9</v>
      </c>
      <c r="F262" s="201" t="s">
        <v>10</v>
      </c>
      <c r="G262" s="201" t="s">
        <v>11</v>
      </c>
      <c r="H262" s="201" t="s">
        <v>34</v>
      </c>
      <c r="I262" s="202" t="s">
        <v>38</v>
      </c>
      <c r="J262" s="192" t="s">
        <v>39</v>
      </c>
      <c r="K262" s="203" t="s">
        <v>40</v>
      </c>
      <c r="L262" s="190" t="s">
        <v>41</v>
      </c>
      <c r="M262" s="190" t="s">
        <v>35</v>
      </c>
      <c r="N262" s="203" t="s">
        <v>42</v>
      </c>
      <c r="O262" s="190" t="s">
        <v>43</v>
      </c>
      <c r="P262" s="203" t="s">
        <v>44</v>
      </c>
      <c r="Q262" s="190" t="s">
        <v>45</v>
      </c>
      <c r="R262" s="204" t="s">
        <v>12</v>
      </c>
      <c r="S262" s="204" t="s">
        <v>13</v>
      </c>
      <c r="T262" s="204" t="s">
        <v>36</v>
      </c>
      <c r="U262" s="204" t="s">
        <v>46</v>
      </c>
    </row>
    <row r="263" spans="1:21" ht="13.5" thickBot="1">
      <c r="A263" s="190" t="s">
        <v>14</v>
      </c>
      <c r="B263" s="191" t="s">
        <v>331</v>
      </c>
      <c r="C263" s="192" t="s">
        <v>332</v>
      </c>
      <c r="D263" s="193"/>
      <c r="E263" s="206" t="s">
        <v>333</v>
      </c>
      <c r="F263" s="206">
        <v>3</v>
      </c>
      <c r="G263" s="220" t="s">
        <v>334</v>
      </c>
      <c r="H263" s="221">
        <v>9</v>
      </c>
      <c r="I263" s="171"/>
      <c r="J263" s="172">
        <f>H263*I263</f>
        <v>0</v>
      </c>
      <c r="K263" s="173"/>
      <c r="L263" s="172">
        <f>ROUND(J263*K263+J263,2)</f>
        <v>0</v>
      </c>
      <c r="M263" s="197">
        <v>10</v>
      </c>
      <c r="N263" s="174"/>
      <c r="O263" s="175">
        <f>N263*M263</f>
        <v>0</v>
      </c>
      <c r="P263" s="173"/>
      <c r="Q263" s="212">
        <f>ROUND(O263+O263*P263,2)</f>
        <v>0</v>
      </c>
      <c r="R263" s="213">
        <v>10000</v>
      </c>
      <c r="S263" s="214">
        <v>12300</v>
      </c>
      <c r="T263" s="24">
        <f>J263+O263+R263</f>
        <v>10000</v>
      </c>
      <c r="U263" s="24">
        <f>L263+Q263+S263</f>
        <v>12300</v>
      </c>
    </row>
    <row r="266" spans="1:21">
      <c r="A266" s="10" t="s">
        <v>344</v>
      </c>
      <c r="B266" s="7"/>
      <c r="C266" s="178"/>
      <c r="D266" s="7"/>
      <c r="E266" s="7"/>
      <c r="F266" s="7"/>
      <c r="G266" s="7"/>
      <c r="H266" s="7"/>
      <c r="I266" s="7"/>
      <c r="J266" s="7"/>
      <c r="K266" s="7"/>
      <c r="L266" s="7"/>
      <c r="M266" s="10" t="str">
        <f>A266</f>
        <v>PAKIET NR 26</v>
      </c>
    </row>
    <row r="267" spans="1:21">
      <c r="A267" s="283" t="s">
        <v>0</v>
      </c>
      <c r="B267" s="284"/>
      <c r="C267" s="284"/>
      <c r="D267" s="284"/>
      <c r="E267" s="284"/>
      <c r="F267" s="284"/>
      <c r="G267" s="285"/>
      <c r="H267" s="283" t="s">
        <v>1</v>
      </c>
      <c r="I267" s="284"/>
      <c r="J267" s="284"/>
      <c r="K267" s="284"/>
      <c r="L267" s="285"/>
      <c r="M267" s="283" t="s">
        <v>2</v>
      </c>
      <c r="N267" s="284"/>
      <c r="O267" s="284"/>
      <c r="P267" s="284"/>
      <c r="Q267" s="284"/>
      <c r="R267" s="284"/>
      <c r="S267" s="285"/>
      <c r="T267" s="286" t="s">
        <v>3</v>
      </c>
      <c r="U267" s="287"/>
    </row>
    <row r="268" spans="1:21" ht="52.5">
      <c r="A268" s="56" t="s">
        <v>22</v>
      </c>
      <c r="B268" s="46" t="s">
        <v>23</v>
      </c>
      <c r="C268" s="47" t="s">
        <v>62</v>
      </c>
      <c r="D268" s="57" t="s">
        <v>50</v>
      </c>
      <c r="E268" s="57" t="s">
        <v>24</v>
      </c>
      <c r="F268" s="47" t="s">
        <v>59</v>
      </c>
      <c r="G268" s="47" t="s">
        <v>25</v>
      </c>
      <c r="H268" s="168" t="s">
        <v>26</v>
      </c>
      <c r="I268" s="48" t="s">
        <v>27</v>
      </c>
      <c r="J268" s="49" t="s">
        <v>28</v>
      </c>
      <c r="K268" s="50" t="s">
        <v>4</v>
      </c>
      <c r="L268" s="49" t="s">
        <v>29</v>
      </c>
      <c r="M268" s="51" t="s">
        <v>30</v>
      </c>
      <c r="N268" s="52" t="s">
        <v>31</v>
      </c>
      <c r="O268" s="51" t="s">
        <v>32</v>
      </c>
      <c r="P268" s="50" t="s">
        <v>4</v>
      </c>
      <c r="Q268" s="51" t="s">
        <v>33</v>
      </c>
      <c r="R268" s="51" t="s">
        <v>48</v>
      </c>
      <c r="S268" s="51" t="s">
        <v>49</v>
      </c>
      <c r="T268" s="53" t="s">
        <v>51</v>
      </c>
      <c r="U268" s="54" t="s">
        <v>52</v>
      </c>
    </row>
    <row r="269" spans="1:21" ht="13.5" thickBot="1">
      <c r="A269" s="47" t="s">
        <v>5</v>
      </c>
      <c r="B269" s="192" t="s">
        <v>6</v>
      </c>
      <c r="C269" s="192" t="s">
        <v>7</v>
      </c>
      <c r="D269" s="192" t="s">
        <v>8</v>
      </c>
      <c r="E269" s="201" t="s">
        <v>9</v>
      </c>
      <c r="F269" s="201" t="s">
        <v>10</v>
      </c>
      <c r="G269" s="216" t="s">
        <v>11</v>
      </c>
      <c r="H269" s="217" t="s">
        <v>34</v>
      </c>
      <c r="I269" s="218" t="s">
        <v>38</v>
      </c>
      <c r="J269" s="192" t="s">
        <v>39</v>
      </c>
      <c r="K269" s="203" t="s">
        <v>40</v>
      </c>
      <c r="L269" s="190" t="s">
        <v>41</v>
      </c>
      <c r="M269" s="190" t="s">
        <v>35</v>
      </c>
      <c r="N269" s="203" t="s">
        <v>42</v>
      </c>
      <c r="O269" s="190" t="s">
        <v>43</v>
      </c>
      <c r="P269" s="203" t="s">
        <v>44</v>
      </c>
      <c r="Q269" s="190" t="s">
        <v>45</v>
      </c>
      <c r="R269" s="204" t="s">
        <v>12</v>
      </c>
      <c r="S269" s="204" t="s">
        <v>13</v>
      </c>
      <c r="T269" s="204" t="s">
        <v>36</v>
      </c>
      <c r="U269" s="204" t="s">
        <v>46</v>
      </c>
    </row>
    <row r="270" spans="1:21" ht="34.5" thickBot="1">
      <c r="A270" s="190" t="s">
        <v>14</v>
      </c>
      <c r="B270" s="191" t="s">
        <v>337</v>
      </c>
      <c r="C270" s="193" t="s">
        <v>338</v>
      </c>
      <c r="D270" s="206">
        <v>2014</v>
      </c>
      <c r="E270" s="271" t="s">
        <v>339</v>
      </c>
      <c r="F270" s="209">
        <v>1</v>
      </c>
      <c r="G270" s="220" t="s">
        <v>340</v>
      </c>
      <c r="H270" s="211">
        <v>3</v>
      </c>
      <c r="I270" s="171"/>
      <c r="J270" s="172">
        <f>H270*I270</f>
        <v>0</v>
      </c>
      <c r="K270" s="173"/>
      <c r="L270" s="172">
        <f>ROUND(J270*K270+J270,2)</f>
        <v>0</v>
      </c>
      <c r="M270" s="197">
        <v>12</v>
      </c>
      <c r="N270" s="174"/>
      <c r="O270" s="175">
        <f>N270*M270</f>
        <v>0</v>
      </c>
      <c r="P270" s="173"/>
      <c r="Q270" s="212">
        <f>ROUND(O270+O270*P270,2)</f>
        <v>0</v>
      </c>
      <c r="R270" s="198">
        <v>16000</v>
      </c>
      <c r="S270" s="222">
        <v>19680</v>
      </c>
      <c r="T270" s="24">
        <f>J270+O270+R270</f>
        <v>16000</v>
      </c>
      <c r="U270" s="24">
        <f>L270+Q270+S270</f>
        <v>19680</v>
      </c>
    </row>
    <row r="271" spans="1:21">
      <c r="C271" s="215"/>
      <c r="I271" s="19"/>
      <c r="J271" s="20"/>
      <c r="K271" s="21"/>
      <c r="L271" s="20"/>
      <c r="M271" s="21"/>
      <c r="N271" s="21"/>
      <c r="O271" s="20"/>
      <c r="P271" s="21"/>
      <c r="Q271" s="20"/>
      <c r="R271" s="20"/>
      <c r="S271" s="20"/>
    </row>
    <row r="272" spans="1:21">
      <c r="C272" s="215"/>
    </row>
    <row r="273" spans="1:21">
      <c r="A273" s="10" t="s">
        <v>345</v>
      </c>
      <c r="B273" s="7"/>
      <c r="C273" s="178"/>
      <c r="D273" s="7"/>
      <c r="E273" s="7"/>
      <c r="F273" s="7"/>
      <c r="G273" s="7"/>
      <c r="H273" s="7"/>
      <c r="I273" s="7"/>
      <c r="J273" s="7"/>
      <c r="K273" s="7"/>
      <c r="L273" s="7"/>
      <c r="M273" s="10" t="str">
        <f>A273</f>
        <v>PAKIET NR 27</v>
      </c>
    </row>
    <row r="274" spans="1:21">
      <c r="A274" s="283" t="s">
        <v>0</v>
      </c>
      <c r="B274" s="284"/>
      <c r="C274" s="284"/>
      <c r="D274" s="284"/>
      <c r="E274" s="284"/>
      <c r="F274" s="284"/>
      <c r="G274" s="285"/>
      <c r="H274" s="283" t="s">
        <v>1</v>
      </c>
      <c r="I274" s="284"/>
      <c r="J274" s="284"/>
      <c r="K274" s="284"/>
      <c r="L274" s="285"/>
      <c r="M274" s="283" t="s">
        <v>2</v>
      </c>
      <c r="N274" s="284"/>
      <c r="O274" s="284"/>
      <c r="P274" s="284"/>
      <c r="Q274" s="284"/>
      <c r="R274" s="284"/>
      <c r="S274" s="285"/>
      <c r="T274" s="286" t="s">
        <v>3</v>
      </c>
      <c r="U274" s="287"/>
    </row>
    <row r="275" spans="1:21" ht="52.5">
      <c r="A275" s="56" t="s">
        <v>22</v>
      </c>
      <c r="B275" s="46" t="s">
        <v>23</v>
      </c>
      <c r="C275" s="47" t="s">
        <v>62</v>
      </c>
      <c r="D275" s="57" t="s">
        <v>50</v>
      </c>
      <c r="E275" s="57" t="s">
        <v>24</v>
      </c>
      <c r="F275" s="47" t="s">
        <v>59</v>
      </c>
      <c r="G275" s="47" t="s">
        <v>25</v>
      </c>
      <c r="H275" s="168" t="s">
        <v>26</v>
      </c>
      <c r="I275" s="48" t="s">
        <v>27</v>
      </c>
      <c r="J275" s="49" t="s">
        <v>28</v>
      </c>
      <c r="K275" s="50" t="s">
        <v>4</v>
      </c>
      <c r="L275" s="49" t="s">
        <v>29</v>
      </c>
      <c r="M275" s="51" t="s">
        <v>30</v>
      </c>
      <c r="N275" s="52" t="s">
        <v>31</v>
      </c>
      <c r="O275" s="51" t="s">
        <v>32</v>
      </c>
      <c r="P275" s="50" t="s">
        <v>4</v>
      </c>
      <c r="Q275" s="51" t="s">
        <v>33</v>
      </c>
      <c r="R275" s="51" t="s">
        <v>48</v>
      </c>
      <c r="S275" s="51" t="s">
        <v>49</v>
      </c>
      <c r="T275" s="53" t="s">
        <v>51</v>
      </c>
      <c r="U275" s="54" t="s">
        <v>52</v>
      </c>
    </row>
    <row r="276" spans="1:21" ht="13.5" thickBot="1">
      <c r="A276" s="47" t="s">
        <v>5</v>
      </c>
      <c r="B276" s="192" t="s">
        <v>6</v>
      </c>
      <c r="C276" s="192" t="s">
        <v>7</v>
      </c>
      <c r="D276" s="192" t="s">
        <v>8</v>
      </c>
      <c r="E276" s="192" t="s">
        <v>9</v>
      </c>
      <c r="F276" s="201" t="s">
        <v>10</v>
      </c>
      <c r="G276" s="216" t="s">
        <v>11</v>
      </c>
      <c r="H276" s="217" t="s">
        <v>34</v>
      </c>
      <c r="I276" s="218" t="s">
        <v>38</v>
      </c>
      <c r="J276" s="192" t="s">
        <v>39</v>
      </c>
      <c r="K276" s="203" t="s">
        <v>40</v>
      </c>
      <c r="L276" s="190" t="s">
        <v>41</v>
      </c>
      <c r="M276" s="190" t="s">
        <v>35</v>
      </c>
      <c r="N276" s="203" t="s">
        <v>42</v>
      </c>
      <c r="O276" s="190" t="s">
        <v>43</v>
      </c>
      <c r="P276" s="203" t="s">
        <v>44</v>
      </c>
      <c r="Q276" s="190" t="s">
        <v>45</v>
      </c>
      <c r="R276" s="204" t="s">
        <v>12</v>
      </c>
      <c r="S276" s="204" t="s">
        <v>13</v>
      </c>
      <c r="T276" s="204" t="s">
        <v>36</v>
      </c>
      <c r="U276" s="204" t="s">
        <v>46</v>
      </c>
    </row>
    <row r="277" spans="1:21" ht="45.75" thickBot="1">
      <c r="A277" s="190" t="s">
        <v>14</v>
      </c>
      <c r="B277" s="191" t="s">
        <v>341</v>
      </c>
      <c r="C277" s="193">
        <v>16718</v>
      </c>
      <c r="D277" s="193">
        <v>2020</v>
      </c>
      <c r="E277" s="193" t="s">
        <v>342</v>
      </c>
      <c r="F277" s="206">
        <v>1</v>
      </c>
      <c r="G277" s="223" t="s">
        <v>343</v>
      </c>
      <c r="H277" s="211">
        <v>3</v>
      </c>
      <c r="I277" s="171"/>
      <c r="J277" s="172">
        <f>H277*I277</f>
        <v>0</v>
      </c>
      <c r="K277" s="173"/>
      <c r="L277" s="172">
        <f>ROUND(J277*K277+J277,2)</f>
        <v>0</v>
      </c>
      <c r="M277" s="197">
        <v>5</v>
      </c>
      <c r="N277" s="174"/>
      <c r="O277" s="175">
        <f>N277*M277</f>
        <v>0</v>
      </c>
      <c r="P277" s="173"/>
      <c r="Q277" s="212">
        <f>ROUND(O277+O277*P277,2)</f>
        <v>0</v>
      </c>
      <c r="R277" s="198">
        <v>3000</v>
      </c>
      <c r="S277" s="222">
        <v>3690</v>
      </c>
      <c r="T277" s="24">
        <f>J277+O277+R277</f>
        <v>3000</v>
      </c>
      <c r="U277" s="24">
        <f>L277+Q277+S277</f>
        <v>3690</v>
      </c>
    </row>
    <row r="280" spans="1:21">
      <c r="A280" s="10" t="s">
        <v>355</v>
      </c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10" t="str">
        <f>A280</f>
        <v>PAKIET NR  28</v>
      </c>
    </row>
    <row r="281" spans="1:21">
      <c r="A281" s="283" t="s">
        <v>0</v>
      </c>
      <c r="B281" s="284"/>
      <c r="C281" s="284"/>
      <c r="D281" s="284"/>
      <c r="E281" s="284"/>
      <c r="F281" s="284"/>
      <c r="G281" s="285"/>
      <c r="H281" s="283" t="s">
        <v>1</v>
      </c>
      <c r="I281" s="284"/>
      <c r="J281" s="284"/>
      <c r="K281" s="284"/>
      <c r="L281" s="285"/>
      <c r="M281" s="283" t="s">
        <v>2</v>
      </c>
      <c r="N281" s="284"/>
      <c r="O281" s="284"/>
      <c r="P281" s="284"/>
      <c r="Q281" s="284"/>
      <c r="R281" s="284"/>
      <c r="S281" s="285"/>
      <c r="T281" s="286" t="s">
        <v>3</v>
      </c>
      <c r="U281" s="287"/>
    </row>
    <row r="282" spans="1:21" ht="52.5">
      <c r="A282" s="56" t="s">
        <v>22</v>
      </c>
      <c r="B282" s="46" t="s">
        <v>23</v>
      </c>
      <c r="C282" s="47" t="s">
        <v>62</v>
      </c>
      <c r="D282" s="47" t="s">
        <v>50</v>
      </c>
      <c r="E282" s="57" t="s">
        <v>24</v>
      </c>
      <c r="F282" s="47" t="s">
        <v>59</v>
      </c>
      <c r="G282" s="47" t="s">
        <v>25</v>
      </c>
      <c r="H282" s="47" t="s">
        <v>26</v>
      </c>
      <c r="I282" s="48" t="s">
        <v>27</v>
      </c>
      <c r="J282" s="49" t="s">
        <v>28</v>
      </c>
      <c r="K282" s="50" t="s">
        <v>4</v>
      </c>
      <c r="L282" s="49" t="s">
        <v>29</v>
      </c>
      <c r="M282" s="51" t="s">
        <v>30</v>
      </c>
      <c r="N282" s="52" t="s">
        <v>31</v>
      </c>
      <c r="O282" s="51" t="s">
        <v>32</v>
      </c>
      <c r="P282" s="50" t="s">
        <v>4</v>
      </c>
      <c r="Q282" s="51" t="s">
        <v>33</v>
      </c>
      <c r="R282" s="51" t="s">
        <v>48</v>
      </c>
      <c r="S282" s="51" t="s">
        <v>49</v>
      </c>
      <c r="T282" s="53" t="s">
        <v>51</v>
      </c>
      <c r="U282" s="54" t="s">
        <v>52</v>
      </c>
    </row>
    <row r="283" spans="1:21" ht="13.5" thickBot="1">
      <c r="A283" s="47" t="s">
        <v>5</v>
      </c>
      <c r="B283" s="192" t="s">
        <v>6</v>
      </c>
      <c r="C283" s="192" t="s">
        <v>7</v>
      </c>
      <c r="D283" s="192" t="s">
        <v>8</v>
      </c>
      <c r="E283" s="192" t="s">
        <v>9</v>
      </c>
      <c r="F283" s="201" t="s">
        <v>10</v>
      </c>
      <c r="G283" s="201" t="s">
        <v>11</v>
      </c>
      <c r="H283" s="201" t="s">
        <v>34</v>
      </c>
      <c r="I283" s="202" t="s">
        <v>38</v>
      </c>
      <c r="J283" s="192" t="s">
        <v>39</v>
      </c>
      <c r="K283" s="203" t="s">
        <v>40</v>
      </c>
      <c r="L283" s="190" t="s">
        <v>41</v>
      </c>
      <c r="M283" s="190" t="s">
        <v>35</v>
      </c>
      <c r="N283" s="203" t="s">
        <v>42</v>
      </c>
      <c r="O283" s="190" t="s">
        <v>43</v>
      </c>
      <c r="P283" s="203" t="s">
        <v>44</v>
      </c>
      <c r="Q283" s="190" t="s">
        <v>45</v>
      </c>
      <c r="R283" s="204" t="s">
        <v>12</v>
      </c>
      <c r="S283" s="204" t="s">
        <v>13</v>
      </c>
      <c r="T283" s="204" t="s">
        <v>36</v>
      </c>
      <c r="U283" s="204" t="s">
        <v>46</v>
      </c>
    </row>
    <row r="284" spans="1:21" ht="22.5" customHeight="1">
      <c r="A284" s="190" t="s">
        <v>14</v>
      </c>
      <c r="B284" s="191" t="s">
        <v>346</v>
      </c>
      <c r="C284" s="193" t="s">
        <v>347</v>
      </c>
      <c r="D284" s="193">
        <v>2020</v>
      </c>
      <c r="E284" s="192"/>
      <c r="F284" s="224">
        <v>1</v>
      </c>
      <c r="G284" s="330" t="s">
        <v>348</v>
      </c>
      <c r="H284" s="211">
        <v>3</v>
      </c>
      <c r="I284" s="171"/>
      <c r="J284" s="172">
        <f>H284*I284</f>
        <v>0</v>
      </c>
      <c r="K284" s="173"/>
      <c r="L284" s="172">
        <f>ROUND(J284*K284+J284,2)</f>
        <v>0</v>
      </c>
      <c r="M284" s="197">
        <v>6</v>
      </c>
      <c r="N284" s="174"/>
      <c r="O284" s="175">
        <f>N284*M284</f>
        <v>0</v>
      </c>
      <c r="P284" s="173"/>
      <c r="Q284" s="212">
        <f>ROUND(O284+O284*P284,2)</f>
        <v>0</v>
      </c>
      <c r="R284" s="213">
        <v>5000</v>
      </c>
      <c r="S284" s="222">
        <v>6150</v>
      </c>
      <c r="T284" s="292">
        <f>SUM(J286+O286+R286)</f>
        <v>10000</v>
      </c>
      <c r="U284" s="294">
        <f>SUM(L286+Q286+S286)</f>
        <v>12300</v>
      </c>
    </row>
    <row r="285" spans="1:21" ht="30" customHeight="1" thickBot="1">
      <c r="A285" s="190" t="s">
        <v>15</v>
      </c>
      <c r="B285" s="191" t="s">
        <v>349</v>
      </c>
      <c r="C285" s="193" t="s">
        <v>350</v>
      </c>
      <c r="D285" s="193">
        <v>2016</v>
      </c>
      <c r="E285" s="192" t="s">
        <v>351</v>
      </c>
      <c r="F285" s="224">
        <v>1</v>
      </c>
      <c r="G285" s="330"/>
      <c r="H285" s="226">
        <v>3</v>
      </c>
      <c r="I285" s="171"/>
      <c r="J285" s="172">
        <f t="shared" ref="J285" si="53">H285*I285</f>
        <v>0</v>
      </c>
      <c r="K285" s="173"/>
      <c r="L285" s="172">
        <f t="shared" ref="L285" si="54">ROUND(J285*K285+J285,2)</f>
        <v>0</v>
      </c>
      <c r="M285" s="197">
        <v>6</v>
      </c>
      <c r="N285" s="174"/>
      <c r="O285" s="175">
        <f t="shared" ref="O285" si="55">N285*M285</f>
        <v>0</v>
      </c>
      <c r="P285" s="173"/>
      <c r="Q285" s="212">
        <f t="shared" ref="Q285" si="56">ROUND(O285+O285*P285,2)</f>
        <v>0</v>
      </c>
      <c r="R285" s="213">
        <v>5000</v>
      </c>
      <c r="S285" s="222">
        <v>6150</v>
      </c>
      <c r="T285" s="293"/>
      <c r="U285" s="295"/>
    </row>
    <row r="286" spans="1:21">
      <c r="B286" s="1"/>
      <c r="I286" s="227" t="s">
        <v>21</v>
      </c>
      <c r="J286" s="228">
        <f>SUM(J284:J285)</f>
        <v>0</v>
      </c>
      <c r="K286" s="9"/>
      <c r="L286" s="228">
        <f>SUM(L284:L285)</f>
        <v>0</v>
      </c>
      <c r="M286" s="9"/>
      <c r="N286" s="9"/>
      <c r="O286" s="228">
        <f>SUM(O284:O285)</f>
        <v>0</v>
      </c>
      <c r="P286" s="9"/>
      <c r="Q286" s="228">
        <f>SUM(Q284:Q285)</f>
        <v>0</v>
      </c>
      <c r="R286" s="228">
        <f>SUM(R284:R285)</f>
        <v>10000</v>
      </c>
      <c r="S286" s="228">
        <f>SUM(S284:S285)</f>
        <v>12300</v>
      </c>
    </row>
    <row r="288" spans="1:21">
      <c r="A288" s="10" t="s">
        <v>356</v>
      </c>
      <c r="B288" s="7"/>
      <c r="C288" s="178"/>
      <c r="D288" s="7"/>
      <c r="E288" s="7"/>
      <c r="F288" s="7"/>
      <c r="G288" s="7"/>
      <c r="H288" s="7"/>
      <c r="I288" s="7"/>
      <c r="J288" s="7"/>
      <c r="K288" s="7"/>
      <c r="L288" s="7"/>
      <c r="M288" s="10" t="str">
        <f>A288</f>
        <v>PAKIET NR 29</v>
      </c>
    </row>
    <row r="289" spans="1:21">
      <c r="A289" s="283" t="s">
        <v>0</v>
      </c>
      <c r="B289" s="284"/>
      <c r="C289" s="284"/>
      <c r="D289" s="284"/>
      <c r="E289" s="284"/>
      <c r="F289" s="284"/>
      <c r="G289" s="285"/>
      <c r="H289" s="283" t="s">
        <v>1</v>
      </c>
      <c r="I289" s="284"/>
      <c r="J289" s="284"/>
      <c r="K289" s="284"/>
      <c r="L289" s="285"/>
      <c r="M289" s="283" t="s">
        <v>2</v>
      </c>
      <c r="N289" s="284"/>
      <c r="O289" s="284"/>
      <c r="P289" s="284"/>
      <c r="Q289" s="284"/>
      <c r="R289" s="284"/>
      <c r="S289" s="285"/>
      <c r="T289" s="286" t="s">
        <v>3</v>
      </c>
      <c r="U289" s="287"/>
    </row>
    <row r="290" spans="1:21" ht="52.5">
      <c r="A290" s="56" t="s">
        <v>22</v>
      </c>
      <c r="B290" s="46" t="s">
        <v>23</v>
      </c>
      <c r="C290" s="47" t="s">
        <v>62</v>
      </c>
      <c r="D290" s="57" t="s">
        <v>50</v>
      </c>
      <c r="E290" s="57" t="s">
        <v>24</v>
      </c>
      <c r="F290" s="47" t="s">
        <v>59</v>
      </c>
      <c r="G290" s="47" t="s">
        <v>25</v>
      </c>
      <c r="H290" s="168" t="s">
        <v>26</v>
      </c>
      <c r="I290" s="48" t="s">
        <v>27</v>
      </c>
      <c r="J290" s="49" t="s">
        <v>28</v>
      </c>
      <c r="K290" s="50" t="s">
        <v>4</v>
      </c>
      <c r="L290" s="49" t="s">
        <v>29</v>
      </c>
      <c r="M290" s="51" t="s">
        <v>30</v>
      </c>
      <c r="N290" s="52" t="s">
        <v>31</v>
      </c>
      <c r="O290" s="51" t="s">
        <v>32</v>
      </c>
      <c r="P290" s="50" t="s">
        <v>4</v>
      </c>
      <c r="Q290" s="51" t="s">
        <v>33</v>
      </c>
      <c r="R290" s="51" t="s">
        <v>48</v>
      </c>
      <c r="S290" s="51" t="s">
        <v>49</v>
      </c>
      <c r="T290" s="53" t="s">
        <v>51</v>
      </c>
      <c r="U290" s="54" t="s">
        <v>52</v>
      </c>
    </row>
    <row r="291" spans="1:21" ht="13.5" thickBot="1">
      <c r="A291" s="47" t="s">
        <v>5</v>
      </c>
      <c r="B291" s="192" t="s">
        <v>6</v>
      </c>
      <c r="C291" s="192" t="s">
        <v>7</v>
      </c>
      <c r="D291" s="192" t="s">
        <v>8</v>
      </c>
      <c r="E291" s="192" t="s">
        <v>9</v>
      </c>
      <c r="F291" s="201" t="s">
        <v>10</v>
      </c>
      <c r="G291" s="216" t="s">
        <v>11</v>
      </c>
      <c r="H291" s="217" t="s">
        <v>34</v>
      </c>
      <c r="I291" s="218" t="s">
        <v>38</v>
      </c>
      <c r="J291" s="192" t="s">
        <v>39</v>
      </c>
      <c r="K291" s="203" t="s">
        <v>40</v>
      </c>
      <c r="L291" s="190" t="s">
        <v>41</v>
      </c>
      <c r="M291" s="190" t="s">
        <v>35</v>
      </c>
      <c r="N291" s="203" t="s">
        <v>42</v>
      </c>
      <c r="O291" s="190" t="s">
        <v>43</v>
      </c>
      <c r="P291" s="203" t="s">
        <v>44</v>
      </c>
      <c r="Q291" s="190" t="s">
        <v>45</v>
      </c>
      <c r="R291" s="204" t="s">
        <v>12</v>
      </c>
      <c r="S291" s="204" t="s">
        <v>13</v>
      </c>
      <c r="T291" s="204" t="s">
        <v>36</v>
      </c>
      <c r="U291" s="204" t="s">
        <v>46</v>
      </c>
    </row>
    <row r="292" spans="1:21" ht="23.25" thickBot="1">
      <c r="A292" s="190" t="s">
        <v>14</v>
      </c>
      <c r="B292" s="191" t="s">
        <v>352</v>
      </c>
      <c r="C292" s="193" t="s">
        <v>353</v>
      </c>
      <c r="D292" s="193">
        <v>2019</v>
      </c>
      <c r="E292" s="193" t="s">
        <v>354</v>
      </c>
      <c r="F292" s="206">
        <v>2</v>
      </c>
      <c r="G292" s="223" t="s">
        <v>101</v>
      </c>
      <c r="H292" s="211">
        <v>6</v>
      </c>
      <c r="I292" s="171"/>
      <c r="J292" s="172">
        <f>H292*I292</f>
        <v>0</v>
      </c>
      <c r="K292" s="173"/>
      <c r="L292" s="172">
        <f>ROUND(J292*K292+J292,2)</f>
        <v>0</v>
      </c>
      <c r="M292" s="197">
        <v>12</v>
      </c>
      <c r="N292" s="174"/>
      <c r="O292" s="175">
        <f>N292*M292</f>
        <v>0</v>
      </c>
      <c r="P292" s="173"/>
      <c r="Q292" s="212">
        <f>ROUND(O292+O292*P292,2)</f>
        <v>0</v>
      </c>
      <c r="R292" s="198">
        <v>3000</v>
      </c>
      <c r="S292" s="222">
        <v>3690</v>
      </c>
      <c r="T292" s="24">
        <f>J292+O292+R292</f>
        <v>3000</v>
      </c>
      <c r="U292" s="24">
        <f>L292+Q292+S292</f>
        <v>3690</v>
      </c>
    </row>
    <row r="295" spans="1:21">
      <c r="A295" s="10" t="s">
        <v>366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0" t="str">
        <f>A295</f>
        <v>PAKIET NR  30</v>
      </c>
    </row>
    <row r="296" spans="1:21">
      <c r="A296" s="283" t="s">
        <v>0</v>
      </c>
      <c r="B296" s="284"/>
      <c r="C296" s="284"/>
      <c r="D296" s="284"/>
      <c r="E296" s="284"/>
      <c r="F296" s="284"/>
      <c r="G296" s="285"/>
      <c r="H296" s="283" t="s">
        <v>1</v>
      </c>
      <c r="I296" s="284"/>
      <c r="J296" s="284"/>
      <c r="K296" s="284"/>
      <c r="L296" s="285"/>
      <c r="M296" s="283" t="s">
        <v>2</v>
      </c>
      <c r="N296" s="284"/>
      <c r="O296" s="284"/>
      <c r="P296" s="284"/>
      <c r="Q296" s="284"/>
      <c r="R296" s="284"/>
      <c r="S296" s="285"/>
      <c r="T296" s="286" t="s">
        <v>3</v>
      </c>
      <c r="U296" s="287"/>
    </row>
    <row r="297" spans="1:21" ht="52.5">
      <c r="A297" s="56" t="s">
        <v>22</v>
      </c>
      <c r="B297" s="46" t="s">
        <v>23</v>
      </c>
      <c r="C297" s="47" t="s">
        <v>62</v>
      </c>
      <c r="D297" s="47" t="s">
        <v>50</v>
      </c>
      <c r="E297" s="57" t="s">
        <v>24</v>
      </c>
      <c r="F297" s="47" t="s">
        <v>59</v>
      </c>
      <c r="G297" s="47" t="s">
        <v>25</v>
      </c>
      <c r="H297" s="47" t="s">
        <v>26</v>
      </c>
      <c r="I297" s="48" t="s">
        <v>27</v>
      </c>
      <c r="J297" s="49" t="s">
        <v>28</v>
      </c>
      <c r="K297" s="50" t="s">
        <v>4</v>
      </c>
      <c r="L297" s="49" t="s">
        <v>29</v>
      </c>
      <c r="M297" s="51" t="s">
        <v>30</v>
      </c>
      <c r="N297" s="52" t="s">
        <v>31</v>
      </c>
      <c r="O297" s="51" t="s">
        <v>32</v>
      </c>
      <c r="P297" s="50" t="s">
        <v>4</v>
      </c>
      <c r="Q297" s="51" t="s">
        <v>33</v>
      </c>
      <c r="R297" s="51" t="s">
        <v>48</v>
      </c>
      <c r="S297" s="51" t="s">
        <v>49</v>
      </c>
      <c r="T297" s="53" t="s">
        <v>51</v>
      </c>
      <c r="U297" s="54" t="s">
        <v>52</v>
      </c>
    </row>
    <row r="298" spans="1:21" ht="13.5" thickBot="1">
      <c r="A298" s="47" t="s">
        <v>5</v>
      </c>
      <c r="B298" s="192" t="s">
        <v>6</v>
      </c>
      <c r="C298" s="192" t="s">
        <v>7</v>
      </c>
      <c r="D298" s="192" t="s">
        <v>8</v>
      </c>
      <c r="E298" s="192" t="s">
        <v>9</v>
      </c>
      <c r="F298" s="201" t="s">
        <v>10</v>
      </c>
      <c r="G298" s="201" t="s">
        <v>11</v>
      </c>
      <c r="H298" s="201" t="s">
        <v>34</v>
      </c>
      <c r="I298" s="202" t="s">
        <v>38</v>
      </c>
      <c r="J298" s="192" t="s">
        <v>39</v>
      </c>
      <c r="K298" s="203" t="s">
        <v>40</v>
      </c>
      <c r="L298" s="190" t="s">
        <v>41</v>
      </c>
      <c r="M298" s="190" t="s">
        <v>35</v>
      </c>
      <c r="N298" s="203" t="s">
        <v>42</v>
      </c>
      <c r="O298" s="190" t="s">
        <v>43</v>
      </c>
      <c r="P298" s="203" t="s">
        <v>44</v>
      </c>
      <c r="Q298" s="190" t="s">
        <v>45</v>
      </c>
      <c r="R298" s="204" t="s">
        <v>12</v>
      </c>
      <c r="S298" s="204" t="s">
        <v>13</v>
      </c>
      <c r="T298" s="204" t="s">
        <v>36</v>
      </c>
      <c r="U298" s="204" t="s">
        <v>46</v>
      </c>
    </row>
    <row r="299" spans="1:21" ht="26.25" customHeight="1">
      <c r="A299" s="190" t="s">
        <v>14</v>
      </c>
      <c r="B299" s="191" t="s">
        <v>357</v>
      </c>
      <c r="C299" s="193" t="s">
        <v>358</v>
      </c>
      <c r="D299" s="193">
        <v>2020</v>
      </c>
      <c r="E299" s="192" t="s">
        <v>359</v>
      </c>
      <c r="F299" s="224">
        <v>8</v>
      </c>
      <c r="G299" s="296" t="s">
        <v>308</v>
      </c>
      <c r="H299" s="211">
        <v>24</v>
      </c>
      <c r="I299" s="171"/>
      <c r="J299" s="172">
        <f>H299*I299</f>
        <v>0</v>
      </c>
      <c r="K299" s="173"/>
      <c r="L299" s="172">
        <f>ROUND(J299*K299+J299,2)</f>
        <v>0</v>
      </c>
      <c r="M299" s="197">
        <v>10</v>
      </c>
      <c r="N299" s="174"/>
      <c r="O299" s="175">
        <f>N299*M299</f>
        <v>0</v>
      </c>
      <c r="P299" s="173"/>
      <c r="Q299" s="212">
        <f>ROUND(O299+O299*P299,2)</f>
        <v>0</v>
      </c>
      <c r="R299" s="288">
        <v>50000</v>
      </c>
      <c r="S299" s="290">
        <v>61500</v>
      </c>
      <c r="T299" s="292">
        <f>SUM(J301+O301+R301)</f>
        <v>50000</v>
      </c>
      <c r="U299" s="294">
        <f>SUM(L301+Q301+S301)</f>
        <v>61500</v>
      </c>
    </row>
    <row r="300" spans="1:21" ht="26.25" customHeight="1" thickBot="1">
      <c r="A300" s="190" t="s">
        <v>15</v>
      </c>
      <c r="B300" s="191" t="s">
        <v>360</v>
      </c>
      <c r="C300" s="193" t="s">
        <v>361</v>
      </c>
      <c r="D300" s="193">
        <v>2020</v>
      </c>
      <c r="E300" s="192" t="s">
        <v>359</v>
      </c>
      <c r="F300" s="224">
        <v>2</v>
      </c>
      <c r="G300" s="297"/>
      <c r="H300" s="226">
        <v>6</v>
      </c>
      <c r="I300" s="171"/>
      <c r="J300" s="172">
        <f t="shared" ref="J300" si="57">H300*I300</f>
        <v>0</v>
      </c>
      <c r="K300" s="173"/>
      <c r="L300" s="172">
        <f t="shared" ref="L300" si="58">ROUND(J300*K300+J300,2)</f>
        <v>0</v>
      </c>
      <c r="M300" s="197">
        <v>5</v>
      </c>
      <c r="N300" s="174"/>
      <c r="O300" s="175">
        <f t="shared" ref="O300" si="59">N300*M300</f>
        <v>0</v>
      </c>
      <c r="P300" s="173"/>
      <c r="Q300" s="212">
        <f t="shared" ref="Q300" si="60">ROUND(O300+O300*P300,2)</f>
        <v>0</v>
      </c>
      <c r="R300" s="289"/>
      <c r="S300" s="291"/>
      <c r="T300" s="293"/>
      <c r="U300" s="295"/>
    </row>
    <row r="301" spans="1:21">
      <c r="I301" s="227" t="s">
        <v>21</v>
      </c>
      <c r="J301" s="228">
        <f>SUM(J299:J300)</f>
        <v>0</v>
      </c>
      <c r="K301" s="9"/>
      <c r="L301" s="228">
        <f>SUM(L299:L300)</f>
        <v>0</v>
      </c>
      <c r="M301" s="9"/>
      <c r="N301" s="9"/>
      <c r="O301" s="228">
        <f>SUM(O299:O300)</f>
        <v>0</v>
      </c>
      <c r="P301" s="9"/>
      <c r="Q301" s="228">
        <f>SUM(Q299:Q300)</f>
        <v>0</v>
      </c>
      <c r="R301" s="228">
        <f>SUM(R299:R300)</f>
        <v>50000</v>
      </c>
      <c r="S301" s="228">
        <f>SUM(S299:S300)</f>
        <v>61500</v>
      </c>
    </row>
    <row r="303" spans="1:21">
      <c r="A303" s="10" t="s">
        <v>367</v>
      </c>
      <c r="B303" s="7"/>
      <c r="C303" s="178"/>
      <c r="D303" s="7"/>
      <c r="E303" s="7"/>
      <c r="F303" s="7"/>
      <c r="G303" s="7"/>
      <c r="H303" s="7"/>
      <c r="I303" s="7"/>
      <c r="J303" s="7"/>
      <c r="K303" s="7"/>
      <c r="L303" s="7"/>
      <c r="M303" s="10" t="str">
        <f>A303</f>
        <v>PAKIET NR 31</v>
      </c>
    </row>
    <row r="304" spans="1:21">
      <c r="A304" s="283" t="s">
        <v>0</v>
      </c>
      <c r="B304" s="284"/>
      <c r="C304" s="284"/>
      <c r="D304" s="284"/>
      <c r="E304" s="284"/>
      <c r="F304" s="284"/>
      <c r="G304" s="285"/>
      <c r="H304" s="283" t="s">
        <v>1</v>
      </c>
      <c r="I304" s="284"/>
      <c r="J304" s="284"/>
      <c r="K304" s="284"/>
      <c r="L304" s="285"/>
      <c r="M304" s="283" t="s">
        <v>2</v>
      </c>
      <c r="N304" s="284"/>
      <c r="O304" s="284"/>
      <c r="P304" s="284"/>
      <c r="Q304" s="284"/>
      <c r="R304" s="284"/>
      <c r="S304" s="285"/>
      <c r="T304" s="286" t="s">
        <v>3</v>
      </c>
      <c r="U304" s="287"/>
    </row>
    <row r="305" spans="1:23" ht="52.5">
      <c r="A305" s="56" t="s">
        <v>22</v>
      </c>
      <c r="B305" s="46" t="s">
        <v>23</v>
      </c>
      <c r="C305" s="47" t="s">
        <v>62</v>
      </c>
      <c r="D305" s="57" t="s">
        <v>50</v>
      </c>
      <c r="E305" s="57" t="s">
        <v>24</v>
      </c>
      <c r="F305" s="47" t="s">
        <v>59</v>
      </c>
      <c r="G305" s="47" t="s">
        <v>25</v>
      </c>
      <c r="H305" s="168" t="s">
        <v>26</v>
      </c>
      <c r="I305" s="48" t="s">
        <v>27</v>
      </c>
      <c r="J305" s="49" t="s">
        <v>28</v>
      </c>
      <c r="K305" s="50" t="s">
        <v>4</v>
      </c>
      <c r="L305" s="49" t="s">
        <v>29</v>
      </c>
      <c r="M305" s="51" t="s">
        <v>30</v>
      </c>
      <c r="N305" s="52" t="s">
        <v>31</v>
      </c>
      <c r="O305" s="51" t="s">
        <v>32</v>
      </c>
      <c r="P305" s="50" t="s">
        <v>4</v>
      </c>
      <c r="Q305" s="51" t="s">
        <v>33</v>
      </c>
      <c r="R305" s="51" t="s">
        <v>48</v>
      </c>
      <c r="S305" s="51" t="s">
        <v>49</v>
      </c>
      <c r="T305" s="53" t="s">
        <v>51</v>
      </c>
      <c r="U305" s="54" t="s">
        <v>52</v>
      </c>
    </row>
    <row r="306" spans="1:23" ht="13.5" thickBot="1">
      <c r="A306" s="47" t="s">
        <v>5</v>
      </c>
      <c r="B306" s="192" t="s">
        <v>6</v>
      </c>
      <c r="C306" s="192" t="s">
        <v>7</v>
      </c>
      <c r="D306" s="192" t="s">
        <v>8</v>
      </c>
      <c r="E306" s="192" t="s">
        <v>9</v>
      </c>
      <c r="F306" s="201" t="s">
        <v>10</v>
      </c>
      <c r="G306" s="216" t="s">
        <v>11</v>
      </c>
      <c r="H306" s="217" t="s">
        <v>34</v>
      </c>
      <c r="I306" s="218" t="s">
        <v>38</v>
      </c>
      <c r="J306" s="192" t="s">
        <v>39</v>
      </c>
      <c r="K306" s="203" t="s">
        <v>40</v>
      </c>
      <c r="L306" s="190" t="s">
        <v>41</v>
      </c>
      <c r="M306" s="190" t="s">
        <v>35</v>
      </c>
      <c r="N306" s="203" t="s">
        <v>42</v>
      </c>
      <c r="O306" s="190" t="s">
        <v>43</v>
      </c>
      <c r="P306" s="203" t="s">
        <v>44</v>
      </c>
      <c r="Q306" s="190" t="s">
        <v>45</v>
      </c>
      <c r="R306" s="204" t="s">
        <v>12</v>
      </c>
      <c r="S306" s="204" t="s">
        <v>13</v>
      </c>
      <c r="T306" s="204" t="s">
        <v>36</v>
      </c>
      <c r="U306" s="204" t="s">
        <v>46</v>
      </c>
    </row>
    <row r="307" spans="1:23" ht="23.25" thickBot="1">
      <c r="A307" s="190" t="s">
        <v>14</v>
      </c>
      <c r="B307" s="191" t="s">
        <v>362</v>
      </c>
      <c r="C307" s="193" t="s">
        <v>363</v>
      </c>
      <c r="D307" s="193" t="s">
        <v>260</v>
      </c>
      <c r="E307" s="193" t="s">
        <v>364</v>
      </c>
      <c r="F307" s="206">
        <v>27</v>
      </c>
      <c r="G307" s="223" t="s">
        <v>365</v>
      </c>
      <c r="H307" s="211">
        <v>81</v>
      </c>
      <c r="I307" s="171"/>
      <c r="J307" s="172">
        <f>H307*I307</f>
        <v>0</v>
      </c>
      <c r="K307" s="173"/>
      <c r="L307" s="172">
        <f>ROUND(J307*K307+J307,2)</f>
        <v>0</v>
      </c>
      <c r="M307" s="197">
        <v>27</v>
      </c>
      <c r="N307" s="174"/>
      <c r="O307" s="175">
        <f>N307*M307</f>
        <v>0</v>
      </c>
      <c r="P307" s="173"/>
      <c r="Q307" s="212">
        <f>ROUND(O307+O307*P307,2)</f>
        <v>0</v>
      </c>
      <c r="R307" s="198">
        <v>21600</v>
      </c>
      <c r="S307" s="222">
        <v>26568</v>
      </c>
      <c r="T307" s="24">
        <f>J307+O307+R307</f>
        <v>21600</v>
      </c>
      <c r="U307" s="24">
        <f>L307+Q307+S307</f>
        <v>26568</v>
      </c>
    </row>
    <row r="310" spans="1:23">
      <c r="A310" s="273" t="s">
        <v>390</v>
      </c>
      <c r="B310" s="274"/>
      <c r="C310" s="178"/>
      <c r="D310" s="7"/>
      <c r="E310" s="7"/>
      <c r="F310" s="7"/>
      <c r="G310" s="7"/>
      <c r="H310" s="7"/>
      <c r="I310" s="7"/>
      <c r="J310" s="7"/>
      <c r="K310" s="7"/>
      <c r="L310" s="7"/>
      <c r="M310" s="10" t="str">
        <f>A310</f>
        <v>PAKIET NR  32</v>
      </c>
    </row>
    <row r="311" spans="1:23">
      <c r="A311" s="283" t="s">
        <v>0</v>
      </c>
      <c r="B311" s="284"/>
      <c r="C311" s="284"/>
      <c r="D311" s="284"/>
      <c r="E311" s="284"/>
      <c r="F311" s="284"/>
      <c r="G311" s="285"/>
      <c r="H311" s="283" t="s">
        <v>1</v>
      </c>
      <c r="I311" s="284"/>
      <c r="J311" s="284"/>
      <c r="K311" s="284"/>
      <c r="L311" s="285"/>
      <c r="M311" s="283" t="s">
        <v>2</v>
      </c>
      <c r="N311" s="284"/>
      <c r="O311" s="284"/>
      <c r="P311" s="284"/>
      <c r="Q311" s="284"/>
      <c r="R311" s="284"/>
      <c r="S311" s="285"/>
      <c r="T311" s="286" t="s">
        <v>3</v>
      </c>
      <c r="U311" s="287"/>
    </row>
    <row r="312" spans="1:23" ht="63.75">
      <c r="A312" s="56" t="s">
        <v>22</v>
      </c>
      <c r="B312" s="46" t="s">
        <v>23</v>
      </c>
      <c r="C312" s="47" t="s">
        <v>62</v>
      </c>
      <c r="D312" s="57" t="s">
        <v>105</v>
      </c>
      <c r="E312" s="57" t="s">
        <v>24</v>
      </c>
      <c r="F312" s="47" t="s">
        <v>59</v>
      </c>
      <c r="G312" s="47" t="s">
        <v>25</v>
      </c>
      <c r="H312" s="168" t="s">
        <v>26</v>
      </c>
      <c r="I312" s="48" t="s">
        <v>27</v>
      </c>
      <c r="J312" s="49" t="s">
        <v>28</v>
      </c>
      <c r="K312" s="50" t="s">
        <v>4</v>
      </c>
      <c r="L312" s="49" t="s">
        <v>29</v>
      </c>
      <c r="M312" s="51" t="s">
        <v>30</v>
      </c>
      <c r="N312" s="52" t="s">
        <v>31</v>
      </c>
      <c r="O312" s="51" t="s">
        <v>32</v>
      </c>
      <c r="P312" s="50" t="s">
        <v>4</v>
      </c>
      <c r="Q312" s="51" t="s">
        <v>33</v>
      </c>
      <c r="R312" s="279" t="s">
        <v>491</v>
      </c>
      <c r="S312" s="279" t="s">
        <v>492</v>
      </c>
      <c r="T312" s="102" t="s">
        <v>51</v>
      </c>
      <c r="U312" s="103" t="s">
        <v>52</v>
      </c>
    </row>
    <row r="313" spans="1:23" ht="13.5" thickBot="1">
      <c r="A313" s="168" t="s">
        <v>5</v>
      </c>
      <c r="B313" s="201" t="s">
        <v>6</v>
      </c>
      <c r="C313" s="201" t="s">
        <v>7</v>
      </c>
      <c r="D313" s="201" t="s">
        <v>8</v>
      </c>
      <c r="E313" s="201" t="s">
        <v>9</v>
      </c>
      <c r="F313" s="201" t="s">
        <v>10</v>
      </c>
      <c r="G313" s="216" t="s">
        <v>11</v>
      </c>
      <c r="H313" s="229" t="s">
        <v>34</v>
      </c>
      <c r="I313" s="230" t="s">
        <v>38</v>
      </c>
      <c r="J313" s="231" t="s">
        <v>39</v>
      </c>
      <c r="K313" s="232" t="s">
        <v>40</v>
      </c>
      <c r="L313" s="233" t="s">
        <v>41</v>
      </c>
      <c r="M313" s="204" t="s">
        <v>35</v>
      </c>
      <c r="N313" s="232" t="s">
        <v>42</v>
      </c>
      <c r="O313" s="233" t="s">
        <v>43</v>
      </c>
      <c r="P313" s="232" t="s">
        <v>44</v>
      </c>
      <c r="Q313" s="233" t="s">
        <v>45</v>
      </c>
      <c r="R313" s="204" t="s">
        <v>12</v>
      </c>
      <c r="S313" s="234" t="s">
        <v>13</v>
      </c>
      <c r="T313" s="235" t="s">
        <v>36</v>
      </c>
      <c r="U313" s="235" t="s">
        <v>46</v>
      </c>
    </row>
    <row r="314" spans="1:23">
      <c r="A314" s="300" t="s">
        <v>14</v>
      </c>
      <c r="B314" s="303" t="s">
        <v>368</v>
      </c>
      <c r="C314" s="236" t="s">
        <v>369</v>
      </c>
      <c r="D314" s="303">
        <v>2020</v>
      </c>
      <c r="E314" s="306" t="s">
        <v>370</v>
      </c>
      <c r="F314" s="237">
        <v>1</v>
      </c>
      <c r="G314" s="309" t="s">
        <v>371</v>
      </c>
      <c r="H314" s="238">
        <v>2</v>
      </c>
      <c r="I314" s="239"/>
      <c r="J314" s="240">
        <f t="shared" ref="J314:J330" si="61">H314*I314</f>
        <v>0</v>
      </c>
      <c r="K314" s="241"/>
      <c r="L314" s="240">
        <f t="shared" ref="L314:L330" si="62">ROUND(J314*K314+J314,2)</f>
        <v>0</v>
      </c>
      <c r="M314" s="242">
        <v>2</v>
      </c>
      <c r="N314" s="243"/>
      <c r="O314" s="244">
        <f t="shared" ref="O314:O330" si="63">N314*M314</f>
        <v>0</v>
      </c>
      <c r="P314" s="241"/>
      <c r="Q314" s="245">
        <f t="shared" ref="Q314:Q330" si="64">ROUND(O314+O314*P314,2)</f>
        <v>0</v>
      </c>
      <c r="R314" s="312">
        <v>10000</v>
      </c>
      <c r="S314" s="315">
        <v>12300</v>
      </c>
      <c r="T314" s="318">
        <f>J331+O331+R331</f>
        <v>15000</v>
      </c>
      <c r="U314" s="321">
        <f>L331+Q331+S331</f>
        <v>18450</v>
      </c>
    </row>
    <row r="315" spans="1:23">
      <c r="A315" s="301"/>
      <c r="B315" s="304"/>
      <c r="C315" s="193" t="s">
        <v>372</v>
      </c>
      <c r="D315" s="304"/>
      <c r="E315" s="307"/>
      <c r="F315" s="246">
        <v>1</v>
      </c>
      <c r="G315" s="310"/>
      <c r="H315" s="226">
        <v>2</v>
      </c>
      <c r="I315" s="171"/>
      <c r="J315" s="172">
        <f t="shared" si="61"/>
        <v>0</v>
      </c>
      <c r="K315" s="173"/>
      <c r="L315" s="172">
        <f t="shared" si="62"/>
        <v>0</v>
      </c>
      <c r="M315" s="197">
        <v>2</v>
      </c>
      <c r="N315" s="174"/>
      <c r="O315" s="175">
        <f t="shared" si="63"/>
        <v>0</v>
      </c>
      <c r="P315" s="173"/>
      <c r="Q315" s="212">
        <f t="shared" si="64"/>
        <v>0</v>
      </c>
      <c r="R315" s="313"/>
      <c r="S315" s="316"/>
      <c r="T315" s="319"/>
      <c r="U315" s="322"/>
    </row>
    <row r="316" spans="1:23">
      <c r="A316" s="301"/>
      <c r="B316" s="304"/>
      <c r="C316" s="193" t="s">
        <v>373</v>
      </c>
      <c r="D316" s="304"/>
      <c r="E316" s="307"/>
      <c r="F316" s="246">
        <v>1</v>
      </c>
      <c r="G316" s="310"/>
      <c r="H316" s="226">
        <v>2</v>
      </c>
      <c r="I316" s="171"/>
      <c r="J316" s="172">
        <f t="shared" si="61"/>
        <v>0</v>
      </c>
      <c r="K316" s="173"/>
      <c r="L316" s="172">
        <f t="shared" si="62"/>
        <v>0</v>
      </c>
      <c r="M316" s="197">
        <v>2</v>
      </c>
      <c r="N316" s="174"/>
      <c r="O316" s="175">
        <f t="shared" si="63"/>
        <v>0</v>
      </c>
      <c r="P316" s="173"/>
      <c r="Q316" s="212">
        <f t="shared" si="64"/>
        <v>0</v>
      </c>
      <c r="R316" s="313"/>
      <c r="S316" s="316"/>
      <c r="T316" s="319"/>
      <c r="U316" s="322"/>
      <c r="W316" s="278"/>
    </row>
    <row r="317" spans="1:23">
      <c r="A317" s="301"/>
      <c r="B317" s="304"/>
      <c r="C317" s="193" t="s">
        <v>374</v>
      </c>
      <c r="D317" s="304"/>
      <c r="E317" s="307"/>
      <c r="F317" s="246">
        <v>1</v>
      </c>
      <c r="G317" s="310"/>
      <c r="H317" s="226">
        <v>2</v>
      </c>
      <c r="I317" s="171"/>
      <c r="J317" s="172">
        <f t="shared" si="61"/>
        <v>0</v>
      </c>
      <c r="K317" s="173"/>
      <c r="L317" s="172">
        <f t="shared" si="62"/>
        <v>0</v>
      </c>
      <c r="M317" s="197">
        <v>2</v>
      </c>
      <c r="N317" s="174"/>
      <c r="O317" s="175">
        <f t="shared" si="63"/>
        <v>0</v>
      </c>
      <c r="P317" s="173"/>
      <c r="Q317" s="212">
        <f t="shared" si="64"/>
        <v>0</v>
      </c>
      <c r="R317" s="313"/>
      <c r="S317" s="316"/>
      <c r="T317" s="319"/>
      <c r="U317" s="322"/>
    </row>
    <row r="318" spans="1:23">
      <c r="A318" s="301"/>
      <c r="B318" s="304"/>
      <c r="C318" s="193" t="s">
        <v>375</v>
      </c>
      <c r="D318" s="304"/>
      <c r="E318" s="307"/>
      <c r="F318" s="246">
        <v>1</v>
      </c>
      <c r="G318" s="310"/>
      <c r="H318" s="226">
        <v>2</v>
      </c>
      <c r="I318" s="171"/>
      <c r="J318" s="172">
        <f t="shared" si="61"/>
        <v>0</v>
      </c>
      <c r="K318" s="173"/>
      <c r="L318" s="172">
        <f t="shared" si="62"/>
        <v>0</v>
      </c>
      <c r="M318" s="197">
        <v>2</v>
      </c>
      <c r="N318" s="174"/>
      <c r="O318" s="175">
        <f t="shared" si="63"/>
        <v>0</v>
      </c>
      <c r="P318" s="173"/>
      <c r="Q318" s="212">
        <f t="shared" si="64"/>
        <v>0</v>
      </c>
      <c r="R318" s="313"/>
      <c r="S318" s="316"/>
      <c r="T318" s="319"/>
      <c r="U318" s="322"/>
    </row>
    <row r="319" spans="1:23">
      <c r="A319" s="301"/>
      <c r="B319" s="304"/>
      <c r="C319" s="193" t="s">
        <v>376</v>
      </c>
      <c r="D319" s="304"/>
      <c r="E319" s="307"/>
      <c r="F319" s="246">
        <v>1</v>
      </c>
      <c r="G319" s="310"/>
      <c r="H319" s="226">
        <v>2</v>
      </c>
      <c r="I319" s="171"/>
      <c r="J319" s="172">
        <f t="shared" si="61"/>
        <v>0</v>
      </c>
      <c r="K319" s="173"/>
      <c r="L319" s="172">
        <f t="shared" si="62"/>
        <v>0</v>
      </c>
      <c r="M319" s="197">
        <v>2</v>
      </c>
      <c r="N319" s="174"/>
      <c r="O319" s="175">
        <f t="shared" si="63"/>
        <v>0</v>
      </c>
      <c r="P319" s="173"/>
      <c r="Q319" s="212">
        <f t="shared" si="64"/>
        <v>0</v>
      </c>
      <c r="R319" s="313"/>
      <c r="S319" s="316"/>
      <c r="T319" s="319"/>
      <c r="U319" s="322"/>
    </row>
    <row r="320" spans="1:23">
      <c r="A320" s="301"/>
      <c r="B320" s="304"/>
      <c r="C320" s="193" t="s">
        <v>377</v>
      </c>
      <c r="D320" s="304"/>
      <c r="E320" s="307"/>
      <c r="F320" s="246">
        <v>1</v>
      </c>
      <c r="G320" s="310"/>
      <c r="H320" s="226">
        <v>2</v>
      </c>
      <c r="I320" s="171"/>
      <c r="J320" s="172">
        <f t="shared" si="61"/>
        <v>0</v>
      </c>
      <c r="K320" s="173"/>
      <c r="L320" s="172">
        <f t="shared" si="62"/>
        <v>0</v>
      </c>
      <c r="M320" s="197">
        <v>2</v>
      </c>
      <c r="N320" s="174"/>
      <c r="O320" s="175">
        <f t="shared" si="63"/>
        <v>0</v>
      </c>
      <c r="P320" s="173"/>
      <c r="Q320" s="212">
        <f t="shared" si="64"/>
        <v>0</v>
      </c>
      <c r="R320" s="313"/>
      <c r="S320" s="316"/>
      <c r="T320" s="319"/>
      <c r="U320" s="322"/>
    </row>
    <row r="321" spans="1:21">
      <c r="A321" s="301"/>
      <c r="B321" s="304"/>
      <c r="C321" s="193" t="s">
        <v>378</v>
      </c>
      <c r="D321" s="304"/>
      <c r="E321" s="307"/>
      <c r="F321" s="246">
        <v>1</v>
      </c>
      <c r="G321" s="310"/>
      <c r="H321" s="226">
        <v>2</v>
      </c>
      <c r="I321" s="171"/>
      <c r="J321" s="172">
        <f t="shared" si="61"/>
        <v>0</v>
      </c>
      <c r="K321" s="173"/>
      <c r="L321" s="172">
        <f t="shared" si="62"/>
        <v>0</v>
      </c>
      <c r="M321" s="197">
        <v>2</v>
      </c>
      <c r="N321" s="174"/>
      <c r="O321" s="175">
        <f t="shared" si="63"/>
        <v>0</v>
      </c>
      <c r="P321" s="173"/>
      <c r="Q321" s="212">
        <f t="shared" si="64"/>
        <v>0</v>
      </c>
      <c r="R321" s="313"/>
      <c r="S321" s="316"/>
      <c r="T321" s="319"/>
      <c r="U321" s="322"/>
    </row>
    <row r="322" spans="1:21">
      <c r="A322" s="301"/>
      <c r="B322" s="304"/>
      <c r="C322" s="193" t="s">
        <v>379</v>
      </c>
      <c r="D322" s="304"/>
      <c r="E322" s="307"/>
      <c r="F322" s="246">
        <v>1</v>
      </c>
      <c r="G322" s="310"/>
      <c r="H322" s="226">
        <v>2</v>
      </c>
      <c r="I322" s="171"/>
      <c r="J322" s="172">
        <f t="shared" si="61"/>
        <v>0</v>
      </c>
      <c r="K322" s="173"/>
      <c r="L322" s="172">
        <f t="shared" si="62"/>
        <v>0</v>
      </c>
      <c r="M322" s="197">
        <v>2</v>
      </c>
      <c r="N322" s="174"/>
      <c r="O322" s="175">
        <f t="shared" si="63"/>
        <v>0</v>
      </c>
      <c r="P322" s="173"/>
      <c r="Q322" s="212">
        <f t="shared" si="64"/>
        <v>0</v>
      </c>
      <c r="R322" s="313"/>
      <c r="S322" s="316"/>
      <c r="T322" s="319"/>
      <c r="U322" s="322"/>
    </row>
    <row r="323" spans="1:21">
      <c r="A323" s="301"/>
      <c r="B323" s="304"/>
      <c r="C323" s="193" t="s">
        <v>380</v>
      </c>
      <c r="D323" s="304"/>
      <c r="E323" s="307"/>
      <c r="F323" s="246">
        <v>1</v>
      </c>
      <c r="G323" s="310"/>
      <c r="H323" s="226">
        <v>2</v>
      </c>
      <c r="I323" s="171"/>
      <c r="J323" s="172">
        <f t="shared" si="61"/>
        <v>0</v>
      </c>
      <c r="K323" s="173"/>
      <c r="L323" s="172">
        <f t="shared" si="62"/>
        <v>0</v>
      </c>
      <c r="M323" s="197">
        <v>2</v>
      </c>
      <c r="N323" s="174"/>
      <c r="O323" s="175">
        <f t="shared" si="63"/>
        <v>0</v>
      </c>
      <c r="P323" s="173"/>
      <c r="Q323" s="212">
        <f t="shared" si="64"/>
        <v>0</v>
      </c>
      <c r="R323" s="313"/>
      <c r="S323" s="316"/>
      <c r="T323" s="319"/>
      <c r="U323" s="322"/>
    </row>
    <row r="324" spans="1:21" ht="13.5" thickBot="1">
      <c r="A324" s="302"/>
      <c r="B324" s="305"/>
      <c r="C324" s="247" t="s">
        <v>381</v>
      </c>
      <c r="D324" s="305"/>
      <c r="E324" s="308"/>
      <c r="F324" s="248">
        <v>1</v>
      </c>
      <c r="G324" s="311"/>
      <c r="H324" s="249">
        <v>2</v>
      </c>
      <c r="I324" s="250"/>
      <c r="J324" s="251">
        <f t="shared" si="61"/>
        <v>0</v>
      </c>
      <c r="K324" s="252"/>
      <c r="L324" s="251">
        <f t="shared" si="62"/>
        <v>0</v>
      </c>
      <c r="M324" s="253">
        <v>2</v>
      </c>
      <c r="N324" s="254"/>
      <c r="O324" s="255">
        <f t="shared" si="63"/>
        <v>0</v>
      </c>
      <c r="P324" s="252"/>
      <c r="Q324" s="256">
        <f t="shared" si="64"/>
        <v>0</v>
      </c>
      <c r="R324" s="314"/>
      <c r="S324" s="317"/>
      <c r="T324" s="319"/>
      <c r="U324" s="322"/>
    </row>
    <row r="325" spans="1:21">
      <c r="A325" s="324" t="s">
        <v>15</v>
      </c>
      <c r="B325" s="303" t="s">
        <v>382</v>
      </c>
      <c r="C325" s="257" t="s">
        <v>383</v>
      </c>
      <c r="D325" s="303">
        <v>2015</v>
      </c>
      <c r="E325" s="306" t="s">
        <v>370</v>
      </c>
      <c r="F325" s="258">
        <v>1</v>
      </c>
      <c r="G325" s="309" t="s">
        <v>384</v>
      </c>
      <c r="H325" s="259">
        <v>3</v>
      </c>
      <c r="I325" s="260"/>
      <c r="J325" s="240">
        <f t="shared" si="61"/>
        <v>0</v>
      </c>
      <c r="K325" s="261"/>
      <c r="L325" s="240">
        <f t="shared" si="62"/>
        <v>0</v>
      </c>
      <c r="M325" s="262">
        <v>2</v>
      </c>
      <c r="N325" s="153"/>
      <c r="O325" s="244">
        <f t="shared" si="63"/>
        <v>0</v>
      </c>
      <c r="P325" s="151"/>
      <c r="Q325" s="245">
        <f t="shared" si="64"/>
        <v>0</v>
      </c>
      <c r="R325" s="312">
        <v>5000</v>
      </c>
      <c r="S325" s="315">
        <v>6150</v>
      </c>
      <c r="T325" s="319"/>
      <c r="U325" s="322"/>
    </row>
    <row r="326" spans="1:21">
      <c r="A326" s="325"/>
      <c r="B326" s="304"/>
      <c r="C326" s="193" t="s">
        <v>385</v>
      </c>
      <c r="D326" s="304"/>
      <c r="E326" s="307"/>
      <c r="F326" s="246">
        <v>1</v>
      </c>
      <c r="G326" s="310"/>
      <c r="H326" s="226">
        <v>3</v>
      </c>
      <c r="I326" s="171"/>
      <c r="J326" s="172">
        <f t="shared" si="61"/>
        <v>0</v>
      </c>
      <c r="K326" s="263"/>
      <c r="L326" s="172">
        <f t="shared" si="62"/>
        <v>0</v>
      </c>
      <c r="M326" s="264">
        <v>2</v>
      </c>
      <c r="N326" s="174"/>
      <c r="O326" s="175">
        <f t="shared" si="63"/>
        <v>0</v>
      </c>
      <c r="P326" s="151"/>
      <c r="Q326" s="212">
        <f t="shared" si="64"/>
        <v>0</v>
      </c>
      <c r="R326" s="313"/>
      <c r="S326" s="316"/>
      <c r="T326" s="319"/>
      <c r="U326" s="322"/>
    </row>
    <row r="327" spans="1:21">
      <c r="A327" s="325"/>
      <c r="B327" s="304"/>
      <c r="C327" s="193" t="s">
        <v>386</v>
      </c>
      <c r="D327" s="304"/>
      <c r="E327" s="307"/>
      <c r="F327" s="246">
        <v>1</v>
      </c>
      <c r="G327" s="310"/>
      <c r="H327" s="226">
        <v>3</v>
      </c>
      <c r="I327" s="171"/>
      <c r="J327" s="172">
        <f t="shared" si="61"/>
        <v>0</v>
      </c>
      <c r="K327" s="263"/>
      <c r="L327" s="172">
        <f t="shared" si="62"/>
        <v>0</v>
      </c>
      <c r="M327" s="264">
        <v>2</v>
      </c>
      <c r="N327" s="174"/>
      <c r="O327" s="175">
        <f t="shared" si="63"/>
        <v>0</v>
      </c>
      <c r="P327" s="151"/>
      <c r="Q327" s="212">
        <f t="shared" si="64"/>
        <v>0</v>
      </c>
      <c r="R327" s="313"/>
      <c r="S327" s="316"/>
      <c r="T327" s="319"/>
      <c r="U327" s="322"/>
    </row>
    <row r="328" spans="1:21">
      <c r="A328" s="325"/>
      <c r="B328" s="304"/>
      <c r="C328" s="193" t="s">
        <v>387</v>
      </c>
      <c r="D328" s="304"/>
      <c r="E328" s="307"/>
      <c r="F328" s="246">
        <v>1</v>
      </c>
      <c r="G328" s="310"/>
      <c r="H328" s="226">
        <v>3</v>
      </c>
      <c r="I328" s="171"/>
      <c r="J328" s="172">
        <f t="shared" si="61"/>
        <v>0</v>
      </c>
      <c r="K328" s="263"/>
      <c r="L328" s="172">
        <f t="shared" si="62"/>
        <v>0</v>
      </c>
      <c r="M328" s="264">
        <v>2</v>
      </c>
      <c r="N328" s="174"/>
      <c r="O328" s="175">
        <f t="shared" si="63"/>
        <v>0</v>
      </c>
      <c r="P328" s="151"/>
      <c r="Q328" s="212">
        <f t="shared" si="64"/>
        <v>0</v>
      </c>
      <c r="R328" s="313"/>
      <c r="S328" s="316"/>
      <c r="T328" s="319"/>
      <c r="U328" s="322"/>
    </row>
    <row r="329" spans="1:21">
      <c r="A329" s="325"/>
      <c r="B329" s="304"/>
      <c r="C329" s="193" t="s">
        <v>388</v>
      </c>
      <c r="D329" s="304"/>
      <c r="E329" s="307"/>
      <c r="F329" s="246">
        <v>1</v>
      </c>
      <c r="G329" s="310"/>
      <c r="H329" s="226">
        <v>3</v>
      </c>
      <c r="I329" s="171"/>
      <c r="J329" s="172">
        <f t="shared" si="61"/>
        <v>0</v>
      </c>
      <c r="K329" s="263"/>
      <c r="L329" s="172">
        <f t="shared" si="62"/>
        <v>0</v>
      </c>
      <c r="M329" s="264">
        <v>2</v>
      </c>
      <c r="N329" s="174"/>
      <c r="O329" s="175">
        <f t="shared" si="63"/>
        <v>0</v>
      </c>
      <c r="P329" s="151"/>
      <c r="Q329" s="212">
        <f t="shared" si="64"/>
        <v>0</v>
      </c>
      <c r="R329" s="313"/>
      <c r="S329" s="316"/>
      <c r="T329" s="319"/>
      <c r="U329" s="322"/>
    </row>
    <row r="330" spans="1:21" ht="13.5" thickBot="1">
      <c r="A330" s="326"/>
      <c r="B330" s="327"/>
      <c r="C330" s="193" t="s">
        <v>389</v>
      </c>
      <c r="D330" s="327"/>
      <c r="E330" s="328"/>
      <c r="F330" s="246">
        <v>1</v>
      </c>
      <c r="G330" s="297"/>
      <c r="H330" s="226">
        <v>3</v>
      </c>
      <c r="I330" s="171"/>
      <c r="J330" s="172">
        <f t="shared" si="61"/>
        <v>0</v>
      </c>
      <c r="K330" s="263"/>
      <c r="L330" s="172">
        <f t="shared" si="62"/>
        <v>0</v>
      </c>
      <c r="M330" s="264">
        <v>2</v>
      </c>
      <c r="N330" s="174"/>
      <c r="O330" s="175">
        <f t="shared" si="63"/>
        <v>0</v>
      </c>
      <c r="P330" s="151"/>
      <c r="Q330" s="212">
        <f t="shared" si="64"/>
        <v>0</v>
      </c>
      <c r="R330" s="289"/>
      <c r="S330" s="329"/>
      <c r="T330" s="320"/>
      <c r="U330" s="323"/>
    </row>
    <row r="331" spans="1:21">
      <c r="B331" s="215"/>
      <c r="C331" s="215"/>
      <c r="I331" s="227" t="s">
        <v>21</v>
      </c>
      <c r="J331" s="228">
        <f>SUM(J314:J330)</f>
        <v>0</v>
      </c>
      <c r="K331" s="265"/>
      <c r="L331" s="266">
        <f>SUM(L314:L330)</f>
        <v>0</v>
      </c>
      <c r="M331" s="9"/>
      <c r="N331" s="9"/>
      <c r="O331" s="228">
        <f>SUM(O314:O330)</f>
        <v>0</v>
      </c>
      <c r="P331" s="9"/>
      <c r="Q331" s="228">
        <f>SUM(Q314:Q330)</f>
        <v>0</v>
      </c>
      <c r="R331" s="228">
        <f>SUM(R314:R330)</f>
        <v>15000</v>
      </c>
      <c r="S331" s="228">
        <f>SUM(S314:S330)</f>
        <v>18450</v>
      </c>
    </row>
    <row r="333" spans="1:21">
      <c r="A333" s="10" t="s">
        <v>401</v>
      </c>
      <c r="B333" s="7"/>
      <c r="C333" s="178"/>
      <c r="D333" s="7"/>
      <c r="E333" s="7"/>
      <c r="F333" s="7"/>
      <c r="G333" s="7"/>
      <c r="H333" s="7"/>
      <c r="I333" s="7"/>
      <c r="J333" s="7"/>
      <c r="K333" s="7"/>
      <c r="L333" s="7"/>
      <c r="M333" s="10" t="str">
        <f>A333</f>
        <v>PAKIET NR 33</v>
      </c>
    </row>
    <row r="334" spans="1:21">
      <c r="A334" s="283" t="s">
        <v>0</v>
      </c>
      <c r="B334" s="284"/>
      <c r="C334" s="284"/>
      <c r="D334" s="284"/>
      <c r="E334" s="284"/>
      <c r="F334" s="284"/>
      <c r="G334" s="285"/>
      <c r="H334" s="283" t="s">
        <v>1</v>
      </c>
      <c r="I334" s="284"/>
      <c r="J334" s="284"/>
      <c r="K334" s="284"/>
      <c r="L334" s="285"/>
      <c r="M334" s="283" t="s">
        <v>2</v>
      </c>
      <c r="N334" s="284"/>
      <c r="O334" s="284"/>
      <c r="P334" s="284"/>
      <c r="Q334" s="284"/>
      <c r="R334" s="284"/>
      <c r="S334" s="285"/>
      <c r="T334" s="286" t="s">
        <v>3</v>
      </c>
      <c r="U334" s="287"/>
    </row>
    <row r="335" spans="1:21" ht="52.5">
      <c r="A335" s="56" t="s">
        <v>22</v>
      </c>
      <c r="B335" s="46" t="s">
        <v>23</v>
      </c>
      <c r="C335" s="47" t="s">
        <v>62</v>
      </c>
      <c r="D335" s="57" t="s">
        <v>50</v>
      </c>
      <c r="E335" s="57" t="s">
        <v>24</v>
      </c>
      <c r="F335" s="47" t="s">
        <v>59</v>
      </c>
      <c r="G335" s="47" t="s">
        <v>25</v>
      </c>
      <c r="H335" s="168" t="s">
        <v>26</v>
      </c>
      <c r="I335" s="48" t="s">
        <v>27</v>
      </c>
      <c r="J335" s="49" t="s">
        <v>28</v>
      </c>
      <c r="K335" s="50" t="s">
        <v>4</v>
      </c>
      <c r="L335" s="49" t="s">
        <v>29</v>
      </c>
      <c r="M335" s="51" t="s">
        <v>30</v>
      </c>
      <c r="N335" s="52" t="s">
        <v>31</v>
      </c>
      <c r="O335" s="51" t="s">
        <v>32</v>
      </c>
      <c r="P335" s="50" t="s">
        <v>4</v>
      </c>
      <c r="Q335" s="51" t="s">
        <v>33</v>
      </c>
      <c r="R335" s="51" t="s">
        <v>48</v>
      </c>
      <c r="S335" s="51" t="s">
        <v>49</v>
      </c>
      <c r="T335" s="53" t="s">
        <v>51</v>
      </c>
      <c r="U335" s="54" t="s">
        <v>52</v>
      </c>
    </row>
    <row r="336" spans="1:21" ht="13.5" thickBot="1">
      <c r="A336" s="47" t="s">
        <v>5</v>
      </c>
      <c r="B336" s="192" t="s">
        <v>6</v>
      </c>
      <c r="C336" s="192" t="s">
        <v>7</v>
      </c>
      <c r="D336" s="192" t="s">
        <v>8</v>
      </c>
      <c r="E336" s="192" t="s">
        <v>9</v>
      </c>
      <c r="F336" s="201" t="s">
        <v>10</v>
      </c>
      <c r="G336" s="216" t="s">
        <v>11</v>
      </c>
      <c r="H336" s="217" t="s">
        <v>34</v>
      </c>
      <c r="I336" s="218" t="s">
        <v>38</v>
      </c>
      <c r="J336" s="192" t="s">
        <v>39</v>
      </c>
      <c r="K336" s="203" t="s">
        <v>40</v>
      </c>
      <c r="L336" s="190" t="s">
        <v>41</v>
      </c>
      <c r="M336" s="190" t="s">
        <v>35</v>
      </c>
      <c r="N336" s="203" t="s">
        <v>42</v>
      </c>
      <c r="O336" s="190" t="s">
        <v>43</v>
      </c>
      <c r="P336" s="203" t="s">
        <v>44</v>
      </c>
      <c r="Q336" s="190" t="s">
        <v>45</v>
      </c>
      <c r="R336" s="204" t="s">
        <v>12</v>
      </c>
      <c r="S336" s="204" t="s">
        <v>13</v>
      </c>
      <c r="T336" s="204" t="s">
        <v>36</v>
      </c>
      <c r="U336" s="204" t="s">
        <v>46</v>
      </c>
    </row>
    <row r="337" spans="1:21" ht="23.25" thickBot="1">
      <c r="A337" s="190" t="s">
        <v>14</v>
      </c>
      <c r="B337" s="191" t="s">
        <v>391</v>
      </c>
      <c r="C337" s="193" t="s">
        <v>392</v>
      </c>
      <c r="D337" s="193">
        <v>2021</v>
      </c>
      <c r="E337" s="193" t="s">
        <v>393</v>
      </c>
      <c r="F337" s="206">
        <v>2</v>
      </c>
      <c r="G337" s="223" t="s">
        <v>394</v>
      </c>
      <c r="H337" s="211">
        <v>6</v>
      </c>
      <c r="I337" s="171"/>
      <c r="J337" s="172">
        <f>H337*I337</f>
        <v>0</v>
      </c>
      <c r="K337" s="173"/>
      <c r="L337" s="172">
        <f>ROUND(J337*K337+J337,2)</f>
        <v>0</v>
      </c>
      <c r="M337" s="197">
        <v>8</v>
      </c>
      <c r="N337" s="174"/>
      <c r="O337" s="175">
        <f>N337*M337</f>
        <v>0</v>
      </c>
      <c r="P337" s="173"/>
      <c r="Q337" s="212">
        <f>ROUND(O337+O337*P337,2)</f>
        <v>0</v>
      </c>
      <c r="R337" s="198">
        <v>30000</v>
      </c>
      <c r="S337" s="222">
        <v>36900</v>
      </c>
      <c r="T337" s="24">
        <f>J337+O337+R337</f>
        <v>30000</v>
      </c>
      <c r="U337" s="24">
        <f>L337+Q337+S337</f>
        <v>36900</v>
      </c>
    </row>
    <row r="340" spans="1:21">
      <c r="A340" s="10" t="s">
        <v>402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0" t="str">
        <f>A340</f>
        <v>PAKIET NR  34</v>
      </c>
    </row>
    <row r="341" spans="1:21">
      <c r="A341" s="283" t="s">
        <v>0</v>
      </c>
      <c r="B341" s="284"/>
      <c r="C341" s="284"/>
      <c r="D341" s="284"/>
      <c r="E341" s="284"/>
      <c r="F341" s="284"/>
      <c r="G341" s="285"/>
      <c r="H341" s="283" t="s">
        <v>1</v>
      </c>
      <c r="I341" s="284"/>
      <c r="J341" s="284"/>
      <c r="K341" s="284"/>
      <c r="L341" s="285"/>
      <c r="M341" s="283" t="s">
        <v>2</v>
      </c>
      <c r="N341" s="284"/>
      <c r="O341" s="284"/>
      <c r="P341" s="284"/>
      <c r="Q341" s="284"/>
      <c r="R341" s="284"/>
      <c r="S341" s="285"/>
      <c r="T341" s="286" t="s">
        <v>3</v>
      </c>
      <c r="U341" s="287"/>
    </row>
    <row r="342" spans="1:21" ht="52.5">
      <c r="A342" s="56" t="s">
        <v>22</v>
      </c>
      <c r="B342" s="46" t="s">
        <v>23</v>
      </c>
      <c r="C342" s="47" t="s">
        <v>62</v>
      </c>
      <c r="D342" s="47" t="s">
        <v>50</v>
      </c>
      <c r="E342" s="57" t="s">
        <v>24</v>
      </c>
      <c r="F342" s="47" t="s">
        <v>59</v>
      </c>
      <c r="G342" s="168" t="s">
        <v>25</v>
      </c>
      <c r="H342" s="47" t="s">
        <v>26</v>
      </c>
      <c r="I342" s="48" t="s">
        <v>27</v>
      </c>
      <c r="J342" s="49" t="s">
        <v>28</v>
      </c>
      <c r="K342" s="50" t="s">
        <v>4</v>
      </c>
      <c r="L342" s="49" t="s">
        <v>29</v>
      </c>
      <c r="M342" s="51" t="s">
        <v>30</v>
      </c>
      <c r="N342" s="52" t="s">
        <v>31</v>
      </c>
      <c r="O342" s="51" t="s">
        <v>32</v>
      </c>
      <c r="P342" s="50" t="s">
        <v>4</v>
      </c>
      <c r="Q342" s="51" t="s">
        <v>33</v>
      </c>
      <c r="R342" s="51" t="s">
        <v>48</v>
      </c>
      <c r="S342" s="51" t="s">
        <v>49</v>
      </c>
      <c r="T342" s="53" t="s">
        <v>51</v>
      </c>
      <c r="U342" s="54" t="s">
        <v>52</v>
      </c>
    </row>
    <row r="343" spans="1:21" ht="13.5" thickBot="1">
      <c r="A343" s="47" t="s">
        <v>5</v>
      </c>
      <c r="B343" s="192" t="s">
        <v>6</v>
      </c>
      <c r="C343" s="192" t="s">
        <v>7</v>
      </c>
      <c r="D343" s="192" t="s">
        <v>8</v>
      </c>
      <c r="E343" s="192" t="s">
        <v>9</v>
      </c>
      <c r="F343" s="216" t="s">
        <v>10</v>
      </c>
      <c r="G343" s="217" t="s">
        <v>11</v>
      </c>
      <c r="H343" s="267" t="s">
        <v>34</v>
      </c>
      <c r="I343" s="202" t="s">
        <v>38</v>
      </c>
      <c r="J343" s="192" t="s">
        <v>39</v>
      </c>
      <c r="K343" s="203" t="s">
        <v>40</v>
      </c>
      <c r="L343" s="190" t="s">
        <v>41</v>
      </c>
      <c r="M343" s="190" t="s">
        <v>35</v>
      </c>
      <c r="N343" s="203" t="s">
        <v>42</v>
      </c>
      <c r="O343" s="190" t="s">
        <v>43</v>
      </c>
      <c r="P343" s="203" t="s">
        <v>44</v>
      </c>
      <c r="Q343" s="190" t="s">
        <v>45</v>
      </c>
      <c r="R343" s="204" t="s">
        <v>12</v>
      </c>
      <c r="S343" s="204" t="s">
        <v>13</v>
      </c>
      <c r="T343" s="204" t="s">
        <v>36</v>
      </c>
      <c r="U343" s="204" t="s">
        <v>46</v>
      </c>
    </row>
    <row r="344" spans="1:21">
      <c r="A344" s="190" t="s">
        <v>14</v>
      </c>
      <c r="B344" s="191" t="s">
        <v>395</v>
      </c>
      <c r="C344" s="193" t="s">
        <v>396</v>
      </c>
      <c r="D344" s="193" t="s">
        <v>260</v>
      </c>
      <c r="E344" s="192" t="s">
        <v>397</v>
      </c>
      <c r="F344" s="224">
        <v>2</v>
      </c>
      <c r="G344" s="296" t="s">
        <v>398</v>
      </c>
      <c r="H344" s="211">
        <v>6</v>
      </c>
      <c r="I344" s="171"/>
      <c r="J344" s="172">
        <f>H344*I344</f>
        <v>0</v>
      </c>
      <c r="K344" s="173"/>
      <c r="L344" s="172">
        <f>ROUND(J344*K344+J344,2)</f>
        <v>0</v>
      </c>
      <c r="M344" s="197">
        <v>23</v>
      </c>
      <c r="N344" s="174"/>
      <c r="O344" s="175">
        <f>N344*M344</f>
        <v>0</v>
      </c>
      <c r="P344" s="173"/>
      <c r="Q344" s="212">
        <f>ROUND(O344+O344*P344,2)</f>
        <v>0</v>
      </c>
      <c r="R344" s="198">
        <v>5000</v>
      </c>
      <c r="S344" s="222">
        <v>6150</v>
      </c>
      <c r="T344" s="292">
        <f>SUM(J347+O347+R347)</f>
        <v>45000</v>
      </c>
      <c r="U344" s="294">
        <f>SUM(L347+Q347+S347)</f>
        <v>55350</v>
      </c>
    </row>
    <row r="345" spans="1:21" ht="33.75">
      <c r="A345" s="190" t="s">
        <v>15</v>
      </c>
      <c r="B345" s="191" t="s">
        <v>395</v>
      </c>
      <c r="C345" s="193" t="s">
        <v>399</v>
      </c>
      <c r="D345" s="193" t="s">
        <v>260</v>
      </c>
      <c r="E345" s="192" t="s">
        <v>397</v>
      </c>
      <c r="F345" s="224">
        <v>6</v>
      </c>
      <c r="G345" s="296"/>
      <c r="H345" s="211">
        <v>12</v>
      </c>
      <c r="I345" s="171"/>
      <c r="J345" s="172">
        <f>H345*I345</f>
        <v>0</v>
      </c>
      <c r="K345" s="173"/>
      <c r="L345" s="172">
        <f>ROUND(J345*K345+J345,2)</f>
        <v>0</v>
      </c>
      <c r="M345" s="197">
        <v>65</v>
      </c>
      <c r="N345" s="174"/>
      <c r="O345" s="175">
        <f>N345*M345</f>
        <v>0</v>
      </c>
      <c r="P345" s="173"/>
      <c r="Q345" s="212">
        <f>ROUND(O345+O345*P345,2)</f>
        <v>0</v>
      </c>
      <c r="R345" s="198">
        <v>30000</v>
      </c>
      <c r="S345" s="222">
        <v>36900</v>
      </c>
      <c r="T345" s="298"/>
      <c r="U345" s="299"/>
    </row>
    <row r="346" spans="1:21" ht="13.5" thickBot="1">
      <c r="A346" s="190" t="s">
        <v>16</v>
      </c>
      <c r="B346" s="191" t="s">
        <v>395</v>
      </c>
      <c r="C346" s="193" t="s">
        <v>400</v>
      </c>
      <c r="D346" s="193" t="s">
        <v>260</v>
      </c>
      <c r="E346" s="192" t="s">
        <v>397</v>
      </c>
      <c r="F346" s="224">
        <v>1</v>
      </c>
      <c r="G346" s="297"/>
      <c r="H346" s="226">
        <v>3</v>
      </c>
      <c r="I346" s="171"/>
      <c r="J346" s="172">
        <f t="shared" ref="J346" si="65">H346*I346</f>
        <v>0</v>
      </c>
      <c r="K346" s="173"/>
      <c r="L346" s="172">
        <f t="shared" ref="L346" si="66">ROUND(J346*K346+J346,2)</f>
        <v>0</v>
      </c>
      <c r="M346" s="197">
        <v>23</v>
      </c>
      <c r="N346" s="174"/>
      <c r="O346" s="175">
        <f t="shared" ref="O346" si="67">N346*M346</f>
        <v>0</v>
      </c>
      <c r="P346" s="173"/>
      <c r="Q346" s="212">
        <f t="shared" ref="Q346" si="68">ROUND(O346+O346*P346,2)</f>
        <v>0</v>
      </c>
      <c r="R346" s="198">
        <v>10000</v>
      </c>
      <c r="S346" s="222">
        <v>12300</v>
      </c>
      <c r="T346" s="293"/>
      <c r="U346" s="295"/>
    </row>
    <row r="347" spans="1:21">
      <c r="I347" s="227" t="s">
        <v>21</v>
      </c>
      <c r="J347" s="228">
        <f>SUM(J344:J346)</f>
        <v>0</v>
      </c>
      <c r="K347" s="9"/>
      <c r="L347" s="228">
        <f>SUM(L344:L346)</f>
        <v>0</v>
      </c>
      <c r="M347" s="9"/>
      <c r="N347" s="9"/>
      <c r="O347" s="228">
        <f>SUM(O344:O346)</f>
        <v>0</v>
      </c>
      <c r="P347" s="9"/>
      <c r="Q347" s="228">
        <f>SUM(Q344:Q346)</f>
        <v>0</v>
      </c>
      <c r="R347" s="228">
        <f>SUM(R344:R346)</f>
        <v>45000</v>
      </c>
      <c r="S347" s="228">
        <f>SUM(S344:S346)</f>
        <v>55350</v>
      </c>
    </row>
    <row r="349" spans="1:21">
      <c r="A349" s="10" t="s">
        <v>409</v>
      </c>
      <c r="B349" s="7"/>
      <c r="C349" s="178"/>
      <c r="D349" s="7"/>
      <c r="E349" s="7"/>
      <c r="F349" s="7"/>
      <c r="G349" s="7"/>
      <c r="H349" s="7"/>
      <c r="I349" s="7"/>
      <c r="J349" s="7"/>
      <c r="K349" s="7"/>
      <c r="L349" s="7"/>
      <c r="M349" s="10" t="str">
        <f>A349</f>
        <v>PAKIET NR 35</v>
      </c>
    </row>
    <row r="350" spans="1:21">
      <c r="A350" s="283" t="s">
        <v>0</v>
      </c>
      <c r="B350" s="284"/>
      <c r="C350" s="284"/>
      <c r="D350" s="284"/>
      <c r="E350" s="284"/>
      <c r="F350" s="284"/>
      <c r="G350" s="285"/>
      <c r="H350" s="283" t="s">
        <v>1</v>
      </c>
      <c r="I350" s="284"/>
      <c r="J350" s="284"/>
      <c r="K350" s="284"/>
      <c r="L350" s="285"/>
      <c r="M350" s="283" t="s">
        <v>2</v>
      </c>
      <c r="N350" s="284"/>
      <c r="O350" s="284"/>
      <c r="P350" s="284"/>
      <c r="Q350" s="284"/>
      <c r="R350" s="284"/>
      <c r="S350" s="285"/>
      <c r="T350" s="286" t="s">
        <v>3</v>
      </c>
      <c r="U350" s="287"/>
    </row>
    <row r="351" spans="1:21" ht="52.5">
      <c r="A351" s="56" t="s">
        <v>22</v>
      </c>
      <c r="B351" s="46" t="s">
        <v>23</v>
      </c>
      <c r="C351" s="47" t="s">
        <v>62</v>
      </c>
      <c r="D351" s="57" t="s">
        <v>50</v>
      </c>
      <c r="E351" s="57" t="s">
        <v>24</v>
      </c>
      <c r="F351" s="47" t="s">
        <v>59</v>
      </c>
      <c r="G351" s="47" t="s">
        <v>25</v>
      </c>
      <c r="H351" s="168" t="s">
        <v>26</v>
      </c>
      <c r="I351" s="48" t="s">
        <v>27</v>
      </c>
      <c r="J351" s="49" t="s">
        <v>28</v>
      </c>
      <c r="K351" s="50" t="s">
        <v>4</v>
      </c>
      <c r="L351" s="49" t="s">
        <v>29</v>
      </c>
      <c r="M351" s="51" t="s">
        <v>30</v>
      </c>
      <c r="N351" s="52" t="s">
        <v>31</v>
      </c>
      <c r="O351" s="51" t="s">
        <v>32</v>
      </c>
      <c r="P351" s="50" t="s">
        <v>4</v>
      </c>
      <c r="Q351" s="51" t="s">
        <v>33</v>
      </c>
      <c r="R351" s="51" t="s">
        <v>48</v>
      </c>
      <c r="S351" s="51" t="s">
        <v>49</v>
      </c>
      <c r="T351" s="53" t="s">
        <v>51</v>
      </c>
      <c r="U351" s="54" t="s">
        <v>52</v>
      </c>
    </row>
    <row r="352" spans="1:21" ht="13.5" thickBot="1">
      <c r="A352" s="47" t="s">
        <v>5</v>
      </c>
      <c r="B352" s="192" t="s">
        <v>6</v>
      </c>
      <c r="C352" s="192" t="s">
        <v>7</v>
      </c>
      <c r="D352" s="192" t="s">
        <v>8</v>
      </c>
      <c r="E352" s="192" t="s">
        <v>9</v>
      </c>
      <c r="F352" s="201" t="s">
        <v>10</v>
      </c>
      <c r="G352" s="216" t="s">
        <v>11</v>
      </c>
      <c r="H352" s="217" t="s">
        <v>34</v>
      </c>
      <c r="I352" s="218" t="s">
        <v>38</v>
      </c>
      <c r="J352" s="192" t="s">
        <v>39</v>
      </c>
      <c r="K352" s="203" t="s">
        <v>40</v>
      </c>
      <c r="L352" s="190" t="s">
        <v>41</v>
      </c>
      <c r="M352" s="190" t="s">
        <v>35</v>
      </c>
      <c r="N352" s="203" t="s">
        <v>42</v>
      </c>
      <c r="O352" s="190" t="s">
        <v>43</v>
      </c>
      <c r="P352" s="203" t="s">
        <v>44</v>
      </c>
      <c r="Q352" s="190" t="s">
        <v>45</v>
      </c>
      <c r="R352" s="204" t="s">
        <v>12</v>
      </c>
      <c r="S352" s="204" t="s">
        <v>13</v>
      </c>
      <c r="T352" s="204" t="s">
        <v>36</v>
      </c>
      <c r="U352" s="204" t="s">
        <v>46</v>
      </c>
    </row>
    <row r="353" spans="1:21" ht="57" thickBot="1">
      <c r="A353" s="190" t="s">
        <v>14</v>
      </c>
      <c r="B353" s="191" t="s">
        <v>391</v>
      </c>
      <c r="C353" s="193" t="s">
        <v>403</v>
      </c>
      <c r="D353" s="193" t="s">
        <v>404</v>
      </c>
      <c r="E353" s="193" t="s">
        <v>405</v>
      </c>
      <c r="F353" s="206">
        <v>9</v>
      </c>
      <c r="G353" s="223" t="s">
        <v>394</v>
      </c>
      <c r="H353" s="211">
        <v>18</v>
      </c>
      <c r="I353" s="171"/>
      <c r="J353" s="172">
        <f>H353*I353</f>
        <v>0</v>
      </c>
      <c r="K353" s="173"/>
      <c r="L353" s="172">
        <f>ROUND(J353*K353+J353,2)</f>
        <v>0</v>
      </c>
      <c r="M353" s="197">
        <v>10</v>
      </c>
      <c r="N353" s="174"/>
      <c r="O353" s="175">
        <f>N353*M353</f>
        <v>0</v>
      </c>
      <c r="P353" s="173"/>
      <c r="Q353" s="212">
        <f>ROUND(O353+O353*P353,2)</f>
        <v>0</v>
      </c>
      <c r="R353" s="198">
        <v>7000</v>
      </c>
      <c r="S353" s="222">
        <v>8610</v>
      </c>
      <c r="T353" s="24">
        <f>J353+O353+R353</f>
        <v>7000</v>
      </c>
      <c r="U353" s="24">
        <f>L353+Q353+S353</f>
        <v>8610</v>
      </c>
    </row>
    <row r="356" spans="1:21">
      <c r="A356" s="10" t="s">
        <v>410</v>
      </c>
      <c r="B356" s="7"/>
      <c r="C356" s="178"/>
      <c r="D356" s="7"/>
      <c r="E356" s="7"/>
      <c r="F356" s="7"/>
      <c r="G356" s="7"/>
      <c r="H356" s="7"/>
      <c r="I356" s="7"/>
      <c r="J356" s="7"/>
      <c r="K356" s="7"/>
      <c r="L356" s="7"/>
      <c r="M356" s="10" t="str">
        <f>A356</f>
        <v>PAKIET NR 36</v>
      </c>
    </row>
    <row r="357" spans="1:21">
      <c r="A357" s="283" t="s">
        <v>0</v>
      </c>
      <c r="B357" s="284"/>
      <c r="C357" s="284"/>
      <c r="D357" s="284"/>
      <c r="E357" s="284"/>
      <c r="F357" s="284"/>
      <c r="G357" s="285"/>
      <c r="H357" s="283" t="s">
        <v>1</v>
      </c>
      <c r="I357" s="284"/>
      <c r="J357" s="284"/>
      <c r="K357" s="284"/>
      <c r="L357" s="285"/>
      <c r="M357" s="283" t="s">
        <v>2</v>
      </c>
      <c r="N357" s="284"/>
      <c r="O357" s="284"/>
      <c r="P357" s="284"/>
      <c r="Q357" s="284"/>
      <c r="R357" s="284"/>
      <c r="S357" s="285"/>
      <c r="T357" s="286" t="s">
        <v>3</v>
      </c>
      <c r="U357" s="287"/>
    </row>
    <row r="358" spans="1:21" ht="52.5">
      <c r="A358" s="56" t="s">
        <v>22</v>
      </c>
      <c r="B358" s="46" t="s">
        <v>23</v>
      </c>
      <c r="C358" s="47" t="s">
        <v>62</v>
      </c>
      <c r="D358" s="57" t="s">
        <v>50</v>
      </c>
      <c r="E358" s="57" t="s">
        <v>24</v>
      </c>
      <c r="F358" s="47" t="s">
        <v>59</v>
      </c>
      <c r="G358" s="47" t="s">
        <v>25</v>
      </c>
      <c r="H358" s="168" t="s">
        <v>26</v>
      </c>
      <c r="I358" s="48" t="s">
        <v>27</v>
      </c>
      <c r="J358" s="49" t="s">
        <v>28</v>
      </c>
      <c r="K358" s="50" t="s">
        <v>4</v>
      </c>
      <c r="L358" s="49" t="s">
        <v>29</v>
      </c>
      <c r="M358" s="51" t="s">
        <v>30</v>
      </c>
      <c r="N358" s="52" t="s">
        <v>31</v>
      </c>
      <c r="O358" s="51" t="s">
        <v>32</v>
      </c>
      <c r="P358" s="50" t="s">
        <v>4</v>
      </c>
      <c r="Q358" s="51" t="s">
        <v>33</v>
      </c>
      <c r="R358" s="51" t="s">
        <v>48</v>
      </c>
      <c r="S358" s="51" t="s">
        <v>49</v>
      </c>
      <c r="T358" s="53" t="s">
        <v>51</v>
      </c>
      <c r="U358" s="54" t="s">
        <v>52</v>
      </c>
    </row>
    <row r="359" spans="1:21" ht="13.5" thickBot="1">
      <c r="A359" s="47" t="s">
        <v>5</v>
      </c>
      <c r="B359" s="192" t="s">
        <v>6</v>
      </c>
      <c r="C359" s="192" t="s">
        <v>7</v>
      </c>
      <c r="D359" s="192" t="s">
        <v>8</v>
      </c>
      <c r="E359" s="192" t="s">
        <v>9</v>
      </c>
      <c r="F359" s="201" t="s">
        <v>10</v>
      </c>
      <c r="G359" s="216" t="s">
        <v>11</v>
      </c>
      <c r="H359" s="217" t="s">
        <v>34</v>
      </c>
      <c r="I359" s="218" t="s">
        <v>38</v>
      </c>
      <c r="J359" s="192" t="s">
        <v>39</v>
      </c>
      <c r="K359" s="203" t="s">
        <v>40</v>
      </c>
      <c r="L359" s="190" t="s">
        <v>41</v>
      </c>
      <c r="M359" s="190" t="s">
        <v>35</v>
      </c>
      <c r="N359" s="203" t="s">
        <v>42</v>
      </c>
      <c r="O359" s="190" t="s">
        <v>43</v>
      </c>
      <c r="P359" s="203" t="s">
        <v>44</v>
      </c>
      <c r="Q359" s="190" t="s">
        <v>45</v>
      </c>
      <c r="R359" s="204" t="s">
        <v>12</v>
      </c>
      <c r="S359" s="204" t="s">
        <v>13</v>
      </c>
      <c r="T359" s="204" t="s">
        <v>36</v>
      </c>
      <c r="U359" s="204" t="s">
        <v>46</v>
      </c>
    </row>
    <row r="360" spans="1:21" ht="23.25" thickBot="1">
      <c r="A360" s="190" t="s">
        <v>14</v>
      </c>
      <c r="B360" s="191" t="s">
        <v>406</v>
      </c>
      <c r="C360" s="193" t="s">
        <v>407</v>
      </c>
      <c r="D360" s="193">
        <v>2020</v>
      </c>
      <c r="E360" s="193" t="s">
        <v>408</v>
      </c>
      <c r="F360" s="206">
        <v>2</v>
      </c>
      <c r="G360" s="223" t="s">
        <v>101</v>
      </c>
      <c r="H360" s="211">
        <v>6</v>
      </c>
      <c r="I360" s="171"/>
      <c r="J360" s="172">
        <f>H360*I360</f>
        <v>0</v>
      </c>
      <c r="K360" s="173"/>
      <c r="L360" s="172">
        <f>ROUND(J360*K360+J360,2)</f>
        <v>0</v>
      </c>
      <c r="M360" s="197">
        <v>8</v>
      </c>
      <c r="N360" s="174"/>
      <c r="O360" s="175">
        <f>N360*M360</f>
        <v>0</v>
      </c>
      <c r="P360" s="173"/>
      <c r="Q360" s="212">
        <f>ROUND(O360+O360*P360,2)</f>
        <v>0</v>
      </c>
      <c r="R360" s="198">
        <v>8000</v>
      </c>
      <c r="S360" s="222">
        <v>9840</v>
      </c>
      <c r="T360" s="24">
        <f>J360+O360+R360</f>
        <v>8000</v>
      </c>
      <c r="U360" s="24">
        <f>L360+Q360+S360</f>
        <v>9840</v>
      </c>
    </row>
    <row r="363" spans="1:21">
      <c r="A363" s="10" t="s">
        <v>421</v>
      </c>
      <c r="B363" s="7"/>
      <c r="C363" s="178"/>
      <c r="D363" s="7"/>
      <c r="E363" s="7"/>
      <c r="F363" s="7"/>
      <c r="G363" s="7"/>
      <c r="H363" s="7"/>
      <c r="I363" s="7"/>
      <c r="J363" s="7"/>
      <c r="K363" s="7"/>
      <c r="L363" s="7"/>
      <c r="M363" s="10" t="str">
        <f>A363</f>
        <v>PAKIET NR 37</v>
      </c>
    </row>
    <row r="364" spans="1:21">
      <c r="A364" s="283" t="s">
        <v>0</v>
      </c>
      <c r="B364" s="284"/>
      <c r="C364" s="284"/>
      <c r="D364" s="284"/>
      <c r="E364" s="284"/>
      <c r="F364" s="284"/>
      <c r="G364" s="285"/>
      <c r="H364" s="283" t="s">
        <v>1</v>
      </c>
      <c r="I364" s="284"/>
      <c r="J364" s="284"/>
      <c r="K364" s="284"/>
      <c r="L364" s="285"/>
      <c r="M364" s="283" t="s">
        <v>2</v>
      </c>
      <c r="N364" s="284"/>
      <c r="O364" s="284"/>
      <c r="P364" s="284"/>
      <c r="Q364" s="284"/>
      <c r="R364" s="284"/>
      <c r="S364" s="285"/>
      <c r="T364" s="286" t="s">
        <v>3</v>
      </c>
      <c r="U364" s="287"/>
    </row>
    <row r="365" spans="1:21" ht="52.5">
      <c r="A365" s="56" t="s">
        <v>22</v>
      </c>
      <c r="B365" s="46" t="s">
        <v>23</v>
      </c>
      <c r="C365" s="47" t="s">
        <v>62</v>
      </c>
      <c r="D365" s="57" t="s">
        <v>50</v>
      </c>
      <c r="E365" s="57" t="s">
        <v>24</v>
      </c>
      <c r="F365" s="47" t="s">
        <v>59</v>
      </c>
      <c r="G365" s="47" t="s">
        <v>25</v>
      </c>
      <c r="H365" s="168" t="s">
        <v>26</v>
      </c>
      <c r="I365" s="48" t="s">
        <v>27</v>
      </c>
      <c r="J365" s="49" t="s">
        <v>28</v>
      </c>
      <c r="K365" s="50" t="s">
        <v>4</v>
      </c>
      <c r="L365" s="49" t="s">
        <v>29</v>
      </c>
      <c r="M365" s="51" t="s">
        <v>30</v>
      </c>
      <c r="N365" s="52" t="s">
        <v>31</v>
      </c>
      <c r="O365" s="51" t="s">
        <v>32</v>
      </c>
      <c r="P365" s="50" t="s">
        <v>4</v>
      </c>
      <c r="Q365" s="51" t="s">
        <v>33</v>
      </c>
      <c r="R365" s="51" t="s">
        <v>48</v>
      </c>
      <c r="S365" s="51" t="s">
        <v>49</v>
      </c>
      <c r="T365" s="53" t="s">
        <v>51</v>
      </c>
      <c r="U365" s="54" t="s">
        <v>52</v>
      </c>
    </row>
    <row r="366" spans="1:21" ht="13.5" thickBot="1">
      <c r="A366" s="47" t="s">
        <v>5</v>
      </c>
      <c r="B366" s="192" t="s">
        <v>6</v>
      </c>
      <c r="C366" s="192" t="s">
        <v>7</v>
      </c>
      <c r="D366" s="192" t="s">
        <v>8</v>
      </c>
      <c r="E366" s="192" t="s">
        <v>9</v>
      </c>
      <c r="F366" s="201" t="s">
        <v>10</v>
      </c>
      <c r="G366" s="216" t="s">
        <v>11</v>
      </c>
      <c r="H366" s="217" t="s">
        <v>34</v>
      </c>
      <c r="I366" s="218" t="s">
        <v>38</v>
      </c>
      <c r="J366" s="192" t="s">
        <v>39</v>
      </c>
      <c r="K366" s="203" t="s">
        <v>40</v>
      </c>
      <c r="L366" s="190" t="s">
        <v>41</v>
      </c>
      <c r="M366" s="190" t="s">
        <v>35</v>
      </c>
      <c r="N366" s="203" t="s">
        <v>42</v>
      </c>
      <c r="O366" s="190" t="s">
        <v>43</v>
      </c>
      <c r="P366" s="203" t="s">
        <v>44</v>
      </c>
      <c r="Q366" s="190" t="s">
        <v>45</v>
      </c>
      <c r="R366" s="204" t="s">
        <v>12</v>
      </c>
      <c r="S366" s="204" t="s">
        <v>13</v>
      </c>
      <c r="T366" s="204" t="s">
        <v>36</v>
      </c>
      <c r="U366" s="204" t="s">
        <v>46</v>
      </c>
    </row>
    <row r="367" spans="1:21" ht="23.25" thickBot="1">
      <c r="A367" s="190" t="s">
        <v>14</v>
      </c>
      <c r="B367" s="191" t="s">
        <v>411</v>
      </c>
      <c r="C367" s="193" t="s">
        <v>412</v>
      </c>
      <c r="D367" s="193">
        <v>2020</v>
      </c>
      <c r="E367" s="193" t="s">
        <v>413</v>
      </c>
      <c r="F367" s="206">
        <v>2</v>
      </c>
      <c r="G367" s="223" t="s">
        <v>414</v>
      </c>
      <c r="H367" s="211">
        <v>6</v>
      </c>
      <c r="I367" s="171"/>
      <c r="J367" s="172">
        <f>H367*I367</f>
        <v>0</v>
      </c>
      <c r="K367" s="173"/>
      <c r="L367" s="172">
        <f>ROUND(J367*K367+J367,2)</f>
        <v>0</v>
      </c>
      <c r="M367" s="197">
        <v>6</v>
      </c>
      <c r="N367" s="174"/>
      <c r="O367" s="175">
        <f>N367*M367</f>
        <v>0</v>
      </c>
      <c r="P367" s="173"/>
      <c r="Q367" s="212">
        <f>ROUND(O367+O367*P367,2)</f>
        <v>0</v>
      </c>
      <c r="R367" s="198">
        <v>20000</v>
      </c>
      <c r="S367" s="222">
        <v>24600</v>
      </c>
      <c r="T367" s="24">
        <f>J367+O367+R367</f>
        <v>20000</v>
      </c>
      <c r="U367" s="24">
        <f>L367+Q367+S367</f>
        <v>24600</v>
      </c>
    </row>
    <row r="370" spans="1:21">
      <c r="A370" s="10" t="s">
        <v>422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10" t="str">
        <f>A370</f>
        <v>PAKIET NR  38</v>
      </c>
    </row>
    <row r="371" spans="1:21">
      <c r="A371" s="283" t="s">
        <v>0</v>
      </c>
      <c r="B371" s="284"/>
      <c r="C371" s="284"/>
      <c r="D371" s="284"/>
      <c r="E371" s="284"/>
      <c r="F371" s="284"/>
      <c r="G371" s="285"/>
      <c r="H371" s="283" t="s">
        <v>1</v>
      </c>
      <c r="I371" s="284"/>
      <c r="J371" s="284"/>
      <c r="K371" s="284"/>
      <c r="L371" s="285"/>
      <c r="M371" s="283" t="s">
        <v>2</v>
      </c>
      <c r="N371" s="284"/>
      <c r="O371" s="284"/>
      <c r="P371" s="284"/>
      <c r="Q371" s="284"/>
      <c r="R371" s="284"/>
      <c r="S371" s="285"/>
      <c r="T371" s="286" t="s">
        <v>3</v>
      </c>
      <c r="U371" s="287"/>
    </row>
    <row r="372" spans="1:21" ht="52.5">
      <c r="A372" s="56" t="s">
        <v>22</v>
      </c>
      <c r="B372" s="46" t="s">
        <v>23</v>
      </c>
      <c r="C372" s="47" t="s">
        <v>62</v>
      </c>
      <c r="D372" s="47" t="s">
        <v>50</v>
      </c>
      <c r="E372" s="57" t="s">
        <v>24</v>
      </c>
      <c r="F372" s="47" t="s">
        <v>59</v>
      </c>
      <c r="G372" s="47" t="s">
        <v>25</v>
      </c>
      <c r="H372" s="47" t="s">
        <v>26</v>
      </c>
      <c r="I372" s="48" t="s">
        <v>27</v>
      </c>
      <c r="J372" s="49" t="s">
        <v>28</v>
      </c>
      <c r="K372" s="50" t="s">
        <v>4</v>
      </c>
      <c r="L372" s="49" t="s">
        <v>29</v>
      </c>
      <c r="M372" s="51" t="s">
        <v>30</v>
      </c>
      <c r="N372" s="52" t="s">
        <v>31</v>
      </c>
      <c r="O372" s="51" t="s">
        <v>32</v>
      </c>
      <c r="P372" s="50" t="s">
        <v>4</v>
      </c>
      <c r="Q372" s="51" t="s">
        <v>33</v>
      </c>
      <c r="R372" s="51" t="s">
        <v>48</v>
      </c>
      <c r="S372" s="51" t="s">
        <v>49</v>
      </c>
      <c r="T372" s="53" t="s">
        <v>51</v>
      </c>
      <c r="U372" s="54" t="s">
        <v>52</v>
      </c>
    </row>
    <row r="373" spans="1:21" ht="13.5" thickBot="1">
      <c r="A373" s="47" t="s">
        <v>5</v>
      </c>
      <c r="B373" s="192" t="s">
        <v>6</v>
      </c>
      <c r="C373" s="192" t="s">
        <v>7</v>
      </c>
      <c r="D373" s="192" t="s">
        <v>8</v>
      </c>
      <c r="E373" s="192" t="s">
        <v>9</v>
      </c>
      <c r="F373" s="201" t="s">
        <v>10</v>
      </c>
      <c r="G373" s="201" t="s">
        <v>11</v>
      </c>
      <c r="H373" s="201" t="s">
        <v>34</v>
      </c>
      <c r="I373" s="202" t="s">
        <v>38</v>
      </c>
      <c r="J373" s="192" t="s">
        <v>39</v>
      </c>
      <c r="K373" s="203" t="s">
        <v>40</v>
      </c>
      <c r="L373" s="190" t="s">
        <v>41</v>
      </c>
      <c r="M373" s="190" t="s">
        <v>35</v>
      </c>
      <c r="N373" s="203" t="s">
        <v>42</v>
      </c>
      <c r="O373" s="190" t="s">
        <v>43</v>
      </c>
      <c r="P373" s="203" t="s">
        <v>44</v>
      </c>
      <c r="Q373" s="190" t="s">
        <v>45</v>
      </c>
      <c r="R373" s="204" t="s">
        <v>12</v>
      </c>
      <c r="S373" s="204" t="s">
        <v>13</v>
      </c>
      <c r="T373" s="204" t="s">
        <v>36</v>
      </c>
      <c r="U373" s="204" t="s">
        <v>46</v>
      </c>
    </row>
    <row r="374" spans="1:21" ht="22.5">
      <c r="A374" s="190" t="s">
        <v>14</v>
      </c>
      <c r="B374" s="191" t="s">
        <v>415</v>
      </c>
      <c r="C374" s="193" t="s">
        <v>416</v>
      </c>
      <c r="D374" s="193">
        <v>2019</v>
      </c>
      <c r="E374" s="192" t="s">
        <v>417</v>
      </c>
      <c r="F374" s="224" t="s">
        <v>418</v>
      </c>
      <c r="G374" s="220" t="s">
        <v>308</v>
      </c>
      <c r="H374" s="211">
        <v>105</v>
      </c>
      <c r="I374" s="171"/>
      <c r="J374" s="172">
        <f>H374*I374</f>
        <v>0</v>
      </c>
      <c r="K374" s="173"/>
      <c r="L374" s="172">
        <f>ROUND(J374*K374+J374,2)</f>
        <v>0</v>
      </c>
      <c r="M374" s="197">
        <v>40</v>
      </c>
      <c r="N374" s="174"/>
      <c r="O374" s="175">
        <f>N374*M374</f>
        <v>0</v>
      </c>
      <c r="P374" s="173"/>
      <c r="Q374" s="212">
        <f>ROUND(O374+O374*P374,2)</f>
        <v>0</v>
      </c>
      <c r="R374" s="288">
        <v>80000</v>
      </c>
      <c r="S374" s="290">
        <v>98400</v>
      </c>
      <c r="T374" s="292">
        <f>SUM(J376+O376+R376)</f>
        <v>80000</v>
      </c>
      <c r="U374" s="294">
        <f>SUM(L376+Q376+S376)</f>
        <v>98400</v>
      </c>
    </row>
    <row r="375" spans="1:21" ht="23.25" thickBot="1">
      <c r="A375" s="190" t="s">
        <v>15</v>
      </c>
      <c r="B375" s="191" t="s">
        <v>419</v>
      </c>
      <c r="C375" s="193" t="s">
        <v>420</v>
      </c>
      <c r="D375" s="193">
        <v>2020</v>
      </c>
      <c r="E375" s="192" t="s">
        <v>417</v>
      </c>
      <c r="F375" s="224">
        <v>1</v>
      </c>
      <c r="G375" s="220" t="s">
        <v>101</v>
      </c>
      <c r="H375" s="226">
        <v>3</v>
      </c>
      <c r="I375" s="171"/>
      <c r="J375" s="172">
        <f t="shared" ref="J375" si="69">H375*I375</f>
        <v>0</v>
      </c>
      <c r="K375" s="173"/>
      <c r="L375" s="172">
        <f t="shared" ref="L375" si="70">ROUND(J375*K375+J375,2)</f>
        <v>0</v>
      </c>
      <c r="M375" s="197">
        <v>5</v>
      </c>
      <c r="N375" s="174"/>
      <c r="O375" s="175">
        <f t="shared" ref="O375" si="71">N375*M375</f>
        <v>0</v>
      </c>
      <c r="P375" s="173"/>
      <c r="Q375" s="212">
        <f t="shared" ref="Q375" si="72">ROUND(O375+O375*P375,2)</f>
        <v>0</v>
      </c>
      <c r="R375" s="289"/>
      <c r="S375" s="291"/>
      <c r="T375" s="293"/>
      <c r="U375" s="295"/>
    </row>
    <row r="376" spans="1:21">
      <c r="I376" s="227" t="s">
        <v>21</v>
      </c>
      <c r="J376" s="228">
        <f>SUM(J374:J375)</f>
        <v>0</v>
      </c>
      <c r="K376" s="9"/>
      <c r="L376" s="228">
        <f>SUM(L374:L375)</f>
        <v>0</v>
      </c>
      <c r="M376" s="9"/>
      <c r="N376" s="9"/>
      <c r="O376" s="228">
        <f>SUM(O374:O375)</f>
        <v>0</v>
      </c>
      <c r="P376" s="9"/>
      <c r="Q376" s="228">
        <f>SUM(Q374:Q375)</f>
        <v>0</v>
      </c>
      <c r="R376" s="228">
        <f>SUM(R374:R375)</f>
        <v>80000</v>
      </c>
      <c r="S376" s="228">
        <f>SUM(S374:S375)</f>
        <v>98400</v>
      </c>
    </row>
    <row r="378" spans="1:21">
      <c r="A378" s="10" t="s">
        <v>438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10" t="str">
        <f>A378</f>
        <v>PAKIET NR  39</v>
      </c>
    </row>
    <row r="379" spans="1:21">
      <c r="A379" s="400" t="s">
        <v>0</v>
      </c>
      <c r="B379" s="401"/>
      <c r="C379" s="401"/>
      <c r="D379" s="401"/>
      <c r="E379" s="401"/>
      <c r="F379" s="401"/>
      <c r="G379" s="402"/>
      <c r="H379" s="400" t="s">
        <v>1</v>
      </c>
      <c r="I379" s="401"/>
      <c r="J379" s="401"/>
      <c r="K379" s="401"/>
      <c r="L379" s="402"/>
      <c r="M379" s="400" t="s">
        <v>2</v>
      </c>
      <c r="N379" s="401"/>
      <c r="O379" s="401"/>
      <c r="P379" s="401"/>
      <c r="Q379" s="401"/>
      <c r="R379" s="401"/>
      <c r="S379" s="402"/>
      <c r="T379" s="403" t="s">
        <v>3</v>
      </c>
      <c r="U379" s="404"/>
    </row>
    <row r="380" spans="1:21" ht="52.5">
      <c r="A380" s="56" t="s">
        <v>22</v>
      </c>
      <c r="B380" s="46" t="s">
        <v>23</v>
      </c>
      <c r="C380" s="47" t="s">
        <v>62</v>
      </c>
      <c r="D380" s="47" t="s">
        <v>50</v>
      </c>
      <c r="E380" s="57" t="s">
        <v>24</v>
      </c>
      <c r="F380" s="47" t="s">
        <v>59</v>
      </c>
      <c r="G380" s="169" t="s">
        <v>25</v>
      </c>
      <c r="H380" s="47" t="s">
        <v>26</v>
      </c>
      <c r="I380" s="48" t="s">
        <v>27</v>
      </c>
      <c r="J380" s="49" t="s">
        <v>28</v>
      </c>
      <c r="K380" s="50" t="s">
        <v>4</v>
      </c>
      <c r="L380" s="49" t="s">
        <v>29</v>
      </c>
      <c r="M380" s="51" t="s">
        <v>30</v>
      </c>
      <c r="N380" s="52" t="s">
        <v>31</v>
      </c>
      <c r="O380" s="51" t="s">
        <v>32</v>
      </c>
      <c r="P380" s="50" t="s">
        <v>4</v>
      </c>
      <c r="Q380" s="51" t="s">
        <v>33</v>
      </c>
      <c r="R380" s="51" t="s">
        <v>48</v>
      </c>
      <c r="S380" s="51" t="s">
        <v>49</v>
      </c>
      <c r="T380" s="53" t="s">
        <v>51</v>
      </c>
      <c r="U380" s="54" t="s">
        <v>52</v>
      </c>
    </row>
    <row r="381" spans="1:21" ht="13.5" thickBot="1">
      <c r="A381" s="47" t="s">
        <v>5</v>
      </c>
      <c r="B381" s="268" t="s">
        <v>6</v>
      </c>
      <c r="C381" s="268" t="s">
        <v>7</v>
      </c>
      <c r="D381" s="268" t="s">
        <v>8</v>
      </c>
      <c r="E381" s="268" t="s">
        <v>9</v>
      </c>
      <c r="F381" s="269" t="s">
        <v>10</v>
      </c>
      <c r="G381" s="170" t="s">
        <v>11</v>
      </c>
      <c r="H381" s="267" t="s">
        <v>34</v>
      </c>
      <c r="I381" s="202" t="s">
        <v>38</v>
      </c>
      <c r="J381" s="192" t="s">
        <v>39</v>
      </c>
      <c r="K381" s="203" t="s">
        <v>40</v>
      </c>
      <c r="L381" s="190" t="s">
        <v>41</v>
      </c>
      <c r="M381" s="190" t="s">
        <v>35</v>
      </c>
      <c r="N381" s="203" t="s">
        <v>42</v>
      </c>
      <c r="O381" s="190" t="s">
        <v>43</v>
      </c>
      <c r="P381" s="203" t="s">
        <v>44</v>
      </c>
      <c r="Q381" s="190" t="s">
        <v>45</v>
      </c>
      <c r="R381" s="204" t="s">
        <v>12</v>
      </c>
      <c r="S381" s="204" t="s">
        <v>13</v>
      </c>
      <c r="T381" s="204" t="s">
        <v>36</v>
      </c>
      <c r="U381" s="204" t="s">
        <v>46</v>
      </c>
    </row>
    <row r="382" spans="1:21">
      <c r="A382" s="190" t="s">
        <v>14</v>
      </c>
      <c r="B382" s="191" t="s">
        <v>423</v>
      </c>
      <c r="C382" s="193" t="s">
        <v>424</v>
      </c>
      <c r="D382" s="193" t="s">
        <v>425</v>
      </c>
      <c r="E382" s="192" t="s">
        <v>426</v>
      </c>
      <c r="F382" s="224">
        <v>2</v>
      </c>
      <c r="G382" s="405" t="s">
        <v>427</v>
      </c>
      <c r="H382" s="211">
        <v>6</v>
      </c>
      <c r="I382" s="171"/>
      <c r="J382" s="172">
        <f>H382*I382</f>
        <v>0</v>
      </c>
      <c r="K382" s="173"/>
      <c r="L382" s="172">
        <f>ROUND(J382*K382+J382,2)</f>
        <v>0</v>
      </c>
      <c r="M382" s="197">
        <v>23</v>
      </c>
      <c r="N382" s="174"/>
      <c r="O382" s="175">
        <f>N382*M382</f>
        <v>0</v>
      </c>
      <c r="P382" s="173"/>
      <c r="Q382" s="212">
        <f>ROUND(O382+O382*P382,2)</f>
        <v>0</v>
      </c>
      <c r="R382" s="198">
        <v>1500</v>
      </c>
      <c r="S382" s="222">
        <v>1845</v>
      </c>
      <c r="T382" s="292">
        <f>SUM(J389+O389+R389)</f>
        <v>139500</v>
      </c>
      <c r="U382" s="294">
        <f>SUM(L389+Q389+S389)</f>
        <v>171585</v>
      </c>
    </row>
    <row r="383" spans="1:21" ht="22.5">
      <c r="A383" s="190" t="s">
        <v>15</v>
      </c>
      <c r="B383" s="191" t="s">
        <v>428</v>
      </c>
      <c r="C383" s="193" t="s">
        <v>429</v>
      </c>
      <c r="D383" s="193" t="s">
        <v>425</v>
      </c>
      <c r="E383" s="192" t="s">
        <v>426</v>
      </c>
      <c r="F383" s="224">
        <v>1</v>
      </c>
      <c r="G383" s="406"/>
      <c r="H383" s="211">
        <v>3</v>
      </c>
      <c r="I383" s="171"/>
      <c r="J383" s="172">
        <f t="shared" ref="J383:J386" si="73">H383*I383</f>
        <v>0</v>
      </c>
      <c r="K383" s="173"/>
      <c r="L383" s="172">
        <f t="shared" ref="L383:L386" si="74">ROUND(J383*K383+J383,2)</f>
        <v>0</v>
      </c>
      <c r="M383" s="197">
        <v>23</v>
      </c>
      <c r="N383" s="174"/>
      <c r="O383" s="175">
        <f t="shared" ref="O383:O386" si="75">N383*M383</f>
        <v>0</v>
      </c>
      <c r="P383" s="173"/>
      <c r="Q383" s="212">
        <f t="shared" ref="Q383:Q386" si="76">ROUND(O383+O383*P383,2)</f>
        <v>0</v>
      </c>
      <c r="R383" s="198">
        <v>15000</v>
      </c>
      <c r="S383" s="222">
        <v>18450</v>
      </c>
      <c r="T383" s="298"/>
      <c r="U383" s="299"/>
    </row>
    <row r="384" spans="1:21">
      <c r="A384" s="190" t="s">
        <v>16</v>
      </c>
      <c r="B384" s="191" t="s">
        <v>423</v>
      </c>
      <c r="C384" s="193" t="s">
        <v>430</v>
      </c>
      <c r="D384" s="193" t="s">
        <v>425</v>
      </c>
      <c r="E384" s="192" t="s">
        <v>426</v>
      </c>
      <c r="F384" s="224">
        <v>5</v>
      </c>
      <c r="G384" s="406"/>
      <c r="H384" s="211">
        <v>15</v>
      </c>
      <c r="I384" s="171"/>
      <c r="J384" s="172">
        <f t="shared" si="73"/>
        <v>0</v>
      </c>
      <c r="K384" s="173"/>
      <c r="L384" s="172">
        <f t="shared" si="74"/>
        <v>0</v>
      </c>
      <c r="M384" s="197">
        <v>23</v>
      </c>
      <c r="N384" s="174"/>
      <c r="O384" s="175">
        <f t="shared" si="75"/>
        <v>0</v>
      </c>
      <c r="P384" s="173"/>
      <c r="Q384" s="212">
        <f t="shared" si="76"/>
        <v>0</v>
      </c>
      <c r="R384" s="198">
        <v>30000</v>
      </c>
      <c r="S384" s="222">
        <v>36900</v>
      </c>
      <c r="T384" s="298"/>
      <c r="U384" s="299"/>
    </row>
    <row r="385" spans="1:21" ht="22.5">
      <c r="A385" s="190" t="s">
        <v>17</v>
      </c>
      <c r="B385" s="191" t="s">
        <v>431</v>
      </c>
      <c r="C385" s="193" t="s">
        <v>432</v>
      </c>
      <c r="D385" s="193" t="s">
        <v>425</v>
      </c>
      <c r="E385" s="192" t="s">
        <v>426</v>
      </c>
      <c r="F385" s="224">
        <v>5</v>
      </c>
      <c r="G385" s="406"/>
      <c r="H385" s="211">
        <v>15</v>
      </c>
      <c r="I385" s="171"/>
      <c r="J385" s="172">
        <f t="shared" si="73"/>
        <v>0</v>
      </c>
      <c r="K385" s="173"/>
      <c r="L385" s="172">
        <f t="shared" si="74"/>
        <v>0</v>
      </c>
      <c r="M385" s="197">
        <v>23</v>
      </c>
      <c r="N385" s="174"/>
      <c r="O385" s="175">
        <f t="shared" si="75"/>
        <v>0</v>
      </c>
      <c r="P385" s="173"/>
      <c r="Q385" s="212">
        <f t="shared" si="76"/>
        <v>0</v>
      </c>
      <c r="R385" s="198">
        <v>35000</v>
      </c>
      <c r="S385" s="222">
        <v>43050</v>
      </c>
      <c r="T385" s="298"/>
      <c r="U385" s="299"/>
    </row>
    <row r="386" spans="1:21">
      <c r="A386" s="190" t="s">
        <v>53</v>
      </c>
      <c r="B386" s="191" t="s">
        <v>433</v>
      </c>
      <c r="C386" s="193" t="s">
        <v>434</v>
      </c>
      <c r="D386" s="193" t="s">
        <v>425</v>
      </c>
      <c r="E386" s="192" t="s">
        <v>426</v>
      </c>
      <c r="F386" s="224">
        <v>5</v>
      </c>
      <c r="G386" s="406"/>
      <c r="H386" s="211">
        <v>15</v>
      </c>
      <c r="I386" s="171"/>
      <c r="J386" s="172">
        <f t="shared" si="73"/>
        <v>0</v>
      </c>
      <c r="K386" s="173"/>
      <c r="L386" s="172">
        <f t="shared" si="74"/>
        <v>0</v>
      </c>
      <c r="M386" s="197">
        <v>23</v>
      </c>
      <c r="N386" s="174"/>
      <c r="O386" s="175">
        <f t="shared" si="75"/>
        <v>0</v>
      </c>
      <c r="P386" s="173"/>
      <c r="Q386" s="212">
        <f t="shared" si="76"/>
        <v>0</v>
      </c>
      <c r="R386" s="198">
        <v>35000</v>
      </c>
      <c r="S386" s="222">
        <v>43050</v>
      </c>
      <c r="T386" s="298"/>
      <c r="U386" s="299"/>
    </row>
    <row r="387" spans="1:21" ht="22.5">
      <c r="A387" s="190" t="s">
        <v>54</v>
      </c>
      <c r="B387" s="191" t="s">
        <v>435</v>
      </c>
      <c r="C387" s="193" t="s">
        <v>436</v>
      </c>
      <c r="D387" s="193" t="s">
        <v>425</v>
      </c>
      <c r="E387" s="192" t="s">
        <v>426</v>
      </c>
      <c r="F387" s="224">
        <v>1</v>
      </c>
      <c r="G387" s="406"/>
      <c r="H387" s="211">
        <v>3</v>
      </c>
      <c r="I387" s="171"/>
      <c r="J387" s="172">
        <f>H387*I387</f>
        <v>0</v>
      </c>
      <c r="K387" s="173"/>
      <c r="L387" s="172">
        <f>ROUND(J387*K387+J387,2)</f>
        <v>0</v>
      </c>
      <c r="M387" s="197">
        <v>23</v>
      </c>
      <c r="N387" s="174"/>
      <c r="O387" s="175">
        <f>N387*M387</f>
        <v>0</v>
      </c>
      <c r="P387" s="173"/>
      <c r="Q387" s="212">
        <f>ROUND(O387+O387*P387,2)</f>
        <v>0</v>
      </c>
      <c r="R387" s="198">
        <v>8000</v>
      </c>
      <c r="S387" s="222">
        <v>9840</v>
      </c>
      <c r="T387" s="298"/>
      <c r="U387" s="299"/>
    </row>
    <row r="388" spans="1:21" ht="13.5" thickBot="1">
      <c r="A388" s="190" t="s">
        <v>55</v>
      </c>
      <c r="B388" s="191" t="s">
        <v>423</v>
      </c>
      <c r="C388" s="193" t="s">
        <v>437</v>
      </c>
      <c r="D388" s="193" t="s">
        <v>425</v>
      </c>
      <c r="E388" s="192" t="s">
        <v>426</v>
      </c>
      <c r="F388" s="224">
        <v>2</v>
      </c>
      <c r="G388" s="407"/>
      <c r="H388" s="226">
        <v>6</v>
      </c>
      <c r="I388" s="171"/>
      <c r="J388" s="172">
        <f t="shared" ref="J388" si="77">H388*I388</f>
        <v>0</v>
      </c>
      <c r="K388" s="173"/>
      <c r="L388" s="172">
        <f t="shared" ref="L388" si="78">ROUND(J388*K388+J388,2)</f>
        <v>0</v>
      </c>
      <c r="M388" s="197">
        <v>23</v>
      </c>
      <c r="N388" s="174"/>
      <c r="O388" s="175">
        <f t="shared" ref="O388" si="79">N388*M388</f>
        <v>0</v>
      </c>
      <c r="P388" s="173"/>
      <c r="Q388" s="212">
        <f t="shared" ref="Q388" si="80">ROUND(O388+O388*P388,2)</f>
        <v>0</v>
      </c>
      <c r="R388" s="198">
        <v>15000</v>
      </c>
      <c r="S388" s="222">
        <v>18450</v>
      </c>
      <c r="T388" s="293"/>
      <c r="U388" s="295"/>
    </row>
    <row r="389" spans="1:21">
      <c r="B389" s="219"/>
      <c r="I389" s="227" t="s">
        <v>21</v>
      </c>
      <c r="J389" s="228">
        <f>SUM(J382:J388)</f>
        <v>0</v>
      </c>
      <c r="K389" s="9"/>
      <c r="L389" s="228">
        <f>SUM(L382:L388)</f>
        <v>0</v>
      </c>
      <c r="M389" s="9"/>
      <c r="N389" s="9"/>
      <c r="O389" s="228">
        <f>SUM(O382:O388)</f>
        <v>0</v>
      </c>
      <c r="P389" s="9"/>
      <c r="Q389" s="228">
        <f>SUM(Q382:Q388)</f>
        <v>0</v>
      </c>
      <c r="R389" s="228">
        <f>SUM(R382:R388)</f>
        <v>139500</v>
      </c>
      <c r="S389" s="228">
        <f>SUM(S382:S388)</f>
        <v>171585</v>
      </c>
    </row>
    <row r="391" spans="1:21">
      <c r="A391" s="10" t="s">
        <v>446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0" t="str">
        <f>A391</f>
        <v>PAKIET NR  40</v>
      </c>
    </row>
    <row r="392" spans="1:21">
      <c r="A392" s="283" t="s">
        <v>0</v>
      </c>
      <c r="B392" s="284"/>
      <c r="C392" s="284"/>
      <c r="D392" s="284"/>
      <c r="E392" s="284"/>
      <c r="F392" s="284"/>
      <c r="G392" s="285"/>
      <c r="H392" s="283" t="s">
        <v>1</v>
      </c>
      <c r="I392" s="284"/>
      <c r="J392" s="284"/>
      <c r="K392" s="284"/>
      <c r="L392" s="285"/>
      <c r="M392" s="283" t="s">
        <v>2</v>
      </c>
      <c r="N392" s="284"/>
      <c r="O392" s="284"/>
      <c r="P392" s="284"/>
      <c r="Q392" s="284"/>
      <c r="R392" s="284"/>
      <c r="S392" s="285"/>
      <c r="T392" s="286" t="s">
        <v>3</v>
      </c>
      <c r="U392" s="287"/>
    </row>
    <row r="393" spans="1:21" ht="52.5">
      <c r="A393" s="56" t="s">
        <v>22</v>
      </c>
      <c r="B393" s="46" t="s">
        <v>23</v>
      </c>
      <c r="C393" s="47" t="s">
        <v>62</v>
      </c>
      <c r="D393" s="47" t="s">
        <v>50</v>
      </c>
      <c r="E393" s="57" t="s">
        <v>24</v>
      </c>
      <c r="F393" s="47" t="s">
        <v>59</v>
      </c>
      <c r="G393" s="47" t="s">
        <v>25</v>
      </c>
      <c r="H393" s="47" t="s">
        <v>26</v>
      </c>
      <c r="I393" s="48" t="s">
        <v>27</v>
      </c>
      <c r="J393" s="49" t="s">
        <v>28</v>
      </c>
      <c r="K393" s="50" t="s">
        <v>4</v>
      </c>
      <c r="L393" s="49" t="s">
        <v>29</v>
      </c>
      <c r="M393" s="51" t="s">
        <v>30</v>
      </c>
      <c r="N393" s="52" t="s">
        <v>31</v>
      </c>
      <c r="O393" s="51" t="s">
        <v>32</v>
      </c>
      <c r="P393" s="50" t="s">
        <v>4</v>
      </c>
      <c r="Q393" s="51" t="s">
        <v>33</v>
      </c>
      <c r="R393" s="51" t="s">
        <v>48</v>
      </c>
      <c r="S393" s="51" t="s">
        <v>49</v>
      </c>
      <c r="T393" s="53" t="s">
        <v>51</v>
      </c>
      <c r="U393" s="54" t="s">
        <v>52</v>
      </c>
    </row>
    <row r="394" spans="1:21" ht="13.5" thickBot="1">
      <c r="A394" s="47" t="s">
        <v>5</v>
      </c>
      <c r="B394" s="192" t="s">
        <v>6</v>
      </c>
      <c r="C394" s="192" t="s">
        <v>7</v>
      </c>
      <c r="D394" s="192" t="s">
        <v>8</v>
      </c>
      <c r="E394" s="192" t="s">
        <v>9</v>
      </c>
      <c r="F394" s="201" t="s">
        <v>10</v>
      </c>
      <c r="G394" s="201" t="s">
        <v>11</v>
      </c>
      <c r="H394" s="201" t="s">
        <v>34</v>
      </c>
      <c r="I394" s="202" t="s">
        <v>38</v>
      </c>
      <c r="J394" s="192" t="s">
        <v>39</v>
      </c>
      <c r="K394" s="203" t="s">
        <v>40</v>
      </c>
      <c r="L394" s="190" t="s">
        <v>41</v>
      </c>
      <c r="M394" s="190" t="s">
        <v>35</v>
      </c>
      <c r="N394" s="203" t="s">
        <v>42</v>
      </c>
      <c r="O394" s="190" t="s">
        <v>43</v>
      </c>
      <c r="P394" s="203" t="s">
        <v>44</v>
      </c>
      <c r="Q394" s="190" t="s">
        <v>45</v>
      </c>
      <c r="R394" s="204" t="s">
        <v>12</v>
      </c>
      <c r="S394" s="204" t="s">
        <v>13</v>
      </c>
      <c r="T394" s="204" t="s">
        <v>36</v>
      </c>
      <c r="U394" s="204" t="s">
        <v>46</v>
      </c>
    </row>
    <row r="395" spans="1:21">
      <c r="A395" s="190" t="s">
        <v>14</v>
      </c>
      <c r="B395" s="191" t="s">
        <v>439</v>
      </c>
      <c r="C395" s="193" t="s">
        <v>440</v>
      </c>
      <c r="D395" s="192">
        <v>2020</v>
      </c>
      <c r="E395" s="193" t="s">
        <v>441</v>
      </c>
      <c r="F395" s="224">
        <v>10</v>
      </c>
      <c r="G395" s="405" t="s">
        <v>442</v>
      </c>
      <c r="H395" s="211">
        <v>30</v>
      </c>
      <c r="I395" s="171"/>
      <c r="J395" s="172">
        <f>H395*I395</f>
        <v>0</v>
      </c>
      <c r="K395" s="173"/>
      <c r="L395" s="172">
        <f>ROUND(J395*K395+J395,2)</f>
        <v>0</v>
      </c>
      <c r="M395" s="197">
        <v>60</v>
      </c>
      <c r="N395" s="174"/>
      <c r="O395" s="175">
        <f>N395*M395</f>
        <v>0</v>
      </c>
      <c r="P395" s="173"/>
      <c r="Q395" s="212">
        <f>ROUND(O395+O395*P395,2)</f>
        <v>0</v>
      </c>
      <c r="R395" s="288">
        <v>19200</v>
      </c>
      <c r="S395" s="290">
        <v>23616</v>
      </c>
      <c r="T395" s="292">
        <f>SUM(J397+O397+R397)</f>
        <v>19200</v>
      </c>
      <c r="U395" s="294">
        <f>SUM(L397+Q397+S397)</f>
        <v>23616</v>
      </c>
    </row>
    <row r="396" spans="1:21" ht="23.25" thickBot="1">
      <c r="A396" s="190" t="s">
        <v>15</v>
      </c>
      <c r="B396" s="191" t="s">
        <v>443</v>
      </c>
      <c r="C396" s="193" t="s">
        <v>444</v>
      </c>
      <c r="D396" s="192">
        <v>2019</v>
      </c>
      <c r="E396" s="193" t="s">
        <v>445</v>
      </c>
      <c r="F396" s="224">
        <v>2</v>
      </c>
      <c r="G396" s="407"/>
      <c r="H396" s="226">
        <v>6</v>
      </c>
      <c r="I396" s="171"/>
      <c r="J396" s="172">
        <f t="shared" ref="J396" si="81">H396*I396</f>
        <v>0</v>
      </c>
      <c r="K396" s="173"/>
      <c r="L396" s="172">
        <f t="shared" ref="L396" si="82">ROUND(J396*K396+J396,2)</f>
        <v>0</v>
      </c>
      <c r="M396" s="197">
        <v>6</v>
      </c>
      <c r="N396" s="174"/>
      <c r="O396" s="175">
        <f t="shared" ref="O396" si="83">N396*M396</f>
        <v>0</v>
      </c>
      <c r="P396" s="173"/>
      <c r="Q396" s="212">
        <f t="shared" ref="Q396" si="84">ROUND(O396+O396*P396,2)</f>
        <v>0</v>
      </c>
      <c r="R396" s="289"/>
      <c r="S396" s="291"/>
      <c r="T396" s="293"/>
      <c r="U396" s="295"/>
    </row>
    <row r="397" spans="1:21">
      <c r="I397" s="227" t="s">
        <v>21</v>
      </c>
      <c r="J397" s="228">
        <f>SUM(J395:J396)</f>
        <v>0</v>
      </c>
      <c r="K397" s="9"/>
      <c r="L397" s="228">
        <f>SUM(L395:L396)</f>
        <v>0</v>
      </c>
      <c r="M397" s="9"/>
      <c r="N397" s="9"/>
      <c r="O397" s="228">
        <f>SUM(O395:O396)</f>
        <v>0</v>
      </c>
      <c r="P397" s="9"/>
      <c r="Q397" s="228">
        <f>SUM(Q395:Q396)</f>
        <v>0</v>
      </c>
      <c r="R397" s="228">
        <f>SUM(R395:R396)</f>
        <v>19200</v>
      </c>
      <c r="S397" s="228">
        <f>SUM(S395:S396)</f>
        <v>23616</v>
      </c>
    </row>
    <row r="399" spans="1:21">
      <c r="A399" s="10" t="s">
        <v>465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0" t="str">
        <f>A399</f>
        <v>PAKIET NR  41</v>
      </c>
    </row>
    <row r="400" spans="1:21">
      <c r="A400" s="283" t="s">
        <v>0</v>
      </c>
      <c r="B400" s="284"/>
      <c r="C400" s="284"/>
      <c r="D400" s="284"/>
      <c r="E400" s="284"/>
      <c r="F400" s="284"/>
      <c r="G400" s="285"/>
      <c r="H400" s="283" t="s">
        <v>1</v>
      </c>
      <c r="I400" s="284"/>
      <c r="J400" s="284"/>
      <c r="K400" s="284"/>
      <c r="L400" s="285"/>
      <c r="M400" s="283" t="s">
        <v>2</v>
      </c>
      <c r="N400" s="284"/>
      <c r="O400" s="284"/>
      <c r="P400" s="284"/>
      <c r="Q400" s="284"/>
      <c r="R400" s="284"/>
      <c r="S400" s="285"/>
      <c r="T400" s="286" t="s">
        <v>3</v>
      </c>
      <c r="U400" s="287"/>
    </row>
    <row r="401" spans="1:21" ht="52.5">
      <c r="A401" s="56" t="s">
        <v>22</v>
      </c>
      <c r="B401" s="46" t="s">
        <v>23</v>
      </c>
      <c r="C401" s="47" t="s">
        <v>62</v>
      </c>
      <c r="D401" s="47" t="s">
        <v>50</v>
      </c>
      <c r="E401" s="57" t="s">
        <v>24</v>
      </c>
      <c r="F401" s="47" t="s">
        <v>59</v>
      </c>
      <c r="G401" s="47" t="s">
        <v>25</v>
      </c>
      <c r="H401" s="47" t="s">
        <v>26</v>
      </c>
      <c r="I401" s="48" t="s">
        <v>27</v>
      </c>
      <c r="J401" s="49" t="s">
        <v>28</v>
      </c>
      <c r="K401" s="50" t="s">
        <v>4</v>
      </c>
      <c r="L401" s="49" t="s">
        <v>29</v>
      </c>
      <c r="M401" s="51" t="s">
        <v>30</v>
      </c>
      <c r="N401" s="52" t="s">
        <v>31</v>
      </c>
      <c r="O401" s="51" t="s">
        <v>32</v>
      </c>
      <c r="P401" s="50" t="s">
        <v>4</v>
      </c>
      <c r="Q401" s="51" t="s">
        <v>33</v>
      </c>
      <c r="R401" s="51" t="s">
        <v>48</v>
      </c>
      <c r="S401" s="51" t="s">
        <v>49</v>
      </c>
      <c r="T401" s="53" t="s">
        <v>51</v>
      </c>
      <c r="U401" s="54" t="s">
        <v>52</v>
      </c>
    </row>
    <row r="402" spans="1:21" ht="13.5" thickBot="1">
      <c r="A402" s="47" t="s">
        <v>5</v>
      </c>
      <c r="B402" s="192" t="s">
        <v>6</v>
      </c>
      <c r="C402" s="192" t="s">
        <v>7</v>
      </c>
      <c r="D402" s="192" t="s">
        <v>8</v>
      </c>
      <c r="E402" s="192" t="s">
        <v>9</v>
      </c>
      <c r="F402" s="201" t="s">
        <v>10</v>
      </c>
      <c r="G402" s="201" t="s">
        <v>11</v>
      </c>
      <c r="H402" s="201" t="s">
        <v>34</v>
      </c>
      <c r="I402" s="202" t="s">
        <v>38</v>
      </c>
      <c r="J402" s="192" t="s">
        <v>39</v>
      </c>
      <c r="K402" s="203" t="s">
        <v>40</v>
      </c>
      <c r="L402" s="190" t="s">
        <v>41</v>
      </c>
      <c r="M402" s="190" t="s">
        <v>35</v>
      </c>
      <c r="N402" s="203" t="s">
        <v>42</v>
      </c>
      <c r="O402" s="190" t="s">
        <v>43</v>
      </c>
      <c r="P402" s="203" t="s">
        <v>44</v>
      </c>
      <c r="Q402" s="190" t="s">
        <v>45</v>
      </c>
      <c r="R402" s="204" t="s">
        <v>12</v>
      </c>
      <c r="S402" s="204" t="s">
        <v>13</v>
      </c>
      <c r="T402" s="204" t="s">
        <v>36</v>
      </c>
      <c r="U402" s="204" t="s">
        <v>46</v>
      </c>
    </row>
    <row r="403" spans="1:21" ht="22.5">
      <c r="A403" s="190" t="s">
        <v>14</v>
      </c>
      <c r="B403" s="191" t="s">
        <v>447</v>
      </c>
      <c r="C403" s="193" t="s">
        <v>448</v>
      </c>
      <c r="D403" s="193">
        <v>2002</v>
      </c>
      <c r="E403" s="192" t="s">
        <v>449</v>
      </c>
      <c r="F403" s="224">
        <v>1</v>
      </c>
      <c r="G403" s="225" t="s">
        <v>450</v>
      </c>
      <c r="H403" s="211">
        <v>3</v>
      </c>
      <c r="I403" s="171"/>
      <c r="J403" s="172">
        <f>H403*I403</f>
        <v>0</v>
      </c>
      <c r="K403" s="173"/>
      <c r="L403" s="172">
        <f>ROUND(J403*K403+J403,2)</f>
        <v>0</v>
      </c>
      <c r="M403" s="197">
        <v>5</v>
      </c>
      <c r="N403" s="174"/>
      <c r="O403" s="175">
        <f>N403*M403</f>
        <v>0</v>
      </c>
      <c r="P403" s="173"/>
      <c r="Q403" s="212">
        <f>ROUND(O403+O403*P403,2)</f>
        <v>0</v>
      </c>
      <c r="R403" s="288">
        <v>12000</v>
      </c>
      <c r="S403" s="290">
        <v>14760</v>
      </c>
      <c r="T403" s="292">
        <f>SUM(J411+O411+R411)</f>
        <v>12000</v>
      </c>
      <c r="U403" s="294">
        <f>SUM(L411+Q411+S411)</f>
        <v>14760</v>
      </c>
    </row>
    <row r="404" spans="1:21" ht="22.5">
      <c r="A404" s="190" t="s">
        <v>15</v>
      </c>
      <c r="B404" s="191" t="s">
        <v>451</v>
      </c>
      <c r="C404" s="193" t="s">
        <v>452</v>
      </c>
      <c r="D404" s="193">
        <v>2014</v>
      </c>
      <c r="E404" s="192" t="s">
        <v>449</v>
      </c>
      <c r="F404" s="224">
        <v>1</v>
      </c>
      <c r="G404" s="225" t="s">
        <v>450</v>
      </c>
      <c r="H404" s="211">
        <v>3</v>
      </c>
      <c r="I404" s="171"/>
      <c r="J404" s="172">
        <f t="shared" ref="J404:J410" si="85">H404*I404</f>
        <v>0</v>
      </c>
      <c r="K404" s="173"/>
      <c r="L404" s="172">
        <f t="shared" ref="L404:L410" si="86">ROUND(J404*K404+J404,2)</f>
        <v>0</v>
      </c>
      <c r="M404" s="197">
        <v>5</v>
      </c>
      <c r="N404" s="174"/>
      <c r="O404" s="175">
        <f t="shared" ref="O404:O410" si="87">N404*M404</f>
        <v>0</v>
      </c>
      <c r="P404" s="173"/>
      <c r="Q404" s="212">
        <f t="shared" ref="Q404:Q410" si="88">ROUND(O404+O404*P404,2)</f>
        <v>0</v>
      </c>
      <c r="R404" s="313"/>
      <c r="S404" s="355"/>
      <c r="T404" s="298"/>
      <c r="U404" s="299"/>
    </row>
    <row r="405" spans="1:21" ht="33.75">
      <c r="A405" s="190" t="s">
        <v>16</v>
      </c>
      <c r="B405" s="191" t="s">
        <v>453</v>
      </c>
      <c r="C405" s="193" t="s">
        <v>454</v>
      </c>
      <c r="D405" s="193">
        <v>2016</v>
      </c>
      <c r="E405" s="192" t="s">
        <v>449</v>
      </c>
      <c r="F405" s="224">
        <v>1</v>
      </c>
      <c r="G405" s="225" t="s">
        <v>450</v>
      </c>
      <c r="H405" s="211">
        <v>3</v>
      </c>
      <c r="I405" s="171"/>
      <c r="J405" s="172">
        <f t="shared" si="85"/>
        <v>0</v>
      </c>
      <c r="K405" s="173"/>
      <c r="L405" s="172">
        <f t="shared" si="86"/>
        <v>0</v>
      </c>
      <c r="M405" s="197">
        <v>5</v>
      </c>
      <c r="N405" s="174"/>
      <c r="O405" s="175">
        <f t="shared" si="87"/>
        <v>0</v>
      </c>
      <c r="P405" s="173"/>
      <c r="Q405" s="212">
        <f t="shared" si="88"/>
        <v>0</v>
      </c>
      <c r="R405" s="313"/>
      <c r="S405" s="355"/>
      <c r="T405" s="298"/>
      <c r="U405" s="299"/>
    </row>
    <row r="406" spans="1:21" ht="22.5">
      <c r="A406" s="190" t="s">
        <v>17</v>
      </c>
      <c r="B406" s="191" t="s">
        <v>455</v>
      </c>
      <c r="C406" s="193" t="s">
        <v>456</v>
      </c>
      <c r="D406" s="193">
        <v>2016</v>
      </c>
      <c r="E406" s="192" t="s">
        <v>449</v>
      </c>
      <c r="F406" s="224">
        <v>6</v>
      </c>
      <c r="G406" s="225" t="s">
        <v>450</v>
      </c>
      <c r="H406" s="211">
        <v>3</v>
      </c>
      <c r="I406" s="171"/>
      <c r="J406" s="172">
        <f t="shared" si="85"/>
        <v>0</v>
      </c>
      <c r="K406" s="173"/>
      <c r="L406" s="172">
        <f t="shared" si="86"/>
        <v>0</v>
      </c>
      <c r="M406" s="197">
        <v>5</v>
      </c>
      <c r="N406" s="174"/>
      <c r="O406" s="175">
        <f t="shared" si="87"/>
        <v>0</v>
      </c>
      <c r="P406" s="173"/>
      <c r="Q406" s="212">
        <f t="shared" si="88"/>
        <v>0</v>
      </c>
      <c r="R406" s="313"/>
      <c r="S406" s="355"/>
      <c r="T406" s="298"/>
      <c r="U406" s="299"/>
    </row>
    <row r="407" spans="1:21" ht="22.5">
      <c r="A407" s="190" t="s">
        <v>53</v>
      </c>
      <c r="B407" s="191" t="s">
        <v>415</v>
      </c>
      <c r="C407" s="193" t="s">
        <v>457</v>
      </c>
      <c r="D407" s="193">
        <v>2018</v>
      </c>
      <c r="E407" s="192" t="s">
        <v>449</v>
      </c>
      <c r="F407" s="224">
        <v>1</v>
      </c>
      <c r="G407" s="225" t="s">
        <v>450</v>
      </c>
      <c r="H407" s="211">
        <v>3</v>
      </c>
      <c r="I407" s="171"/>
      <c r="J407" s="172">
        <f t="shared" si="85"/>
        <v>0</v>
      </c>
      <c r="K407" s="173"/>
      <c r="L407" s="172">
        <f t="shared" si="86"/>
        <v>0</v>
      </c>
      <c r="M407" s="197">
        <v>5</v>
      </c>
      <c r="N407" s="174"/>
      <c r="O407" s="175">
        <f t="shared" si="87"/>
        <v>0</v>
      </c>
      <c r="P407" s="173"/>
      <c r="Q407" s="212">
        <f t="shared" si="88"/>
        <v>0</v>
      </c>
      <c r="R407" s="313"/>
      <c r="S407" s="355"/>
      <c r="T407" s="298"/>
      <c r="U407" s="299"/>
    </row>
    <row r="408" spans="1:21" ht="22.5">
      <c r="A408" s="190" t="s">
        <v>54</v>
      </c>
      <c r="B408" s="191" t="s">
        <v>458</v>
      </c>
      <c r="C408" s="193" t="s">
        <v>459</v>
      </c>
      <c r="D408" s="193">
        <v>2014</v>
      </c>
      <c r="E408" s="192" t="s">
        <v>449</v>
      </c>
      <c r="F408" s="224">
        <v>3</v>
      </c>
      <c r="G408" s="225" t="s">
        <v>450</v>
      </c>
      <c r="H408" s="211">
        <v>3</v>
      </c>
      <c r="I408" s="171"/>
      <c r="J408" s="172">
        <f t="shared" si="85"/>
        <v>0</v>
      </c>
      <c r="K408" s="173"/>
      <c r="L408" s="172">
        <f t="shared" si="86"/>
        <v>0</v>
      </c>
      <c r="M408" s="197">
        <v>5</v>
      </c>
      <c r="N408" s="174"/>
      <c r="O408" s="175">
        <f t="shared" si="87"/>
        <v>0</v>
      </c>
      <c r="P408" s="173"/>
      <c r="Q408" s="212">
        <f t="shared" si="88"/>
        <v>0</v>
      </c>
      <c r="R408" s="313"/>
      <c r="S408" s="355"/>
      <c r="T408" s="298"/>
      <c r="U408" s="299"/>
    </row>
    <row r="409" spans="1:21" ht="22.5">
      <c r="A409" s="190" t="s">
        <v>55</v>
      </c>
      <c r="B409" s="191" t="s">
        <v>460</v>
      </c>
      <c r="C409" s="193" t="s">
        <v>461</v>
      </c>
      <c r="D409" s="193">
        <v>2014</v>
      </c>
      <c r="E409" s="192" t="s">
        <v>449</v>
      </c>
      <c r="F409" s="224">
        <v>2</v>
      </c>
      <c r="G409" s="225" t="s">
        <v>450</v>
      </c>
      <c r="H409" s="211">
        <v>2</v>
      </c>
      <c r="I409" s="171"/>
      <c r="J409" s="172">
        <f t="shared" si="85"/>
        <v>0</v>
      </c>
      <c r="K409" s="173"/>
      <c r="L409" s="172">
        <f t="shared" si="86"/>
        <v>0</v>
      </c>
      <c r="M409" s="197">
        <v>5</v>
      </c>
      <c r="N409" s="174"/>
      <c r="O409" s="175">
        <f t="shared" si="87"/>
        <v>0</v>
      </c>
      <c r="P409" s="173"/>
      <c r="Q409" s="212">
        <f t="shared" si="88"/>
        <v>0</v>
      </c>
      <c r="R409" s="313"/>
      <c r="S409" s="355"/>
      <c r="T409" s="298"/>
      <c r="U409" s="299"/>
    </row>
    <row r="410" spans="1:21" ht="45.75" thickBot="1">
      <c r="A410" s="190" t="s">
        <v>56</v>
      </c>
      <c r="B410" s="191" t="s">
        <v>462</v>
      </c>
      <c r="C410" s="193" t="s">
        <v>463</v>
      </c>
      <c r="D410" s="193">
        <v>2017</v>
      </c>
      <c r="E410" s="192" t="s">
        <v>449</v>
      </c>
      <c r="F410" s="224">
        <v>1</v>
      </c>
      <c r="G410" s="225" t="s">
        <v>464</v>
      </c>
      <c r="H410" s="226">
        <v>3</v>
      </c>
      <c r="I410" s="171"/>
      <c r="J410" s="172">
        <f t="shared" si="85"/>
        <v>0</v>
      </c>
      <c r="K410" s="173"/>
      <c r="L410" s="172">
        <f t="shared" si="86"/>
        <v>0</v>
      </c>
      <c r="M410" s="197">
        <v>5</v>
      </c>
      <c r="N410" s="174"/>
      <c r="O410" s="175">
        <f t="shared" si="87"/>
        <v>0</v>
      </c>
      <c r="P410" s="173"/>
      <c r="Q410" s="212">
        <f t="shared" si="88"/>
        <v>0</v>
      </c>
      <c r="R410" s="289"/>
      <c r="S410" s="291"/>
      <c r="T410" s="293"/>
      <c r="U410" s="295"/>
    </row>
    <row r="411" spans="1:21">
      <c r="B411" s="270"/>
      <c r="I411" s="227" t="s">
        <v>21</v>
      </c>
      <c r="J411" s="228">
        <f>SUM(J403:J410)</f>
        <v>0</v>
      </c>
      <c r="K411" s="9"/>
      <c r="L411" s="228">
        <f>SUM(L403:L410)</f>
        <v>0</v>
      </c>
      <c r="M411" s="9"/>
      <c r="N411" s="9"/>
      <c r="O411" s="228">
        <f>SUM(O403:O410)</f>
        <v>0</v>
      </c>
      <c r="P411" s="9"/>
      <c r="Q411" s="228">
        <f>SUM(Q403:Q410)</f>
        <v>0</v>
      </c>
      <c r="R411" s="228">
        <f>SUM(R403:R410)</f>
        <v>12000</v>
      </c>
      <c r="S411" s="228">
        <f>SUM(S403:S410)</f>
        <v>14760</v>
      </c>
    </row>
    <row r="413" spans="1:21">
      <c r="A413" s="273" t="s">
        <v>470</v>
      </c>
      <c r="B413" s="274"/>
      <c r="C413" s="178"/>
      <c r="D413" s="7"/>
      <c r="E413" s="7"/>
      <c r="F413" s="7"/>
      <c r="G413" s="7"/>
      <c r="H413" s="7"/>
      <c r="I413" s="7"/>
      <c r="J413" s="7"/>
      <c r="K413" s="7"/>
      <c r="L413" s="7"/>
      <c r="M413" s="10" t="str">
        <f>A413</f>
        <v>PAKIET NR 42</v>
      </c>
    </row>
    <row r="414" spans="1:21">
      <c r="A414" s="283" t="s">
        <v>0</v>
      </c>
      <c r="B414" s="284"/>
      <c r="C414" s="284"/>
      <c r="D414" s="284"/>
      <c r="E414" s="284"/>
      <c r="F414" s="284"/>
      <c r="G414" s="285"/>
      <c r="H414" s="283" t="s">
        <v>1</v>
      </c>
      <c r="I414" s="284"/>
      <c r="J414" s="284"/>
      <c r="K414" s="284"/>
      <c r="L414" s="285"/>
      <c r="M414" s="283" t="s">
        <v>2</v>
      </c>
      <c r="N414" s="284"/>
      <c r="O414" s="284"/>
      <c r="P414" s="284"/>
      <c r="Q414" s="284"/>
      <c r="R414" s="284"/>
      <c r="S414" s="285"/>
      <c r="T414" s="286" t="s">
        <v>3</v>
      </c>
      <c r="U414" s="287"/>
    </row>
    <row r="415" spans="1:21" ht="52.5">
      <c r="A415" s="56" t="s">
        <v>22</v>
      </c>
      <c r="B415" s="46" t="s">
        <v>23</v>
      </c>
      <c r="C415" s="47" t="s">
        <v>62</v>
      </c>
      <c r="D415" s="57" t="s">
        <v>50</v>
      </c>
      <c r="E415" s="57" t="s">
        <v>24</v>
      </c>
      <c r="F415" s="47" t="s">
        <v>59</v>
      </c>
      <c r="G415" s="47" t="s">
        <v>25</v>
      </c>
      <c r="H415" s="169" t="s">
        <v>26</v>
      </c>
      <c r="I415" s="48" t="s">
        <v>27</v>
      </c>
      <c r="J415" s="49" t="s">
        <v>28</v>
      </c>
      <c r="K415" s="50" t="s">
        <v>4</v>
      </c>
      <c r="L415" s="49" t="s">
        <v>29</v>
      </c>
      <c r="M415" s="51" t="s">
        <v>30</v>
      </c>
      <c r="N415" s="52" t="s">
        <v>31</v>
      </c>
      <c r="O415" s="51" t="s">
        <v>32</v>
      </c>
      <c r="P415" s="50" t="s">
        <v>4</v>
      </c>
      <c r="Q415" s="51" t="s">
        <v>33</v>
      </c>
      <c r="R415" s="51" t="s">
        <v>48</v>
      </c>
      <c r="S415" s="51" t="s">
        <v>49</v>
      </c>
      <c r="T415" s="53" t="s">
        <v>51</v>
      </c>
      <c r="U415" s="54" t="s">
        <v>52</v>
      </c>
    </row>
    <row r="416" spans="1:21" ht="13.5" thickBot="1">
      <c r="A416" s="47" t="s">
        <v>5</v>
      </c>
      <c r="B416" s="192" t="s">
        <v>6</v>
      </c>
      <c r="C416" s="192" t="s">
        <v>7</v>
      </c>
      <c r="D416" s="192" t="s">
        <v>8</v>
      </c>
      <c r="E416" s="192" t="s">
        <v>9</v>
      </c>
      <c r="F416" s="201" t="s">
        <v>10</v>
      </c>
      <c r="G416" s="216" t="s">
        <v>11</v>
      </c>
      <c r="H416" s="217" t="s">
        <v>34</v>
      </c>
      <c r="I416" s="218" t="s">
        <v>38</v>
      </c>
      <c r="J416" s="192" t="s">
        <v>39</v>
      </c>
      <c r="K416" s="203" t="s">
        <v>40</v>
      </c>
      <c r="L416" s="190" t="s">
        <v>41</v>
      </c>
      <c r="M416" s="190" t="s">
        <v>35</v>
      </c>
      <c r="N416" s="203" t="s">
        <v>42</v>
      </c>
      <c r="O416" s="190" t="s">
        <v>43</v>
      </c>
      <c r="P416" s="203" t="s">
        <v>44</v>
      </c>
      <c r="Q416" s="190" t="s">
        <v>45</v>
      </c>
      <c r="R416" s="204" t="s">
        <v>12</v>
      </c>
      <c r="S416" s="204" t="s">
        <v>13</v>
      </c>
      <c r="T416" s="204" t="s">
        <v>36</v>
      </c>
      <c r="U416" s="204" t="s">
        <v>46</v>
      </c>
    </row>
    <row r="417" spans="1:21" ht="23.25" thickBot="1">
      <c r="A417" s="190" t="s">
        <v>14</v>
      </c>
      <c r="B417" s="191" t="s">
        <v>306</v>
      </c>
      <c r="C417" s="276" t="s">
        <v>490</v>
      </c>
      <c r="D417" s="276">
        <v>2020</v>
      </c>
      <c r="E417" s="193" t="s">
        <v>359</v>
      </c>
      <c r="F417" s="277">
        <v>10</v>
      </c>
      <c r="G417" s="223" t="s">
        <v>308</v>
      </c>
      <c r="H417" s="280">
        <v>30</v>
      </c>
      <c r="I417" s="171"/>
      <c r="J417" s="172">
        <f>H417*I417</f>
        <v>0</v>
      </c>
      <c r="K417" s="173"/>
      <c r="L417" s="172">
        <f>ROUND(J417*K417+J417,2)</f>
        <v>0</v>
      </c>
      <c r="M417" s="197">
        <v>36</v>
      </c>
      <c r="N417" s="174"/>
      <c r="O417" s="175">
        <f>N417*M417</f>
        <v>0</v>
      </c>
      <c r="P417" s="173"/>
      <c r="Q417" s="212">
        <f>ROUND(O417+O417*P417,2)</f>
        <v>0</v>
      </c>
      <c r="R417" s="198">
        <v>10000</v>
      </c>
      <c r="S417" s="222">
        <v>12300</v>
      </c>
      <c r="T417" s="24">
        <f>J417+O417+R417</f>
        <v>10000</v>
      </c>
      <c r="U417" s="24">
        <f>L417+Q417+S417</f>
        <v>12300</v>
      </c>
    </row>
    <row r="420" spans="1:21">
      <c r="A420" s="10" t="s">
        <v>471</v>
      </c>
      <c r="B420" s="7"/>
      <c r="C420" s="178"/>
      <c r="D420" s="7"/>
      <c r="E420" s="7"/>
      <c r="F420" s="7"/>
      <c r="G420" s="7"/>
      <c r="H420" s="7"/>
      <c r="I420" s="7"/>
      <c r="J420" s="7"/>
      <c r="K420" s="7"/>
      <c r="L420" s="7"/>
      <c r="M420" s="10" t="str">
        <f>A420</f>
        <v>PAKIET NR 43</v>
      </c>
    </row>
    <row r="421" spans="1:21">
      <c r="A421" s="283" t="s">
        <v>0</v>
      </c>
      <c r="B421" s="284"/>
      <c r="C421" s="284"/>
      <c r="D421" s="284"/>
      <c r="E421" s="284"/>
      <c r="F421" s="284"/>
      <c r="G421" s="285"/>
      <c r="H421" s="283" t="s">
        <v>1</v>
      </c>
      <c r="I421" s="284"/>
      <c r="J421" s="284"/>
      <c r="K421" s="284"/>
      <c r="L421" s="285"/>
      <c r="M421" s="283" t="s">
        <v>2</v>
      </c>
      <c r="N421" s="284"/>
      <c r="O421" s="284"/>
      <c r="P421" s="284"/>
      <c r="Q421" s="284"/>
      <c r="R421" s="284"/>
      <c r="S421" s="285"/>
      <c r="T421" s="286" t="s">
        <v>3</v>
      </c>
      <c r="U421" s="287"/>
    </row>
    <row r="422" spans="1:21" ht="52.5">
      <c r="A422" s="56" t="s">
        <v>22</v>
      </c>
      <c r="B422" s="46" t="s">
        <v>23</v>
      </c>
      <c r="C422" s="47" t="s">
        <v>62</v>
      </c>
      <c r="D422" s="57" t="s">
        <v>50</v>
      </c>
      <c r="E422" s="57" t="s">
        <v>24</v>
      </c>
      <c r="F422" s="47" t="s">
        <v>59</v>
      </c>
      <c r="G422" s="47" t="s">
        <v>25</v>
      </c>
      <c r="H422" s="169" t="s">
        <v>26</v>
      </c>
      <c r="I422" s="48" t="s">
        <v>27</v>
      </c>
      <c r="J422" s="49" t="s">
        <v>28</v>
      </c>
      <c r="K422" s="50" t="s">
        <v>4</v>
      </c>
      <c r="L422" s="49" t="s">
        <v>29</v>
      </c>
      <c r="M422" s="51" t="s">
        <v>30</v>
      </c>
      <c r="N422" s="52" t="s">
        <v>31</v>
      </c>
      <c r="O422" s="51" t="s">
        <v>32</v>
      </c>
      <c r="P422" s="50" t="s">
        <v>4</v>
      </c>
      <c r="Q422" s="51" t="s">
        <v>33</v>
      </c>
      <c r="R422" s="51" t="s">
        <v>48</v>
      </c>
      <c r="S422" s="51" t="s">
        <v>49</v>
      </c>
      <c r="T422" s="53" t="s">
        <v>51</v>
      </c>
      <c r="U422" s="54" t="s">
        <v>52</v>
      </c>
    </row>
    <row r="423" spans="1:21" ht="13.5" thickBot="1">
      <c r="A423" s="47" t="s">
        <v>5</v>
      </c>
      <c r="B423" s="192" t="s">
        <v>6</v>
      </c>
      <c r="C423" s="192" t="s">
        <v>7</v>
      </c>
      <c r="D423" s="192" t="s">
        <v>8</v>
      </c>
      <c r="E423" s="192" t="s">
        <v>9</v>
      </c>
      <c r="F423" s="201" t="s">
        <v>10</v>
      </c>
      <c r="G423" s="216" t="s">
        <v>11</v>
      </c>
      <c r="H423" s="217" t="s">
        <v>34</v>
      </c>
      <c r="I423" s="218" t="s">
        <v>38</v>
      </c>
      <c r="J423" s="192" t="s">
        <v>39</v>
      </c>
      <c r="K423" s="203" t="s">
        <v>40</v>
      </c>
      <c r="L423" s="190" t="s">
        <v>41</v>
      </c>
      <c r="M423" s="190" t="s">
        <v>35</v>
      </c>
      <c r="N423" s="203" t="s">
        <v>42</v>
      </c>
      <c r="O423" s="190" t="s">
        <v>43</v>
      </c>
      <c r="P423" s="203" t="s">
        <v>44</v>
      </c>
      <c r="Q423" s="190" t="s">
        <v>45</v>
      </c>
      <c r="R423" s="204" t="s">
        <v>12</v>
      </c>
      <c r="S423" s="204" t="s">
        <v>13</v>
      </c>
      <c r="T423" s="204" t="s">
        <v>36</v>
      </c>
      <c r="U423" s="204" t="s">
        <v>46</v>
      </c>
    </row>
    <row r="424" spans="1:21" ht="13.5" thickBot="1">
      <c r="A424" s="190" t="s">
        <v>14</v>
      </c>
      <c r="B424" s="191" t="s">
        <v>466</v>
      </c>
      <c r="C424" s="193" t="s">
        <v>467</v>
      </c>
      <c r="D424" s="193" t="s">
        <v>468</v>
      </c>
      <c r="E424" s="193" t="s">
        <v>469</v>
      </c>
      <c r="F424" s="206">
        <v>3</v>
      </c>
      <c r="G424" s="223" t="s">
        <v>394</v>
      </c>
      <c r="H424" s="211">
        <v>9</v>
      </c>
      <c r="I424" s="171"/>
      <c r="J424" s="172">
        <f>H424*I424</f>
        <v>0</v>
      </c>
      <c r="K424" s="173"/>
      <c r="L424" s="172">
        <f>ROUND(J424*K424+J424,2)</f>
        <v>0</v>
      </c>
      <c r="M424" s="197">
        <v>12</v>
      </c>
      <c r="N424" s="174"/>
      <c r="O424" s="175">
        <f>N424*M424</f>
        <v>0</v>
      </c>
      <c r="P424" s="173"/>
      <c r="Q424" s="212">
        <f>ROUND(O424+O424*P424,2)</f>
        <v>0</v>
      </c>
      <c r="R424" s="198">
        <v>30000</v>
      </c>
      <c r="S424" s="222">
        <v>36900</v>
      </c>
      <c r="T424" s="24">
        <f>J424+O424+R424</f>
        <v>30000</v>
      </c>
      <c r="U424" s="24">
        <f>L424+Q424+S424</f>
        <v>36900</v>
      </c>
    </row>
    <row r="427" spans="1:21">
      <c r="A427" s="10" t="s">
        <v>485</v>
      </c>
      <c r="B427" s="7"/>
      <c r="C427" s="178"/>
      <c r="D427" s="7"/>
      <c r="E427" s="7"/>
      <c r="F427" s="7"/>
      <c r="G427" s="7"/>
      <c r="H427" s="7"/>
      <c r="I427" s="7"/>
      <c r="J427" s="7"/>
      <c r="K427" s="7"/>
      <c r="L427" s="7"/>
      <c r="M427" s="10" t="str">
        <f>A427</f>
        <v>PAKIET NR 44</v>
      </c>
    </row>
    <row r="428" spans="1:21">
      <c r="A428" s="283" t="s">
        <v>0</v>
      </c>
      <c r="B428" s="284"/>
      <c r="C428" s="284"/>
      <c r="D428" s="284"/>
      <c r="E428" s="284"/>
      <c r="F428" s="284"/>
      <c r="G428" s="285"/>
      <c r="H428" s="283" t="s">
        <v>1</v>
      </c>
      <c r="I428" s="284"/>
      <c r="J428" s="284"/>
      <c r="K428" s="284"/>
      <c r="L428" s="285"/>
      <c r="M428" s="283" t="s">
        <v>2</v>
      </c>
      <c r="N428" s="284"/>
      <c r="O428" s="284"/>
      <c r="P428" s="284"/>
      <c r="Q428" s="284"/>
      <c r="R428" s="284"/>
      <c r="S428" s="285"/>
      <c r="T428" s="286" t="s">
        <v>3</v>
      </c>
      <c r="U428" s="287"/>
    </row>
    <row r="429" spans="1:21" ht="52.5">
      <c r="A429" s="56" t="s">
        <v>22</v>
      </c>
      <c r="B429" s="46" t="s">
        <v>23</v>
      </c>
      <c r="C429" s="47" t="s">
        <v>62</v>
      </c>
      <c r="D429" s="57" t="s">
        <v>50</v>
      </c>
      <c r="E429" s="57" t="s">
        <v>24</v>
      </c>
      <c r="F429" s="47" t="s">
        <v>59</v>
      </c>
      <c r="G429" s="47" t="s">
        <v>25</v>
      </c>
      <c r="H429" s="169" t="s">
        <v>26</v>
      </c>
      <c r="I429" s="48" t="s">
        <v>27</v>
      </c>
      <c r="J429" s="49" t="s">
        <v>28</v>
      </c>
      <c r="K429" s="50" t="s">
        <v>4</v>
      </c>
      <c r="L429" s="49" t="s">
        <v>29</v>
      </c>
      <c r="M429" s="51" t="s">
        <v>30</v>
      </c>
      <c r="N429" s="52" t="s">
        <v>31</v>
      </c>
      <c r="O429" s="51" t="s">
        <v>32</v>
      </c>
      <c r="P429" s="50" t="s">
        <v>4</v>
      </c>
      <c r="Q429" s="51" t="s">
        <v>33</v>
      </c>
      <c r="R429" s="51" t="s">
        <v>48</v>
      </c>
      <c r="S429" s="51" t="s">
        <v>49</v>
      </c>
      <c r="T429" s="53" t="s">
        <v>51</v>
      </c>
      <c r="U429" s="54" t="s">
        <v>52</v>
      </c>
    </row>
    <row r="430" spans="1:21" ht="13.5" thickBot="1">
      <c r="A430" s="47" t="s">
        <v>5</v>
      </c>
      <c r="B430" s="192" t="s">
        <v>6</v>
      </c>
      <c r="C430" s="192" t="s">
        <v>7</v>
      </c>
      <c r="D430" s="192" t="s">
        <v>8</v>
      </c>
      <c r="E430" s="192" t="s">
        <v>9</v>
      </c>
      <c r="F430" s="201" t="s">
        <v>10</v>
      </c>
      <c r="G430" s="216" t="s">
        <v>11</v>
      </c>
      <c r="H430" s="217" t="s">
        <v>34</v>
      </c>
      <c r="I430" s="218" t="s">
        <v>38</v>
      </c>
      <c r="J430" s="192" t="s">
        <v>39</v>
      </c>
      <c r="K430" s="203" t="s">
        <v>40</v>
      </c>
      <c r="L430" s="190" t="s">
        <v>41</v>
      </c>
      <c r="M430" s="190" t="s">
        <v>35</v>
      </c>
      <c r="N430" s="203" t="s">
        <v>42</v>
      </c>
      <c r="O430" s="190" t="s">
        <v>43</v>
      </c>
      <c r="P430" s="203" t="s">
        <v>44</v>
      </c>
      <c r="Q430" s="190" t="s">
        <v>45</v>
      </c>
      <c r="R430" s="204" t="s">
        <v>12</v>
      </c>
      <c r="S430" s="204" t="s">
        <v>13</v>
      </c>
      <c r="T430" s="204" t="s">
        <v>36</v>
      </c>
      <c r="U430" s="204" t="s">
        <v>46</v>
      </c>
    </row>
    <row r="431" spans="1:21" ht="34.5" thickBot="1">
      <c r="A431" s="190" t="s">
        <v>14</v>
      </c>
      <c r="B431" s="191" t="s">
        <v>328</v>
      </c>
      <c r="C431" s="193" t="s">
        <v>472</v>
      </c>
      <c r="D431" s="193" t="s">
        <v>260</v>
      </c>
      <c r="E431" s="193" t="s">
        <v>473</v>
      </c>
      <c r="F431" s="206">
        <v>1</v>
      </c>
      <c r="G431" s="223" t="s">
        <v>474</v>
      </c>
      <c r="H431" s="211">
        <v>3</v>
      </c>
      <c r="I431" s="171"/>
      <c r="J431" s="172">
        <f>H431*I431</f>
        <v>0</v>
      </c>
      <c r="K431" s="173"/>
      <c r="L431" s="172">
        <f>ROUND(J431*K431+J431,2)</f>
        <v>0</v>
      </c>
      <c r="M431" s="197">
        <v>10</v>
      </c>
      <c r="N431" s="174"/>
      <c r="O431" s="175">
        <f>N431*M431</f>
        <v>0</v>
      </c>
      <c r="P431" s="173"/>
      <c r="Q431" s="212">
        <f>ROUND(O431+O431*P431,2)</f>
        <v>0</v>
      </c>
      <c r="R431" s="198">
        <v>1500</v>
      </c>
      <c r="S431" s="222">
        <v>1845</v>
      </c>
      <c r="T431" s="24">
        <f>J431+O431+R431</f>
        <v>1500</v>
      </c>
      <c r="U431" s="24">
        <f>L431+Q431+S431</f>
        <v>1845</v>
      </c>
    </row>
    <row r="434" spans="1:21">
      <c r="A434" s="10" t="s">
        <v>486</v>
      </c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10" t="str">
        <f>A434</f>
        <v>PAKIET NR  45</v>
      </c>
    </row>
    <row r="435" spans="1:21">
      <c r="A435" s="283" t="s">
        <v>0</v>
      </c>
      <c r="B435" s="284"/>
      <c r="C435" s="284"/>
      <c r="D435" s="284"/>
      <c r="E435" s="284"/>
      <c r="F435" s="284"/>
      <c r="G435" s="285"/>
      <c r="H435" s="283" t="s">
        <v>1</v>
      </c>
      <c r="I435" s="284"/>
      <c r="J435" s="284"/>
      <c r="K435" s="284"/>
      <c r="L435" s="285"/>
      <c r="M435" s="283" t="s">
        <v>2</v>
      </c>
      <c r="N435" s="284"/>
      <c r="O435" s="284"/>
      <c r="P435" s="284"/>
      <c r="Q435" s="284"/>
      <c r="R435" s="284"/>
      <c r="S435" s="285"/>
      <c r="T435" s="286" t="s">
        <v>3</v>
      </c>
      <c r="U435" s="287"/>
    </row>
    <row r="436" spans="1:21" ht="52.5">
      <c r="A436" s="56" t="s">
        <v>22</v>
      </c>
      <c r="B436" s="46" t="s">
        <v>23</v>
      </c>
      <c r="C436" s="47" t="s">
        <v>62</v>
      </c>
      <c r="D436" s="47" t="s">
        <v>50</v>
      </c>
      <c r="E436" s="57" t="s">
        <v>24</v>
      </c>
      <c r="F436" s="47" t="s">
        <v>59</v>
      </c>
      <c r="G436" s="169" t="s">
        <v>25</v>
      </c>
      <c r="H436" s="47" t="s">
        <v>26</v>
      </c>
      <c r="I436" s="48" t="s">
        <v>27</v>
      </c>
      <c r="J436" s="49" t="s">
        <v>28</v>
      </c>
      <c r="K436" s="50" t="s">
        <v>4</v>
      </c>
      <c r="L436" s="49" t="s">
        <v>29</v>
      </c>
      <c r="M436" s="51" t="s">
        <v>30</v>
      </c>
      <c r="N436" s="52" t="s">
        <v>31</v>
      </c>
      <c r="O436" s="51" t="s">
        <v>32</v>
      </c>
      <c r="P436" s="50" t="s">
        <v>4</v>
      </c>
      <c r="Q436" s="51" t="s">
        <v>33</v>
      </c>
      <c r="R436" s="51" t="s">
        <v>48</v>
      </c>
      <c r="S436" s="51" t="s">
        <v>49</v>
      </c>
      <c r="T436" s="53" t="s">
        <v>51</v>
      </c>
      <c r="U436" s="54" t="s">
        <v>52</v>
      </c>
    </row>
    <row r="437" spans="1:21" ht="13.5" thickBot="1">
      <c r="A437" s="47" t="s">
        <v>5</v>
      </c>
      <c r="B437" s="192" t="s">
        <v>6</v>
      </c>
      <c r="C437" s="192" t="s">
        <v>7</v>
      </c>
      <c r="D437" s="192" t="s">
        <v>8</v>
      </c>
      <c r="E437" s="192" t="s">
        <v>9</v>
      </c>
      <c r="F437" s="216" t="s">
        <v>10</v>
      </c>
      <c r="G437" s="217" t="s">
        <v>11</v>
      </c>
      <c r="H437" s="267" t="s">
        <v>34</v>
      </c>
      <c r="I437" s="202" t="s">
        <v>38</v>
      </c>
      <c r="J437" s="192" t="s">
        <v>39</v>
      </c>
      <c r="K437" s="203" t="s">
        <v>40</v>
      </c>
      <c r="L437" s="190" t="s">
        <v>41</v>
      </c>
      <c r="M437" s="190" t="s">
        <v>35</v>
      </c>
      <c r="N437" s="203" t="s">
        <v>42</v>
      </c>
      <c r="O437" s="190" t="s">
        <v>43</v>
      </c>
      <c r="P437" s="203" t="s">
        <v>44</v>
      </c>
      <c r="Q437" s="190" t="s">
        <v>45</v>
      </c>
      <c r="R437" s="204" t="s">
        <v>12</v>
      </c>
      <c r="S437" s="204" t="s">
        <v>13</v>
      </c>
      <c r="T437" s="204" t="s">
        <v>36</v>
      </c>
      <c r="U437" s="204" t="s">
        <v>46</v>
      </c>
    </row>
    <row r="438" spans="1:21" ht="22.5">
      <c r="A438" s="190" t="s">
        <v>14</v>
      </c>
      <c r="B438" s="191" t="s">
        <v>475</v>
      </c>
      <c r="C438" s="193" t="s">
        <v>476</v>
      </c>
      <c r="D438" s="193" t="s">
        <v>260</v>
      </c>
      <c r="E438" s="192" t="s">
        <v>477</v>
      </c>
      <c r="F438" s="224">
        <v>1</v>
      </c>
      <c r="G438" s="223" t="s">
        <v>478</v>
      </c>
      <c r="H438" s="211">
        <v>3</v>
      </c>
      <c r="I438" s="171"/>
      <c r="J438" s="172">
        <f>H438*I438</f>
        <v>0</v>
      </c>
      <c r="K438" s="173"/>
      <c r="L438" s="172">
        <f>ROUND(J438*K438+J438,2)</f>
        <v>0</v>
      </c>
      <c r="M438" s="197">
        <v>20</v>
      </c>
      <c r="N438" s="174"/>
      <c r="O438" s="175">
        <f>N438*M438</f>
        <v>0</v>
      </c>
      <c r="P438" s="173"/>
      <c r="Q438" s="212">
        <f>ROUND(O438+O438*P438,2)</f>
        <v>0</v>
      </c>
      <c r="R438" s="198">
        <v>15000</v>
      </c>
      <c r="S438" s="222">
        <v>18450</v>
      </c>
      <c r="T438" s="292">
        <f>SUM(J440+O440+R440)</f>
        <v>17500</v>
      </c>
      <c r="U438" s="294">
        <f>SUM(L440+Q440+S440)</f>
        <v>21525</v>
      </c>
    </row>
    <row r="439" spans="1:21" ht="23.25" thickBot="1">
      <c r="A439" s="190" t="s">
        <v>15</v>
      </c>
      <c r="B439" s="191" t="s">
        <v>479</v>
      </c>
      <c r="C439" s="193" t="s">
        <v>480</v>
      </c>
      <c r="D439" s="193" t="s">
        <v>260</v>
      </c>
      <c r="E439" s="192" t="s">
        <v>477</v>
      </c>
      <c r="F439" s="224">
        <v>7</v>
      </c>
      <c r="G439" s="223" t="s">
        <v>478</v>
      </c>
      <c r="H439" s="226">
        <v>21</v>
      </c>
      <c r="I439" s="171"/>
      <c r="J439" s="172">
        <f t="shared" ref="J439" si="89">H439*I439</f>
        <v>0</v>
      </c>
      <c r="K439" s="173"/>
      <c r="L439" s="172">
        <f t="shared" ref="L439" si="90">ROUND(J439*K439+J439,2)</f>
        <v>0</v>
      </c>
      <c r="M439" s="197">
        <v>10</v>
      </c>
      <c r="N439" s="174"/>
      <c r="O439" s="175">
        <f t="shared" ref="O439" si="91">N439*M439</f>
        <v>0</v>
      </c>
      <c r="P439" s="173"/>
      <c r="Q439" s="212">
        <f t="shared" ref="Q439" si="92">ROUND(O439+O439*P439,2)</f>
        <v>0</v>
      </c>
      <c r="R439" s="198">
        <v>2500</v>
      </c>
      <c r="S439" s="222">
        <v>3075</v>
      </c>
      <c r="T439" s="293"/>
      <c r="U439" s="295"/>
    </row>
    <row r="440" spans="1:21">
      <c r="B440" s="219"/>
      <c r="I440" s="227" t="s">
        <v>21</v>
      </c>
      <c r="J440" s="228">
        <f>SUM(J438:J439)</f>
        <v>0</v>
      </c>
      <c r="K440" s="9"/>
      <c r="L440" s="228">
        <f>SUM(L438:L439)</f>
        <v>0</v>
      </c>
      <c r="M440" s="9"/>
      <c r="N440" s="9"/>
      <c r="O440" s="228">
        <f>SUM(O438:O439)</f>
        <v>0</v>
      </c>
      <c r="P440" s="9"/>
      <c r="Q440" s="228">
        <f>SUM(Q438:Q439)</f>
        <v>0</v>
      </c>
      <c r="R440" s="228">
        <f>SUM(R438:R439)</f>
        <v>17500</v>
      </c>
      <c r="S440" s="228">
        <f>SUM(S438:S439)</f>
        <v>21525</v>
      </c>
    </row>
    <row r="442" spans="1:21">
      <c r="A442" s="10" t="s">
        <v>487</v>
      </c>
      <c r="B442" s="7"/>
      <c r="C442" s="178"/>
      <c r="D442" s="7"/>
      <c r="E442" s="7"/>
      <c r="F442" s="7"/>
      <c r="G442" s="7"/>
      <c r="H442" s="7"/>
      <c r="I442" s="7"/>
      <c r="J442" s="7"/>
      <c r="K442" s="7"/>
      <c r="L442" s="7"/>
      <c r="M442" s="10" t="str">
        <f>A442</f>
        <v>PAKIET NR 46</v>
      </c>
    </row>
    <row r="443" spans="1:21">
      <c r="A443" s="283" t="s">
        <v>0</v>
      </c>
      <c r="B443" s="284"/>
      <c r="C443" s="284"/>
      <c r="D443" s="284"/>
      <c r="E443" s="284"/>
      <c r="F443" s="284"/>
      <c r="G443" s="285"/>
      <c r="H443" s="283" t="s">
        <v>1</v>
      </c>
      <c r="I443" s="284"/>
      <c r="J443" s="284"/>
      <c r="K443" s="284"/>
      <c r="L443" s="285"/>
      <c r="M443" s="283" t="s">
        <v>2</v>
      </c>
      <c r="N443" s="284"/>
      <c r="O443" s="284"/>
      <c r="P443" s="284"/>
      <c r="Q443" s="284"/>
      <c r="R443" s="284"/>
      <c r="S443" s="285"/>
      <c r="T443" s="286" t="s">
        <v>3</v>
      </c>
      <c r="U443" s="287"/>
    </row>
    <row r="444" spans="1:21" ht="52.5">
      <c r="A444" s="56" t="s">
        <v>22</v>
      </c>
      <c r="B444" s="46" t="s">
        <v>23</v>
      </c>
      <c r="C444" s="47" t="s">
        <v>62</v>
      </c>
      <c r="D444" s="57" t="s">
        <v>50</v>
      </c>
      <c r="E444" s="57" t="s">
        <v>24</v>
      </c>
      <c r="F444" s="47" t="s">
        <v>59</v>
      </c>
      <c r="G444" s="47" t="s">
        <v>25</v>
      </c>
      <c r="H444" s="169" t="s">
        <v>26</v>
      </c>
      <c r="I444" s="48" t="s">
        <v>27</v>
      </c>
      <c r="J444" s="49" t="s">
        <v>28</v>
      </c>
      <c r="K444" s="50" t="s">
        <v>4</v>
      </c>
      <c r="L444" s="49" t="s">
        <v>29</v>
      </c>
      <c r="M444" s="51" t="s">
        <v>30</v>
      </c>
      <c r="N444" s="52" t="s">
        <v>31</v>
      </c>
      <c r="O444" s="51" t="s">
        <v>32</v>
      </c>
      <c r="P444" s="50" t="s">
        <v>4</v>
      </c>
      <c r="Q444" s="51" t="s">
        <v>33</v>
      </c>
      <c r="R444" s="51" t="s">
        <v>48</v>
      </c>
      <c r="S444" s="51" t="s">
        <v>49</v>
      </c>
      <c r="T444" s="53" t="s">
        <v>51</v>
      </c>
      <c r="U444" s="54" t="s">
        <v>52</v>
      </c>
    </row>
    <row r="445" spans="1:21" ht="13.5" thickBot="1">
      <c r="A445" s="47" t="s">
        <v>5</v>
      </c>
      <c r="B445" s="192" t="s">
        <v>6</v>
      </c>
      <c r="C445" s="192" t="s">
        <v>7</v>
      </c>
      <c r="D445" s="192" t="s">
        <v>8</v>
      </c>
      <c r="E445" s="192" t="s">
        <v>9</v>
      </c>
      <c r="F445" s="201" t="s">
        <v>10</v>
      </c>
      <c r="G445" s="216" t="s">
        <v>11</v>
      </c>
      <c r="H445" s="217" t="s">
        <v>34</v>
      </c>
      <c r="I445" s="218" t="s">
        <v>38</v>
      </c>
      <c r="J445" s="192" t="s">
        <v>39</v>
      </c>
      <c r="K445" s="203" t="s">
        <v>40</v>
      </c>
      <c r="L445" s="190" t="s">
        <v>41</v>
      </c>
      <c r="M445" s="190" t="s">
        <v>35</v>
      </c>
      <c r="N445" s="203" t="s">
        <v>42</v>
      </c>
      <c r="O445" s="190" t="s">
        <v>43</v>
      </c>
      <c r="P445" s="203" t="s">
        <v>44</v>
      </c>
      <c r="Q445" s="190" t="s">
        <v>45</v>
      </c>
      <c r="R445" s="204" t="s">
        <v>12</v>
      </c>
      <c r="S445" s="204" t="s">
        <v>13</v>
      </c>
      <c r="T445" s="204" t="s">
        <v>36</v>
      </c>
      <c r="U445" s="204" t="s">
        <v>46</v>
      </c>
    </row>
    <row r="446" spans="1:21" ht="45.75" thickBot="1">
      <c r="A446" s="190" t="s">
        <v>14</v>
      </c>
      <c r="B446" s="191" t="s">
        <v>481</v>
      </c>
      <c r="C446" s="193" t="s">
        <v>482</v>
      </c>
      <c r="D446" s="193" t="s">
        <v>483</v>
      </c>
      <c r="E446" s="193" t="s">
        <v>484</v>
      </c>
      <c r="F446" s="206">
        <v>4</v>
      </c>
      <c r="G446" s="223" t="s">
        <v>394</v>
      </c>
      <c r="H446" s="211">
        <v>12</v>
      </c>
      <c r="I446" s="171"/>
      <c r="J446" s="172">
        <f>H446*I446</f>
        <v>0</v>
      </c>
      <c r="K446" s="173"/>
      <c r="L446" s="172">
        <f>ROUND(J446*K446+J446,2)</f>
        <v>0</v>
      </c>
      <c r="M446" s="197">
        <v>20</v>
      </c>
      <c r="N446" s="174"/>
      <c r="O446" s="175">
        <f>N446*M446</f>
        <v>0</v>
      </c>
      <c r="P446" s="173"/>
      <c r="Q446" s="212">
        <f>ROUND(O446+O446*P446,2)</f>
        <v>0</v>
      </c>
      <c r="R446" s="198">
        <v>80000</v>
      </c>
      <c r="S446" s="222">
        <v>98400</v>
      </c>
      <c r="T446" s="24">
        <f>J446+O446+R446</f>
        <v>80000</v>
      </c>
      <c r="U446" s="24">
        <f>L446+Q446+S446</f>
        <v>98400</v>
      </c>
    </row>
  </sheetData>
  <mergeCells count="287">
    <mergeCell ref="A443:G443"/>
    <mergeCell ref="H443:L443"/>
    <mergeCell ref="M443:S443"/>
    <mergeCell ref="T443:U443"/>
    <mergeCell ref="A428:G428"/>
    <mergeCell ref="H428:L428"/>
    <mergeCell ref="M428:S428"/>
    <mergeCell ref="T428:U428"/>
    <mergeCell ref="A435:G435"/>
    <mergeCell ref="H435:L435"/>
    <mergeCell ref="M435:S435"/>
    <mergeCell ref="T435:U435"/>
    <mergeCell ref="T438:T439"/>
    <mergeCell ref="U438:U439"/>
    <mergeCell ref="R403:R410"/>
    <mergeCell ref="S403:S410"/>
    <mergeCell ref="T403:T410"/>
    <mergeCell ref="U403:U410"/>
    <mergeCell ref="A414:G414"/>
    <mergeCell ref="H414:L414"/>
    <mergeCell ref="M414:S414"/>
    <mergeCell ref="T414:U414"/>
    <mergeCell ref="A421:G421"/>
    <mergeCell ref="H421:L421"/>
    <mergeCell ref="M421:S421"/>
    <mergeCell ref="T421:U421"/>
    <mergeCell ref="G395:G396"/>
    <mergeCell ref="R395:R396"/>
    <mergeCell ref="S395:S396"/>
    <mergeCell ref="T395:T396"/>
    <mergeCell ref="U395:U396"/>
    <mergeCell ref="A400:G400"/>
    <mergeCell ref="H400:L400"/>
    <mergeCell ref="M400:S400"/>
    <mergeCell ref="T400:U400"/>
    <mergeCell ref="A379:G379"/>
    <mergeCell ref="H379:L379"/>
    <mergeCell ref="M379:S379"/>
    <mergeCell ref="T379:U379"/>
    <mergeCell ref="G382:G388"/>
    <mergeCell ref="T382:T388"/>
    <mergeCell ref="U382:U388"/>
    <mergeCell ref="A392:G392"/>
    <mergeCell ref="H392:L392"/>
    <mergeCell ref="M392:S392"/>
    <mergeCell ref="T392:U392"/>
    <mergeCell ref="R86:R87"/>
    <mergeCell ref="S86:S87"/>
    <mergeCell ref="T86:T87"/>
    <mergeCell ref="U86:U87"/>
    <mergeCell ref="M34:S34"/>
    <mergeCell ref="T34:U34"/>
    <mergeCell ref="M41:S41"/>
    <mergeCell ref="T41:U41"/>
    <mergeCell ref="A47:G47"/>
    <mergeCell ref="H47:L47"/>
    <mergeCell ref="M47:S47"/>
    <mergeCell ref="T47:U47"/>
    <mergeCell ref="A68:G68"/>
    <mergeCell ref="H68:L68"/>
    <mergeCell ref="H83:L83"/>
    <mergeCell ref="M83:S83"/>
    <mergeCell ref="T83:U83"/>
    <mergeCell ref="T25:U25"/>
    <mergeCell ref="R28:R29"/>
    <mergeCell ref="S28:S29"/>
    <mergeCell ref="T28:T29"/>
    <mergeCell ref="U28:U29"/>
    <mergeCell ref="A25:G25"/>
    <mergeCell ref="H25:L25"/>
    <mergeCell ref="M25:S25"/>
    <mergeCell ref="M68:S68"/>
    <mergeCell ref="T68:U68"/>
    <mergeCell ref="A61:G61"/>
    <mergeCell ref="H61:L61"/>
    <mergeCell ref="M61:S61"/>
    <mergeCell ref="T61:U61"/>
    <mergeCell ref="T56:T57"/>
    <mergeCell ref="U56:U57"/>
    <mergeCell ref="A53:G53"/>
    <mergeCell ref="H53:L53"/>
    <mergeCell ref="M53:S53"/>
    <mergeCell ref="T53:U53"/>
    <mergeCell ref="A34:G34"/>
    <mergeCell ref="H34:L34"/>
    <mergeCell ref="A41:G41"/>
    <mergeCell ref="H41:L41"/>
    <mergeCell ref="M91:S91"/>
    <mergeCell ref="T91:U91"/>
    <mergeCell ref="R94:R113"/>
    <mergeCell ref="S94:S113"/>
    <mergeCell ref="T94:T113"/>
    <mergeCell ref="U94:U113"/>
    <mergeCell ref="A83:G83"/>
    <mergeCell ref="B4:L4"/>
    <mergeCell ref="B5:L5"/>
    <mergeCell ref="A91:G91"/>
    <mergeCell ref="H91:L91"/>
    <mergeCell ref="A75:G75"/>
    <mergeCell ref="H75:L75"/>
    <mergeCell ref="M75:S75"/>
    <mergeCell ref="T75:U75"/>
    <mergeCell ref="T78:T79"/>
    <mergeCell ref="U78:U79"/>
    <mergeCell ref="A10:G10"/>
    <mergeCell ref="H10:L10"/>
    <mergeCell ref="M10:S10"/>
    <mergeCell ref="T10:U10"/>
    <mergeCell ref="G13:G20"/>
    <mergeCell ref="T13:T20"/>
    <mergeCell ref="U13:U20"/>
    <mergeCell ref="A125:G125"/>
    <mergeCell ref="H125:L125"/>
    <mergeCell ref="M125:Q125"/>
    <mergeCell ref="T125:U125"/>
    <mergeCell ref="R128:R145"/>
    <mergeCell ref="S128:S145"/>
    <mergeCell ref="T128:T145"/>
    <mergeCell ref="U128:U145"/>
    <mergeCell ref="A117:G117"/>
    <mergeCell ref="H117:L117"/>
    <mergeCell ref="M117:S117"/>
    <mergeCell ref="T117:U117"/>
    <mergeCell ref="R120:R121"/>
    <mergeCell ref="S120:S121"/>
    <mergeCell ref="T120:T121"/>
    <mergeCell ref="U120:U121"/>
    <mergeCell ref="R159:R166"/>
    <mergeCell ref="S159:S166"/>
    <mergeCell ref="T159:T166"/>
    <mergeCell ref="U159:U166"/>
    <mergeCell ref="A170:G170"/>
    <mergeCell ref="H170:L170"/>
    <mergeCell ref="M170:S170"/>
    <mergeCell ref="T170:U170"/>
    <mergeCell ref="A149:G149"/>
    <mergeCell ref="H149:L149"/>
    <mergeCell ref="M149:S149"/>
    <mergeCell ref="T149:U149"/>
    <mergeCell ref="A156:G156"/>
    <mergeCell ref="H156:L156"/>
    <mergeCell ref="M156:S156"/>
    <mergeCell ref="T156:U156"/>
    <mergeCell ref="B189:I189"/>
    <mergeCell ref="C190:I190"/>
    <mergeCell ref="C191:I191"/>
    <mergeCell ref="C192:I192"/>
    <mergeCell ref="A196:G196"/>
    <mergeCell ref="H196:L196"/>
    <mergeCell ref="U174:U186"/>
    <mergeCell ref="B175:F175"/>
    <mergeCell ref="B177:F177"/>
    <mergeCell ref="B178:F178"/>
    <mergeCell ref="B179:F179"/>
    <mergeCell ref="R181:R186"/>
    <mergeCell ref="S181:S186"/>
    <mergeCell ref="B182:F182"/>
    <mergeCell ref="B184:F184"/>
    <mergeCell ref="B185:F185"/>
    <mergeCell ref="B186:F186"/>
    <mergeCell ref="A174:A179"/>
    <mergeCell ref="G174:G186"/>
    <mergeCell ref="R174:R177"/>
    <mergeCell ref="S174:S177"/>
    <mergeCell ref="T174:T186"/>
    <mergeCell ref="A181:A186"/>
    <mergeCell ref="A215:G215"/>
    <mergeCell ref="H215:L215"/>
    <mergeCell ref="M215:S215"/>
    <mergeCell ref="T215:U215"/>
    <mergeCell ref="T218:T221"/>
    <mergeCell ref="U218:U221"/>
    <mergeCell ref="T206:T210"/>
    <mergeCell ref="U206:U210"/>
    <mergeCell ref="M196:S196"/>
    <mergeCell ref="T196:U196"/>
    <mergeCell ref="A203:G203"/>
    <mergeCell ref="H203:L203"/>
    <mergeCell ref="M203:S203"/>
    <mergeCell ref="T203:U203"/>
    <mergeCell ref="A225:G225"/>
    <mergeCell ref="H225:L225"/>
    <mergeCell ref="M225:S225"/>
    <mergeCell ref="T225:U225"/>
    <mergeCell ref="A232:G232"/>
    <mergeCell ref="H232:L232"/>
    <mergeCell ref="M232:S232"/>
    <mergeCell ref="T232:U232"/>
    <mergeCell ref="A239:G239"/>
    <mergeCell ref="H239:L239"/>
    <mergeCell ref="M239:S239"/>
    <mergeCell ref="T239:U239"/>
    <mergeCell ref="A246:G246"/>
    <mergeCell ref="H246:L246"/>
    <mergeCell ref="M246:S246"/>
    <mergeCell ref="T246:U246"/>
    <mergeCell ref="A253:G253"/>
    <mergeCell ref="H253:L253"/>
    <mergeCell ref="M253:S253"/>
    <mergeCell ref="T253:U253"/>
    <mergeCell ref="A260:G260"/>
    <mergeCell ref="H260:L260"/>
    <mergeCell ref="M260:S260"/>
    <mergeCell ref="T260:U260"/>
    <mergeCell ref="A267:G267"/>
    <mergeCell ref="H267:L267"/>
    <mergeCell ref="M267:S267"/>
    <mergeCell ref="T267:U267"/>
    <mergeCell ref="A274:G274"/>
    <mergeCell ref="H274:L274"/>
    <mergeCell ref="M274:S274"/>
    <mergeCell ref="T274:U274"/>
    <mergeCell ref="A281:G281"/>
    <mergeCell ref="H281:L281"/>
    <mergeCell ref="M281:S281"/>
    <mergeCell ref="T281:U281"/>
    <mergeCell ref="G284:G285"/>
    <mergeCell ref="T284:T285"/>
    <mergeCell ref="U284:U285"/>
    <mergeCell ref="A289:G289"/>
    <mergeCell ref="H289:L289"/>
    <mergeCell ref="M289:S289"/>
    <mergeCell ref="T289:U289"/>
    <mergeCell ref="A296:G296"/>
    <mergeCell ref="H296:L296"/>
    <mergeCell ref="M296:S296"/>
    <mergeCell ref="T296:U296"/>
    <mergeCell ref="G299:G300"/>
    <mergeCell ref="R299:R300"/>
    <mergeCell ref="S299:S300"/>
    <mergeCell ref="T299:T300"/>
    <mergeCell ref="U299:U300"/>
    <mergeCell ref="A304:G304"/>
    <mergeCell ref="H304:L304"/>
    <mergeCell ref="M304:S304"/>
    <mergeCell ref="T304:U304"/>
    <mergeCell ref="A311:G311"/>
    <mergeCell ref="H311:L311"/>
    <mergeCell ref="M311:S311"/>
    <mergeCell ref="T311:U311"/>
    <mergeCell ref="A314:A324"/>
    <mergeCell ref="B314:B324"/>
    <mergeCell ref="D314:D324"/>
    <mergeCell ref="E314:E324"/>
    <mergeCell ref="G314:G324"/>
    <mergeCell ref="R314:R324"/>
    <mergeCell ref="S314:S324"/>
    <mergeCell ref="T314:T330"/>
    <mergeCell ref="U314:U330"/>
    <mergeCell ref="A325:A330"/>
    <mergeCell ref="B325:B330"/>
    <mergeCell ref="D325:D330"/>
    <mergeCell ref="E325:E330"/>
    <mergeCell ref="G325:G330"/>
    <mergeCell ref="R325:R330"/>
    <mergeCell ref="S325:S330"/>
    <mergeCell ref="A334:G334"/>
    <mergeCell ref="H334:L334"/>
    <mergeCell ref="M334:S334"/>
    <mergeCell ref="T334:U334"/>
    <mergeCell ref="A341:G341"/>
    <mergeCell ref="H341:L341"/>
    <mergeCell ref="M341:S341"/>
    <mergeCell ref="T341:U341"/>
    <mergeCell ref="G344:G346"/>
    <mergeCell ref="T344:T346"/>
    <mergeCell ref="U344:U346"/>
    <mergeCell ref="A371:G371"/>
    <mergeCell ref="H371:L371"/>
    <mergeCell ref="M371:S371"/>
    <mergeCell ref="T371:U371"/>
    <mergeCell ref="R374:R375"/>
    <mergeCell ref="S374:S375"/>
    <mergeCell ref="T374:T375"/>
    <mergeCell ref="U374:U375"/>
    <mergeCell ref="A350:G350"/>
    <mergeCell ref="H350:L350"/>
    <mergeCell ref="M350:S350"/>
    <mergeCell ref="T350:U350"/>
    <mergeCell ref="A357:G357"/>
    <mergeCell ref="H357:L357"/>
    <mergeCell ref="M357:S357"/>
    <mergeCell ref="T357:U357"/>
    <mergeCell ref="A364:G364"/>
    <mergeCell ref="H364:L364"/>
    <mergeCell ref="M364:S364"/>
    <mergeCell ref="T364:U364"/>
  </mergeCells>
  <pageMargins left="0.15748031496062992" right="0.19685039370078741" top="0.51181102362204722" bottom="0.47244094488188981" header="0.15748031496062992" footer="0.15748031496062992"/>
  <pageSetup paperSize="9" pageOrder="overThenDown" orientation="landscape" r:id="rId1"/>
  <headerFooter>
    <oddHeader>&amp;L&amp;"Arial,Pogrubiony"&amp;9 7/PN/ZP/U/2023&amp;C&amp;"Arial,Pogrubiony"&amp;9FORMULARZ CENOWY&amp;R&amp;"Arial,Pogrubiony"&amp;9Załącznik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2023-02-20T09:06:13Z</cp:lastPrinted>
  <dcterms:created xsi:type="dcterms:W3CDTF">2016-03-18T07:53:20Z</dcterms:created>
  <dcterms:modified xsi:type="dcterms:W3CDTF">2023-02-20T09:07:02Z</dcterms:modified>
</cp:coreProperties>
</file>