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Rgh00110391-009\1 ZAMÓWIENIA\2024 POSTĘPOWANIA\RZP_52_OZŻW_2024_EB  NABIAŁ OPCJA\SWZ i zał do SWZ\"/>
    </mc:Choice>
  </mc:AlternateContent>
  <bookViews>
    <workbookView xWindow="0" yWindow="0" windowWidth="28770" windowHeight="447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OFERTY'!$B$1:$R$216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OFERTY'!$26:$27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13" l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114" i="13"/>
  <c r="M56" i="13" l="1"/>
  <c r="N56" i="13" s="1"/>
  <c r="I56" i="13"/>
  <c r="A56" i="13"/>
  <c r="M55" i="13"/>
  <c r="N55" i="13" s="1"/>
  <c r="I55" i="13"/>
  <c r="A55" i="13"/>
  <c r="M54" i="13"/>
  <c r="N54" i="13" s="1"/>
  <c r="I54" i="13"/>
  <c r="P54" i="13" s="1"/>
  <c r="A54" i="13"/>
  <c r="M53" i="13"/>
  <c r="N53" i="13" s="1"/>
  <c r="I53" i="13"/>
  <c r="A53" i="13"/>
  <c r="M52" i="13"/>
  <c r="N52" i="13" s="1"/>
  <c r="I52" i="13"/>
  <c r="A52" i="13"/>
  <c r="M51" i="13"/>
  <c r="N51" i="13" s="1"/>
  <c r="I51" i="13"/>
  <c r="A51" i="13"/>
  <c r="M50" i="13"/>
  <c r="N50" i="13" s="1"/>
  <c r="I50" i="13"/>
  <c r="P50" i="13" s="1"/>
  <c r="A50" i="13"/>
  <c r="M49" i="13"/>
  <c r="N49" i="13" s="1"/>
  <c r="I49" i="13"/>
  <c r="A49" i="13"/>
  <c r="M48" i="13"/>
  <c r="N48" i="13" s="1"/>
  <c r="I48" i="13"/>
  <c r="A48" i="13"/>
  <c r="M47" i="13"/>
  <c r="N47" i="13" s="1"/>
  <c r="I47" i="13"/>
  <c r="A47" i="13"/>
  <c r="M46" i="13"/>
  <c r="N46" i="13" s="1"/>
  <c r="I46" i="13"/>
  <c r="P46" i="13" s="1"/>
  <c r="A46" i="13"/>
  <c r="M45" i="13"/>
  <c r="N45" i="13" s="1"/>
  <c r="I45" i="13"/>
  <c r="A45" i="13"/>
  <c r="M44" i="13"/>
  <c r="N44" i="13" s="1"/>
  <c r="I44" i="13"/>
  <c r="A44" i="13"/>
  <c r="M43" i="13"/>
  <c r="N43" i="13" s="1"/>
  <c r="I43" i="13"/>
  <c r="A43" i="13"/>
  <c r="M42" i="13"/>
  <c r="N42" i="13" s="1"/>
  <c r="I42" i="13"/>
  <c r="P42" i="13" s="1"/>
  <c r="A42" i="13"/>
  <c r="M41" i="13"/>
  <c r="I41" i="13"/>
  <c r="J41" i="13" s="1"/>
  <c r="A41" i="13"/>
  <c r="M40" i="13"/>
  <c r="I40" i="13"/>
  <c r="A40" i="13"/>
  <c r="M39" i="13"/>
  <c r="I39" i="13"/>
  <c r="J39" i="13" s="1"/>
  <c r="A39" i="13"/>
  <c r="M38" i="13"/>
  <c r="I38" i="13"/>
  <c r="P38" i="13" s="1"/>
  <c r="A38" i="13"/>
  <c r="M37" i="13"/>
  <c r="I37" i="13"/>
  <c r="J37" i="13" s="1"/>
  <c r="A37" i="13"/>
  <c r="M36" i="13"/>
  <c r="I36" i="13"/>
  <c r="A36" i="13"/>
  <c r="P45" i="13" l="1"/>
  <c r="P36" i="13"/>
  <c r="P40" i="13"/>
  <c r="P44" i="13"/>
  <c r="P48" i="13"/>
  <c r="P52" i="13"/>
  <c r="P56" i="13"/>
  <c r="P43" i="13"/>
  <c r="P47" i="13"/>
  <c r="P51" i="13"/>
  <c r="P55" i="13"/>
  <c r="P49" i="13"/>
  <c r="P53" i="13"/>
  <c r="J36" i="13"/>
  <c r="J38" i="13"/>
  <c r="K38" i="13" s="1"/>
  <c r="J40" i="13"/>
  <c r="K40" i="13" s="1"/>
  <c r="J42" i="13"/>
  <c r="Q42" i="13" s="1"/>
  <c r="J43" i="13"/>
  <c r="Q43" i="13" s="1"/>
  <c r="J44" i="13"/>
  <c r="Q44" i="13" s="1"/>
  <c r="J45" i="13"/>
  <c r="Q45" i="13" s="1"/>
  <c r="J46" i="13"/>
  <c r="Q46" i="13" s="1"/>
  <c r="J47" i="13"/>
  <c r="Q47" i="13" s="1"/>
  <c r="J48" i="13"/>
  <c r="Q48" i="13" s="1"/>
  <c r="J49" i="13"/>
  <c r="Q49" i="13" s="1"/>
  <c r="J50" i="13"/>
  <c r="Q50" i="13" s="1"/>
  <c r="J51" i="13"/>
  <c r="Q51" i="13" s="1"/>
  <c r="J52" i="13"/>
  <c r="Q52" i="13" s="1"/>
  <c r="J53" i="13"/>
  <c r="Q53" i="13" s="1"/>
  <c r="J54" i="13"/>
  <c r="K54" i="13" s="1"/>
  <c r="J55" i="13"/>
  <c r="Q55" i="13" s="1"/>
  <c r="J56" i="13"/>
  <c r="Q56" i="13" s="1"/>
  <c r="N36" i="13"/>
  <c r="Q36" i="13" s="1"/>
  <c r="P37" i="13"/>
  <c r="N38" i="13"/>
  <c r="P39" i="13"/>
  <c r="N40" i="13"/>
  <c r="O40" i="13" s="1"/>
  <c r="P41" i="13"/>
  <c r="N37" i="13"/>
  <c r="Q37" i="13" s="1"/>
  <c r="N39" i="13"/>
  <c r="Q39" i="13" s="1"/>
  <c r="N41" i="13"/>
  <c r="Q41" i="13" s="1"/>
  <c r="O42" i="13"/>
  <c r="O43" i="13"/>
  <c r="O44" i="13"/>
  <c r="O45" i="13"/>
  <c r="O46" i="13"/>
  <c r="O47" i="13"/>
  <c r="O48" i="13"/>
  <c r="O49" i="13"/>
  <c r="O50" i="13"/>
  <c r="O51" i="13"/>
  <c r="O52" i="13"/>
  <c r="O53" i="13"/>
  <c r="O54" i="13"/>
  <c r="O55" i="13"/>
  <c r="O56" i="13"/>
  <c r="K36" i="13"/>
  <c r="K37" i="13"/>
  <c r="K39" i="13"/>
  <c r="K41" i="13"/>
  <c r="K43" i="13"/>
  <c r="K47" i="13"/>
  <c r="K51" i="13"/>
  <c r="K53" i="13"/>
  <c r="K55" i="13"/>
  <c r="M194" i="13"/>
  <c r="I194" i="13"/>
  <c r="P194" i="13" s="1"/>
  <c r="E194" i="13"/>
  <c r="A194" i="13"/>
  <c r="M193" i="13"/>
  <c r="N193" i="13" s="1"/>
  <c r="I193" i="13"/>
  <c r="E193" i="13"/>
  <c r="A193" i="13"/>
  <c r="M192" i="13"/>
  <c r="I192" i="13"/>
  <c r="E192" i="13"/>
  <c r="A192" i="13"/>
  <c r="M191" i="13"/>
  <c r="N191" i="13" s="1"/>
  <c r="I191" i="13"/>
  <c r="E191" i="13"/>
  <c r="A191" i="13"/>
  <c r="M190" i="13"/>
  <c r="N190" i="13" s="1"/>
  <c r="I190" i="13"/>
  <c r="E190" i="13"/>
  <c r="A190" i="13"/>
  <c r="M188" i="13"/>
  <c r="N188" i="13" s="1"/>
  <c r="I188" i="13"/>
  <c r="E188" i="13"/>
  <c r="A188" i="13"/>
  <c r="M187" i="13"/>
  <c r="I187" i="13"/>
  <c r="E187" i="13"/>
  <c r="B187" i="13"/>
  <c r="B188" i="13" s="1"/>
  <c r="A187" i="13"/>
  <c r="A103" i="13"/>
  <c r="E103" i="13"/>
  <c r="I103" i="13"/>
  <c r="J103" i="13" s="1"/>
  <c r="M103" i="13"/>
  <c r="N103" i="13"/>
  <c r="A104" i="13"/>
  <c r="E104" i="13"/>
  <c r="I104" i="13"/>
  <c r="J104" i="13" s="1"/>
  <c r="M104" i="13"/>
  <c r="N104" i="13"/>
  <c r="O104" i="13" s="1"/>
  <c r="A105" i="13"/>
  <c r="E105" i="13"/>
  <c r="I105" i="13"/>
  <c r="J105" i="13"/>
  <c r="M105" i="13"/>
  <c r="N105" i="13" s="1"/>
  <c r="A106" i="13"/>
  <c r="E106" i="13"/>
  <c r="I106" i="13"/>
  <c r="J106" i="13" s="1"/>
  <c r="M106" i="13"/>
  <c r="N106" i="13"/>
  <c r="A107" i="13"/>
  <c r="E107" i="13"/>
  <c r="I107" i="13"/>
  <c r="J107" i="13" s="1"/>
  <c r="M107" i="13"/>
  <c r="N107" i="13"/>
  <c r="A108" i="13"/>
  <c r="E108" i="13"/>
  <c r="I108" i="13"/>
  <c r="J108" i="13" s="1"/>
  <c r="M108" i="13"/>
  <c r="N108" i="13" s="1"/>
  <c r="O108" i="13" s="1"/>
  <c r="A109" i="13"/>
  <c r="E109" i="13"/>
  <c r="I109" i="13"/>
  <c r="P109" i="13" s="1"/>
  <c r="J109" i="13"/>
  <c r="M109" i="13"/>
  <c r="N109" i="13" s="1"/>
  <c r="A110" i="13"/>
  <c r="E110" i="13"/>
  <c r="I110" i="13"/>
  <c r="J110" i="13" s="1"/>
  <c r="M110" i="13"/>
  <c r="N110" i="13"/>
  <c r="O110" i="13"/>
  <c r="A111" i="13"/>
  <c r="E111" i="13"/>
  <c r="I111" i="13"/>
  <c r="J111" i="13"/>
  <c r="M111" i="13"/>
  <c r="N111" i="13" s="1"/>
  <c r="A112" i="13"/>
  <c r="E112" i="13"/>
  <c r="I112" i="13"/>
  <c r="J112" i="13" s="1"/>
  <c r="M112" i="13"/>
  <c r="N112" i="13" s="1"/>
  <c r="O112" i="13" s="1"/>
  <c r="M102" i="13"/>
  <c r="N102" i="13" s="1"/>
  <c r="O102" i="13" s="1"/>
  <c r="I102" i="13"/>
  <c r="E102" i="13"/>
  <c r="A102" i="13"/>
  <c r="N101" i="13"/>
  <c r="M101" i="13"/>
  <c r="I101" i="13"/>
  <c r="J101" i="13" s="1"/>
  <c r="E101" i="13"/>
  <c r="A101" i="13"/>
  <c r="M100" i="13"/>
  <c r="I100" i="13"/>
  <c r="E100" i="13"/>
  <c r="A100" i="13"/>
  <c r="M99" i="13"/>
  <c r="I99" i="13"/>
  <c r="J99" i="13" s="1"/>
  <c r="E99" i="13"/>
  <c r="A99" i="13"/>
  <c r="M98" i="13"/>
  <c r="N98" i="13" s="1"/>
  <c r="O98" i="13" s="1"/>
  <c r="I98" i="13"/>
  <c r="E98" i="13"/>
  <c r="A98" i="13"/>
  <c r="M97" i="13"/>
  <c r="N97" i="13" s="1"/>
  <c r="I97" i="13"/>
  <c r="J97" i="13" s="1"/>
  <c r="E97" i="13"/>
  <c r="A97" i="13"/>
  <c r="M96" i="13"/>
  <c r="I96" i="13"/>
  <c r="E96" i="13"/>
  <c r="A96" i="13"/>
  <c r="M95" i="13"/>
  <c r="I95" i="13"/>
  <c r="P95" i="13" s="1"/>
  <c r="E95" i="13"/>
  <c r="A95" i="13"/>
  <c r="M94" i="13"/>
  <c r="N94" i="13" s="1"/>
  <c r="O94" i="13" s="1"/>
  <c r="I94" i="13"/>
  <c r="E94" i="13"/>
  <c r="A94" i="13"/>
  <c r="M93" i="13"/>
  <c r="N93" i="13" s="1"/>
  <c r="J93" i="13"/>
  <c r="I93" i="13"/>
  <c r="E93" i="13"/>
  <c r="A93" i="13"/>
  <c r="M92" i="13"/>
  <c r="I92" i="13"/>
  <c r="A92" i="13"/>
  <c r="M91" i="13"/>
  <c r="I91" i="13"/>
  <c r="A91" i="13"/>
  <c r="M90" i="13"/>
  <c r="N90" i="13" s="1"/>
  <c r="O90" i="13" s="1"/>
  <c r="I90" i="13"/>
  <c r="A90" i="13"/>
  <c r="M89" i="13"/>
  <c r="N89" i="13" s="1"/>
  <c r="I89" i="13"/>
  <c r="J89" i="13" s="1"/>
  <c r="A89" i="13"/>
  <c r="M88" i="13"/>
  <c r="N88" i="13" s="1"/>
  <c r="O88" i="13" s="1"/>
  <c r="I88" i="13"/>
  <c r="A88" i="13"/>
  <c r="M87" i="13"/>
  <c r="I87" i="13"/>
  <c r="P87" i="13" s="1"/>
  <c r="A87" i="13"/>
  <c r="M86" i="13"/>
  <c r="N86" i="13" s="1"/>
  <c r="O86" i="13" s="1"/>
  <c r="I86" i="13"/>
  <c r="A86" i="13"/>
  <c r="M85" i="13"/>
  <c r="N85" i="13" s="1"/>
  <c r="O85" i="13" s="1"/>
  <c r="I85" i="13"/>
  <c r="A85" i="13"/>
  <c r="M84" i="13"/>
  <c r="I84" i="13"/>
  <c r="A84" i="13"/>
  <c r="M83" i="13"/>
  <c r="N83" i="13" s="1"/>
  <c r="O83" i="13" s="1"/>
  <c r="I83" i="13"/>
  <c r="A83" i="13"/>
  <c r="M82" i="13"/>
  <c r="I82" i="13"/>
  <c r="A82" i="13"/>
  <c r="M81" i="13"/>
  <c r="N81" i="13" s="1"/>
  <c r="O81" i="13" s="1"/>
  <c r="I81" i="13"/>
  <c r="A81" i="13"/>
  <c r="M80" i="13"/>
  <c r="I80" i="13"/>
  <c r="A80" i="13"/>
  <c r="M79" i="13"/>
  <c r="N79" i="13" s="1"/>
  <c r="O79" i="13" s="1"/>
  <c r="I79" i="13"/>
  <c r="A79" i="13"/>
  <c r="M78" i="13"/>
  <c r="I78" i="13"/>
  <c r="A78" i="13"/>
  <c r="M77" i="13"/>
  <c r="N77" i="13" s="1"/>
  <c r="O77" i="13" s="1"/>
  <c r="I77" i="13"/>
  <c r="A77" i="13"/>
  <c r="M76" i="13"/>
  <c r="I76" i="13"/>
  <c r="A76" i="13"/>
  <c r="M75" i="13"/>
  <c r="N75" i="13" s="1"/>
  <c r="O75" i="13" s="1"/>
  <c r="I75" i="13"/>
  <c r="A75" i="13"/>
  <c r="M74" i="13"/>
  <c r="I74" i="13"/>
  <c r="A74" i="13"/>
  <c r="M73" i="13"/>
  <c r="N73" i="13" s="1"/>
  <c r="O73" i="13" s="1"/>
  <c r="I73" i="13"/>
  <c r="A73" i="13"/>
  <c r="M72" i="13"/>
  <c r="I72" i="13"/>
  <c r="A72" i="13"/>
  <c r="M71" i="13"/>
  <c r="I71" i="13"/>
  <c r="A71" i="13"/>
  <c r="M70" i="13"/>
  <c r="I70" i="13"/>
  <c r="A70" i="13"/>
  <c r="M69" i="13"/>
  <c r="N69" i="13" s="1"/>
  <c r="O69" i="13" s="1"/>
  <c r="I69" i="13"/>
  <c r="A69" i="13"/>
  <c r="M68" i="13"/>
  <c r="I68" i="13"/>
  <c r="A68" i="13"/>
  <c r="M67" i="13"/>
  <c r="I67" i="13"/>
  <c r="J67" i="13" s="1"/>
  <c r="A67" i="13"/>
  <c r="M66" i="13"/>
  <c r="I66" i="13"/>
  <c r="A66" i="13"/>
  <c r="M65" i="13"/>
  <c r="N65" i="13" s="1"/>
  <c r="I65" i="13"/>
  <c r="J65" i="13" s="1"/>
  <c r="A65" i="13"/>
  <c r="M64" i="13"/>
  <c r="I64" i="13"/>
  <c r="A64" i="13"/>
  <c r="M63" i="13"/>
  <c r="N63" i="13" s="1"/>
  <c r="I63" i="13"/>
  <c r="J63" i="13" s="1"/>
  <c r="A63" i="13"/>
  <c r="M62" i="13"/>
  <c r="I62" i="13"/>
  <c r="A62" i="13"/>
  <c r="M61" i="13"/>
  <c r="N61" i="13" s="1"/>
  <c r="I61" i="13"/>
  <c r="A61" i="13"/>
  <c r="M60" i="13"/>
  <c r="I60" i="13"/>
  <c r="A60" i="13"/>
  <c r="M59" i="13"/>
  <c r="N59" i="13" s="1"/>
  <c r="I59" i="13"/>
  <c r="J59" i="13" s="1"/>
  <c r="A59" i="13"/>
  <c r="M58" i="13"/>
  <c r="I58" i="13"/>
  <c r="A58" i="13"/>
  <c r="M57" i="13"/>
  <c r="N57" i="13" s="1"/>
  <c r="I57" i="13"/>
  <c r="A57" i="13"/>
  <c r="M35" i="13"/>
  <c r="I35" i="13"/>
  <c r="A35" i="13"/>
  <c r="M34" i="13"/>
  <c r="I34" i="13"/>
  <c r="J34" i="13" s="1"/>
  <c r="A34" i="13"/>
  <c r="M33" i="13"/>
  <c r="I33" i="13"/>
  <c r="A33" i="13"/>
  <c r="M32" i="13"/>
  <c r="N32" i="13" s="1"/>
  <c r="I32" i="13"/>
  <c r="J32" i="13" s="1"/>
  <c r="A32" i="13"/>
  <c r="M31" i="13"/>
  <c r="I31" i="13"/>
  <c r="A31" i="13"/>
  <c r="M30" i="13"/>
  <c r="I30" i="13"/>
  <c r="B30" i="13"/>
  <c r="B31" i="13" s="1"/>
  <c r="B32" i="13" s="1"/>
  <c r="B33" i="13" s="1"/>
  <c r="B34" i="13" s="1"/>
  <c r="B35" i="13" s="1"/>
  <c r="A30" i="13"/>
  <c r="K49" i="13" l="1"/>
  <c r="K45" i="13"/>
  <c r="R51" i="13"/>
  <c r="R43" i="13"/>
  <c r="K44" i="13"/>
  <c r="R44" i="13" s="1"/>
  <c r="R47" i="13"/>
  <c r="K48" i="13"/>
  <c r="K52" i="13"/>
  <c r="R52" i="13" s="1"/>
  <c r="Q38" i="13"/>
  <c r="K56" i="13"/>
  <c r="R56" i="13" s="1"/>
  <c r="R55" i="13"/>
  <c r="Q40" i="13"/>
  <c r="O36" i="13"/>
  <c r="R36" i="13" s="1"/>
  <c r="O106" i="13"/>
  <c r="Q103" i="13"/>
  <c r="Q54" i="13"/>
  <c r="K50" i="13"/>
  <c r="R50" i="13" s="1"/>
  <c r="K46" i="13"/>
  <c r="R46" i="13" s="1"/>
  <c r="K42" i="13"/>
  <c r="R42" i="13" s="1"/>
  <c r="R53" i="13"/>
  <c r="R49" i="13"/>
  <c r="R45" i="13"/>
  <c r="R48" i="13"/>
  <c r="R40" i="13"/>
  <c r="O41" i="13"/>
  <c r="R41" i="13" s="1"/>
  <c r="O37" i="13"/>
  <c r="R37" i="13" s="1"/>
  <c r="R54" i="13"/>
  <c r="O39" i="13"/>
  <c r="R39" i="13" s="1"/>
  <c r="O38" i="13"/>
  <c r="R38" i="13" s="1"/>
  <c r="B60" i="13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P105" i="13"/>
  <c r="P71" i="13"/>
  <c r="P75" i="13"/>
  <c r="P64" i="13"/>
  <c r="P73" i="13"/>
  <c r="P76" i="13"/>
  <c r="P83" i="13"/>
  <c r="P84" i="13"/>
  <c r="P187" i="13"/>
  <c r="P190" i="13"/>
  <c r="P192" i="13"/>
  <c r="J187" i="13"/>
  <c r="O188" i="13"/>
  <c r="J190" i="13"/>
  <c r="Q190" i="13" s="1"/>
  <c r="O191" i="13"/>
  <c r="J192" i="13"/>
  <c r="K192" i="13" s="1"/>
  <c r="O193" i="13"/>
  <c r="J194" i="13"/>
  <c r="P188" i="13"/>
  <c r="P191" i="13"/>
  <c r="P193" i="13"/>
  <c r="N187" i="13"/>
  <c r="O187" i="13" s="1"/>
  <c r="N194" i="13"/>
  <c r="O194" i="13" s="1"/>
  <c r="N192" i="13"/>
  <c r="O192" i="13" s="1"/>
  <c r="J188" i="13"/>
  <c r="Q188" i="13" s="1"/>
  <c r="O190" i="13"/>
  <c r="J191" i="13"/>
  <c r="Q191" i="13" s="1"/>
  <c r="J193" i="13"/>
  <c r="Q193" i="13" s="1"/>
  <c r="P85" i="13"/>
  <c r="Q109" i="13"/>
  <c r="O111" i="13"/>
  <c r="Q110" i="13"/>
  <c r="O107" i="13"/>
  <c r="Q106" i="13"/>
  <c r="O103" i="13"/>
  <c r="Q111" i="13"/>
  <c r="Q107" i="13"/>
  <c r="P111" i="13"/>
  <c r="P107" i="13"/>
  <c r="P103" i="13"/>
  <c r="Q105" i="13"/>
  <c r="Q112" i="13"/>
  <c r="O109" i="13"/>
  <c r="Q108" i="13"/>
  <c r="O105" i="13"/>
  <c r="Q104" i="13"/>
  <c r="P91" i="13"/>
  <c r="P77" i="13"/>
  <c r="P79" i="13"/>
  <c r="J91" i="13"/>
  <c r="K91" i="13" s="1"/>
  <c r="N99" i="13"/>
  <c r="O99" i="13" s="1"/>
  <c r="P112" i="13"/>
  <c r="K111" i="13"/>
  <c r="P110" i="13"/>
  <c r="K109" i="13"/>
  <c r="P108" i="13"/>
  <c r="K107" i="13"/>
  <c r="R107" i="13" s="1"/>
  <c r="P106" i="13"/>
  <c r="K105" i="13"/>
  <c r="P104" i="13"/>
  <c r="K103" i="13"/>
  <c r="J95" i="13"/>
  <c r="K95" i="13" s="1"/>
  <c r="P69" i="13"/>
  <c r="P99" i="13"/>
  <c r="K112" i="13"/>
  <c r="R112" i="13" s="1"/>
  <c r="K110" i="13"/>
  <c r="R110" i="13" s="1"/>
  <c r="K108" i="13"/>
  <c r="R108" i="13" s="1"/>
  <c r="K106" i="13"/>
  <c r="R106" i="13" s="1"/>
  <c r="K104" i="13"/>
  <c r="R104" i="13" s="1"/>
  <c r="P81" i="13"/>
  <c r="P72" i="13"/>
  <c r="P80" i="13"/>
  <c r="O89" i="13"/>
  <c r="O93" i="13"/>
  <c r="O97" i="13"/>
  <c r="O101" i="13"/>
  <c r="P74" i="13"/>
  <c r="P82" i="13"/>
  <c r="N92" i="13"/>
  <c r="O92" i="13" s="1"/>
  <c r="N96" i="13"/>
  <c r="O96" i="13" s="1"/>
  <c r="N100" i="13"/>
  <c r="O100" i="13" s="1"/>
  <c r="N71" i="13"/>
  <c r="O71" i="13" s="1"/>
  <c r="N91" i="13"/>
  <c r="O91" i="13" s="1"/>
  <c r="N95" i="13"/>
  <c r="O95" i="13" s="1"/>
  <c r="P70" i="13"/>
  <c r="P78" i="13"/>
  <c r="N87" i="13"/>
  <c r="O87" i="13" s="1"/>
  <c r="P89" i="13"/>
  <c r="P93" i="13"/>
  <c r="P97" i="13"/>
  <c r="P101" i="13"/>
  <c r="P30" i="13"/>
  <c r="Q89" i="13"/>
  <c r="Q93" i="13"/>
  <c r="Q97" i="13"/>
  <c r="Q101" i="13"/>
  <c r="J87" i="13"/>
  <c r="P86" i="13"/>
  <c r="P88" i="13"/>
  <c r="K89" i="13"/>
  <c r="P90" i="13"/>
  <c r="P92" i="13"/>
  <c r="K93" i="13"/>
  <c r="P94" i="13"/>
  <c r="P96" i="13"/>
  <c r="K97" i="13"/>
  <c r="P98" i="13"/>
  <c r="K99" i="13"/>
  <c r="P100" i="13"/>
  <c r="K101" i="13"/>
  <c r="P102" i="13"/>
  <c r="J86" i="13"/>
  <c r="Q86" i="13" s="1"/>
  <c r="J88" i="13"/>
  <c r="Q88" i="13" s="1"/>
  <c r="J90" i="13"/>
  <c r="Q90" i="13" s="1"/>
  <c r="J92" i="13"/>
  <c r="J94" i="13"/>
  <c r="Q94" i="13" s="1"/>
  <c r="J96" i="13"/>
  <c r="J98" i="13"/>
  <c r="Q98" i="13" s="1"/>
  <c r="J100" i="13"/>
  <c r="J102" i="13"/>
  <c r="Q102" i="13" s="1"/>
  <c r="J70" i="13"/>
  <c r="J72" i="13"/>
  <c r="J74" i="13"/>
  <c r="J76" i="13"/>
  <c r="J78" i="13"/>
  <c r="J80" i="13"/>
  <c r="J82" i="13"/>
  <c r="J84" i="13"/>
  <c r="N70" i="13"/>
  <c r="O70" i="13" s="1"/>
  <c r="N72" i="13"/>
  <c r="O72" i="13" s="1"/>
  <c r="N74" i="13"/>
  <c r="O74" i="13" s="1"/>
  <c r="N76" i="13"/>
  <c r="O76" i="13" s="1"/>
  <c r="N78" i="13"/>
  <c r="O78" i="13" s="1"/>
  <c r="N80" i="13"/>
  <c r="O80" i="13" s="1"/>
  <c r="N82" i="13"/>
  <c r="O82" i="13" s="1"/>
  <c r="N84" i="13"/>
  <c r="O84" i="13" s="1"/>
  <c r="J69" i="13"/>
  <c r="Q69" i="13" s="1"/>
  <c r="J71" i="13"/>
  <c r="J73" i="13"/>
  <c r="Q73" i="13" s="1"/>
  <c r="J75" i="13"/>
  <c r="Q75" i="13" s="1"/>
  <c r="J77" i="13"/>
  <c r="Q77" i="13" s="1"/>
  <c r="J79" i="13"/>
  <c r="Q79" i="13" s="1"/>
  <c r="J81" i="13"/>
  <c r="Q81" i="13" s="1"/>
  <c r="J83" i="13"/>
  <c r="Q83" i="13" s="1"/>
  <c r="J85" i="13"/>
  <c r="Q85" i="13" s="1"/>
  <c r="Q63" i="13"/>
  <c r="Q32" i="13"/>
  <c r="K32" i="13"/>
  <c r="P60" i="13"/>
  <c r="P62" i="13"/>
  <c r="O65" i="13"/>
  <c r="K67" i="13"/>
  <c r="K34" i="13"/>
  <c r="Q65" i="13"/>
  <c r="N67" i="13"/>
  <c r="Q67" i="13" s="1"/>
  <c r="K59" i="13"/>
  <c r="P31" i="13"/>
  <c r="O59" i="13"/>
  <c r="K63" i="13"/>
  <c r="P66" i="13"/>
  <c r="P33" i="13"/>
  <c r="Q59" i="13"/>
  <c r="P35" i="13"/>
  <c r="P58" i="13"/>
  <c r="O63" i="13"/>
  <c r="K65" i="13"/>
  <c r="P68" i="13"/>
  <c r="J57" i="13"/>
  <c r="K57" i="13" s="1"/>
  <c r="O61" i="13"/>
  <c r="O57" i="13"/>
  <c r="J61" i="13"/>
  <c r="Q61" i="13" s="1"/>
  <c r="N34" i="13"/>
  <c r="Q34" i="13" s="1"/>
  <c r="J31" i="13"/>
  <c r="K31" i="13" s="1"/>
  <c r="O32" i="13"/>
  <c r="J33" i="13"/>
  <c r="K33" i="13" s="1"/>
  <c r="J35" i="13"/>
  <c r="K35" i="13" s="1"/>
  <c r="J58" i="13"/>
  <c r="K58" i="13" s="1"/>
  <c r="J60" i="13"/>
  <c r="K60" i="13" s="1"/>
  <c r="J62" i="13"/>
  <c r="J64" i="13"/>
  <c r="J66" i="13"/>
  <c r="K66" i="13" s="1"/>
  <c r="J68" i="13"/>
  <c r="K68" i="13" s="1"/>
  <c r="P32" i="13"/>
  <c r="P34" i="13"/>
  <c r="P57" i="13"/>
  <c r="P59" i="13"/>
  <c r="P61" i="13"/>
  <c r="P63" i="13"/>
  <c r="P65" i="13"/>
  <c r="P67" i="13"/>
  <c r="N31" i="13"/>
  <c r="O31" i="13" s="1"/>
  <c r="N33" i="13"/>
  <c r="O33" i="13" s="1"/>
  <c r="N35" i="13"/>
  <c r="O35" i="13" s="1"/>
  <c r="N58" i="13"/>
  <c r="O58" i="13" s="1"/>
  <c r="N60" i="13"/>
  <c r="O60" i="13" s="1"/>
  <c r="N62" i="13"/>
  <c r="O62" i="13" s="1"/>
  <c r="N64" i="13"/>
  <c r="O64" i="13" s="1"/>
  <c r="N66" i="13"/>
  <c r="O66" i="13" s="1"/>
  <c r="N68" i="13"/>
  <c r="O68" i="13" s="1"/>
  <c r="J30" i="13"/>
  <c r="N30" i="13"/>
  <c r="O30" i="13" s="1"/>
  <c r="R103" i="13" l="1"/>
  <c r="R111" i="13"/>
  <c r="K190" i="13"/>
  <c r="R190" i="13" s="1"/>
  <c r="R91" i="13"/>
  <c r="R32" i="13"/>
  <c r="R97" i="13"/>
  <c r="Q187" i="13"/>
  <c r="K187" i="13"/>
  <c r="R187" i="13" s="1"/>
  <c r="K191" i="13"/>
  <c r="R191" i="13" s="1"/>
  <c r="Q194" i="13"/>
  <c r="K194" i="13"/>
  <c r="R194" i="13" s="1"/>
  <c r="Q192" i="13"/>
  <c r="K193" i="13"/>
  <c r="R193" i="13" s="1"/>
  <c r="R192" i="13"/>
  <c r="K188" i="13"/>
  <c r="R188" i="13" s="1"/>
  <c r="R105" i="13"/>
  <c r="R109" i="13"/>
  <c r="R99" i="13"/>
  <c r="Q92" i="13"/>
  <c r="Q91" i="13"/>
  <c r="Q99" i="13"/>
  <c r="R65" i="13"/>
  <c r="R89" i="13"/>
  <c r="Q95" i="13"/>
  <c r="K77" i="13"/>
  <c r="R77" i="13" s="1"/>
  <c r="R95" i="13"/>
  <c r="Q71" i="13"/>
  <c r="R101" i="13"/>
  <c r="R93" i="13"/>
  <c r="K98" i="13"/>
  <c r="R98" i="13" s="1"/>
  <c r="Q100" i="13"/>
  <c r="Q87" i="13"/>
  <c r="Q96" i="13"/>
  <c r="K94" i="13"/>
  <c r="R94" i="13" s="1"/>
  <c r="K90" i="13"/>
  <c r="R90" i="13" s="1"/>
  <c r="K100" i="13"/>
  <c r="R100" i="13" s="1"/>
  <c r="K87" i="13"/>
  <c r="R87" i="13" s="1"/>
  <c r="K92" i="13"/>
  <c r="R92" i="13" s="1"/>
  <c r="Q57" i="13"/>
  <c r="K86" i="13"/>
  <c r="R86" i="13" s="1"/>
  <c r="K88" i="13"/>
  <c r="R88" i="13" s="1"/>
  <c r="K102" i="13"/>
  <c r="R102" i="13" s="1"/>
  <c r="K96" i="13"/>
  <c r="R96" i="13" s="1"/>
  <c r="Q78" i="13"/>
  <c r="K78" i="13"/>
  <c r="R78" i="13" s="1"/>
  <c r="Q74" i="13"/>
  <c r="K74" i="13"/>
  <c r="R74" i="13" s="1"/>
  <c r="Q72" i="13"/>
  <c r="K72" i="13"/>
  <c r="R72" i="13" s="1"/>
  <c r="K83" i="13"/>
  <c r="R83" i="13" s="1"/>
  <c r="K71" i="13"/>
  <c r="R71" i="13" s="1"/>
  <c r="Q70" i="13"/>
  <c r="K70" i="13"/>
  <c r="R70" i="13" s="1"/>
  <c r="K79" i="13"/>
  <c r="R79" i="13" s="1"/>
  <c r="K69" i="13"/>
  <c r="R69" i="13" s="1"/>
  <c r="Q84" i="13"/>
  <c r="K84" i="13"/>
  <c r="R84" i="13" s="1"/>
  <c r="K75" i="13"/>
  <c r="R75" i="13" s="1"/>
  <c r="Q76" i="13"/>
  <c r="K76" i="13"/>
  <c r="R76" i="13" s="1"/>
  <c r="Q82" i="13"/>
  <c r="K82" i="13"/>
  <c r="R82" i="13" s="1"/>
  <c r="K81" i="13"/>
  <c r="R81" i="13" s="1"/>
  <c r="Q80" i="13"/>
  <c r="K80" i="13"/>
  <c r="R80" i="13" s="1"/>
  <c r="K73" i="13"/>
  <c r="R73" i="13" s="1"/>
  <c r="K85" i="13"/>
  <c r="R85" i="13" s="1"/>
  <c r="O67" i="13"/>
  <c r="R67" i="13" s="1"/>
  <c r="R59" i="13"/>
  <c r="Q64" i="13"/>
  <c r="Q30" i="13"/>
  <c r="Q62" i="13"/>
  <c r="Q60" i="13"/>
  <c r="R57" i="13"/>
  <c r="R63" i="13"/>
  <c r="K61" i="13"/>
  <c r="R61" i="13" s="1"/>
  <c r="R66" i="13"/>
  <c r="R35" i="13"/>
  <c r="K62" i="13"/>
  <c r="R62" i="13" s="1"/>
  <c r="R33" i="13"/>
  <c r="Q58" i="13"/>
  <c r="O34" i="13"/>
  <c r="R34" i="13" s="1"/>
  <c r="K64" i="13"/>
  <c r="R64" i="13" s="1"/>
  <c r="R68" i="13"/>
  <c r="R60" i="13"/>
  <c r="R31" i="13"/>
  <c r="Q35" i="13"/>
  <c r="Q33" i="13"/>
  <c r="R58" i="13"/>
  <c r="Q68" i="13"/>
  <c r="Q66" i="13"/>
  <c r="Q31" i="13"/>
  <c r="K30" i="13"/>
  <c r="R30" i="13" s="1"/>
  <c r="E115" i="13" l="1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9" i="13"/>
  <c r="E195" i="13"/>
  <c r="E196" i="13"/>
  <c r="E197" i="13"/>
  <c r="E198" i="13"/>
  <c r="E199" i="13"/>
  <c r="E200" i="13"/>
  <c r="E201" i="13"/>
  <c r="E202" i="13"/>
  <c r="E203" i="13"/>
  <c r="E204" i="13"/>
  <c r="E205" i="13"/>
  <c r="E206" i="13"/>
  <c r="E207" i="13"/>
  <c r="E208" i="13"/>
  <c r="A195" i="13" l="1"/>
  <c r="A196" i="13"/>
  <c r="A197" i="13"/>
  <c r="A198" i="13"/>
  <c r="A199" i="13"/>
  <c r="A200" i="13"/>
  <c r="A201" i="13"/>
  <c r="A202" i="13"/>
  <c r="A203" i="13"/>
  <c r="A204" i="13"/>
  <c r="A205" i="13"/>
  <c r="A206" i="13"/>
  <c r="A207" i="13"/>
  <c r="A208" i="13"/>
  <c r="I195" i="13"/>
  <c r="J195" i="13" s="1"/>
  <c r="K195" i="13" s="1"/>
  <c r="I196" i="13"/>
  <c r="J196" i="13" s="1"/>
  <c r="I197" i="13"/>
  <c r="J197" i="13" s="1"/>
  <c r="I198" i="13"/>
  <c r="J198" i="13" s="1"/>
  <c r="I199" i="13"/>
  <c r="J199" i="13" s="1"/>
  <c r="I200" i="13"/>
  <c r="I201" i="13"/>
  <c r="J201" i="13" s="1"/>
  <c r="M195" i="13"/>
  <c r="N195" i="13" s="1"/>
  <c r="M196" i="13"/>
  <c r="N196" i="13" s="1"/>
  <c r="M197" i="13"/>
  <c r="N197" i="13" s="1"/>
  <c r="M198" i="13"/>
  <c r="N198" i="13" s="1"/>
  <c r="M199" i="13"/>
  <c r="N199" i="13" s="1"/>
  <c r="M200" i="13"/>
  <c r="N200" i="13" s="1"/>
  <c r="M201" i="13"/>
  <c r="N201" i="13" s="1"/>
  <c r="O201" i="13" s="1"/>
  <c r="A184" i="13"/>
  <c r="A185" i="13"/>
  <c r="I184" i="13"/>
  <c r="M184" i="13"/>
  <c r="N184" i="13" s="1"/>
  <c r="M185" i="13"/>
  <c r="N185" i="13" s="1"/>
  <c r="O185" i="13" s="1"/>
  <c r="I185" i="13"/>
  <c r="J185" i="13" s="1"/>
  <c r="M183" i="13"/>
  <c r="N183" i="13" s="1"/>
  <c r="O183" i="13" s="1"/>
  <c r="I183" i="13"/>
  <c r="A183" i="13"/>
  <c r="M182" i="13"/>
  <c r="N182" i="13" s="1"/>
  <c r="O182" i="13" s="1"/>
  <c r="I182" i="13"/>
  <c r="A182" i="13"/>
  <c r="M181" i="13"/>
  <c r="N181" i="13" s="1"/>
  <c r="O181" i="13" s="1"/>
  <c r="I181" i="13"/>
  <c r="A181" i="13"/>
  <c r="M180" i="13"/>
  <c r="N180" i="13" s="1"/>
  <c r="O180" i="13" s="1"/>
  <c r="I180" i="13"/>
  <c r="A180" i="13"/>
  <c r="M179" i="13"/>
  <c r="N179" i="13" s="1"/>
  <c r="O179" i="13" s="1"/>
  <c r="I179" i="13"/>
  <c r="J179" i="13" s="1"/>
  <c r="A179" i="13"/>
  <c r="M178" i="13"/>
  <c r="N178" i="13" s="1"/>
  <c r="O178" i="13" s="1"/>
  <c r="I178" i="13"/>
  <c r="J178" i="13" s="1"/>
  <c r="A178" i="13"/>
  <c r="M177" i="13"/>
  <c r="N177" i="13" s="1"/>
  <c r="O177" i="13" s="1"/>
  <c r="I177" i="13"/>
  <c r="J177" i="13" s="1"/>
  <c r="A177" i="13"/>
  <c r="M176" i="13"/>
  <c r="N176" i="13" s="1"/>
  <c r="I176" i="13"/>
  <c r="J176" i="13" s="1"/>
  <c r="A176" i="13"/>
  <c r="M175" i="13"/>
  <c r="N175" i="13" s="1"/>
  <c r="O175" i="13" s="1"/>
  <c r="I175" i="13"/>
  <c r="A175" i="13"/>
  <c r="M174" i="13"/>
  <c r="N174" i="13" s="1"/>
  <c r="O174" i="13" s="1"/>
  <c r="I174" i="13"/>
  <c r="A174" i="13"/>
  <c r="M173" i="13"/>
  <c r="N173" i="13" s="1"/>
  <c r="O173" i="13" s="1"/>
  <c r="I173" i="13"/>
  <c r="J173" i="13" s="1"/>
  <c r="A173" i="13"/>
  <c r="M172" i="13"/>
  <c r="I172" i="13"/>
  <c r="A172" i="13"/>
  <c r="M171" i="13"/>
  <c r="N171" i="13" s="1"/>
  <c r="O171" i="13" s="1"/>
  <c r="I171" i="13"/>
  <c r="A171" i="13"/>
  <c r="M170" i="13"/>
  <c r="N170" i="13" s="1"/>
  <c r="O170" i="13" s="1"/>
  <c r="I170" i="13"/>
  <c r="J170" i="13" s="1"/>
  <c r="A170" i="13"/>
  <c r="M169" i="13"/>
  <c r="N169" i="13" s="1"/>
  <c r="O169" i="13" s="1"/>
  <c r="I169" i="13"/>
  <c r="J169" i="13" s="1"/>
  <c r="A169" i="13"/>
  <c r="M168" i="13"/>
  <c r="N168" i="13" s="1"/>
  <c r="O168" i="13" s="1"/>
  <c r="I168" i="13"/>
  <c r="J168" i="13" s="1"/>
  <c r="A168" i="13"/>
  <c r="M167" i="13"/>
  <c r="I167" i="13"/>
  <c r="A167" i="13"/>
  <c r="M166" i="13"/>
  <c r="N166" i="13" s="1"/>
  <c r="I166" i="13"/>
  <c r="A166" i="13"/>
  <c r="M165" i="13"/>
  <c r="N165" i="13" s="1"/>
  <c r="O165" i="13" s="1"/>
  <c r="I165" i="13"/>
  <c r="J165" i="13" s="1"/>
  <c r="A165" i="13"/>
  <c r="M164" i="13"/>
  <c r="I164" i="13"/>
  <c r="A164" i="13"/>
  <c r="M163" i="13"/>
  <c r="N163" i="13" s="1"/>
  <c r="O163" i="13" s="1"/>
  <c r="I163" i="13"/>
  <c r="J163" i="13" s="1"/>
  <c r="A163" i="13"/>
  <c r="M162" i="13"/>
  <c r="N162" i="13" s="1"/>
  <c r="O162" i="13" s="1"/>
  <c r="I162" i="13"/>
  <c r="A162" i="13"/>
  <c r="M161" i="13"/>
  <c r="N161" i="13" s="1"/>
  <c r="O161" i="13" s="1"/>
  <c r="I161" i="13"/>
  <c r="J161" i="13" s="1"/>
  <c r="A161" i="13"/>
  <c r="M160" i="13"/>
  <c r="N160" i="13" s="1"/>
  <c r="O160" i="13" s="1"/>
  <c r="I160" i="13"/>
  <c r="J160" i="13" s="1"/>
  <c r="A160" i="13"/>
  <c r="M159" i="13"/>
  <c r="I159" i="13"/>
  <c r="A159" i="13"/>
  <c r="M158" i="13"/>
  <c r="N158" i="13" s="1"/>
  <c r="I158" i="13"/>
  <c r="A158" i="13"/>
  <c r="M157" i="13"/>
  <c r="N157" i="13" s="1"/>
  <c r="O157" i="13" s="1"/>
  <c r="I157" i="13"/>
  <c r="J157" i="13" s="1"/>
  <c r="A157" i="13"/>
  <c r="M156" i="13"/>
  <c r="I156" i="13"/>
  <c r="A156" i="13"/>
  <c r="M155" i="13"/>
  <c r="N155" i="13" s="1"/>
  <c r="O155" i="13" s="1"/>
  <c r="I155" i="13"/>
  <c r="J155" i="13" s="1"/>
  <c r="A155" i="13"/>
  <c r="M154" i="13"/>
  <c r="N154" i="13" s="1"/>
  <c r="O154" i="13" s="1"/>
  <c r="I154" i="13"/>
  <c r="A154" i="13"/>
  <c r="M153" i="13"/>
  <c r="N153" i="13" s="1"/>
  <c r="O153" i="13" s="1"/>
  <c r="I153" i="13"/>
  <c r="J153" i="13" s="1"/>
  <c r="A153" i="13"/>
  <c r="M152" i="13"/>
  <c r="N152" i="13" s="1"/>
  <c r="O152" i="13" s="1"/>
  <c r="I152" i="13"/>
  <c r="J152" i="13" s="1"/>
  <c r="A152" i="13"/>
  <c r="M151" i="13"/>
  <c r="I151" i="13"/>
  <c r="A151" i="13"/>
  <c r="M150" i="13"/>
  <c r="N150" i="13" s="1"/>
  <c r="I150" i="13"/>
  <c r="A150" i="13"/>
  <c r="M149" i="13"/>
  <c r="N149" i="13" s="1"/>
  <c r="O149" i="13" s="1"/>
  <c r="I149" i="13"/>
  <c r="J149" i="13" s="1"/>
  <c r="A149" i="13"/>
  <c r="M148" i="13"/>
  <c r="I148" i="13"/>
  <c r="A148" i="13"/>
  <c r="M147" i="13"/>
  <c r="N147" i="13" s="1"/>
  <c r="O147" i="13" s="1"/>
  <c r="I147" i="13"/>
  <c r="J147" i="13" s="1"/>
  <c r="A147" i="13"/>
  <c r="M146" i="13"/>
  <c r="N146" i="13" s="1"/>
  <c r="O146" i="13" s="1"/>
  <c r="I146" i="13"/>
  <c r="A146" i="13"/>
  <c r="M145" i="13"/>
  <c r="N145" i="13" s="1"/>
  <c r="O145" i="13" s="1"/>
  <c r="I145" i="13"/>
  <c r="J145" i="13" s="1"/>
  <c r="A145" i="13"/>
  <c r="M144" i="13"/>
  <c r="N144" i="13" s="1"/>
  <c r="O144" i="13" s="1"/>
  <c r="I144" i="13"/>
  <c r="J144" i="13" s="1"/>
  <c r="A144" i="13"/>
  <c r="M143" i="13"/>
  <c r="I143" i="13"/>
  <c r="A143" i="13"/>
  <c r="M142" i="13"/>
  <c r="N142" i="13" s="1"/>
  <c r="I142" i="13"/>
  <c r="A142" i="13"/>
  <c r="M141" i="13"/>
  <c r="N141" i="13" s="1"/>
  <c r="O141" i="13" s="1"/>
  <c r="I141" i="13"/>
  <c r="J141" i="13" s="1"/>
  <c r="A141" i="13"/>
  <c r="M140" i="13"/>
  <c r="I140" i="13"/>
  <c r="A140" i="13"/>
  <c r="M139" i="13"/>
  <c r="N139" i="13" s="1"/>
  <c r="O139" i="13" s="1"/>
  <c r="I139" i="13"/>
  <c r="J139" i="13" s="1"/>
  <c r="A139" i="13"/>
  <c r="M138" i="13"/>
  <c r="N138" i="13" s="1"/>
  <c r="O138" i="13" s="1"/>
  <c r="I138" i="13"/>
  <c r="A138" i="13"/>
  <c r="M137" i="13"/>
  <c r="N137" i="13" s="1"/>
  <c r="O137" i="13" s="1"/>
  <c r="I137" i="13"/>
  <c r="J137" i="13" s="1"/>
  <c r="A137" i="13"/>
  <c r="M136" i="13"/>
  <c r="N136" i="13" s="1"/>
  <c r="O136" i="13" s="1"/>
  <c r="I136" i="13"/>
  <c r="J136" i="13" s="1"/>
  <c r="A136" i="13"/>
  <c r="M135" i="13"/>
  <c r="I135" i="13"/>
  <c r="A135" i="13"/>
  <c r="M134" i="13"/>
  <c r="I134" i="13"/>
  <c r="A134" i="13"/>
  <c r="M133" i="13"/>
  <c r="N133" i="13" s="1"/>
  <c r="O133" i="13" s="1"/>
  <c r="I133" i="13"/>
  <c r="J133" i="13" s="1"/>
  <c r="A133" i="13"/>
  <c r="M132" i="13"/>
  <c r="I132" i="13"/>
  <c r="A132" i="13"/>
  <c r="M131" i="13"/>
  <c r="N131" i="13" s="1"/>
  <c r="O131" i="13" s="1"/>
  <c r="I131" i="13"/>
  <c r="J131" i="13" s="1"/>
  <c r="A131" i="13"/>
  <c r="M130" i="13"/>
  <c r="N130" i="13" s="1"/>
  <c r="I130" i="13"/>
  <c r="J130" i="13" s="1"/>
  <c r="A130" i="13"/>
  <c r="M129" i="13"/>
  <c r="N129" i="13" s="1"/>
  <c r="O129" i="13" s="1"/>
  <c r="I129" i="13"/>
  <c r="J129" i="13" s="1"/>
  <c r="A129" i="13"/>
  <c r="M128" i="13"/>
  <c r="I128" i="13"/>
  <c r="A128" i="13"/>
  <c r="M127" i="13"/>
  <c r="I127" i="13"/>
  <c r="J127" i="13" s="1"/>
  <c r="K127" i="13" s="1"/>
  <c r="A127" i="13"/>
  <c r="M126" i="13"/>
  <c r="I126" i="13"/>
  <c r="A126" i="13"/>
  <c r="M125" i="13"/>
  <c r="I125" i="13"/>
  <c r="A125" i="13"/>
  <c r="M124" i="13"/>
  <c r="I124" i="13"/>
  <c r="A124" i="13"/>
  <c r="M123" i="13"/>
  <c r="N123" i="13" s="1"/>
  <c r="I123" i="13"/>
  <c r="J123" i="13" s="1"/>
  <c r="A123" i="13"/>
  <c r="M122" i="13"/>
  <c r="I122" i="13"/>
  <c r="A122" i="13"/>
  <c r="M121" i="13"/>
  <c r="I121" i="13"/>
  <c r="J121" i="13" s="1"/>
  <c r="A121" i="13"/>
  <c r="M120" i="13"/>
  <c r="I120" i="13"/>
  <c r="A120" i="13"/>
  <c r="M119" i="13"/>
  <c r="I119" i="13"/>
  <c r="J119" i="13" s="1"/>
  <c r="A119" i="13"/>
  <c r="M118" i="13"/>
  <c r="I118" i="13"/>
  <c r="A118" i="13"/>
  <c r="M117" i="13"/>
  <c r="I117" i="13"/>
  <c r="J117" i="13" s="1"/>
  <c r="A117" i="13"/>
  <c r="M116" i="13"/>
  <c r="I116" i="13"/>
  <c r="A116" i="13"/>
  <c r="A115" i="13"/>
  <c r="M115" i="13"/>
  <c r="I115" i="13"/>
  <c r="B115" i="13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B130" i="13" s="1"/>
  <c r="B131" i="13" s="1"/>
  <c r="B132" i="13" s="1"/>
  <c r="B133" i="13" s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71" i="13" s="1"/>
  <c r="B172" i="13" s="1"/>
  <c r="B173" i="13" s="1"/>
  <c r="B174" i="13" s="1"/>
  <c r="B175" i="13" s="1"/>
  <c r="B176" i="13" s="1"/>
  <c r="B177" i="13" s="1"/>
  <c r="B178" i="13" s="1"/>
  <c r="B179" i="13" s="1"/>
  <c r="B180" i="13" s="1"/>
  <c r="B181" i="13" s="1"/>
  <c r="B182" i="13" s="1"/>
  <c r="B183" i="13" s="1"/>
  <c r="B184" i="13" s="1"/>
  <c r="B185" i="13" s="1"/>
  <c r="A210" i="13"/>
  <c r="M210" i="13"/>
  <c r="I210" i="13"/>
  <c r="A189" i="13"/>
  <c r="M208" i="13"/>
  <c r="I208" i="13"/>
  <c r="M207" i="13"/>
  <c r="I207" i="13"/>
  <c r="M206" i="13"/>
  <c r="N206" i="13" s="1"/>
  <c r="I206" i="13"/>
  <c r="M205" i="13"/>
  <c r="I205" i="13"/>
  <c r="M204" i="13"/>
  <c r="N204" i="13" s="1"/>
  <c r="I204" i="13"/>
  <c r="M203" i="13"/>
  <c r="I203" i="13"/>
  <c r="M202" i="13"/>
  <c r="N202" i="13" s="1"/>
  <c r="I202" i="13"/>
  <c r="M189" i="13"/>
  <c r="I189" i="13"/>
  <c r="B189" i="13"/>
  <c r="B190" i="13" l="1"/>
  <c r="B191" i="13" s="1"/>
  <c r="B192" i="13" s="1"/>
  <c r="B193" i="13" s="1"/>
  <c r="B194" i="13" s="1"/>
  <c r="B195" i="13" s="1"/>
  <c r="B196" i="13" s="1"/>
  <c r="B197" i="13" s="1"/>
  <c r="B198" i="13" s="1"/>
  <c r="B199" i="13" s="1"/>
  <c r="B200" i="13" s="1"/>
  <c r="B201" i="13" s="1"/>
  <c r="B202" i="13" s="1"/>
  <c r="B203" i="13" s="1"/>
  <c r="B204" i="13" s="1"/>
  <c r="B205" i="13" s="1"/>
  <c r="B206" i="13" s="1"/>
  <c r="B207" i="13" s="1"/>
  <c r="B208" i="13" s="1"/>
  <c r="J200" i="13"/>
  <c r="K200" i="13" s="1"/>
  <c r="O200" i="13"/>
  <c r="Q198" i="13"/>
  <c r="P198" i="13"/>
  <c r="O197" i="13"/>
  <c r="K196" i="13"/>
  <c r="Q157" i="13"/>
  <c r="O198" i="13"/>
  <c r="P200" i="13"/>
  <c r="Q199" i="13"/>
  <c r="K199" i="13"/>
  <c r="Q196" i="13"/>
  <c r="P196" i="13"/>
  <c r="P117" i="13"/>
  <c r="P119" i="13"/>
  <c r="Q195" i="13"/>
  <c r="Q152" i="13"/>
  <c r="Q136" i="13"/>
  <c r="O195" i="13"/>
  <c r="R195" i="13" s="1"/>
  <c r="P184" i="13"/>
  <c r="O196" i="13"/>
  <c r="K198" i="13"/>
  <c r="P199" i="13"/>
  <c r="Q197" i="13"/>
  <c r="K197" i="13"/>
  <c r="P197" i="13"/>
  <c r="O199" i="13"/>
  <c r="P195" i="13"/>
  <c r="P128" i="13"/>
  <c r="Q149" i="13"/>
  <c r="Q178" i="13"/>
  <c r="Q201" i="13"/>
  <c r="J184" i="13"/>
  <c r="N119" i="13"/>
  <c r="O119" i="13" s="1"/>
  <c r="P121" i="13"/>
  <c r="J125" i="13"/>
  <c r="K125" i="13" s="1"/>
  <c r="P125" i="13"/>
  <c r="Q179" i="13"/>
  <c r="O184" i="13"/>
  <c r="Q176" i="13"/>
  <c r="Q141" i="13"/>
  <c r="O176" i="13"/>
  <c r="Q147" i="13"/>
  <c r="P201" i="13"/>
  <c r="N125" i="13"/>
  <c r="O125" i="13" s="1"/>
  <c r="Q137" i="13"/>
  <c r="N172" i="13"/>
  <c r="O172" i="13" s="1"/>
  <c r="J181" i="13"/>
  <c r="K181" i="13" s="1"/>
  <c r="R181" i="13" s="1"/>
  <c r="Q169" i="13"/>
  <c r="K201" i="13"/>
  <c r="R201" i="13" s="1"/>
  <c r="P127" i="13"/>
  <c r="O142" i="13"/>
  <c r="Q144" i="13"/>
  <c r="Q161" i="13"/>
  <c r="N117" i="13"/>
  <c r="O117" i="13" s="1"/>
  <c r="N127" i="13"/>
  <c r="O127" i="13" s="1"/>
  <c r="R127" i="13" s="1"/>
  <c r="Q139" i="13"/>
  <c r="O166" i="13"/>
  <c r="N121" i="13"/>
  <c r="O121" i="13" s="1"/>
  <c r="P123" i="13"/>
  <c r="N134" i="13"/>
  <c r="O134" i="13" s="1"/>
  <c r="Q170" i="13"/>
  <c r="J183" i="13"/>
  <c r="K183" i="13" s="1"/>
  <c r="R183" i="13" s="1"/>
  <c r="Q145" i="13"/>
  <c r="Q155" i="13"/>
  <c r="P115" i="13"/>
  <c r="O150" i="13"/>
  <c r="J175" i="13"/>
  <c r="K175" i="13" s="1"/>
  <c r="R175" i="13" s="1"/>
  <c r="P185" i="13"/>
  <c r="Q185" i="13"/>
  <c r="O158" i="13"/>
  <c r="Q129" i="13"/>
  <c r="K177" i="13"/>
  <c r="R177" i="13" s="1"/>
  <c r="Q131" i="13"/>
  <c r="Q153" i="13"/>
  <c r="Q163" i="13"/>
  <c r="Q123" i="13"/>
  <c r="K123" i="13"/>
  <c r="K119" i="13"/>
  <c r="Q168" i="13"/>
  <c r="Q133" i="13"/>
  <c r="Q160" i="13"/>
  <c r="Q165" i="13"/>
  <c r="K117" i="13"/>
  <c r="Q130" i="13"/>
  <c r="O130" i="13"/>
  <c r="K121" i="13"/>
  <c r="N116" i="13"/>
  <c r="O116" i="13" s="1"/>
  <c r="N118" i="13"/>
  <c r="O118" i="13" s="1"/>
  <c r="N120" i="13"/>
  <c r="O120" i="13" s="1"/>
  <c r="N122" i="13"/>
  <c r="O122" i="13" s="1"/>
  <c r="N124" i="13"/>
  <c r="O124" i="13" s="1"/>
  <c r="N126" i="13"/>
  <c r="O126" i="13" s="1"/>
  <c r="N128" i="13"/>
  <c r="O128" i="13" s="1"/>
  <c r="P130" i="13"/>
  <c r="K130" i="13"/>
  <c r="N135" i="13"/>
  <c r="O135" i="13" s="1"/>
  <c r="P138" i="13"/>
  <c r="N143" i="13"/>
  <c r="O143" i="13" s="1"/>
  <c r="P146" i="13"/>
  <c r="N151" i="13"/>
  <c r="O151" i="13" s="1"/>
  <c r="P154" i="13"/>
  <c r="N159" i="13"/>
  <c r="O159" i="13" s="1"/>
  <c r="P162" i="13"/>
  <c r="N167" i="13"/>
  <c r="O167" i="13" s="1"/>
  <c r="P171" i="13"/>
  <c r="P172" i="13"/>
  <c r="P174" i="13"/>
  <c r="Q177" i="13"/>
  <c r="K137" i="13"/>
  <c r="R137" i="13" s="1"/>
  <c r="P137" i="13"/>
  <c r="K131" i="13"/>
  <c r="R131" i="13" s="1"/>
  <c r="P131" i="13"/>
  <c r="J138" i="13"/>
  <c r="Q138" i="13" s="1"/>
  <c r="K139" i="13"/>
  <c r="R139" i="13" s="1"/>
  <c r="P139" i="13"/>
  <c r="J146" i="13"/>
  <c r="Q146" i="13" s="1"/>
  <c r="K147" i="13"/>
  <c r="R147" i="13" s="1"/>
  <c r="P147" i="13"/>
  <c r="J154" i="13"/>
  <c r="Q154" i="13" s="1"/>
  <c r="K155" i="13"/>
  <c r="R155" i="13" s="1"/>
  <c r="P155" i="13"/>
  <c r="J162" i="13"/>
  <c r="Q162" i="13" s="1"/>
  <c r="K163" i="13"/>
  <c r="R163" i="13" s="1"/>
  <c r="P163" i="13"/>
  <c r="J171" i="13"/>
  <c r="Q171" i="13" s="1"/>
  <c r="J172" i="13"/>
  <c r="K173" i="13"/>
  <c r="R173" i="13" s="1"/>
  <c r="J174" i="13"/>
  <c r="Q174" i="13" s="1"/>
  <c r="P116" i="13"/>
  <c r="P118" i="13"/>
  <c r="P120" i="13"/>
  <c r="P122" i="13"/>
  <c r="P124" i="13"/>
  <c r="P126" i="13"/>
  <c r="P132" i="13"/>
  <c r="P140" i="13"/>
  <c r="P148" i="13"/>
  <c r="P156" i="13"/>
  <c r="P164" i="13"/>
  <c r="Q173" i="13"/>
  <c r="J132" i="13"/>
  <c r="K132" i="13" s="1"/>
  <c r="K133" i="13"/>
  <c r="R133" i="13" s="1"/>
  <c r="P133" i="13"/>
  <c r="J140" i="13"/>
  <c r="K141" i="13"/>
  <c r="R141" i="13" s="1"/>
  <c r="P141" i="13"/>
  <c r="J148" i="13"/>
  <c r="K149" i="13"/>
  <c r="R149" i="13" s="1"/>
  <c r="P149" i="13"/>
  <c r="J156" i="13"/>
  <c r="K157" i="13"/>
  <c r="R157" i="13" s="1"/>
  <c r="P157" i="13"/>
  <c r="J164" i="13"/>
  <c r="K164" i="13" s="1"/>
  <c r="K165" i="13"/>
  <c r="R165" i="13" s="1"/>
  <c r="P165" i="13"/>
  <c r="P134" i="13"/>
  <c r="P142" i="13"/>
  <c r="P150" i="13"/>
  <c r="P158" i="13"/>
  <c r="P166" i="13"/>
  <c r="P182" i="13"/>
  <c r="J116" i="13"/>
  <c r="J118" i="13"/>
  <c r="J120" i="13"/>
  <c r="J122" i="13"/>
  <c r="K122" i="13" s="1"/>
  <c r="O123" i="13"/>
  <c r="J124" i="13"/>
  <c r="J126" i="13"/>
  <c r="J128" i="13"/>
  <c r="Q128" i="13" s="1"/>
  <c r="N132" i="13"/>
  <c r="O132" i="13" s="1"/>
  <c r="J134" i="13"/>
  <c r="P135" i="13"/>
  <c r="N140" i="13"/>
  <c r="O140" i="13" s="1"/>
  <c r="J142" i="13"/>
  <c r="Q142" i="13" s="1"/>
  <c r="P143" i="13"/>
  <c r="N148" i="13"/>
  <c r="O148" i="13" s="1"/>
  <c r="J150" i="13"/>
  <c r="Q150" i="13" s="1"/>
  <c r="P151" i="13"/>
  <c r="N156" i="13"/>
  <c r="O156" i="13" s="1"/>
  <c r="J158" i="13"/>
  <c r="Q158" i="13" s="1"/>
  <c r="P159" i="13"/>
  <c r="N164" i="13"/>
  <c r="O164" i="13" s="1"/>
  <c r="J166" i="13"/>
  <c r="Q166" i="13" s="1"/>
  <c r="P167" i="13"/>
  <c r="P180" i="13"/>
  <c r="J182" i="13"/>
  <c r="Q182" i="13" s="1"/>
  <c r="J135" i="13"/>
  <c r="P136" i="13"/>
  <c r="K136" i="13"/>
  <c r="R136" i="13" s="1"/>
  <c r="J143" i="13"/>
  <c r="P144" i="13"/>
  <c r="K144" i="13"/>
  <c r="R144" i="13" s="1"/>
  <c r="J151" i="13"/>
  <c r="P152" i="13"/>
  <c r="K152" i="13"/>
  <c r="R152" i="13" s="1"/>
  <c r="J159" i="13"/>
  <c r="P160" i="13"/>
  <c r="K160" i="13"/>
  <c r="R160" i="13" s="1"/>
  <c r="J167" i="13"/>
  <c r="P168" i="13"/>
  <c r="K168" i="13"/>
  <c r="R168" i="13" s="1"/>
  <c r="P178" i="13"/>
  <c r="K178" i="13"/>
  <c r="R178" i="13" s="1"/>
  <c r="K179" i="13"/>
  <c r="R179" i="13" s="1"/>
  <c r="J180" i="13"/>
  <c r="Q180" i="13" s="1"/>
  <c r="K129" i="13"/>
  <c r="R129" i="13" s="1"/>
  <c r="P129" i="13"/>
  <c r="K145" i="13"/>
  <c r="R145" i="13" s="1"/>
  <c r="P145" i="13"/>
  <c r="K153" i="13"/>
  <c r="R153" i="13" s="1"/>
  <c r="P153" i="13"/>
  <c r="K161" i="13"/>
  <c r="R161" i="13" s="1"/>
  <c r="P161" i="13"/>
  <c r="K169" i="13"/>
  <c r="R169" i="13" s="1"/>
  <c r="P169" i="13"/>
  <c r="P170" i="13"/>
  <c r="K170" i="13"/>
  <c r="R170" i="13" s="1"/>
  <c r="P176" i="13"/>
  <c r="K176" i="13"/>
  <c r="P173" i="13"/>
  <c r="P175" i="13"/>
  <c r="P177" i="13"/>
  <c r="P179" i="13"/>
  <c r="P181" i="13"/>
  <c r="P183" i="13"/>
  <c r="K185" i="13"/>
  <c r="R185" i="13" s="1"/>
  <c r="J115" i="13"/>
  <c r="N115" i="13"/>
  <c r="O115" i="13" s="1"/>
  <c r="J210" i="13"/>
  <c r="K210" i="13" s="1"/>
  <c r="P210" i="13"/>
  <c r="N210" i="13"/>
  <c r="O210" i="13" s="1"/>
  <c r="J202" i="13"/>
  <c r="Q202" i="13" s="1"/>
  <c r="J204" i="13"/>
  <c r="K204" i="13" s="1"/>
  <c r="J206" i="13"/>
  <c r="Q206" i="13" s="1"/>
  <c r="P189" i="13"/>
  <c r="P203" i="13"/>
  <c r="P205" i="13"/>
  <c r="P207" i="13"/>
  <c r="P208" i="13"/>
  <c r="J189" i="13"/>
  <c r="K189" i="13" s="1"/>
  <c r="J203" i="13"/>
  <c r="K203" i="13" s="1"/>
  <c r="J205" i="13"/>
  <c r="K205" i="13" s="1"/>
  <c r="J207" i="13"/>
  <c r="K207" i="13" s="1"/>
  <c r="J208" i="13"/>
  <c r="K208" i="13" s="1"/>
  <c r="O206" i="13"/>
  <c r="O202" i="13"/>
  <c r="O204" i="13"/>
  <c r="P202" i="13"/>
  <c r="P204" i="13"/>
  <c r="P206" i="13"/>
  <c r="N189" i="13"/>
  <c r="N203" i="13"/>
  <c r="N205" i="13"/>
  <c r="N207" i="13"/>
  <c r="O207" i="13" s="1"/>
  <c r="N208" i="13"/>
  <c r="A212" i="13"/>
  <c r="M212" i="13"/>
  <c r="I212" i="13"/>
  <c r="R200" i="13" l="1"/>
  <c r="Q175" i="13"/>
  <c r="Q200" i="13"/>
  <c r="R197" i="13"/>
  <c r="Q119" i="13"/>
  <c r="R176" i="13"/>
  <c r="Q116" i="13"/>
  <c r="R198" i="13"/>
  <c r="R196" i="13"/>
  <c r="Q126" i="13"/>
  <c r="Q124" i="13"/>
  <c r="R199" i="13"/>
  <c r="R122" i="13"/>
  <c r="Q183" i="13"/>
  <c r="Q134" i="13"/>
  <c r="Q151" i="13"/>
  <c r="Q125" i="13"/>
  <c r="R125" i="13"/>
  <c r="Q159" i="13"/>
  <c r="Q184" i="13"/>
  <c r="K184" i="13"/>
  <c r="R184" i="13" s="1"/>
  <c r="Q204" i="13"/>
  <c r="Q117" i="13"/>
  <c r="Q148" i="13"/>
  <c r="Q127" i="13"/>
  <c r="Q181" i="13"/>
  <c r="Q172" i="13"/>
  <c r="Q189" i="13"/>
  <c r="Q121" i="13"/>
  <c r="Q167" i="13"/>
  <c r="Q120" i="13"/>
  <c r="K158" i="13"/>
  <c r="R158" i="13" s="1"/>
  <c r="R130" i="13"/>
  <c r="Q143" i="13"/>
  <c r="K151" i="13"/>
  <c r="R151" i="13" s="1"/>
  <c r="K171" i="13"/>
  <c r="R171" i="13" s="1"/>
  <c r="K167" i="13"/>
  <c r="R167" i="13" s="1"/>
  <c r="Q118" i="13"/>
  <c r="Q156" i="13"/>
  <c r="K174" i="13"/>
  <c r="R174" i="13" s="1"/>
  <c r="Q135" i="13"/>
  <c r="Q140" i="13"/>
  <c r="K118" i="13"/>
  <c r="R118" i="13" s="1"/>
  <c r="R119" i="13"/>
  <c r="Q122" i="13"/>
  <c r="K182" i="13"/>
  <c r="R182" i="13" s="1"/>
  <c r="K142" i="13"/>
  <c r="R142" i="13" s="1"/>
  <c r="K148" i="13"/>
  <c r="R148" i="13" s="1"/>
  <c r="R117" i="13"/>
  <c r="K135" i="13"/>
  <c r="R135" i="13" s="1"/>
  <c r="K146" i="13"/>
  <c r="R146" i="13" s="1"/>
  <c r="R121" i="13"/>
  <c r="K128" i="13"/>
  <c r="R128" i="13" s="1"/>
  <c r="K166" i="13"/>
  <c r="R166" i="13" s="1"/>
  <c r="K134" i="13"/>
  <c r="R134" i="13" s="1"/>
  <c r="Q132" i="13"/>
  <c r="K140" i="13"/>
  <c r="R140" i="13" s="1"/>
  <c r="K116" i="13"/>
  <c r="R116" i="13" s="1"/>
  <c r="K162" i="13"/>
  <c r="R162" i="13" s="1"/>
  <c r="K120" i="13"/>
  <c r="R120" i="13" s="1"/>
  <c r="K126" i="13"/>
  <c r="R126" i="13" s="1"/>
  <c r="R164" i="13"/>
  <c r="R132" i="13"/>
  <c r="K138" i="13"/>
  <c r="R138" i="13" s="1"/>
  <c r="R123" i="13"/>
  <c r="K159" i="13"/>
  <c r="R159" i="13" s="1"/>
  <c r="K143" i="13"/>
  <c r="R143" i="13" s="1"/>
  <c r="K124" i="13"/>
  <c r="R124" i="13" s="1"/>
  <c r="K180" i="13"/>
  <c r="R180" i="13" s="1"/>
  <c r="K150" i="13"/>
  <c r="R150" i="13" s="1"/>
  <c r="Q164" i="13"/>
  <c r="K156" i="13"/>
  <c r="R156" i="13" s="1"/>
  <c r="K172" i="13"/>
  <c r="R172" i="13" s="1"/>
  <c r="K154" i="13"/>
  <c r="R154" i="13" s="1"/>
  <c r="Q115" i="13"/>
  <c r="K115" i="13"/>
  <c r="R115" i="13" s="1"/>
  <c r="R210" i="13"/>
  <c r="Q210" i="13"/>
  <c r="Q203" i="13"/>
  <c r="K206" i="13"/>
  <c r="R206" i="13" s="1"/>
  <c r="P212" i="13"/>
  <c r="R204" i="13"/>
  <c r="K202" i="13"/>
  <c r="R202" i="13" s="1"/>
  <c r="Q208" i="13"/>
  <c r="Q205" i="13"/>
  <c r="O189" i="13"/>
  <c r="R189" i="13" s="1"/>
  <c r="R207" i="13"/>
  <c r="O205" i="13"/>
  <c r="R205" i="13" s="1"/>
  <c r="Q207" i="13"/>
  <c r="O208" i="13"/>
  <c r="R208" i="13" s="1"/>
  <c r="O203" i="13"/>
  <c r="R203" i="13" s="1"/>
  <c r="J212" i="13"/>
  <c r="N212" i="13"/>
  <c r="O212" i="13" s="1"/>
  <c r="A114" i="13"/>
  <c r="Q212" i="13" l="1"/>
  <c r="K212" i="13"/>
  <c r="R212" i="13" s="1"/>
  <c r="M33" i="15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K6" i="15"/>
  <c r="G6" i="15"/>
  <c r="C14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C6" i="15"/>
  <c r="K16" i="15"/>
  <c r="H10" i="15"/>
  <c r="G7" i="15" l="1"/>
  <c r="M114" i="13"/>
  <c r="G8" i="15" l="1"/>
  <c r="M186" i="13"/>
  <c r="M209" i="13"/>
  <c r="N114" i="13"/>
  <c r="O114" i="13" s="1"/>
  <c r="G5" i="15"/>
  <c r="H7" i="15"/>
  <c r="I114" i="13"/>
  <c r="D8" i="15" l="1"/>
  <c r="C8" i="15"/>
  <c r="I6" i="15"/>
  <c r="I8" i="15"/>
  <c r="H6" i="15"/>
  <c r="N186" i="13" s="1"/>
  <c r="H8" i="15"/>
  <c r="N209" i="13"/>
  <c r="D6" i="15"/>
  <c r="M113" i="13"/>
  <c r="M211" i="13"/>
  <c r="C7" i="15"/>
  <c r="C4" i="15"/>
  <c r="I29" i="13" s="1"/>
  <c r="H4" i="15"/>
  <c r="N29" i="13" s="1"/>
  <c r="G4" i="15"/>
  <c r="M29" i="13" s="1"/>
  <c r="J114" i="13"/>
  <c r="K114" i="13" s="1"/>
  <c r="C5" i="15"/>
  <c r="H5" i="15"/>
  <c r="I5" i="15"/>
  <c r="I7" i="15"/>
  <c r="P114" i="13"/>
  <c r="I211" i="13" l="1"/>
  <c r="E8" i="15"/>
  <c r="K8" i="15"/>
  <c r="L6" i="15"/>
  <c r="L8" i="15"/>
  <c r="I186" i="13"/>
  <c r="I209" i="13"/>
  <c r="O186" i="13"/>
  <c r="O209" i="13"/>
  <c r="O211" i="13"/>
  <c r="E6" i="15"/>
  <c r="N113" i="13"/>
  <c r="N211" i="13"/>
  <c r="Q114" i="13"/>
  <c r="D4" i="15"/>
  <c r="D7" i="15"/>
  <c r="K7" i="15"/>
  <c r="K5" i="15"/>
  <c r="I4" i="15"/>
  <c r="D5" i="15"/>
  <c r="O113" i="13"/>
  <c r="K4" i="15"/>
  <c r="P29" i="13" s="1"/>
  <c r="H2" i="15"/>
  <c r="N28" i="13" s="1"/>
  <c r="G2" i="15"/>
  <c r="M28" i="13" s="1"/>
  <c r="C2" i="15"/>
  <c r="I28" i="13" s="1"/>
  <c r="I113" i="13"/>
  <c r="R114" i="13"/>
  <c r="M6" i="15" l="1"/>
  <c r="M8" i="15"/>
  <c r="P186" i="13"/>
  <c r="P209" i="13"/>
  <c r="J186" i="13"/>
  <c r="J209" i="13"/>
  <c r="P113" i="13"/>
  <c r="P211" i="13"/>
  <c r="J113" i="13"/>
  <c r="J211" i="13"/>
  <c r="L4" i="15"/>
  <c r="L7" i="15"/>
  <c r="E4" i="15"/>
  <c r="E7" i="15"/>
  <c r="E5" i="15"/>
  <c r="L5" i="15"/>
  <c r="K2" i="15"/>
  <c r="P28" i="13" s="1"/>
  <c r="I2" i="15"/>
  <c r="O28" i="13" s="1"/>
  <c r="O29" i="13"/>
  <c r="J29" i="13"/>
  <c r="D2" i="15"/>
  <c r="J28" i="13" s="1"/>
  <c r="K186" i="13" l="1"/>
  <c r="K209" i="13"/>
  <c r="Q186" i="13"/>
  <c r="Q209" i="13"/>
  <c r="Q113" i="13"/>
  <c r="Q211" i="13"/>
  <c r="K113" i="13"/>
  <c r="K211" i="13"/>
  <c r="Q29" i="13"/>
  <c r="M4" i="15"/>
  <c r="M7" i="15"/>
  <c r="M5" i="15"/>
  <c r="K17" i="13"/>
  <c r="L2" i="15"/>
  <c r="Q28" i="13" s="1"/>
  <c r="K29" i="13"/>
  <c r="E2" i="15"/>
  <c r="R186" i="13" l="1"/>
  <c r="R209" i="13"/>
  <c r="R113" i="13"/>
  <c r="R211" i="13"/>
  <c r="R29" i="13"/>
  <c r="M2" i="15"/>
  <c r="R28" i="13" s="1"/>
  <c r="K28" i="13"/>
  <c r="I17" i="13"/>
  <c r="F17" i="13" l="1"/>
</calcChain>
</file>

<file path=xl/sharedStrings.xml><?xml version="1.0" encoding="utf-8"?>
<sst xmlns="http://schemas.openxmlformats.org/spreadsheetml/2006/main" count="324" uniqueCount="203">
  <si>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</si>
  <si>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</si>
  <si>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</si>
  <si>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</si>
  <si>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</si>
  <si>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</si>
  <si>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</si>
  <si>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RAZEM ZAKRES PODSTAWOWY + PRAO OPCJI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</si>
  <si>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</si>
  <si>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</si>
  <si>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</si>
  <si>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</si>
  <si>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</si>
  <si>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</si>
  <si>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</si>
  <si>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</si>
  <si>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</si>
  <si>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</si>
  <si>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</si>
  <si>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</si>
  <si>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</si>
  <si>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</si>
  <si>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</si>
  <si>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</si>
  <si>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</si>
  <si>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</si>
  <si>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</si>
  <si>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</si>
  <si>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</si>
  <si>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</si>
  <si>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</si>
  <si>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</si>
  <si>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</si>
  <si>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</si>
  <si>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</si>
  <si>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</si>
  <si>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</si>
  <si>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</si>
  <si>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</si>
  <si>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</si>
  <si>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03-163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</si>
  <si>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</si>
  <si>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</si>
  <si>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</si>
  <si>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</si>
  <si>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</si>
  <si>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</si>
  <si>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</si>
  <si>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</si>
  <si>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</si>
  <si>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</si>
  <si>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</si>
  <si>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</si>
  <si>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</si>
  <si>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</si>
  <si>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</si>
  <si>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</si>
  <si>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</si>
  <si>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</si>
  <si>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</si>
  <si>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</si>
  <si>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</si>
  <si>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</si>
  <si>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</si>
  <si>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</si>
  <si>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</si>
  <si>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</si>
  <si>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</si>
  <si>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</si>
  <si>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</si>
  <si>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</si>
  <si>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</si>
  <si>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</si>
  <si>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</si>
  <si>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</si>
  <si>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</si>
  <si>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</si>
  <si>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</si>
  <si>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</si>
  <si>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</si>
  <si>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</si>
  <si>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</si>
  <si>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</si>
  <si>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</si>
  <si>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</si>
  <si>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</si>
  <si>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</si>
  <si>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</si>
  <si>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</si>
  <si>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</si>
  <si>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</si>
  <si>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</si>
  <si>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</si>
  <si>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</si>
  <si>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</si>
  <si>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</si>
  <si>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</si>
  <si>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</si>
  <si>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</si>
  <si>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</si>
  <si>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</si>
  <si>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</si>
  <si>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</si>
  <si>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</si>
  <si>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</si>
  <si>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</si>
  <si>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</si>
  <si>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</si>
  <si>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</si>
  <si>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</si>
  <si>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</si>
  <si>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</si>
  <si>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</si>
  <si>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</si>
  <si>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do xxx</t>
  </si>
  <si>
    <t>Wartość netto
(w zł.) ZP</t>
  </si>
  <si>
    <t>Wartość VAT
(w zł.)ZP</t>
  </si>
  <si>
    <t>Wartość brutto
(w zł.)ZP</t>
  </si>
  <si>
    <t>Wartość netto
(w zł.) PO</t>
  </si>
  <si>
    <t>Wartość VAT
(w zł.) PO</t>
  </si>
  <si>
    <t>Wartość brutto
(w zł.) PO</t>
  </si>
  <si>
    <t>PRAWO OPCJI
ilość</t>
  </si>
  <si>
    <t>ZAKRES PODST 
ilość</t>
  </si>
  <si>
    <t>wszystko</t>
  </si>
  <si>
    <t>Razem:</t>
  </si>
  <si>
    <t>1</t>
  </si>
  <si>
    <t>K1 - cena</t>
  </si>
  <si>
    <r>
      <rPr>
        <b/>
        <i/>
        <sz val="9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>Razem:</t>
    </r>
  </si>
  <si>
    <t>K1</t>
  </si>
  <si>
    <t>do 45 dni od zawarcia umowy</t>
  </si>
  <si>
    <t>ZAŁĄCZNIK NR 2 do SWZ</t>
  </si>
  <si>
    <t>zgodny z SWZ, tj. do 90 dni od zawarcia umowy</t>
  </si>
  <si>
    <t>Mleko w proszku pełne</t>
  </si>
  <si>
    <t>Mleko spożywcze pasteryz. 2% tł.</t>
  </si>
  <si>
    <t>Mleko spożywcze  UHT 2% tł.</t>
  </si>
  <si>
    <t>Mleko o smaku czekoladowym UHT 1,5% tł.</t>
  </si>
  <si>
    <t>Mleko o smaku truskawkowym UHT 1,5% tł.</t>
  </si>
  <si>
    <t>Mleko zsiadłe</t>
  </si>
  <si>
    <t>Śmietana 12% tł.</t>
  </si>
  <si>
    <t>Śmietana 18% tł.</t>
  </si>
  <si>
    <t>Jogurt naturalny typ grecki</t>
  </si>
  <si>
    <t xml:space="preserve">Jogurt naturalny </t>
  </si>
  <si>
    <t xml:space="preserve">Jogurt owocowy </t>
  </si>
  <si>
    <t>Jogurt owocowy ze zbożami</t>
  </si>
  <si>
    <t>Jogurt pitny (różne smaki)</t>
  </si>
  <si>
    <t>Jogurt naturalny typu islandzkiego</t>
  </si>
  <si>
    <t>Deser mleczny z owocami</t>
  </si>
  <si>
    <t>Deser mleczny z czekoladą</t>
  </si>
  <si>
    <t>Deser jogurtowy</t>
  </si>
  <si>
    <t>Serek twarogowy ziarnisty z owocami</t>
  </si>
  <si>
    <t>Serek homogenizowany naturalny</t>
  </si>
  <si>
    <t>Serek homogenizowany owocowy</t>
  </si>
  <si>
    <t>Serek homogenizowany waniliowy</t>
  </si>
  <si>
    <t xml:space="preserve">Kefir </t>
  </si>
  <si>
    <t>Ser twarogowy półtłusty</t>
  </si>
  <si>
    <t>Serek twarogowy ziarnisty</t>
  </si>
  <si>
    <t>Serek fromage</t>
  </si>
  <si>
    <t xml:space="preserve">Ser camembert </t>
  </si>
  <si>
    <t>Ser topiony z szynką</t>
  </si>
  <si>
    <t>Ser topiony z papryką</t>
  </si>
  <si>
    <t>Ser topiony pełnotłusty</t>
  </si>
  <si>
    <t>Ser topiony w plastrach</t>
  </si>
  <si>
    <t>Ser wędzony</t>
  </si>
  <si>
    <t>Ser mozzarella</t>
  </si>
  <si>
    <t>Ser sałatkowy</t>
  </si>
  <si>
    <t>Ser parmezan</t>
  </si>
  <si>
    <t xml:space="preserve">Ser pleśniowy  </t>
  </si>
  <si>
    <t>Masło ekstra jednoporcjowe</t>
  </si>
  <si>
    <t xml:space="preserve">Masło ekstra </t>
  </si>
  <si>
    <t>kg</t>
  </si>
  <si>
    <t>l</t>
  </si>
  <si>
    <t>Jaja</t>
  </si>
  <si>
    <t>szt.</t>
  </si>
  <si>
    <t>RZP/         /OZŻW/2024</t>
  </si>
  <si>
    <t>DOSTAWA NABIAŁU I JAJ DLA ŻW</t>
  </si>
  <si>
    <t>Mleko spożywcze odtłuszczone UHT</t>
  </si>
  <si>
    <t>Mleko spożywcze  UHT 1,5% tł.bez laktozy</t>
  </si>
  <si>
    <t>Śmietanka kremowa 30% tł.</t>
  </si>
  <si>
    <t>Jogurt naturalny light</t>
  </si>
  <si>
    <t>Jogurt owocowy light</t>
  </si>
  <si>
    <t>Jogurt z płatkami owsianymi</t>
  </si>
  <si>
    <t xml:space="preserve">Jogurt z wysoką zawartością białka </t>
  </si>
  <si>
    <t>Jogurt z wysoką zawartością białka - pitny (różne smaki)</t>
  </si>
  <si>
    <t>Maślanka</t>
  </si>
  <si>
    <t>Serek twarogowy do smarowania porcjowany (różne smaki)</t>
  </si>
  <si>
    <t>Serek twarogowy do smarowania (różne smaki)</t>
  </si>
  <si>
    <t xml:space="preserve">Serek śmietankowy naturalny light do smarowania </t>
  </si>
  <si>
    <t>Serek mascarpone</t>
  </si>
  <si>
    <t xml:space="preserve">Ser twarogowy chudy </t>
  </si>
  <si>
    <t>Serek twarogowy ziarnisty light</t>
  </si>
  <si>
    <t>Ser ementaler w plastrach</t>
  </si>
  <si>
    <t xml:space="preserve">Ser edamski </t>
  </si>
  <si>
    <t>Ser edamski light w plastrach</t>
  </si>
  <si>
    <t xml:space="preserve">Ser gouda </t>
  </si>
  <si>
    <t>Ser salami z przyprawami</t>
  </si>
  <si>
    <t xml:space="preserve">Ser salami </t>
  </si>
  <si>
    <t>Ser maasdamer</t>
  </si>
  <si>
    <t xml:space="preserve">Ser kremowy topiony śmietankowy w plastrach </t>
  </si>
  <si>
    <t>Ser mozzarella tarty</t>
  </si>
  <si>
    <t>Ser mozzarella light</t>
  </si>
  <si>
    <t>Śmietanka do kawy jednoporcjowa</t>
  </si>
  <si>
    <t xml:space="preserve">ZAKRES PODSTAWOWY (ZP) </t>
  </si>
  <si>
    <t>ZAKRES OBJĘTY PRAWEM OPCJI (PO)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</si>
</sst>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6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rgb="FF66006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sz val="13"/>
      <color rgb="FF0066FF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sz val="14"/>
      <color rgb="FF0066FF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sz val="10.5"/>
      <name val="Arial Narrow"/>
      <family val="2"/>
      <charset val="238"/>
    </font>
    <font>
      <b/>
      <sz val="12.5"/>
      <color theme="1"/>
      <name val="Arial Narrow"/>
      <family val="2"/>
      <charset val="238"/>
    </font>
    <font>
      <i/>
      <sz val="7.5"/>
      <color rgb="FFC00000"/>
      <name val="Arial Narrow"/>
      <family val="2"/>
      <charset val="238"/>
    </font>
    <font>
      <i/>
      <sz val="10"/>
      <color theme="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medium">
        <color auto="1"/>
      </top>
      <bottom/>
      <diagonal/>
    </border>
    <border>
      <left style="thick">
        <color rgb="FF0000CC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rgb="FFFF0000"/>
      </bottom>
      <diagonal/>
    </border>
    <border>
      <left style="medium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medium">
        <color rgb="FFFF0000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rgb="FF0000CC"/>
      </left>
      <right/>
      <top style="medium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rgb="FF0000CC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rgb="FFFF0000"/>
      </right>
      <top style="medium">
        <color auto="1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8" fillId="0" borderId="0"/>
    <xf numFmtId="164" fontId="20" fillId="0" borderId="0" applyFont="0" applyFill="0" applyBorder="0" applyAlignment="0" applyProtection="0"/>
  </cellStyleXfs>
  <cellXfs count="248">
    <xf numFmtId="0" fontId="0" fillId="0" borderId="0" xfId="0"/>
    <xf numFmtId="0" fontId="28" fillId="12" borderId="0" xfId="0" applyFont="1" applyFill="1" applyBorder="1" applyProtection="1"/>
    <xf numFmtId="0" fontId="31" fillId="12" borderId="0" xfId="0" applyFont="1" applyFill="1" applyBorder="1" applyAlignment="1" applyProtection="1">
      <alignment horizontal="right" vertical="center"/>
    </xf>
    <xf numFmtId="0" fontId="22" fillId="12" borderId="0" xfId="0" applyFont="1" applyFill="1" applyBorder="1" applyAlignment="1" applyProtection="1">
      <alignment vertical="center"/>
    </xf>
    <xf numFmtId="0" fontId="25" fillId="12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Protection="1"/>
    <xf numFmtId="0" fontId="6" fillId="12" borderId="0" xfId="0" applyFont="1" applyFill="1" applyProtection="1"/>
    <xf numFmtId="0" fontId="25" fillId="12" borderId="0" xfId="0" applyFont="1" applyFill="1" applyProtection="1"/>
    <xf numFmtId="0" fontId="13" fillId="12" borderId="0" xfId="0" applyFont="1" applyFill="1" applyProtection="1"/>
    <xf numFmtId="0" fontId="13" fillId="12" borderId="0" xfId="0" applyFont="1" applyFill="1" applyBorder="1" applyAlignment="1" applyProtection="1">
      <alignment horizontal="center"/>
    </xf>
    <xf numFmtId="0" fontId="22" fillId="12" borderId="0" xfId="0" applyFont="1" applyFill="1" applyBorder="1" applyAlignment="1" applyProtection="1">
      <alignment horizontal="right" vertical="center"/>
    </xf>
    <xf numFmtId="166" fontId="13" fillId="12" borderId="0" xfId="0" applyNumberFormat="1" applyFont="1" applyFill="1" applyBorder="1" applyAlignment="1" applyProtection="1">
      <alignment horizontal="center"/>
    </xf>
    <xf numFmtId="0" fontId="26" fillId="11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Alignment="1" applyProtection="1"/>
    <xf numFmtId="0" fontId="14" fillId="12" borderId="0" xfId="0" applyFont="1" applyFill="1" applyBorder="1" applyProtection="1"/>
    <xf numFmtId="0" fontId="11" fillId="12" borderId="0" xfId="0" applyFont="1" applyFill="1" applyBorder="1" applyProtection="1"/>
    <xf numFmtId="0" fontId="14" fillId="12" borderId="0" xfId="0" applyFont="1" applyFill="1" applyProtection="1"/>
    <xf numFmtId="0" fontId="24" fillId="11" borderId="0" xfId="0" applyFont="1" applyFill="1" applyBorder="1" applyAlignment="1" applyProtection="1">
      <alignment horizontal="right" vertical="center"/>
    </xf>
    <xf numFmtId="0" fontId="34" fillId="12" borderId="0" xfId="0" applyFont="1" applyFill="1" applyBorder="1" applyAlignment="1" applyProtection="1"/>
    <xf numFmtId="0" fontId="38" fillId="5" borderId="12" xfId="0" applyFont="1" applyFill="1" applyBorder="1" applyProtection="1"/>
    <xf numFmtId="0" fontId="39" fillId="5" borderId="13" xfId="0" applyFont="1" applyFill="1" applyBorder="1" applyProtection="1"/>
    <xf numFmtId="0" fontId="39" fillId="5" borderId="14" xfId="0" applyFont="1" applyFill="1" applyBorder="1" applyProtection="1"/>
    <xf numFmtId="166" fontId="9" fillId="10" borderId="30" xfId="0" applyNumberFormat="1" applyFont="1" applyFill="1" applyBorder="1" applyAlignment="1" applyProtection="1">
      <alignment horizontal="center"/>
    </xf>
    <xf numFmtId="0" fontId="41" fillId="12" borderId="0" xfId="0" applyFont="1" applyFill="1" applyBorder="1" applyAlignment="1" applyProtection="1">
      <alignment horizontal="right" vertical="center"/>
    </xf>
    <xf numFmtId="0" fontId="40" fillId="11" borderId="0" xfId="0" applyFont="1" applyFill="1" applyBorder="1" applyAlignment="1" applyProtection="1">
      <alignment horizontal="right" vertical="center" wrapText="1"/>
    </xf>
    <xf numFmtId="0" fontId="19" fillId="12" borderId="0" xfId="0" applyFont="1" applyFill="1" applyBorder="1" applyAlignment="1" applyProtection="1">
      <alignment horizontal="right" vertical="center"/>
    </xf>
    <xf numFmtId="0" fontId="6" fillId="10" borderId="0" xfId="0" applyFont="1" applyFill="1" applyBorder="1" applyAlignment="1" applyProtection="1">
      <alignment vertical="center"/>
    </xf>
    <xf numFmtId="0" fontId="34" fillId="10" borderId="0" xfId="0" applyFont="1" applyFill="1" applyBorder="1" applyAlignment="1" applyProtection="1"/>
    <xf numFmtId="0" fontId="6" fillId="12" borderId="33" xfId="0" applyFont="1" applyFill="1" applyBorder="1" applyProtection="1"/>
    <xf numFmtId="0" fontId="40" fillId="12" borderId="0" xfId="0" applyFont="1" applyFill="1" applyBorder="1" applyAlignment="1" applyProtection="1">
      <alignment horizontal="right" vertical="center" wrapText="1"/>
    </xf>
    <xf numFmtId="0" fontId="11" fillId="12" borderId="34" xfId="0" applyFont="1" applyFill="1" applyBorder="1" applyAlignment="1" applyProtection="1">
      <alignment horizontal="center"/>
    </xf>
    <xf numFmtId="0" fontId="0" fillId="0" borderId="0" xfId="0" applyProtection="1"/>
    <xf numFmtId="0" fontId="25" fillId="12" borderId="38" xfId="0" applyFont="1" applyFill="1" applyBorder="1" applyAlignment="1" applyProtection="1"/>
    <xf numFmtId="0" fontId="34" fillId="12" borderId="32" xfId="0" applyFont="1" applyFill="1" applyBorder="1" applyAlignment="1" applyProtection="1"/>
    <xf numFmtId="0" fontId="6" fillId="10" borderId="36" xfId="0" applyFont="1" applyFill="1" applyBorder="1" applyProtection="1"/>
    <xf numFmtId="0" fontId="6" fillId="12" borderId="29" xfId="0" applyFont="1" applyFill="1" applyBorder="1" applyProtection="1"/>
    <xf numFmtId="0" fontId="25" fillId="12" borderId="32" xfId="0" applyFont="1" applyFill="1" applyBorder="1" applyAlignment="1" applyProtection="1"/>
    <xf numFmtId="0" fontId="42" fillId="12" borderId="0" xfId="0" applyFont="1" applyFill="1" applyBorder="1" applyAlignment="1" applyProtection="1">
      <alignment horizontal="left"/>
    </xf>
    <xf numFmtId="0" fontId="19" fillId="12" borderId="0" xfId="0" applyFont="1" applyFill="1" applyBorder="1" applyAlignment="1" applyProtection="1"/>
    <xf numFmtId="0" fontId="26" fillId="12" borderId="0" xfId="0" applyFont="1" applyFill="1" applyBorder="1" applyAlignment="1" applyProtection="1"/>
    <xf numFmtId="0" fontId="11" fillId="3" borderId="34" xfId="0" applyFont="1" applyFill="1" applyBorder="1" applyAlignment="1" applyProtection="1">
      <alignment horizontal="center"/>
    </xf>
    <xf numFmtId="167" fontId="9" fillId="10" borderId="22" xfId="0" applyNumberFormat="1" applyFont="1" applyFill="1" applyBorder="1" applyAlignment="1" applyProtection="1">
      <alignment horizontal="center"/>
    </xf>
    <xf numFmtId="0" fontId="13" fillId="12" borderId="0" xfId="0" applyFont="1" applyFill="1" applyBorder="1" applyAlignment="1" applyProtection="1">
      <protection locked="0"/>
    </xf>
    <xf numFmtId="0" fontId="34" fillId="12" borderId="36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/>
    <xf numFmtId="164" fontId="6" fillId="10" borderId="42" xfId="0" applyNumberFormat="1" applyFont="1" applyFill="1" applyBorder="1" applyAlignment="1" applyProtection="1"/>
    <xf numFmtId="0" fontId="11" fillId="12" borderId="31" xfId="0" applyFont="1" applyFill="1" applyBorder="1" applyAlignment="1" applyProtection="1">
      <alignment horizontal="center"/>
    </xf>
    <xf numFmtId="0" fontId="43" fillId="12" borderId="36" xfId="0" applyFont="1" applyFill="1" applyBorder="1" applyAlignment="1" applyProtection="1">
      <alignment horizontal="left"/>
    </xf>
    <xf numFmtId="0" fontId="11" fillId="12" borderId="0" xfId="0" applyFont="1" applyFill="1" applyBorder="1" applyAlignment="1" applyProtection="1">
      <alignment horizontal="right"/>
    </xf>
    <xf numFmtId="0" fontId="5" fillId="12" borderId="0" xfId="1" applyNumberFormat="1" applyFont="1" applyFill="1" applyBorder="1" applyAlignment="1" applyProtection="1">
      <alignment horizontal="right" vertical="center" wrapText="1"/>
    </xf>
    <xf numFmtId="0" fontId="5" fillId="12" borderId="0" xfId="1" applyNumberFormat="1" applyFont="1" applyFill="1" applyBorder="1" applyAlignment="1" applyProtection="1">
      <alignment horizontal="right" vertical="center"/>
    </xf>
    <xf numFmtId="0" fontId="6" fillId="12" borderId="37" xfId="0" applyFont="1" applyFill="1" applyBorder="1" applyProtection="1"/>
    <xf numFmtId="0" fontId="12" fillId="0" borderId="0" xfId="0" applyFont="1" applyProtection="1"/>
    <xf numFmtId="0" fontId="12" fillId="10" borderId="0" xfId="0" applyFont="1" applyFill="1" applyBorder="1" applyProtection="1"/>
    <xf numFmtId="0" fontId="0" fillId="10" borderId="0" xfId="0" applyFill="1" applyBorder="1" applyProtection="1"/>
    <xf numFmtId="0" fontId="5" fillId="12" borderId="32" xfId="1" applyNumberFormat="1" applyFont="1" applyFill="1" applyBorder="1" applyAlignment="1" applyProtection="1">
      <alignment horizontal="right" vertical="center" wrapText="1"/>
    </xf>
    <xf numFmtId="0" fontId="45" fillId="12" borderId="32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0" borderId="0" xfId="0" applyFont="1" applyFill="1" applyProtection="1"/>
    <xf numFmtId="0" fontId="14" fillId="10" borderId="0" xfId="0" applyFont="1" applyFill="1" applyProtection="1"/>
    <xf numFmtId="0" fontId="11" fillId="10" borderId="0" xfId="0" applyFont="1" applyFill="1" applyProtection="1"/>
    <xf numFmtId="0" fontId="17" fillId="10" borderId="0" xfId="0" applyFont="1" applyFill="1" applyProtection="1"/>
    <xf numFmtId="0" fontId="27" fillId="12" borderId="0" xfId="0" applyFont="1" applyFill="1" applyBorder="1" applyProtection="1"/>
    <xf numFmtId="0" fontId="32" fillId="12" borderId="0" xfId="0" applyFont="1" applyFill="1" applyBorder="1" applyAlignment="1" applyProtection="1">
      <alignment horizontal="left" vertical="center"/>
    </xf>
    <xf numFmtId="0" fontId="22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horizontal="right" vertical="center"/>
    </xf>
    <xf numFmtId="0" fontId="22" fillId="13" borderId="0" xfId="0" applyFont="1" applyFill="1" applyBorder="1" applyAlignment="1" applyProtection="1">
      <alignment vertical="top"/>
    </xf>
    <xf numFmtId="0" fontId="25" fillId="13" borderId="0" xfId="0" applyFont="1" applyFill="1" applyBorder="1" applyAlignment="1" applyProtection="1">
      <alignment horizontal="right" vertical="top"/>
    </xf>
    <xf numFmtId="0" fontId="26" fillId="13" borderId="0" xfId="0" applyFont="1" applyFill="1" applyBorder="1" applyAlignment="1" applyProtection="1">
      <alignment horizontal="right" vertical="center"/>
    </xf>
    <xf numFmtId="0" fontId="26" fillId="13" borderId="0" xfId="0" applyFont="1" applyFill="1" applyBorder="1" applyAlignment="1" applyProtection="1">
      <alignment horizontal="right" vertical="top"/>
    </xf>
    <xf numFmtId="0" fontId="26" fillId="13" borderId="0" xfId="0" applyFont="1" applyFill="1" applyBorder="1" applyAlignment="1" applyProtection="1">
      <alignment horizontal="right" vertical="center" wrapText="1"/>
    </xf>
    <xf numFmtId="0" fontId="19" fillId="13" borderId="0" xfId="0" applyFont="1" applyFill="1" applyBorder="1" applyAlignment="1" applyProtection="1">
      <alignment horizontal="right" vertical="center"/>
    </xf>
    <xf numFmtId="167" fontId="13" fillId="10" borderId="53" xfId="0" applyNumberFormat="1" applyFont="1" applyFill="1" applyBorder="1" applyAlignment="1" applyProtection="1">
      <alignment horizontal="center"/>
      <protection locked="0"/>
    </xf>
    <xf numFmtId="49" fontId="13" fillId="10" borderId="53" xfId="0" applyNumberFormat="1" applyFont="1" applyFill="1" applyBorder="1" applyAlignment="1" applyProtection="1">
      <protection locked="0"/>
    </xf>
    <xf numFmtId="166" fontId="13" fillId="10" borderId="62" xfId="0" applyNumberFormat="1" applyFont="1" applyFill="1" applyBorder="1" applyAlignment="1" applyProtection="1">
      <alignment horizontal="center"/>
      <protection locked="0"/>
    </xf>
    <xf numFmtId="0" fontId="19" fillId="12" borderId="39" xfId="0" applyFont="1" applyFill="1" applyBorder="1" applyAlignment="1" applyProtection="1"/>
    <xf numFmtId="0" fontId="6" fillId="12" borderId="35" xfId="0" applyFont="1" applyFill="1" applyBorder="1" applyProtection="1"/>
    <xf numFmtId="0" fontId="6" fillId="12" borderId="32" xfId="0" applyFont="1" applyFill="1" applyBorder="1" applyProtection="1"/>
    <xf numFmtId="0" fontId="32" fillId="12" borderId="0" xfId="0" applyFont="1" applyFill="1" applyBorder="1" applyAlignment="1" applyProtection="1">
      <alignment horizontal="right"/>
    </xf>
    <xf numFmtId="4" fontId="35" fillId="2" borderId="6" xfId="1" applyNumberFormat="1" applyFont="1" applyFill="1" applyBorder="1" applyAlignment="1" applyProtection="1">
      <alignment horizontal="center" vertical="center" wrapText="1"/>
    </xf>
    <xf numFmtId="49" fontId="35" fillId="2" borderId="5" xfId="1" applyNumberFormat="1" applyFont="1" applyFill="1" applyBorder="1" applyAlignment="1" applyProtection="1">
      <alignment horizontal="center" vertical="center" wrapText="1"/>
    </xf>
    <xf numFmtId="0" fontId="35" fillId="2" borderId="6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wrapText="1"/>
    </xf>
    <xf numFmtId="4" fontId="35" fillId="2" borderId="9" xfId="1" applyNumberFormat="1" applyFont="1" applyFill="1" applyBorder="1" applyAlignment="1" applyProtection="1">
      <alignment horizontal="center" vertical="center" wrapText="1"/>
    </xf>
    <xf numFmtId="4" fontId="37" fillId="5" borderId="15" xfId="1" applyNumberFormat="1" applyFont="1" applyFill="1" applyBorder="1" applyAlignment="1" applyProtection="1">
      <alignment horizontal="center" vertical="center" wrapText="1"/>
    </xf>
    <xf numFmtId="0" fontId="50" fillId="0" borderId="0" xfId="0" applyFont="1" applyProtection="1"/>
    <xf numFmtId="0" fontId="33" fillId="12" borderId="0" xfId="0" applyFont="1" applyFill="1" applyAlignment="1" applyProtection="1">
      <alignment horizontal="center"/>
    </xf>
    <xf numFmtId="164" fontId="11" fillId="0" borderId="0" xfId="5" applyFont="1" applyProtection="1"/>
    <xf numFmtId="0" fontId="19" fillId="12" borderId="0" xfId="0" applyFont="1" applyFill="1" applyAlignment="1" applyProtection="1">
      <alignment horizontal="center"/>
    </xf>
    <xf numFmtId="0" fontId="50" fillId="0" borderId="0" xfId="0" applyFont="1" applyAlignment="1" applyProtection="1">
      <alignment horizontal="center"/>
    </xf>
    <xf numFmtId="0" fontId="51" fillId="0" borderId="0" xfId="0" applyFont="1" applyProtection="1"/>
    <xf numFmtId="164" fontId="51" fillId="0" borderId="0" xfId="5" applyFont="1" applyProtection="1"/>
    <xf numFmtId="164" fontId="6" fillId="0" borderId="0" xfId="5" applyFont="1" applyProtection="1"/>
    <xf numFmtId="0" fontId="26" fillId="0" borderId="0" xfId="0" applyFont="1" applyProtection="1"/>
    <xf numFmtId="0" fontId="19" fillId="0" borderId="0" xfId="0" applyFont="1" applyProtection="1"/>
    <xf numFmtId="164" fontId="52" fillId="0" borderId="0" xfId="5" applyFont="1" applyProtection="1"/>
    <xf numFmtId="0" fontId="53" fillId="12" borderId="0" xfId="0" applyFont="1" applyFill="1" applyAlignment="1" applyProtection="1">
      <alignment horizontal="center"/>
    </xf>
    <xf numFmtId="0" fontId="54" fillId="12" borderId="0" xfId="0" applyFont="1" applyFill="1" applyAlignment="1" applyProtection="1">
      <alignment horizontal="center"/>
    </xf>
    <xf numFmtId="0" fontId="55" fillId="12" borderId="1" xfId="0" applyFont="1" applyFill="1" applyBorder="1"/>
    <xf numFmtId="0" fontId="50" fillId="2" borderId="0" xfId="0" applyFont="1" applyFill="1" applyProtection="1"/>
    <xf numFmtId="0" fontId="56" fillId="12" borderId="1" xfId="0" applyFont="1" applyFill="1" applyBorder="1" applyProtection="1"/>
    <xf numFmtId="0" fontId="56" fillId="12" borderId="68" xfId="0" applyFont="1" applyFill="1" applyBorder="1" applyProtection="1"/>
    <xf numFmtId="0" fontId="50" fillId="0" borderId="17" xfId="0" applyFont="1" applyBorder="1" applyProtection="1"/>
    <xf numFmtId="0" fontId="50" fillId="0" borderId="18" xfId="0" applyFont="1" applyBorder="1" applyProtection="1"/>
    <xf numFmtId="0" fontId="50" fillId="0" borderId="67" xfId="0" applyFont="1" applyBorder="1" applyProtection="1"/>
    <xf numFmtId="0" fontId="50" fillId="0" borderId="42" xfId="0" applyFont="1" applyBorder="1" applyProtection="1"/>
    <xf numFmtId="0" fontId="50" fillId="0" borderId="0" xfId="0" applyFont="1" applyBorder="1" applyProtection="1"/>
    <xf numFmtId="49" fontId="29" fillId="0" borderId="46" xfId="0" applyNumberFormat="1" applyFont="1" applyBorder="1" applyAlignment="1" applyProtection="1">
      <alignment vertical="center" wrapText="1"/>
      <protection locked="0"/>
    </xf>
    <xf numFmtId="0" fontId="58" fillId="0" borderId="0" xfId="0" applyFont="1" applyProtection="1"/>
    <xf numFmtId="0" fontId="10" fillId="8" borderId="10" xfId="1" applyNumberFormat="1" applyFont="1" applyFill="1" applyBorder="1" applyAlignment="1">
      <alignment horizontal="center" vertical="center"/>
    </xf>
    <xf numFmtId="4" fontId="7" fillId="9" borderId="69" xfId="1" applyNumberFormat="1" applyFont="1" applyFill="1" applyBorder="1" applyAlignment="1">
      <alignment horizontal="right" vertical="center"/>
    </xf>
    <xf numFmtId="4" fontId="7" fillId="9" borderId="70" xfId="1" applyNumberFormat="1" applyFont="1" applyFill="1" applyBorder="1" applyAlignment="1">
      <alignment horizontal="right" vertical="center"/>
    </xf>
    <xf numFmtId="4" fontId="7" fillId="9" borderId="72" xfId="1" applyNumberFormat="1" applyFont="1" applyFill="1" applyBorder="1" applyAlignment="1">
      <alignment horizontal="right" vertical="center"/>
    </xf>
    <xf numFmtId="4" fontId="59" fillId="2" borderId="10" xfId="1" applyNumberFormat="1" applyFont="1" applyFill="1" applyBorder="1" applyAlignment="1" applyProtection="1">
      <alignment horizontal="center" vertical="center" wrapText="1"/>
    </xf>
    <xf numFmtId="4" fontId="7" fillId="7" borderId="0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4" fontId="11" fillId="6" borderId="74" xfId="0" applyNumberFormat="1" applyFont="1" applyFill="1" applyBorder="1"/>
    <xf numFmtId="4" fontId="11" fillId="3" borderId="2" xfId="0" applyNumberFormat="1" applyFont="1" applyFill="1" applyBorder="1"/>
    <xf numFmtId="4" fontId="11" fillId="6" borderId="75" xfId="0" applyNumberFormat="1" applyFont="1" applyFill="1" applyBorder="1"/>
    <xf numFmtId="4" fontId="11" fillId="6" borderId="76" xfId="0" applyNumberFormat="1" applyFont="1" applyFill="1" applyBorder="1"/>
    <xf numFmtId="4" fontId="11" fillId="6" borderId="78" xfId="0" applyNumberFormat="1" applyFont="1" applyFill="1" applyBorder="1"/>
    <xf numFmtId="4" fontId="11" fillId="6" borderId="79" xfId="0" applyNumberFormat="1" applyFont="1" applyFill="1" applyBorder="1"/>
    <xf numFmtId="0" fontId="60" fillId="4" borderId="0" xfId="0" applyFont="1" applyFill="1" applyAlignment="1" applyProtection="1">
      <alignment horizontal="center"/>
    </xf>
    <xf numFmtId="0" fontId="60" fillId="4" borderId="0" xfId="0" applyFont="1" applyFill="1" applyBorder="1" applyAlignment="1" applyProtection="1">
      <alignment horizontal="center"/>
    </xf>
    <xf numFmtId="0" fontId="60" fillId="4" borderId="0" xfId="0" applyFont="1" applyFill="1" applyAlignment="1" applyProtection="1">
      <alignment horizontal="center" textRotation="90"/>
    </xf>
    <xf numFmtId="9" fontId="3" fillId="10" borderId="73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4" fontId="9" fillId="10" borderId="19" xfId="1" applyNumberFormat="1" applyFont="1" applyFill="1" applyBorder="1" applyAlignment="1">
      <alignment horizontal="right" vertical="center"/>
    </xf>
    <xf numFmtId="4" fontId="7" fillId="7" borderId="19" xfId="1" applyNumberFormat="1" applyFont="1" applyFill="1" applyBorder="1" applyAlignment="1">
      <alignment horizontal="right" vertical="center"/>
    </xf>
    <xf numFmtId="4" fontId="16" fillId="10" borderId="81" xfId="0" applyNumberFormat="1" applyFont="1" applyFill="1" applyBorder="1" applyAlignment="1" applyProtection="1">
      <alignment horizontal="right" vertical="center"/>
      <protection locked="0"/>
    </xf>
    <xf numFmtId="9" fontId="3" fillId="10" borderId="80" xfId="0" applyNumberFormat="1" applyFont="1" applyFill="1" applyBorder="1" applyAlignment="1" applyProtection="1">
      <alignment horizontal="center" vertical="center"/>
      <protection locked="0"/>
    </xf>
    <xf numFmtId="4" fontId="61" fillId="3" borderId="77" xfId="0" applyNumberFormat="1" applyFont="1" applyFill="1" applyBorder="1" applyAlignment="1">
      <alignment horizontal="right"/>
    </xf>
    <xf numFmtId="4" fontId="36" fillId="13" borderId="83" xfId="1" applyNumberFormat="1" applyFont="1" applyFill="1" applyBorder="1" applyAlignment="1" applyProtection="1">
      <alignment horizontal="center" vertical="center" wrapText="1"/>
    </xf>
    <xf numFmtId="0" fontId="7" fillId="8" borderId="3" xfId="1" applyNumberFormat="1" applyFont="1" applyFill="1" applyBorder="1" applyAlignment="1">
      <alignment horizontal="left" vertical="center"/>
    </xf>
    <xf numFmtId="0" fontId="8" fillId="8" borderId="3" xfId="1" applyNumberFormat="1" applyFont="1" applyFill="1" applyBorder="1" applyAlignment="1">
      <alignment horizontal="left" vertical="center"/>
    </xf>
    <xf numFmtId="4" fontId="7" fillId="8" borderId="3" xfId="1" applyNumberFormat="1" applyFont="1" applyFill="1" applyBorder="1" applyAlignment="1">
      <alignment horizontal="right" vertical="center"/>
    </xf>
    <xf numFmtId="0" fontId="15" fillId="8" borderId="3" xfId="1" applyNumberFormat="1" applyFont="1" applyFill="1" applyBorder="1" applyAlignment="1">
      <alignment horizontal="right" vertical="center"/>
    </xf>
    <xf numFmtId="4" fontId="8" fillId="8" borderId="82" xfId="1" applyNumberFormat="1" applyFont="1" applyFill="1" applyBorder="1" applyAlignment="1">
      <alignment horizontal="left" vertical="center"/>
    </xf>
    <xf numFmtId="49" fontId="9" fillId="10" borderId="11" xfId="1" applyNumberFormat="1" applyFont="1" applyFill="1" applyBorder="1" applyAlignment="1">
      <alignment horizontal="center" vertical="center"/>
    </xf>
    <xf numFmtId="0" fontId="9" fillId="10" borderId="11" xfId="1" applyNumberFormat="1" applyFont="1" applyFill="1" applyBorder="1" applyAlignment="1">
      <alignment horizontal="center" vertical="center" wrapText="1"/>
    </xf>
    <xf numFmtId="4" fontId="9" fillId="10" borderId="11" xfId="1" applyNumberFormat="1" applyFont="1" applyFill="1" applyBorder="1" applyAlignment="1">
      <alignment horizontal="right" vertical="center"/>
    </xf>
    <xf numFmtId="4" fontId="9" fillId="10" borderId="16" xfId="1" applyNumberFormat="1" applyFont="1" applyFill="1" applyBorder="1" applyAlignment="1">
      <alignment horizontal="right" vertical="center"/>
    </xf>
    <xf numFmtId="0" fontId="62" fillId="10" borderId="11" xfId="1" applyNumberFormat="1" applyFont="1" applyFill="1" applyBorder="1" applyAlignment="1">
      <alignment horizontal="left" vertical="center" wrapText="1"/>
    </xf>
    <xf numFmtId="0" fontId="6" fillId="12" borderId="36" xfId="0" applyFont="1" applyFill="1" applyBorder="1" applyProtection="1"/>
    <xf numFmtId="0" fontId="64" fillId="13" borderId="0" xfId="0" applyFont="1" applyFill="1" applyBorder="1" applyAlignment="1" applyProtection="1">
      <alignment horizontal="right" vertical="center"/>
    </xf>
    <xf numFmtId="49" fontId="9" fillId="10" borderId="85" xfId="1" applyNumberFormat="1" applyFont="1" applyFill="1" applyBorder="1" applyAlignment="1">
      <alignment horizontal="center" vertical="center"/>
    </xf>
    <xf numFmtId="0" fontId="62" fillId="10" borderId="85" xfId="1" applyNumberFormat="1" applyFont="1" applyFill="1" applyBorder="1" applyAlignment="1">
      <alignment horizontal="left" vertical="center" wrapText="1"/>
    </xf>
    <xf numFmtId="0" fontId="9" fillId="10" borderId="85" xfId="1" applyNumberFormat="1" applyFont="1" applyFill="1" applyBorder="1" applyAlignment="1">
      <alignment horizontal="center" vertical="center" wrapText="1"/>
    </xf>
    <xf numFmtId="4" fontId="7" fillId="7" borderId="86" xfId="1" applyNumberFormat="1" applyFont="1" applyFill="1" applyBorder="1" applyAlignment="1">
      <alignment horizontal="right" vertical="center"/>
    </xf>
    <xf numFmtId="4" fontId="9" fillId="10" borderId="85" xfId="1" applyNumberFormat="1" applyFont="1" applyFill="1" applyBorder="1" applyAlignment="1">
      <alignment horizontal="right" vertical="center"/>
    </xf>
    <xf numFmtId="4" fontId="7" fillId="7" borderId="87" xfId="1" applyNumberFormat="1" applyFont="1" applyFill="1" applyBorder="1" applyAlignment="1">
      <alignment horizontal="right" vertical="center"/>
    </xf>
    <xf numFmtId="4" fontId="9" fillId="10" borderId="88" xfId="1" applyNumberFormat="1" applyFont="1" applyFill="1" applyBorder="1" applyAlignment="1">
      <alignment horizontal="right" vertical="center"/>
    </xf>
    <xf numFmtId="0" fontId="11" fillId="13" borderId="89" xfId="0" applyFont="1" applyFill="1" applyBorder="1" applyAlignment="1" applyProtection="1">
      <alignment horizontal="center"/>
    </xf>
    <xf numFmtId="4" fontId="11" fillId="13" borderId="76" xfId="0" applyNumberFormat="1" applyFont="1" applyFill="1" applyBorder="1"/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 applyProtection="1">
      <alignment horizontal="center"/>
      <protection locked="0"/>
    </xf>
    <xf numFmtId="0" fontId="60" fillId="4" borderId="0" xfId="0" applyFont="1" applyFill="1" applyAlignment="1" applyProtection="1">
      <alignment horizontal="center" vertical="center"/>
    </xf>
    <xf numFmtId="4" fontId="12" fillId="0" borderId="0" xfId="0" applyNumberFormat="1" applyFont="1" applyAlignment="1" applyProtection="1">
      <alignment vertical="center"/>
    </xf>
    <xf numFmtId="0" fontId="0" fillId="0" borderId="0" xfId="0" applyAlignment="1" applyProtection="1">
      <alignment vertical="center"/>
    </xf>
    <xf numFmtId="4" fontId="7" fillId="9" borderId="90" xfId="1" applyNumberFormat="1" applyFont="1" applyFill="1" applyBorder="1" applyAlignment="1">
      <alignment horizontal="right" vertical="center"/>
    </xf>
    <xf numFmtId="4" fontId="11" fillId="13" borderId="91" xfId="0" applyNumberFormat="1" applyFont="1" applyFill="1" applyBorder="1"/>
    <xf numFmtId="4" fontId="35" fillId="2" borderId="92" xfId="1" applyNumberFormat="1" applyFont="1" applyFill="1" applyBorder="1" applyAlignment="1" applyProtection="1">
      <alignment horizontal="center" vertical="center" wrapText="1"/>
    </xf>
    <xf numFmtId="0" fontId="23" fillId="4" borderId="3" xfId="0" applyFont="1" applyFill="1" applyBorder="1" applyProtection="1"/>
    <xf numFmtId="4" fontId="35" fillId="4" borderId="8" xfId="1" applyNumberFormat="1" applyFont="1" applyFill="1" applyBorder="1" applyAlignment="1" applyProtection="1">
      <alignment horizontal="center" vertical="center" wrapText="1"/>
    </xf>
    <xf numFmtId="4" fontId="35" fillId="4" borderId="6" xfId="1" applyNumberFormat="1" applyFont="1" applyFill="1" applyBorder="1" applyAlignment="1" applyProtection="1">
      <alignment horizontal="center" vertical="center" wrapText="1"/>
    </xf>
    <xf numFmtId="4" fontId="35" fillId="4" borderId="7" xfId="1" applyNumberFormat="1" applyFont="1" applyFill="1" applyBorder="1" applyAlignment="1" applyProtection="1">
      <alignment horizontal="center" vertical="center" wrapText="1"/>
    </xf>
    <xf numFmtId="4" fontId="7" fillId="4" borderId="71" xfId="1" applyNumberFormat="1" applyFont="1" applyFill="1" applyBorder="1" applyAlignment="1">
      <alignment horizontal="right" vertical="center"/>
    </xf>
    <xf numFmtId="4" fontId="7" fillId="4" borderId="69" xfId="1" applyNumberFormat="1" applyFont="1" applyFill="1" applyBorder="1" applyAlignment="1">
      <alignment horizontal="right" vertical="center"/>
    </xf>
    <xf numFmtId="4" fontId="7" fillId="4" borderId="70" xfId="1" applyNumberFormat="1" applyFont="1" applyFill="1" applyBorder="1" applyAlignment="1">
      <alignment horizontal="right" vertical="center"/>
    </xf>
    <xf numFmtId="4" fontId="11" fillId="4" borderId="2" xfId="0" applyNumberFormat="1" applyFont="1" applyFill="1" applyBorder="1"/>
    <xf numFmtId="4" fontId="11" fillId="4" borderId="78" xfId="0" applyNumberFormat="1" applyFont="1" applyFill="1" applyBorder="1"/>
    <xf numFmtId="0" fontId="21" fillId="14" borderId="2" xfId="0" applyFont="1" applyFill="1" applyBorder="1" applyProtection="1"/>
    <xf numFmtId="0" fontId="23" fillId="14" borderId="3" xfId="0" applyFont="1" applyFill="1" applyBorder="1" applyProtection="1"/>
    <xf numFmtId="0" fontId="23" fillId="14" borderId="4" xfId="0" applyFont="1" applyFill="1" applyBorder="1" applyProtection="1"/>
    <xf numFmtId="4" fontId="35" fillId="14" borderId="8" xfId="1" applyNumberFormat="1" applyFont="1" applyFill="1" applyBorder="1" applyAlignment="1" applyProtection="1">
      <alignment horizontal="center" vertical="center" wrapText="1"/>
    </xf>
    <xf numFmtId="0" fontId="7" fillId="12" borderId="0" xfId="1" applyNumberFormat="1" applyFont="1" applyFill="1" applyBorder="1" applyAlignment="1" applyProtection="1">
      <alignment vertical="center" wrapText="1"/>
    </xf>
    <xf numFmtId="0" fontId="47" fillId="12" borderId="0" xfId="1" applyNumberFormat="1" applyFont="1" applyFill="1" applyBorder="1" applyAlignment="1" applyProtection="1">
      <alignment vertical="center" wrapText="1"/>
    </xf>
    <xf numFmtId="0" fontId="46" fillId="12" borderId="0" xfId="0" applyFont="1" applyFill="1" applyBorder="1" applyAlignment="1" applyProtection="1">
      <protection locked="0"/>
    </xf>
    <xf numFmtId="4" fontId="9" fillId="10" borderId="93" xfId="1" applyNumberFormat="1" applyFont="1" applyFill="1" applyBorder="1" applyAlignment="1">
      <alignment horizontal="right" vertical="center"/>
    </xf>
    <xf numFmtId="0" fontId="63" fillId="10" borderId="57" xfId="0" applyFont="1" applyFill="1" applyBorder="1" applyAlignment="1" applyProtection="1">
      <alignment horizontal="center"/>
      <protection locked="0"/>
    </xf>
    <xf numFmtId="0" fontId="63" fillId="10" borderId="58" xfId="0" applyFont="1" applyFill="1" applyBorder="1" applyAlignment="1" applyProtection="1">
      <alignment horizontal="center"/>
      <protection locked="0"/>
    </xf>
    <xf numFmtId="0" fontId="63" fillId="10" borderId="59" xfId="0" applyFont="1" applyFill="1" applyBorder="1" applyAlignment="1" applyProtection="1">
      <alignment horizontal="center"/>
      <protection locked="0"/>
    </xf>
    <xf numFmtId="0" fontId="63" fillId="10" borderId="54" xfId="0" applyFont="1" applyFill="1" applyBorder="1" applyAlignment="1" applyProtection="1">
      <alignment horizontal="center"/>
      <protection locked="0"/>
    </xf>
    <xf numFmtId="0" fontId="63" fillId="10" borderId="55" xfId="0" applyFont="1" applyFill="1" applyBorder="1" applyAlignment="1" applyProtection="1">
      <alignment horizontal="center"/>
      <protection locked="0"/>
    </xf>
    <xf numFmtId="0" fontId="63" fillId="10" borderId="56" xfId="0" applyFont="1" applyFill="1" applyBorder="1" applyAlignment="1" applyProtection="1">
      <alignment horizontal="center"/>
      <protection locked="0"/>
    </xf>
    <xf numFmtId="0" fontId="46" fillId="12" borderId="84" xfId="0" applyFont="1" applyFill="1" applyBorder="1" applyAlignment="1" applyProtection="1">
      <alignment horizontal="center"/>
      <protection locked="0"/>
    </xf>
    <xf numFmtId="0" fontId="46" fillId="12" borderId="0" xfId="0" applyFont="1" applyFill="1" applyBorder="1" applyAlignment="1" applyProtection="1">
      <alignment horizontal="center"/>
      <protection locked="0"/>
    </xf>
    <xf numFmtId="0" fontId="7" fillId="13" borderId="41" xfId="1" applyNumberFormat="1" applyFont="1" applyFill="1" applyBorder="1" applyAlignment="1" applyProtection="1">
      <alignment horizontal="center" vertical="center" wrapText="1"/>
    </xf>
    <xf numFmtId="0" fontId="7" fillId="13" borderId="0" xfId="1" applyNumberFormat="1" applyFont="1" applyFill="1" applyBorder="1" applyAlignment="1" applyProtection="1">
      <alignment horizontal="center" vertical="center" wrapText="1"/>
    </xf>
    <xf numFmtId="49" fontId="48" fillId="10" borderId="47" xfId="0" applyNumberFormat="1" applyFont="1" applyFill="1" applyBorder="1" applyAlignment="1" applyProtection="1">
      <alignment horizontal="center" vertical="top"/>
      <protection locked="0"/>
    </xf>
    <xf numFmtId="49" fontId="48" fillId="10" borderId="48" xfId="0" applyNumberFormat="1" applyFont="1" applyFill="1" applyBorder="1" applyAlignment="1" applyProtection="1">
      <alignment horizontal="center" vertical="top"/>
      <protection locked="0"/>
    </xf>
    <xf numFmtId="49" fontId="48" fillId="10" borderId="49" xfId="0" applyNumberFormat="1" applyFont="1" applyFill="1" applyBorder="1" applyAlignment="1" applyProtection="1">
      <alignment horizontal="center" vertical="top"/>
      <protection locked="0"/>
    </xf>
    <xf numFmtId="49" fontId="48" fillId="10" borderId="50" xfId="0" applyNumberFormat="1" applyFont="1" applyFill="1" applyBorder="1" applyAlignment="1" applyProtection="1">
      <alignment horizontal="center" vertical="top"/>
      <protection locked="0"/>
    </xf>
    <xf numFmtId="49" fontId="48" fillId="10" borderId="51" xfId="0" applyNumberFormat="1" applyFont="1" applyFill="1" applyBorder="1" applyAlignment="1" applyProtection="1">
      <alignment horizontal="center" vertical="top"/>
      <protection locked="0"/>
    </xf>
    <xf numFmtId="49" fontId="48" fillId="10" borderId="52" xfId="0" applyNumberFormat="1" applyFont="1" applyFill="1" applyBorder="1" applyAlignment="1" applyProtection="1">
      <alignment horizontal="center" vertical="top"/>
      <protection locked="0"/>
    </xf>
    <xf numFmtId="49" fontId="57" fillId="10" borderId="54" xfId="0" applyNumberFormat="1" applyFont="1" applyFill="1" applyBorder="1" applyAlignment="1" applyProtection="1">
      <alignment horizontal="center"/>
      <protection locked="0"/>
    </xf>
    <xf numFmtId="49" fontId="57" fillId="10" borderId="55" xfId="0" applyNumberFormat="1" applyFont="1" applyFill="1" applyBorder="1" applyAlignment="1" applyProtection="1">
      <alignment horizontal="center"/>
      <protection locked="0"/>
    </xf>
    <xf numFmtId="49" fontId="57" fillId="10" borderId="56" xfId="0" applyNumberFormat="1" applyFont="1" applyFill="1" applyBorder="1" applyAlignment="1" applyProtection="1">
      <alignment horizontal="center"/>
      <protection locked="0"/>
    </xf>
    <xf numFmtId="0" fontId="9" fillId="10" borderId="26" xfId="0" applyFont="1" applyFill="1" applyBorder="1" applyAlignment="1" applyProtection="1">
      <alignment horizontal="center"/>
    </xf>
    <xf numFmtId="0" fontId="9" fillId="10" borderId="27" xfId="0" applyFont="1" applyFill="1" applyBorder="1" applyAlignment="1" applyProtection="1">
      <alignment horizontal="center"/>
    </xf>
    <xf numFmtId="0" fontId="9" fillId="10" borderId="28" xfId="0" applyFont="1" applyFill="1" applyBorder="1" applyAlignment="1" applyProtection="1">
      <alignment horizontal="center"/>
    </xf>
    <xf numFmtId="49" fontId="13" fillId="10" borderId="54" xfId="0" applyNumberFormat="1" applyFont="1" applyFill="1" applyBorder="1" applyAlignment="1" applyProtection="1">
      <alignment horizontal="center"/>
      <protection locked="0"/>
    </xf>
    <xf numFmtId="49" fontId="13" fillId="10" borderId="55" xfId="0" applyNumberFormat="1" applyFont="1" applyFill="1" applyBorder="1" applyAlignment="1" applyProtection="1">
      <alignment horizontal="center"/>
      <protection locked="0"/>
    </xf>
    <xf numFmtId="49" fontId="13" fillId="10" borderId="56" xfId="0" applyNumberFormat="1" applyFont="1" applyFill="1" applyBorder="1" applyAlignment="1" applyProtection="1">
      <alignment horizontal="center"/>
      <protection locked="0"/>
    </xf>
    <xf numFmtId="0" fontId="44" fillId="10" borderId="23" xfId="0" applyFont="1" applyFill="1" applyBorder="1" applyAlignment="1" applyProtection="1">
      <alignment horizontal="left"/>
      <protection locked="0"/>
    </xf>
    <xf numFmtId="0" fontId="44" fillId="10" borderId="24" xfId="0" applyFont="1" applyFill="1" applyBorder="1" applyAlignment="1" applyProtection="1">
      <alignment horizontal="left"/>
      <protection locked="0"/>
    </xf>
    <xf numFmtId="0" fontId="44" fillId="10" borderId="25" xfId="0" applyFont="1" applyFill="1" applyBorder="1" applyAlignment="1" applyProtection="1">
      <alignment horizontal="left"/>
      <protection locked="0"/>
    </xf>
    <xf numFmtId="49" fontId="13" fillId="12" borderId="0" xfId="0" applyNumberFormat="1" applyFont="1" applyFill="1" applyBorder="1" applyAlignment="1" applyProtection="1">
      <alignment horizontal="center"/>
      <protection locked="0"/>
    </xf>
    <xf numFmtId="168" fontId="13" fillId="10" borderId="54" xfId="0" applyNumberFormat="1" applyFont="1" applyFill="1" applyBorder="1" applyAlignment="1" applyProtection="1">
      <alignment horizontal="center"/>
      <protection locked="0"/>
    </xf>
    <xf numFmtId="168" fontId="13" fillId="10" borderId="56" xfId="0" applyNumberFormat="1" applyFont="1" applyFill="1" applyBorder="1" applyAlignment="1" applyProtection="1">
      <alignment horizontal="center"/>
      <protection locked="0"/>
    </xf>
    <xf numFmtId="49" fontId="13" fillId="10" borderId="63" xfId="0" applyNumberFormat="1" applyFont="1" applyFill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26" fillId="13" borderId="0" xfId="0" applyFont="1" applyFill="1" applyBorder="1" applyAlignment="1" applyProtection="1">
      <alignment horizontal="right" vertical="center"/>
    </xf>
    <xf numFmtId="49" fontId="13" fillId="10" borderId="64" xfId="0" applyNumberFormat="1" applyFont="1" applyFill="1" applyBorder="1" applyAlignment="1" applyProtection="1">
      <alignment horizontal="center"/>
      <protection locked="0"/>
    </xf>
    <xf numFmtId="49" fontId="13" fillId="10" borderId="65" xfId="0" applyNumberFormat="1" applyFont="1" applyFill="1" applyBorder="1" applyAlignment="1" applyProtection="1">
      <alignment horizontal="center"/>
      <protection locked="0"/>
    </xf>
    <xf numFmtId="49" fontId="13" fillId="10" borderId="66" xfId="0" applyNumberFormat="1" applyFont="1" applyFill="1" applyBorder="1" applyAlignment="1" applyProtection="1">
      <alignment horizontal="center"/>
      <protection locked="0"/>
    </xf>
    <xf numFmtId="49" fontId="13" fillId="10" borderId="60" xfId="0" applyNumberFormat="1" applyFont="1" applyFill="1" applyBorder="1" applyAlignment="1" applyProtection="1">
      <alignment horizontal="center"/>
      <protection locked="0"/>
    </xf>
    <xf numFmtId="49" fontId="13" fillId="10" borderId="48" xfId="0" applyNumberFormat="1" applyFont="1" applyFill="1" applyBorder="1" applyAlignment="1" applyProtection="1">
      <alignment horizontal="center"/>
      <protection locked="0"/>
    </xf>
    <xf numFmtId="49" fontId="13" fillId="10" borderId="61" xfId="0" applyNumberFormat="1" applyFont="1" applyFill="1" applyBorder="1" applyAlignment="1" applyProtection="1">
      <alignment horizontal="center"/>
      <protection locked="0"/>
    </xf>
    <xf numFmtId="0" fontId="49" fillId="10" borderId="23" xfId="0" applyFont="1" applyFill="1" applyBorder="1" applyAlignment="1" applyProtection="1">
      <alignment horizontal="center" vertical="center"/>
      <protection locked="0"/>
    </xf>
    <xf numFmtId="0" fontId="49" fillId="10" borderId="25" xfId="0" applyFont="1" applyFill="1" applyBorder="1" applyAlignment="1" applyProtection="1">
      <alignment horizontal="center" vertical="center"/>
      <protection locked="0"/>
    </xf>
    <xf numFmtId="0" fontId="49" fillId="0" borderId="23" xfId="0" applyFont="1" applyBorder="1" applyAlignment="1" applyProtection="1">
      <alignment horizontal="left" vertical="center"/>
      <protection locked="0"/>
    </xf>
    <xf numFmtId="0" fontId="49" fillId="0" borderId="24" xfId="0" applyFont="1" applyBorder="1" applyAlignment="1" applyProtection="1">
      <alignment horizontal="left" vertical="center"/>
      <protection locked="0"/>
    </xf>
    <xf numFmtId="0" fontId="49" fillId="0" borderId="25" xfId="0" applyFont="1" applyBorder="1" applyAlignment="1" applyProtection="1">
      <alignment horizontal="left" vertical="center"/>
      <protection locked="0"/>
    </xf>
    <xf numFmtId="0" fontId="25" fillId="12" borderId="32" xfId="0" applyFont="1" applyFill="1" applyBorder="1" applyAlignment="1" applyProtection="1">
      <alignment horizontal="center"/>
    </xf>
    <xf numFmtId="0" fontId="7" fillId="13" borderId="41" xfId="1" applyNumberFormat="1" applyFont="1" applyFill="1" applyBorder="1" applyAlignment="1" applyProtection="1">
      <alignment horizontal="center" vertical="top" wrapText="1"/>
    </xf>
    <xf numFmtId="0" fontId="7" fillId="13" borderId="0" xfId="1" applyNumberFormat="1" applyFont="1" applyFill="1" applyBorder="1" applyAlignment="1" applyProtection="1">
      <alignment horizontal="center" vertical="top" wrapText="1"/>
    </xf>
    <xf numFmtId="0" fontId="34" fillId="10" borderId="36" xfId="0" applyFont="1" applyFill="1" applyBorder="1" applyAlignment="1" applyProtection="1">
      <alignment horizontal="left"/>
    </xf>
    <xf numFmtId="0" fontId="46" fillId="12" borderId="40" xfId="0" applyFont="1" applyFill="1" applyBorder="1" applyAlignment="1" applyProtection="1">
      <alignment horizontal="center"/>
    </xf>
    <xf numFmtId="0" fontId="46" fillId="12" borderId="45" xfId="0" applyFont="1" applyFill="1" applyBorder="1" applyAlignment="1" applyProtection="1">
      <alignment horizontal="center"/>
    </xf>
    <xf numFmtId="0" fontId="7" fillId="13" borderId="43" xfId="1" applyNumberFormat="1" applyFont="1" applyFill="1" applyBorder="1" applyAlignment="1" applyProtection="1">
      <alignment horizontal="center" vertical="center" wrapText="1"/>
    </xf>
    <xf numFmtId="0" fontId="7" fillId="13" borderId="44" xfId="1" applyNumberFormat="1" applyFont="1" applyFill="1" applyBorder="1" applyAlignment="1" applyProtection="1">
      <alignment horizontal="center" vertical="center" wrapText="1"/>
    </xf>
    <xf numFmtId="164" fontId="11" fillId="10" borderId="20" xfId="0" applyNumberFormat="1" applyFont="1" applyFill="1" applyBorder="1" applyAlignment="1" applyProtection="1">
      <alignment horizontal="center"/>
    </xf>
    <xf numFmtId="164" fontId="11" fillId="10" borderId="21" xfId="0" applyNumberFormat="1" applyFont="1" applyFill="1" applyBorder="1" applyAlignment="1" applyProtection="1">
      <alignment horizontal="center"/>
    </xf>
    <xf numFmtId="0" fontId="65" fillId="4" borderId="2" xfId="0" applyFont="1" applyFill="1" applyBorder="1" applyAlignment="1" applyProtection="1">
      <alignment vertical="center"/>
    </xf>
  </cellXfs>
  <cellStyles count="6">
    <cellStyle name="Dziesiętny 3" xfId="3"/>
    <cellStyle name="Normalny" xfId="0" builtinId="0"/>
    <cellStyle name="Normalny 2" xfId="2"/>
    <cellStyle name="Normalny 5" xfId="4"/>
    <cellStyle name="Normalny_JW1106 Olsztyn" xfId="1"/>
    <cellStyle name="Walutowy" xfId="5" builtinId="4"/>
  </cellStyles>
  <dxfs count="177"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theme="8" tint="-0.499984740745262"/>
        </left>
        <right style="thin">
          <color theme="8" tint="-0.499984740745262"/>
        </right>
        <top style="thin">
          <color theme="8" tint="-0.499984740745262"/>
        </top>
        <bottom style="thin">
          <color theme="8" tint="-0.499984740745262"/>
        </bottom>
        <vertical/>
        <horizontal/>
      </border>
    </dxf>
  </dxfs>
  <tableStyles count="0" defaultTableStyle="TableStyleMedium2" defaultPivotStyle="PivotStyleLight16"/>
  <colors>
    <mruColors>
      <color rgb="FF0066FF"/>
      <color rgb="FFFFFFCC"/>
      <color rgb="FF0000FF"/>
      <color rgb="FF002D86"/>
      <color rgb="FF0000CC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</a:t>
          </a:r>
          <a:r>
            <a:rPr lang="pl-PL" sz="1800" b="1">
              <a:solidFill>
                <a:srgbClr val="002060"/>
              </a:solidFill>
            </a:rPr>
            <a:t> i CENOWY</a:t>
          </a:r>
        </a:p>
      </xdr:txBody>
    </xdr:sp>
    <xdr:clientData/>
  </xdr:twoCellAnchor>
  <xdr:twoCellAnchor>
    <xdr:from>
      <xdr:col>13</xdr:col>
      <xdr:colOff>499647</xdr:colOff>
      <xdr:row>12</xdr:row>
      <xdr:rowOff>171450</xdr:rowOff>
    </xdr:from>
    <xdr:to>
      <xdr:col>14</xdr:col>
      <xdr:colOff>54881</xdr:colOff>
      <xdr:row>14</xdr:row>
      <xdr:rowOff>55788</xdr:rowOff>
    </xdr:to>
    <xdr:sp macro="" textlink="">
      <xdr:nvSpPr>
        <xdr:cNvPr id="4" name="pole tekstowe 3"/>
        <xdr:cNvSpPr txBox="1"/>
      </xdr:nvSpPr>
      <xdr:spPr>
        <a:xfrm>
          <a:off x="12710697" y="2409825"/>
          <a:ext cx="402959" cy="3129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0066FF"/>
              </a:solidFill>
              <a:latin typeface="Arial Narrow" panose="020B0606020202030204" pitchFamily="34" charset="0"/>
            </a:rPr>
            <a:t>52</a:t>
          </a:r>
        </a:p>
        <a:p>
          <a:pPr algn="ctr"/>
          <a:endParaRPr lang="pl-PL" sz="1600" b="1">
            <a:solidFill>
              <a:srgbClr val="0066FF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15</xdr:col>
      <xdr:colOff>9073</xdr:colOff>
      <xdr:row>0</xdr:row>
      <xdr:rowOff>171450</xdr:rowOff>
    </xdr:from>
    <xdr:to>
      <xdr:col>17</xdr:col>
      <xdr:colOff>1019175</xdr:colOff>
      <xdr:row>15</xdr:row>
      <xdr:rowOff>0</xdr:rowOff>
    </xdr:to>
    <xdr:sp macro="" textlink="">
      <xdr:nvSpPr>
        <xdr:cNvPr id="3" name="pole tekstowe 2"/>
        <xdr:cNvSpPr txBox="1"/>
      </xdr:nvSpPr>
      <xdr:spPr>
        <a:xfrm>
          <a:off x="14553748" y="171450"/>
          <a:ext cx="2924627" cy="263842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DODATKOWE OŚWIADCZENIA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1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OŚWIADCZAM, że: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300" b="1" i="0" u="none" strike="noStrike" kern="0" cap="none" spc="0" normalizeH="0" baseline="0" noProof="0">
            <a:ln>
              <a:noFill/>
            </a:ln>
            <a:solidFill>
              <a:srgbClr val="0000FF"/>
            </a:solidFill>
            <a:effectLst/>
            <a:uLnTx/>
            <a:uFillTx/>
            <a:latin typeface="Arial Narrow" panose="020B0606020202030204" pitchFamily="34" charset="0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1. Zapoznałem się ze Specyfikacją Warunków Zamówienia i nie wnoszę do niej zastrzeżeń.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2. Uważam się za </a:t>
          </a:r>
          <a:r>
            <a:rPr kumimoji="0" lang="pl-PL" sz="1050" b="1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związanego niniejszą ofertą </a:t>
          </a: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na czas wskazany w Specyfikacji Warunków Zamówienia.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3. Akceptuję dołączony do Specyfikacji Warunków Zamówienia „</a:t>
          </a:r>
          <a:r>
            <a:rPr kumimoji="0" lang="pl-PL" sz="1050" b="1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Wzór umowy</a:t>
          </a: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” i zobowiązuję się w przypadku wyboru mojej oferty do zawarcia umowy na warunkach w niej określonych.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050" b="0" i="0" u="none" strike="noStrike" kern="0" cap="none" spc="0" normalizeH="0" baseline="0" noProof="0">
              <a:ln>
                <a:noFill/>
              </a:ln>
              <a:solidFill>
                <a:srgbClr val="0000FF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  <a:p>
          <a:pPr algn="ctr"/>
          <a:endParaRPr lang="pl-PL" sz="1050">
            <a:solidFill>
              <a:srgbClr val="0000CC"/>
            </a:solidFill>
            <a:latin typeface="Arial Narrow" panose="020B0606020202030204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27:R212" totalsRowShown="0" headerRowDxfId="124" dataDxfId="123" tableBorderDxfId="122" headerRowCellStyle="Normalny_JW1106 Olsztyn" dataCellStyle="Normalny_JW1106 Olsztyn">
  <autoFilter ref="B27:R212"/>
  <tableColumns count="17">
    <tableColumn id="1" name="Lp." dataDxfId="121" dataCellStyle="Normalny_JW1106 Olsztyn">
      <calculatedColumnFormula>B27+1</calculatedColumnFormula>
    </tableColumn>
    <tableColumn id="2" name="Nazwa prrzedmiotu" dataDxfId="120" dataCellStyle="Normalny_JW1106 Olsztyn"/>
    <tableColumn id="3" name="Jm" dataDxfId="119" dataCellStyle="Normalny_JW1106 Olsztyn"/>
    <tableColumn id="4" name="ILOŚĆ _x000a_zakr podst + opcja" dataDxfId="118" dataCellStyle="Normalny_JW1106 Olsztyn">
      <calculatedColumnFormula>'FORMULARZ OFERTY'!$H28+'FORMULARZ OFERTY'!$L28</calculatedColumnFormula>
    </tableColumn>
    <tableColumn id="5" name="Cena jedn. netto_x000a_(w zł.)" dataDxfId="117"/>
    <tableColumn id="6" name="VAT_x000a_w %" dataDxfId="116"/>
    <tableColumn id="7" name="ZAKRES PODST _x000a_ilość" dataDxfId="115" dataCellStyle="Normalny_JW1106 Olsztyn"/>
    <tableColumn id="8" name="Wartość netto_x000a_(w zł.) ZP" dataDxfId="114" dataCellStyle="Normalny_JW1106 Olsztyn">
      <calculatedColumnFormula>ROUND($F28*H28,2)</calculatedColumnFormula>
    </tableColumn>
    <tableColumn id="9" name="Wartość VAT_x000a_(w zł.)ZP" dataDxfId="113" dataCellStyle="Normalny_JW1106 Olsztyn">
      <calculatedColumnFormula>ROUND(I28*$G28,2)</calculatedColumnFormula>
    </tableColumn>
    <tableColumn id="10" name="Wartość brutto_x000a_(w zł.)ZP" dataDxfId="112" dataCellStyle="Normalny_JW1106 Olsztyn">
      <calculatedColumnFormula>ROUND(I28+J28,2)</calculatedColumnFormula>
    </tableColumn>
    <tableColumn id="11" name="PRAWO OPCJI_x000a_ilość" dataDxfId="111" dataCellStyle="Normalny_JW1106 Olsztyn"/>
    <tableColumn id="12" name="Wartość netto_x000a_(w zł.) PO" dataDxfId="110" dataCellStyle="Normalny_JW1106 Olsztyn">
      <calculatedColumnFormula>ROUND($F28*L28,2)</calculatedColumnFormula>
    </tableColumn>
    <tableColumn id="13" name="Wartość VAT_x000a_(w zł.) PO" dataDxfId="109" dataCellStyle="Normalny_JW1106 Olsztyn">
      <calculatedColumnFormula>ROUND(M28*$G28,2)</calculatedColumnFormula>
    </tableColumn>
    <tableColumn id="14" name="Wartość brutto_x000a_(w zł.) PO" dataDxfId="108" dataCellStyle="Normalny_JW1106 Olsztyn">
      <calculatedColumnFormula>ROUND(M28+N28,2)</calculatedColumnFormula>
    </tableColumn>
    <tableColumn id="15" name="Wartość netto_x000a_(w zł.)" dataDxfId="107" dataCellStyle="Normalny_JW1106 Olsztyn">
      <calculatedColumnFormula>ROUND(I28+M28,2)</calculatedColumnFormula>
    </tableColumn>
    <tableColumn id="16" name="Wartość VAT_x000a_(w zł.)" dataDxfId="106" dataCellStyle="Normalny_JW1106 Olsztyn">
      <calculatedColumnFormula>ROUND(J28+N28,2)</calculatedColumnFormula>
    </tableColumn>
    <tableColumn id="17" name="Wartość brutto_x000a_(w zł.)" dataDxfId="105" dataCellStyle="Normalny_JW1106 Olsztyn">
      <calculatedColumnFormula>ROUND(K28+O28,2)</calculatedColumnFormula>
    </tableColumn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3" totalsRowShown="0" headerRowDxfId="25" dataDxfId="24">
  <autoFilter ref="P1:P3"/>
  <tableColumns count="1">
    <tableColumn id="1" name="K3" dataDxfId="23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3" totalsRowShown="0" headerRowDxfId="22" dataDxfId="21">
  <autoFilter ref="Q1:Q3"/>
  <tableColumns count="1">
    <tableColumn id="1" name="K4" dataDxfId="20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19" dataDxfId="18">
  <autoFilter ref="R1:R5"/>
  <tableColumns count="1">
    <tableColumn id="1" name="K5" dataDxfId="17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16" dataDxfId="15">
  <autoFilter ref="S1:S5"/>
  <tableColumns count="1">
    <tableColumn id="1" name="K6" dataDxfId="14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13" dataDxfId="12">
  <autoFilter ref="T1:T5"/>
  <tableColumns count="1">
    <tableColumn id="1" name="K7" dataDxfId="11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10" dataDxfId="9">
  <autoFilter ref="U1:U5"/>
  <tableColumns count="1">
    <tableColumn id="1" name="K8" dataDxfId="8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7" dataDxfId="6">
  <autoFilter ref="V1:V5"/>
  <tableColumns count="1">
    <tableColumn id="1" name="K9" dataDxfId="5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4" dataDxfId="3">
  <autoFilter ref="W1:W5"/>
  <tableColumns count="1">
    <tableColumn id="1" name="K10" dataDxfId="2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03" dataDxfId="102" headerRowCellStyle="Walutowy" dataCellStyle="Walutowy">
  <autoFilter ref="A1:M33"/>
  <tableColumns count="13">
    <tableColumn id="1" name="Kolumna1" totalsRowLabel="Suma" dataDxfId="101" totalsRowDxfId="100"/>
    <tableColumn id="2" name="Kolumna4" dataDxfId="99"/>
    <tableColumn id="3" name="Kolumna2" dataDxfId="98" totalsRowDxfId="97" dataCellStyle="Walutowy">
      <calculatedColumnFormula>SUMIFS('FORMULARZ OFERTY'!$I$29:$I$212,'FORMULARZ OFERTY'!$A$29:$A$212,$A2)</calculatedColumnFormula>
    </tableColumn>
    <tableColumn id="4" name="Kolumna3" dataDxfId="96" totalsRowDxfId="95" dataCellStyle="Walutowy">
      <calculatedColumnFormula>SUMIFS('FORMULARZ OFERTY'!$J$29:$J$212,'FORMULARZ OFERTY'!$A$29:$A$212,$A2)</calculatedColumnFormula>
    </tableColumn>
    <tableColumn id="5" name="Kolumna5" dataDxfId="94" totalsRowDxfId="93" dataCellStyle="Walutowy">
      <calculatedColumnFormula>SUMIFS('FORMULARZ OFERTY'!$K$29:$K$212,'FORMULARZ OFERTY'!$A$29:$A$212,$A2)</calculatedColumnFormula>
    </tableColumn>
    <tableColumn id="10" name="Kolumna7" dataDxfId="92" totalsRowDxfId="91" dataCellStyle="Walutowy"/>
    <tableColumn id="11" name="Kolumna6" dataDxfId="90" totalsRowDxfId="89" dataCellStyle="Walutowy"/>
    <tableColumn id="12" name="Kolumna8" dataDxfId="88" totalsRowDxfId="87" dataCellStyle="Walutowy"/>
    <tableColumn id="13" name="Kolumna9" dataDxfId="86" totalsRowDxfId="85" dataCellStyle="Walutowy"/>
    <tableColumn id="6" name="Kolumna72" dataDxfId="84" totalsRowDxfId="83"/>
    <tableColumn id="7" name="Kolumna63" dataDxfId="82" totalsRowDxfId="81" dataCellStyle="Walutowy">
      <calculatedColumnFormula>SUMIFS('FORMULARZ OFERTY'!$I$29:$I$212,'FORMULARZ OFERTY'!$A$29:$A$212,$A2)</calculatedColumnFormula>
    </tableColumn>
    <tableColumn id="8" name="Kolumna84" dataDxfId="80" totalsRowDxfId="79" dataCellStyle="Walutowy">
      <calculatedColumnFormula>SUMIFS('FORMULARZ OFERTY'!$J$29:$J$212,'FORMULARZ OFERTY'!$A$29:$A$212,$A2)</calculatedColumnFormula>
    </tableColumn>
    <tableColumn id="9" name="Kolumna95" totalsRowFunction="count" dataDxfId="78" totalsRowDxfId="77" dataCellStyle="Walutowy">
      <calculatedColumnFormula>SUMIFS('FORMULARZ OFERTY'!$K$29:$K$212,'FORMULARZ OFERTY'!$A$29:$A$212,$A2)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68" dataDxfId="66" headerRowBorderDxfId="67" tableBorderDxfId="65">
  <autoFilter ref="C1:C3"/>
  <tableColumns count="1">
    <tableColumn id="1" name="Wybór" dataDxfId="6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63" dataDxfId="61" totalsRowDxfId="59" headerRowBorderDxfId="62" tableBorderDxfId="60">
  <autoFilter ref="E1:E17"/>
  <tableColumns count="1">
    <tableColumn id="1" name="Województwa " totalsRowFunction="count" dataDxfId="58" totalsRowDxfId="5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56" dataDxfId="54" totalsRowDxfId="52" headerRowBorderDxfId="55" tableBorderDxfId="53">
  <autoFilter ref="G1:G7"/>
  <tableColumns count="1">
    <tableColumn id="1" name="Rodzaj WYKONAWCY" totalsRowFunction="count" dataDxfId="51" totalsRowDxfId="50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49" dataDxfId="47" totalsRowDxfId="45" headerRowBorderDxfId="48" tableBorderDxfId="46">
  <autoFilter ref="I1:I14"/>
  <tableColumns count="1">
    <tableColumn id="1" name="Tryby" totalsRowFunction="count" dataDxfId="44" totalsRowDxfId="43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42" dataDxfId="40" totalsRowDxfId="38" headerRowBorderDxfId="41" tableBorderDxfId="39">
  <autoFilter ref="K1:L3"/>
  <tableColumns count="2">
    <tableColumn id="2" name="skrót" dataDxfId="37" totalsRowDxfId="36"/>
    <tableColumn id="1" name="Zakres" totalsRowFunction="count" dataDxfId="35" totalsRowDxfId="34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33" dataDxfId="31" headerRowBorderDxfId="32" tableBorderDxfId="30">
  <autoFilter ref="A1:A31"/>
  <tableColumns count="1">
    <tableColumn id="1" name="Zadanie" dataDxfId="29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3" totalsRowShown="0" headerRowDxfId="28" dataDxfId="27">
  <autoFilter ref="O1:O3"/>
  <tableColumns count="1">
    <tableColumn id="1" name="K2" dataDxfId="26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318"/>
  <sheetViews>
    <sheetView tabSelected="1" zoomScaleNormal="100" zoomScaleSheetLayoutView="103" workbookViewId="0">
      <selection activeCell="J27" sqref="J27"/>
    </sheetView>
  </sheetViews>
  <sheetFormatPr defaultColWidth="0" defaultRowHeight="16.5" zeroHeight="1"/>
  <cols>
    <col min="1" max="1" width="2.42578125" style="131" customWidth="1"/>
    <col min="2" max="2" width="5" style="63" customWidth="1"/>
    <col min="3" max="3" width="50.28515625" style="63" customWidth="1"/>
    <col min="4" max="4" width="6.42578125" style="63" customWidth="1"/>
    <col min="5" max="5" width="11" style="63" customWidth="1"/>
    <col min="6" max="6" width="15" style="64" customWidth="1"/>
    <col min="7" max="7" width="7.7109375" style="63" customWidth="1"/>
    <col min="8" max="8" width="11.7109375" style="65" customWidth="1"/>
    <col min="9" max="9" width="16.7109375" style="63" customWidth="1"/>
    <col min="10" max="10" width="12.7109375" style="63" customWidth="1"/>
    <col min="11" max="11" width="16.85546875" style="63" customWidth="1"/>
    <col min="12" max="12" width="11.7109375" style="65" customWidth="1"/>
    <col min="13" max="13" width="15.5703125" style="63" customWidth="1"/>
    <col min="14" max="14" width="12.7109375" style="63" customWidth="1"/>
    <col min="15" max="15" width="15.5703125" style="63" customWidth="1"/>
    <col min="16" max="16" width="15.7109375" style="63" customWidth="1"/>
    <col min="17" max="17" width="12.7109375" style="63" customWidth="1"/>
    <col min="18" max="18" width="15.85546875" style="63" customWidth="1"/>
    <col min="19" max="19" width="11.5703125" style="54" hidden="1" customWidth="1"/>
    <col min="20" max="16384" width="9.140625" style="31" hidden="1"/>
  </cols>
  <sheetData>
    <row r="1" spans="1:19" ht="15" customHeight="1" thickBot="1">
      <c r="B1" s="1"/>
      <c r="C1" s="2"/>
      <c r="D1" s="68"/>
      <c r="E1" s="5"/>
      <c r="F1" s="14"/>
      <c r="G1" s="5"/>
      <c r="H1" s="15"/>
      <c r="I1" s="5"/>
      <c r="J1" s="5"/>
      <c r="K1" s="5"/>
      <c r="L1" s="15"/>
      <c r="M1" s="5"/>
      <c r="N1" s="5"/>
      <c r="O1" s="5"/>
      <c r="P1" s="5"/>
      <c r="Q1" s="5"/>
      <c r="R1" s="83" t="s">
        <v>130</v>
      </c>
    </row>
    <row r="2" spans="1:19" ht="15.75" customHeight="1" thickBot="1">
      <c r="B2" s="69"/>
      <c r="C2" s="70" t="s">
        <v>11</v>
      </c>
      <c r="D2" s="112"/>
      <c r="E2" s="67"/>
      <c r="F2" s="5"/>
      <c r="G2" s="5"/>
      <c r="H2" s="5"/>
      <c r="I2" s="15"/>
      <c r="J2" s="5"/>
      <c r="K2" s="5"/>
      <c r="L2" s="15"/>
      <c r="M2" s="5"/>
      <c r="N2" s="5"/>
      <c r="O2" s="5"/>
      <c r="P2" s="5"/>
      <c r="Q2" s="5"/>
      <c r="R2" s="5"/>
    </row>
    <row r="3" spans="1:19" ht="15.75" customHeight="1">
      <c r="B3" s="71"/>
      <c r="C3" s="72" t="s">
        <v>91</v>
      </c>
      <c r="D3" s="199"/>
      <c r="E3" s="200"/>
      <c r="F3" s="200"/>
      <c r="G3" s="200"/>
      <c r="H3" s="200"/>
      <c r="I3" s="200"/>
      <c r="J3" s="200"/>
      <c r="K3" s="201"/>
      <c r="L3" s="75" t="s">
        <v>60</v>
      </c>
      <c r="M3" s="77"/>
      <c r="N3" s="75" t="s">
        <v>63</v>
      </c>
      <c r="O3" s="78"/>
      <c r="P3" s="12"/>
      <c r="Q3" s="5"/>
      <c r="R3" s="6"/>
    </row>
    <row r="4" spans="1:19" ht="15.75" customHeight="1" thickBot="1">
      <c r="B4" s="71"/>
      <c r="C4" s="72"/>
      <c r="D4" s="202"/>
      <c r="E4" s="203"/>
      <c r="F4" s="203"/>
      <c r="G4" s="203"/>
      <c r="H4" s="203"/>
      <c r="I4" s="203"/>
      <c r="J4" s="203"/>
      <c r="K4" s="204"/>
      <c r="L4" s="154" t="s">
        <v>29</v>
      </c>
      <c r="M4" s="205"/>
      <c r="N4" s="206"/>
      <c r="O4" s="207"/>
      <c r="P4" s="5"/>
      <c r="Q4" s="5"/>
      <c r="R4" s="6"/>
    </row>
    <row r="5" spans="1:19" ht="15.75" customHeight="1">
      <c r="B5" s="69"/>
      <c r="C5" s="73" t="s">
        <v>61</v>
      </c>
      <c r="D5" s="229"/>
      <c r="E5" s="230"/>
      <c r="F5" s="231"/>
      <c r="G5" s="225" t="s">
        <v>62</v>
      </c>
      <c r="H5" s="225"/>
      <c r="I5" s="226"/>
      <c r="J5" s="227"/>
      <c r="K5" s="228"/>
      <c r="L5" s="17"/>
      <c r="M5" s="12"/>
      <c r="N5" s="12"/>
      <c r="O5" s="12"/>
      <c r="P5" s="12"/>
      <c r="Q5" s="5"/>
      <c r="R5" s="6"/>
    </row>
    <row r="6" spans="1:19" ht="15.75" customHeight="1">
      <c r="B6" s="69"/>
      <c r="C6" s="73" t="s">
        <v>58</v>
      </c>
      <c r="D6" s="211"/>
      <c r="E6" s="212"/>
      <c r="F6" s="212"/>
      <c r="G6" s="213"/>
      <c r="H6" s="73" t="s">
        <v>59</v>
      </c>
      <c r="I6" s="79"/>
      <c r="J6" s="73" t="s">
        <v>93</v>
      </c>
      <c r="K6" s="220"/>
      <c r="L6" s="212"/>
      <c r="M6" s="213"/>
      <c r="N6" s="5"/>
      <c r="O6" s="5"/>
      <c r="P6" s="5"/>
      <c r="Q6" s="5"/>
      <c r="R6" s="6"/>
    </row>
    <row r="7" spans="1:19" ht="15.75" customHeight="1">
      <c r="B7" s="71"/>
      <c r="C7" s="74" t="s">
        <v>64</v>
      </c>
      <c r="D7" s="211"/>
      <c r="E7" s="212"/>
      <c r="F7" s="212"/>
      <c r="G7" s="212"/>
      <c r="H7" s="213"/>
      <c r="I7" s="42"/>
      <c r="J7" s="42"/>
      <c r="K7" s="42"/>
      <c r="L7" s="25"/>
      <c r="M7" s="217"/>
      <c r="N7" s="217"/>
      <c r="O7" s="217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1"/>
      <c r="C9" s="74" t="s">
        <v>94</v>
      </c>
      <c r="D9" s="211"/>
      <c r="E9" s="212"/>
      <c r="F9" s="212"/>
      <c r="G9" s="212"/>
      <c r="H9" s="213"/>
      <c r="I9" s="76" t="s">
        <v>95</v>
      </c>
      <c r="J9" s="218"/>
      <c r="K9" s="219"/>
      <c r="L9" s="76" t="s">
        <v>96</v>
      </c>
      <c r="M9" s="211"/>
      <c r="N9" s="212"/>
      <c r="O9" s="213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6" customFormat="1" ht="18" customHeight="1">
      <c r="A11" s="131"/>
      <c r="B11" s="26"/>
      <c r="C11" s="27" t="s">
        <v>43</v>
      </c>
      <c r="D11" s="27"/>
      <c r="E11" s="27"/>
      <c r="F11" s="27"/>
      <c r="G11" s="214" t="s">
        <v>55</v>
      </c>
      <c r="H11" s="215"/>
      <c r="I11" s="215"/>
      <c r="J11" s="215"/>
      <c r="K11" s="215"/>
      <c r="L11" s="215"/>
      <c r="M11" s="216"/>
      <c r="N11" s="10"/>
      <c r="O11" s="10"/>
      <c r="P11" s="13"/>
      <c r="Q11" s="5"/>
      <c r="R11" s="5"/>
      <c r="S11" s="55"/>
    </row>
    <row r="12" spans="1:19" s="56" customFormat="1" ht="18" customHeight="1">
      <c r="A12" s="131"/>
      <c r="B12" s="26"/>
      <c r="C12" s="27" t="s">
        <v>37</v>
      </c>
      <c r="D12" s="221" t="s">
        <v>38</v>
      </c>
      <c r="E12" s="222"/>
      <c r="F12" s="222"/>
      <c r="G12" s="223"/>
      <c r="H12" s="223"/>
      <c r="I12" s="223"/>
      <c r="J12" s="223"/>
      <c r="K12" s="224"/>
      <c r="L12" s="24" t="s">
        <v>60</v>
      </c>
      <c r="M12" s="41">
        <v>5272627885</v>
      </c>
      <c r="N12" s="29"/>
      <c r="O12" s="29"/>
      <c r="P12" s="9"/>
      <c r="Q12" s="5"/>
      <c r="R12" s="5"/>
      <c r="S12" s="55"/>
    </row>
    <row r="13" spans="1:19" ht="15" customHeight="1">
      <c r="B13" s="3"/>
      <c r="C13" s="25" t="s">
        <v>58</v>
      </c>
      <c r="D13" s="208" t="s">
        <v>39</v>
      </c>
      <c r="E13" s="209"/>
      <c r="F13" s="209"/>
      <c r="G13" s="210"/>
      <c r="H13" s="23" t="s">
        <v>59</v>
      </c>
      <c r="I13" s="22" t="s">
        <v>40</v>
      </c>
      <c r="J13" s="23" t="s">
        <v>93</v>
      </c>
      <c r="K13" s="208" t="s">
        <v>92</v>
      </c>
      <c r="L13" s="209"/>
      <c r="M13" s="210"/>
      <c r="N13" s="5"/>
      <c r="O13" s="5"/>
      <c r="P13" s="5"/>
      <c r="Q13" s="5"/>
      <c r="R13" s="6"/>
    </row>
    <row r="14" spans="1:19" ht="18.75" customHeight="1">
      <c r="B14" s="3"/>
      <c r="C14" s="25" t="s">
        <v>57</v>
      </c>
      <c r="D14" s="234" t="s">
        <v>174</v>
      </c>
      <c r="E14" s="235"/>
      <c r="F14" s="235"/>
      <c r="G14" s="235"/>
      <c r="H14" s="235"/>
      <c r="I14" s="235"/>
      <c r="J14" s="235"/>
      <c r="K14" s="235"/>
      <c r="L14" s="235"/>
      <c r="M14" s="236"/>
      <c r="N14" s="232" t="s">
        <v>173</v>
      </c>
      <c r="O14" s="233"/>
      <c r="P14" s="5"/>
      <c r="Q14" s="5"/>
      <c r="R14" s="6"/>
    </row>
    <row r="15" spans="1:19" ht="15" customHeight="1">
      <c r="B15" s="34"/>
      <c r="C15" s="240" t="s">
        <v>42</v>
      </c>
      <c r="D15" s="240"/>
      <c r="E15" s="240"/>
      <c r="F15" s="240"/>
      <c r="G15" s="240"/>
      <c r="H15" s="240"/>
      <c r="I15" s="240"/>
      <c r="J15" s="240"/>
      <c r="K15" s="240"/>
      <c r="L15" s="43"/>
      <c r="M15" s="241"/>
      <c r="N15" s="241"/>
      <c r="O15" s="242"/>
      <c r="P15" s="18"/>
      <c r="Q15" s="5"/>
      <c r="R15" s="6"/>
    </row>
    <row r="16" spans="1:19" ht="6.75" customHeight="1">
      <c r="B16" s="35"/>
      <c r="C16" s="57"/>
      <c r="D16" s="58" t="s">
        <v>69</v>
      </c>
      <c r="E16" s="237"/>
      <c r="F16" s="237"/>
      <c r="G16" s="237"/>
      <c r="H16" s="36"/>
      <c r="I16" s="32"/>
      <c r="J16" s="36"/>
      <c r="K16" s="32"/>
      <c r="L16" s="33"/>
      <c r="M16" s="33"/>
      <c r="N16" s="33"/>
      <c r="O16" s="33"/>
      <c r="P16" s="33"/>
      <c r="Q16" s="82"/>
      <c r="R16" s="28"/>
    </row>
    <row r="17" spans="1:19" ht="15" customHeight="1">
      <c r="B17" s="30"/>
      <c r="C17" s="50"/>
      <c r="D17" s="39"/>
      <c r="E17" s="50" t="s">
        <v>98</v>
      </c>
      <c r="F17" s="245">
        <f>VLOOKUP(D16,wartości[],13,FALSE)</f>
        <v>0</v>
      </c>
      <c r="G17" s="246"/>
      <c r="H17" s="38" t="s">
        <v>86</v>
      </c>
      <c r="I17" s="47">
        <f>VLOOKUP(D16,wartości[],5,FALSE)</f>
        <v>0</v>
      </c>
      <c r="J17" s="38" t="s">
        <v>87</v>
      </c>
      <c r="K17" s="47">
        <f>VLOOKUP(D16,wartości[],9,FALSE)</f>
        <v>0</v>
      </c>
      <c r="L17" s="80" t="s">
        <v>90</v>
      </c>
      <c r="M17" s="38"/>
      <c r="N17" s="38"/>
      <c r="O17" s="38"/>
      <c r="P17" s="38"/>
      <c r="Q17" s="38"/>
      <c r="R17" s="81"/>
    </row>
    <row r="18" spans="1:19" ht="15" hidden="1" customHeight="1">
      <c r="B18" s="30"/>
      <c r="C18" s="51"/>
      <c r="D18" s="52"/>
      <c r="E18" s="52"/>
      <c r="F18" s="197"/>
      <c r="G18" s="198"/>
      <c r="H18" s="198"/>
      <c r="I18" s="243"/>
      <c r="J18" s="244"/>
      <c r="K18" s="244"/>
      <c r="L18" s="185"/>
      <c r="M18" s="185"/>
      <c r="N18" s="185"/>
      <c r="O18" s="185"/>
      <c r="P18" s="185"/>
      <c r="Q18" s="185"/>
      <c r="R18" s="81"/>
    </row>
    <row r="19" spans="1:19" ht="29.25" hidden="1" customHeight="1">
      <c r="B19" s="30"/>
      <c r="C19" s="51"/>
      <c r="D19" s="52"/>
      <c r="E19" s="52"/>
      <c r="F19" s="238"/>
      <c r="G19" s="239"/>
      <c r="H19" s="239"/>
      <c r="I19" s="197"/>
      <c r="J19" s="198"/>
      <c r="K19" s="198"/>
      <c r="L19" s="185"/>
      <c r="M19" s="185"/>
      <c r="N19" s="185"/>
      <c r="O19" s="185"/>
      <c r="P19" s="186"/>
      <c r="Q19" s="186"/>
      <c r="R19" s="81"/>
    </row>
    <row r="20" spans="1:19" ht="19.5" hidden="1" customHeight="1">
      <c r="B20" s="40"/>
      <c r="C20" s="45" t="s">
        <v>97</v>
      </c>
      <c r="D20" s="44">
        <v>1</v>
      </c>
      <c r="E20" s="46"/>
      <c r="F20" s="189"/>
      <c r="G20" s="190"/>
      <c r="H20" s="191"/>
      <c r="I20" s="192"/>
      <c r="J20" s="193"/>
      <c r="K20" s="194"/>
      <c r="L20" s="185"/>
      <c r="M20" s="185"/>
      <c r="N20" s="185"/>
      <c r="O20" s="185"/>
      <c r="P20" s="187"/>
      <c r="Q20" s="187"/>
      <c r="R20" s="81"/>
    </row>
    <row r="21" spans="1:19" ht="15" hidden="1" customHeight="1">
      <c r="B21" s="40"/>
      <c r="C21" s="45" t="s">
        <v>97</v>
      </c>
      <c r="D21" s="44">
        <v>3</v>
      </c>
      <c r="E21" s="46"/>
      <c r="F21" s="189"/>
      <c r="G21" s="190"/>
      <c r="H21" s="191"/>
      <c r="I21" s="192"/>
      <c r="J21" s="193"/>
      <c r="K21" s="194"/>
      <c r="L21" s="195"/>
      <c r="M21" s="196"/>
      <c r="N21" s="196"/>
      <c r="O21" s="196"/>
      <c r="P21" s="196"/>
      <c r="Q21" s="196"/>
      <c r="R21" s="81"/>
    </row>
    <row r="22" spans="1:19" ht="15" hidden="1" customHeight="1">
      <c r="B22" s="40"/>
      <c r="C22" s="45" t="s">
        <v>97</v>
      </c>
      <c r="D22" s="44">
        <v>4</v>
      </c>
      <c r="E22" s="46"/>
      <c r="F22" s="189"/>
      <c r="G22" s="190"/>
      <c r="H22" s="191"/>
      <c r="I22" s="192"/>
      <c r="J22" s="193"/>
      <c r="K22" s="194"/>
      <c r="L22" s="195"/>
      <c r="M22" s="196"/>
      <c r="N22" s="196"/>
      <c r="O22" s="196"/>
      <c r="P22" s="196"/>
      <c r="Q22" s="196"/>
      <c r="R22" s="81"/>
    </row>
    <row r="23" spans="1:19" ht="15" hidden="1" customHeight="1">
      <c r="B23" s="40"/>
      <c r="C23" s="45" t="s">
        <v>97</v>
      </c>
      <c r="D23" s="44">
        <v>5</v>
      </c>
      <c r="E23" s="46"/>
      <c r="F23" s="189"/>
      <c r="G23" s="190"/>
      <c r="H23" s="191"/>
      <c r="I23" s="192"/>
      <c r="J23" s="193"/>
      <c r="K23" s="194"/>
      <c r="L23" s="195"/>
      <c r="M23" s="196"/>
      <c r="N23" s="196"/>
      <c r="O23" s="196"/>
      <c r="P23" s="196"/>
      <c r="Q23" s="196"/>
      <c r="R23" s="81"/>
    </row>
    <row r="24" spans="1:19" ht="8.25" customHeight="1">
      <c r="B24" s="48"/>
      <c r="C24" s="49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53"/>
      <c r="R24" s="53"/>
    </row>
    <row r="25" spans="1:19" ht="14.25" customHeight="1" thickBot="1">
      <c r="B25" s="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162" t="s">
        <v>126</v>
      </c>
    </row>
    <row r="26" spans="1:19" ht="15" customHeight="1" thickTop="1" thickBot="1">
      <c r="B26" s="7" t="s">
        <v>89</v>
      </c>
      <c r="C26" s="8"/>
      <c r="D26" s="6"/>
      <c r="E26" s="6"/>
      <c r="F26" s="16"/>
      <c r="G26" s="6"/>
      <c r="H26" s="181" t="s">
        <v>201</v>
      </c>
      <c r="I26" s="182"/>
      <c r="J26" s="182"/>
      <c r="K26" s="183"/>
      <c r="L26" s="247" t="s">
        <v>202</v>
      </c>
      <c r="M26" s="172"/>
      <c r="N26" s="172"/>
      <c r="O26" s="172"/>
      <c r="P26" s="19" t="s">
        <v>7</v>
      </c>
      <c r="Q26" s="20"/>
      <c r="R26" s="21"/>
      <c r="S26" s="59"/>
    </row>
    <row r="27" spans="1:19" ht="36" customHeight="1" thickBot="1">
      <c r="B27" s="85" t="s">
        <v>0</v>
      </c>
      <c r="C27" s="86" t="s">
        <v>99</v>
      </c>
      <c r="D27" s="87" t="s">
        <v>1</v>
      </c>
      <c r="E27" s="118" t="s">
        <v>100</v>
      </c>
      <c r="F27" s="142" t="s">
        <v>2</v>
      </c>
      <c r="G27" s="142" t="s">
        <v>3</v>
      </c>
      <c r="H27" s="184" t="s">
        <v>122</v>
      </c>
      <c r="I27" s="84" t="s">
        <v>115</v>
      </c>
      <c r="J27" s="84" t="s">
        <v>116</v>
      </c>
      <c r="K27" s="88" t="s">
        <v>117</v>
      </c>
      <c r="L27" s="173" t="s">
        <v>121</v>
      </c>
      <c r="M27" s="174" t="s">
        <v>118</v>
      </c>
      <c r="N27" s="174" t="s">
        <v>119</v>
      </c>
      <c r="O27" s="175" t="s">
        <v>120</v>
      </c>
      <c r="P27" s="89" t="s">
        <v>4</v>
      </c>
      <c r="Q27" s="84" t="s">
        <v>6</v>
      </c>
      <c r="R27" s="171" t="s">
        <v>5</v>
      </c>
    </row>
    <row r="28" spans="1:19" s="61" customFormat="1" ht="21" customHeight="1" thickTop="1" thickBot="1">
      <c r="A28" s="132"/>
      <c r="B28" s="114"/>
      <c r="C28" s="143"/>
      <c r="D28" s="144"/>
      <c r="E28" s="145"/>
      <c r="F28" s="146"/>
      <c r="G28" s="144" t="s">
        <v>69</v>
      </c>
      <c r="H28" s="147" t="s">
        <v>123</v>
      </c>
      <c r="I28" s="115">
        <f>VLOOKUP($G28,wartości[],3,FALSE)</f>
        <v>0</v>
      </c>
      <c r="J28" s="116">
        <f>VLOOKUP($G28,wartości[],4,FALSE)</f>
        <v>0</v>
      </c>
      <c r="K28" s="116">
        <f>VLOOKUP($G28,wartości[],5,FALSE)</f>
        <v>0</v>
      </c>
      <c r="L28" s="176"/>
      <c r="M28" s="177">
        <f>VLOOKUP($G28,wartości[],7,FALSE)</f>
        <v>0</v>
      </c>
      <c r="N28" s="178">
        <f>VLOOKUP($G28,wartości[],8,FALSE)</f>
        <v>0</v>
      </c>
      <c r="O28" s="178">
        <f>VLOOKUP($G28,wartości[],9,FALSE)</f>
        <v>0</v>
      </c>
      <c r="P28" s="117">
        <f>VLOOKUP($G28,wartości[],11,FALSE)</f>
        <v>0</v>
      </c>
      <c r="Q28" s="116">
        <f>VLOOKUP($G28,wartości[],12,FALSE)</f>
        <v>0</v>
      </c>
      <c r="R28" s="169">
        <f>VLOOKUP($G28,wartości[],13,FALSE)</f>
        <v>0</v>
      </c>
      <c r="S28" s="60"/>
    </row>
    <row r="29" spans="1:19" ht="18.95" customHeight="1" thickTop="1" thickBot="1">
      <c r="A29" s="133" t="s">
        <v>88</v>
      </c>
      <c r="B29" s="120"/>
      <c r="C29" s="121" t="s">
        <v>85</v>
      </c>
      <c r="D29" s="122">
        <v>1</v>
      </c>
      <c r="E29" s="123"/>
      <c r="F29" s="124"/>
      <c r="G29" s="164" t="s">
        <v>128</v>
      </c>
      <c r="H29" s="141" t="s">
        <v>127</v>
      </c>
      <c r="I29" s="129">
        <f>VLOOKUP($D29,wartości[],3,FALSE)</f>
        <v>0</v>
      </c>
      <c r="J29" s="129">
        <f>VLOOKUP($D29,wartości[],4,FALSE)</f>
        <v>0</v>
      </c>
      <c r="K29" s="129">
        <f>VLOOKUP($D29,wartości[],5,FALSE)</f>
        <v>0</v>
      </c>
      <c r="L29" s="179"/>
      <c r="M29" s="180">
        <f>VLOOKUP($D29,wartości[],7,FALSE)</f>
        <v>0</v>
      </c>
      <c r="N29" s="180">
        <f>VLOOKUP($D29,wartości[],8,FALSE)</f>
        <v>0</v>
      </c>
      <c r="O29" s="180">
        <f>VLOOKUP($D29,wartości[],9,FALSE)</f>
        <v>0</v>
      </c>
      <c r="P29" s="130">
        <f>VLOOKUP($D29,wartości[],11,FALSE)</f>
        <v>0</v>
      </c>
      <c r="Q29" s="129">
        <f>VLOOKUP($D29,wartości[],12,FALSE)</f>
        <v>0</v>
      </c>
      <c r="R29" s="170">
        <f>VLOOKUP($D29,wartości[],13,FALSE)</f>
        <v>0</v>
      </c>
    </row>
    <row r="30" spans="1:19">
      <c r="A30" s="131">
        <f t="shared" ref="A30:A112" si="0">$D$29</f>
        <v>1</v>
      </c>
      <c r="B30" s="148">
        <f t="shared" ref="B30:B112" si="1">B29+1</f>
        <v>1</v>
      </c>
      <c r="C30" s="152" t="s">
        <v>132</v>
      </c>
      <c r="D30" s="149" t="s">
        <v>169</v>
      </c>
      <c r="E30" s="137">
        <f>'FORMULARZ OFERTY'!$H30+'FORMULARZ OFERTY'!$L30</f>
        <v>2</v>
      </c>
      <c r="F30" s="139"/>
      <c r="G30" s="134"/>
      <c r="H30" s="119">
        <v>1</v>
      </c>
      <c r="I30" s="150">
        <f t="shared" ref="I30:I108" si="2">ROUND($F30*H30,2)</f>
        <v>0</v>
      </c>
      <c r="J30" s="150">
        <f t="shared" ref="J30:J108" si="3">ROUND(I30*$G30,2)</f>
        <v>0</v>
      </c>
      <c r="K30" s="150">
        <f t="shared" ref="K30:K108" si="4">ROUND(I30+J30,2)</f>
        <v>0</v>
      </c>
      <c r="L30" s="138">
        <v>1</v>
      </c>
      <c r="M30" s="150">
        <f t="shared" ref="M30:M108" si="5">ROUND($F30*L30,2)</f>
        <v>0</v>
      </c>
      <c r="N30" s="150">
        <f t="shared" ref="N30:N108" si="6">ROUND(M30*$G30,2)</f>
        <v>0</v>
      </c>
      <c r="O30" s="150">
        <f t="shared" ref="O30:O108" si="7">ROUND(M30+N30,2)</f>
        <v>0</v>
      </c>
      <c r="P30" s="151">
        <f t="shared" ref="P30:P108" si="8">ROUND(I30+M30,2)</f>
        <v>0</v>
      </c>
      <c r="Q30" s="150">
        <f t="shared" ref="Q30:Q108" si="9">ROUND(J30+N30,2)</f>
        <v>0</v>
      </c>
      <c r="R30" s="150">
        <f t="shared" ref="R30:R108" si="10">ROUND(K30+O30,2)</f>
        <v>0</v>
      </c>
      <c r="S30" s="62"/>
    </row>
    <row r="31" spans="1:19">
      <c r="A31" s="131">
        <f t="shared" si="0"/>
        <v>1</v>
      </c>
      <c r="B31" s="148">
        <f t="shared" si="1"/>
        <v>2</v>
      </c>
      <c r="C31" s="152" t="s">
        <v>133</v>
      </c>
      <c r="D31" s="149" t="s">
        <v>170</v>
      </c>
      <c r="E31" s="137">
        <f>'FORMULARZ OFERTY'!$H31+'FORMULARZ OFERTY'!$L31</f>
        <v>2</v>
      </c>
      <c r="F31" s="139"/>
      <c r="G31" s="134"/>
      <c r="H31" s="119">
        <v>1</v>
      </c>
      <c r="I31" s="150">
        <f t="shared" si="2"/>
        <v>0</v>
      </c>
      <c r="J31" s="150">
        <f t="shared" si="3"/>
        <v>0</v>
      </c>
      <c r="K31" s="150">
        <f t="shared" si="4"/>
        <v>0</v>
      </c>
      <c r="L31" s="138">
        <v>1</v>
      </c>
      <c r="M31" s="150">
        <f t="shared" si="5"/>
        <v>0</v>
      </c>
      <c r="N31" s="150">
        <f t="shared" si="6"/>
        <v>0</v>
      </c>
      <c r="O31" s="150">
        <f t="shared" si="7"/>
        <v>0</v>
      </c>
      <c r="P31" s="151">
        <f t="shared" si="8"/>
        <v>0</v>
      </c>
      <c r="Q31" s="150">
        <f t="shared" si="9"/>
        <v>0</v>
      </c>
      <c r="R31" s="150">
        <f t="shared" si="10"/>
        <v>0</v>
      </c>
      <c r="S31" s="62"/>
    </row>
    <row r="32" spans="1:19">
      <c r="A32" s="131">
        <f t="shared" si="0"/>
        <v>1</v>
      </c>
      <c r="B32" s="148">
        <f t="shared" si="1"/>
        <v>3</v>
      </c>
      <c r="C32" s="152" t="s">
        <v>175</v>
      </c>
      <c r="D32" s="149" t="s">
        <v>170</v>
      </c>
      <c r="E32" s="137">
        <f>'FORMULARZ OFERTY'!$H32+'FORMULARZ OFERTY'!$L32</f>
        <v>2</v>
      </c>
      <c r="F32" s="139"/>
      <c r="G32" s="134"/>
      <c r="H32" s="119">
        <v>1</v>
      </c>
      <c r="I32" s="150">
        <f t="shared" si="2"/>
        <v>0</v>
      </c>
      <c r="J32" s="150">
        <f t="shared" si="3"/>
        <v>0</v>
      </c>
      <c r="K32" s="150">
        <f t="shared" si="4"/>
        <v>0</v>
      </c>
      <c r="L32" s="138">
        <v>1</v>
      </c>
      <c r="M32" s="150">
        <f t="shared" si="5"/>
        <v>0</v>
      </c>
      <c r="N32" s="150">
        <f t="shared" si="6"/>
        <v>0</v>
      </c>
      <c r="O32" s="150">
        <f t="shared" si="7"/>
        <v>0</v>
      </c>
      <c r="P32" s="151">
        <f t="shared" si="8"/>
        <v>0</v>
      </c>
      <c r="Q32" s="150">
        <f t="shared" si="9"/>
        <v>0</v>
      </c>
      <c r="R32" s="150">
        <f t="shared" si="10"/>
        <v>0</v>
      </c>
      <c r="S32" s="62"/>
    </row>
    <row r="33" spans="1:19">
      <c r="A33" s="131">
        <f t="shared" si="0"/>
        <v>1</v>
      </c>
      <c r="B33" s="148">
        <f t="shared" si="1"/>
        <v>4</v>
      </c>
      <c r="C33" s="152" t="s">
        <v>176</v>
      </c>
      <c r="D33" s="149" t="s">
        <v>170</v>
      </c>
      <c r="E33" s="137">
        <f>'FORMULARZ OFERTY'!$H33+'FORMULARZ OFERTY'!$L33</f>
        <v>2</v>
      </c>
      <c r="F33" s="139"/>
      <c r="G33" s="134"/>
      <c r="H33" s="119">
        <v>1</v>
      </c>
      <c r="I33" s="150">
        <f t="shared" si="2"/>
        <v>0</v>
      </c>
      <c r="J33" s="150">
        <f t="shared" si="3"/>
        <v>0</v>
      </c>
      <c r="K33" s="150">
        <f t="shared" si="4"/>
        <v>0</v>
      </c>
      <c r="L33" s="138">
        <v>1</v>
      </c>
      <c r="M33" s="150">
        <f t="shared" si="5"/>
        <v>0</v>
      </c>
      <c r="N33" s="150">
        <f t="shared" si="6"/>
        <v>0</v>
      </c>
      <c r="O33" s="150">
        <f t="shared" si="7"/>
        <v>0</v>
      </c>
      <c r="P33" s="151">
        <f t="shared" si="8"/>
        <v>0</v>
      </c>
      <c r="Q33" s="150">
        <f t="shared" si="9"/>
        <v>0</v>
      </c>
      <c r="R33" s="150">
        <f t="shared" si="10"/>
        <v>0</v>
      </c>
      <c r="S33" s="62"/>
    </row>
    <row r="34" spans="1:19">
      <c r="A34" s="131">
        <f t="shared" si="0"/>
        <v>1</v>
      </c>
      <c r="B34" s="148">
        <f t="shared" si="1"/>
        <v>5</v>
      </c>
      <c r="C34" s="152" t="s">
        <v>134</v>
      </c>
      <c r="D34" s="149" t="s">
        <v>170</v>
      </c>
      <c r="E34" s="137">
        <f>'FORMULARZ OFERTY'!$H34+'FORMULARZ OFERTY'!$L34</f>
        <v>2</v>
      </c>
      <c r="F34" s="139"/>
      <c r="G34" s="134"/>
      <c r="H34" s="119">
        <v>1</v>
      </c>
      <c r="I34" s="150">
        <f t="shared" si="2"/>
        <v>0</v>
      </c>
      <c r="J34" s="150">
        <f t="shared" si="3"/>
        <v>0</v>
      </c>
      <c r="K34" s="150">
        <f t="shared" si="4"/>
        <v>0</v>
      </c>
      <c r="L34" s="138">
        <v>1</v>
      </c>
      <c r="M34" s="150">
        <f t="shared" si="5"/>
        <v>0</v>
      </c>
      <c r="N34" s="150">
        <f t="shared" si="6"/>
        <v>0</v>
      </c>
      <c r="O34" s="150">
        <f t="shared" si="7"/>
        <v>0</v>
      </c>
      <c r="P34" s="151">
        <f t="shared" si="8"/>
        <v>0</v>
      </c>
      <c r="Q34" s="150">
        <f t="shared" si="9"/>
        <v>0</v>
      </c>
      <c r="R34" s="150">
        <f t="shared" si="10"/>
        <v>0</v>
      </c>
      <c r="S34" s="62"/>
    </row>
    <row r="35" spans="1:19">
      <c r="A35" s="131">
        <f t="shared" si="0"/>
        <v>1</v>
      </c>
      <c r="B35" s="148">
        <f t="shared" si="1"/>
        <v>6</v>
      </c>
      <c r="C35" s="152" t="s">
        <v>135</v>
      </c>
      <c r="D35" s="149" t="s">
        <v>170</v>
      </c>
      <c r="E35" s="137">
        <f>'FORMULARZ OFERTY'!$H35+'FORMULARZ OFERTY'!$L35</f>
        <v>2</v>
      </c>
      <c r="F35" s="139"/>
      <c r="G35" s="134"/>
      <c r="H35" s="119">
        <v>1</v>
      </c>
      <c r="I35" s="150">
        <f t="shared" si="2"/>
        <v>0</v>
      </c>
      <c r="J35" s="150">
        <f t="shared" si="3"/>
        <v>0</v>
      </c>
      <c r="K35" s="150">
        <f t="shared" si="4"/>
        <v>0</v>
      </c>
      <c r="L35" s="138">
        <v>1</v>
      </c>
      <c r="M35" s="150">
        <f t="shared" si="5"/>
        <v>0</v>
      </c>
      <c r="N35" s="150">
        <f t="shared" si="6"/>
        <v>0</v>
      </c>
      <c r="O35" s="150">
        <f t="shared" si="7"/>
        <v>0</v>
      </c>
      <c r="P35" s="151">
        <f t="shared" si="8"/>
        <v>0</v>
      </c>
      <c r="Q35" s="150">
        <f t="shared" si="9"/>
        <v>0</v>
      </c>
      <c r="R35" s="150">
        <f t="shared" si="10"/>
        <v>0</v>
      </c>
      <c r="S35" s="62"/>
    </row>
    <row r="36" spans="1:19">
      <c r="A36" s="131">
        <f t="shared" si="0"/>
        <v>1</v>
      </c>
      <c r="B36" s="148">
        <f t="shared" si="1"/>
        <v>7</v>
      </c>
      <c r="C36" s="152" t="s">
        <v>136</v>
      </c>
      <c r="D36" s="149" t="s">
        <v>170</v>
      </c>
      <c r="E36" s="137">
        <f>'FORMULARZ OFERTY'!$H36+'FORMULARZ OFERTY'!$L36</f>
        <v>2</v>
      </c>
      <c r="F36" s="139"/>
      <c r="G36" s="134"/>
      <c r="H36" s="119">
        <v>1</v>
      </c>
      <c r="I36" s="150">
        <f t="shared" ref="I36:I56" si="11">ROUND($F36*H36,2)</f>
        <v>0</v>
      </c>
      <c r="J36" s="150">
        <f t="shared" ref="J36:J56" si="12">ROUND(I36*$G36,2)</f>
        <v>0</v>
      </c>
      <c r="K36" s="150">
        <f t="shared" ref="K36:K56" si="13">ROUND(I36+J36,2)</f>
        <v>0</v>
      </c>
      <c r="L36" s="138">
        <v>1</v>
      </c>
      <c r="M36" s="150">
        <f t="shared" ref="M36:M56" si="14">ROUND($F36*L36,2)</f>
        <v>0</v>
      </c>
      <c r="N36" s="150">
        <f t="shared" ref="N36:N56" si="15">ROUND(M36*$G36,2)</f>
        <v>0</v>
      </c>
      <c r="O36" s="150">
        <f t="shared" ref="O36:O56" si="16">ROUND(M36+N36,2)</f>
        <v>0</v>
      </c>
      <c r="P36" s="151">
        <f t="shared" ref="P36:P56" si="17">ROUND(I36+M36,2)</f>
        <v>0</v>
      </c>
      <c r="Q36" s="150">
        <f t="shared" ref="Q36:Q56" si="18">ROUND(J36+N36,2)</f>
        <v>0</v>
      </c>
      <c r="R36" s="150">
        <f t="shared" ref="R36:R56" si="19">ROUND(K36+O36,2)</f>
        <v>0</v>
      </c>
      <c r="S36" s="62"/>
    </row>
    <row r="37" spans="1:19">
      <c r="A37" s="131">
        <f t="shared" si="0"/>
        <v>1</v>
      </c>
      <c r="B37" s="148">
        <f t="shared" si="1"/>
        <v>8</v>
      </c>
      <c r="C37" s="152" t="s">
        <v>137</v>
      </c>
      <c r="D37" s="149" t="s">
        <v>169</v>
      </c>
      <c r="E37" s="137">
        <f>'FORMULARZ OFERTY'!$H37+'FORMULARZ OFERTY'!$L37</f>
        <v>2</v>
      </c>
      <c r="F37" s="139"/>
      <c r="G37" s="134"/>
      <c r="H37" s="119">
        <v>1</v>
      </c>
      <c r="I37" s="150">
        <f t="shared" si="11"/>
        <v>0</v>
      </c>
      <c r="J37" s="150">
        <f t="shared" si="12"/>
        <v>0</v>
      </c>
      <c r="K37" s="150">
        <f t="shared" si="13"/>
        <v>0</v>
      </c>
      <c r="L37" s="138">
        <v>1</v>
      </c>
      <c r="M37" s="150">
        <f t="shared" si="14"/>
        <v>0</v>
      </c>
      <c r="N37" s="150">
        <f t="shared" si="15"/>
        <v>0</v>
      </c>
      <c r="O37" s="150">
        <f t="shared" si="16"/>
        <v>0</v>
      </c>
      <c r="P37" s="151">
        <f t="shared" si="17"/>
        <v>0</v>
      </c>
      <c r="Q37" s="150">
        <f t="shared" si="18"/>
        <v>0</v>
      </c>
      <c r="R37" s="150">
        <f t="shared" si="19"/>
        <v>0</v>
      </c>
      <c r="S37" s="62"/>
    </row>
    <row r="38" spans="1:19">
      <c r="A38" s="131">
        <f t="shared" si="0"/>
        <v>1</v>
      </c>
      <c r="B38" s="148">
        <f t="shared" si="1"/>
        <v>9</v>
      </c>
      <c r="C38" s="152" t="s">
        <v>138</v>
      </c>
      <c r="D38" s="149" t="s">
        <v>169</v>
      </c>
      <c r="E38" s="137">
        <f>'FORMULARZ OFERTY'!$H38+'FORMULARZ OFERTY'!$L38</f>
        <v>2</v>
      </c>
      <c r="F38" s="139"/>
      <c r="G38" s="134"/>
      <c r="H38" s="119">
        <v>1</v>
      </c>
      <c r="I38" s="150">
        <f t="shared" si="11"/>
        <v>0</v>
      </c>
      <c r="J38" s="150">
        <f t="shared" si="12"/>
        <v>0</v>
      </c>
      <c r="K38" s="150">
        <f t="shared" si="13"/>
        <v>0</v>
      </c>
      <c r="L38" s="138">
        <v>1</v>
      </c>
      <c r="M38" s="150">
        <f t="shared" si="14"/>
        <v>0</v>
      </c>
      <c r="N38" s="150">
        <f t="shared" si="15"/>
        <v>0</v>
      </c>
      <c r="O38" s="150">
        <f t="shared" si="16"/>
        <v>0</v>
      </c>
      <c r="P38" s="151">
        <f t="shared" si="17"/>
        <v>0</v>
      </c>
      <c r="Q38" s="150">
        <f t="shared" si="18"/>
        <v>0</v>
      </c>
      <c r="R38" s="150">
        <f t="shared" si="19"/>
        <v>0</v>
      </c>
      <c r="S38" s="62"/>
    </row>
    <row r="39" spans="1:19">
      <c r="A39" s="131">
        <f t="shared" si="0"/>
        <v>1</v>
      </c>
      <c r="B39" s="148">
        <f t="shared" si="1"/>
        <v>10</v>
      </c>
      <c r="C39" s="152" t="s">
        <v>139</v>
      </c>
      <c r="D39" s="149" t="s">
        <v>169</v>
      </c>
      <c r="E39" s="137">
        <f>'FORMULARZ OFERTY'!$H39+'FORMULARZ OFERTY'!$L39</f>
        <v>2</v>
      </c>
      <c r="F39" s="139"/>
      <c r="G39" s="134"/>
      <c r="H39" s="119">
        <v>1</v>
      </c>
      <c r="I39" s="150">
        <f t="shared" si="11"/>
        <v>0</v>
      </c>
      <c r="J39" s="150">
        <f t="shared" si="12"/>
        <v>0</v>
      </c>
      <c r="K39" s="150">
        <f t="shared" si="13"/>
        <v>0</v>
      </c>
      <c r="L39" s="138">
        <v>1</v>
      </c>
      <c r="M39" s="150">
        <f t="shared" si="14"/>
        <v>0</v>
      </c>
      <c r="N39" s="150">
        <f t="shared" si="15"/>
        <v>0</v>
      </c>
      <c r="O39" s="150">
        <f t="shared" si="16"/>
        <v>0</v>
      </c>
      <c r="P39" s="151">
        <f t="shared" si="17"/>
        <v>0</v>
      </c>
      <c r="Q39" s="150">
        <f t="shared" si="18"/>
        <v>0</v>
      </c>
      <c r="R39" s="150">
        <f t="shared" si="19"/>
        <v>0</v>
      </c>
      <c r="S39" s="62"/>
    </row>
    <row r="40" spans="1:19">
      <c r="A40" s="131">
        <f t="shared" si="0"/>
        <v>1</v>
      </c>
      <c r="B40" s="148">
        <f t="shared" si="1"/>
        <v>11</v>
      </c>
      <c r="C40" s="152" t="s">
        <v>177</v>
      </c>
      <c r="D40" s="149" t="s">
        <v>170</v>
      </c>
      <c r="E40" s="137">
        <f>'FORMULARZ OFERTY'!$H40+'FORMULARZ OFERTY'!$L40</f>
        <v>2</v>
      </c>
      <c r="F40" s="139"/>
      <c r="G40" s="134"/>
      <c r="H40" s="119">
        <v>1</v>
      </c>
      <c r="I40" s="150">
        <f t="shared" si="11"/>
        <v>0</v>
      </c>
      <c r="J40" s="150">
        <f t="shared" si="12"/>
        <v>0</v>
      </c>
      <c r="K40" s="150">
        <f t="shared" si="13"/>
        <v>0</v>
      </c>
      <c r="L40" s="138">
        <v>1</v>
      </c>
      <c r="M40" s="150">
        <f t="shared" si="14"/>
        <v>0</v>
      </c>
      <c r="N40" s="150">
        <f t="shared" si="15"/>
        <v>0</v>
      </c>
      <c r="O40" s="150">
        <f t="shared" si="16"/>
        <v>0</v>
      </c>
      <c r="P40" s="151">
        <f t="shared" si="17"/>
        <v>0</v>
      </c>
      <c r="Q40" s="150">
        <f t="shared" si="18"/>
        <v>0</v>
      </c>
      <c r="R40" s="150">
        <f t="shared" si="19"/>
        <v>0</v>
      </c>
      <c r="S40" s="62"/>
    </row>
    <row r="41" spans="1:19">
      <c r="A41" s="131">
        <f t="shared" si="0"/>
        <v>1</v>
      </c>
      <c r="B41" s="148">
        <f t="shared" si="1"/>
        <v>12</v>
      </c>
      <c r="C41" s="152" t="s">
        <v>140</v>
      </c>
      <c r="D41" s="149" t="s">
        <v>169</v>
      </c>
      <c r="E41" s="137">
        <f>'FORMULARZ OFERTY'!$H41+'FORMULARZ OFERTY'!$L41</f>
        <v>2</v>
      </c>
      <c r="F41" s="139"/>
      <c r="G41" s="134"/>
      <c r="H41" s="119">
        <v>1</v>
      </c>
      <c r="I41" s="150">
        <f t="shared" si="11"/>
        <v>0</v>
      </c>
      <c r="J41" s="150">
        <f t="shared" si="12"/>
        <v>0</v>
      </c>
      <c r="K41" s="150">
        <f t="shared" si="13"/>
        <v>0</v>
      </c>
      <c r="L41" s="138">
        <v>1</v>
      </c>
      <c r="M41" s="150">
        <f t="shared" si="14"/>
        <v>0</v>
      </c>
      <c r="N41" s="150">
        <f t="shared" si="15"/>
        <v>0</v>
      </c>
      <c r="O41" s="150">
        <f t="shared" si="16"/>
        <v>0</v>
      </c>
      <c r="P41" s="151">
        <f t="shared" si="17"/>
        <v>0</v>
      </c>
      <c r="Q41" s="150">
        <f t="shared" si="18"/>
        <v>0</v>
      </c>
      <c r="R41" s="150">
        <f t="shared" si="19"/>
        <v>0</v>
      </c>
      <c r="S41" s="62"/>
    </row>
    <row r="42" spans="1:19">
      <c r="A42" s="131">
        <f t="shared" si="0"/>
        <v>1</v>
      </c>
      <c r="B42" s="148">
        <f t="shared" si="1"/>
        <v>13</v>
      </c>
      <c r="C42" s="152" t="s">
        <v>141</v>
      </c>
      <c r="D42" s="149" t="s">
        <v>169</v>
      </c>
      <c r="E42" s="137">
        <f>'FORMULARZ OFERTY'!$H42+'FORMULARZ OFERTY'!$L42</f>
        <v>2</v>
      </c>
      <c r="F42" s="139"/>
      <c r="G42" s="134"/>
      <c r="H42" s="119">
        <v>1</v>
      </c>
      <c r="I42" s="150">
        <f t="shared" si="11"/>
        <v>0</v>
      </c>
      <c r="J42" s="150">
        <f t="shared" si="12"/>
        <v>0</v>
      </c>
      <c r="K42" s="150">
        <f t="shared" si="13"/>
        <v>0</v>
      </c>
      <c r="L42" s="138">
        <v>1</v>
      </c>
      <c r="M42" s="150">
        <f t="shared" si="14"/>
        <v>0</v>
      </c>
      <c r="N42" s="150">
        <f t="shared" si="15"/>
        <v>0</v>
      </c>
      <c r="O42" s="150">
        <f t="shared" si="16"/>
        <v>0</v>
      </c>
      <c r="P42" s="151">
        <f t="shared" si="17"/>
        <v>0</v>
      </c>
      <c r="Q42" s="150">
        <f t="shared" si="18"/>
        <v>0</v>
      </c>
      <c r="R42" s="150">
        <f t="shared" si="19"/>
        <v>0</v>
      </c>
      <c r="S42" s="62"/>
    </row>
    <row r="43" spans="1:19">
      <c r="A43" s="131">
        <f t="shared" si="0"/>
        <v>1</v>
      </c>
      <c r="B43" s="148">
        <f t="shared" si="1"/>
        <v>14</v>
      </c>
      <c r="C43" s="152" t="s">
        <v>178</v>
      </c>
      <c r="D43" s="149" t="s">
        <v>169</v>
      </c>
      <c r="E43" s="137">
        <f>'FORMULARZ OFERTY'!$H43+'FORMULARZ OFERTY'!$L43</f>
        <v>2</v>
      </c>
      <c r="F43" s="139"/>
      <c r="G43" s="134"/>
      <c r="H43" s="119">
        <v>1</v>
      </c>
      <c r="I43" s="150">
        <f t="shared" si="11"/>
        <v>0</v>
      </c>
      <c r="J43" s="150">
        <f t="shared" si="12"/>
        <v>0</v>
      </c>
      <c r="K43" s="150">
        <f t="shared" si="13"/>
        <v>0</v>
      </c>
      <c r="L43" s="138">
        <v>1</v>
      </c>
      <c r="M43" s="150">
        <f t="shared" si="14"/>
        <v>0</v>
      </c>
      <c r="N43" s="150">
        <f t="shared" si="15"/>
        <v>0</v>
      </c>
      <c r="O43" s="150">
        <f t="shared" si="16"/>
        <v>0</v>
      </c>
      <c r="P43" s="151">
        <f t="shared" si="17"/>
        <v>0</v>
      </c>
      <c r="Q43" s="150">
        <f t="shared" si="18"/>
        <v>0</v>
      </c>
      <c r="R43" s="150">
        <f t="shared" si="19"/>
        <v>0</v>
      </c>
      <c r="S43" s="62"/>
    </row>
    <row r="44" spans="1:19">
      <c r="A44" s="131">
        <f t="shared" si="0"/>
        <v>1</v>
      </c>
      <c r="B44" s="148">
        <f t="shared" si="1"/>
        <v>15</v>
      </c>
      <c r="C44" s="152" t="s">
        <v>142</v>
      </c>
      <c r="D44" s="149" t="s">
        <v>169</v>
      </c>
      <c r="E44" s="137">
        <f>'FORMULARZ OFERTY'!$H44+'FORMULARZ OFERTY'!$L44</f>
        <v>2</v>
      </c>
      <c r="F44" s="139"/>
      <c r="G44" s="134"/>
      <c r="H44" s="119">
        <v>1</v>
      </c>
      <c r="I44" s="150">
        <f t="shared" si="11"/>
        <v>0</v>
      </c>
      <c r="J44" s="150">
        <f t="shared" si="12"/>
        <v>0</v>
      </c>
      <c r="K44" s="150">
        <f t="shared" si="13"/>
        <v>0</v>
      </c>
      <c r="L44" s="138">
        <v>1</v>
      </c>
      <c r="M44" s="150">
        <f t="shared" si="14"/>
        <v>0</v>
      </c>
      <c r="N44" s="150">
        <f t="shared" si="15"/>
        <v>0</v>
      </c>
      <c r="O44" s="150">
        <f t="shared" si="16"/>
        <v>0</v>
      </c>
      <c r="P44" s="151">
        <f t="shared" si="17"/>
        <v>0</v>
      </c>
      <c r="Q44" s="150">
        <f t="shared" si="18"/>
        <v>0</v>
      </c>
      <c r="R44" s="150">
        <f t="shared" si="19"/>
        <v>0</v>
      </c>
      <c r="S44" s="62"/>
    </row>
    <row r="45" spans="1:19">
      <c r="A45" s="131">
        <f t="shared" si="0"/>
        <v>1</v>
      </c>
      <c r="B45" s="148">
        <f t="shared" si="1"/>
        <v>16</v>
      </c>
      <c r="C45" s="152" t="s">
        <v>179</v>
      </c>
      <c r="D45" s="149" t="s">
        <v>169</v>
      </c>
      <c r="E45" s="137">
        <f>'FORMULARZ OFERTY'!$H45+'FORMULARZ OFERTY'!$L45</f>
        <v>2</v>
      </c>
      <c r="F45" s="139"/>
      <c r="G45" s="134"/>
      <c r="H45" s="119">
        <v>1</v>
      </c>
      <c r="I45" s="150">
        <f t="shared" si="11"/>
        <v>0</v>
      </c>
      <c r="J45" s="150">
        <f t="shared" si="12"/>
        <v>0</v>
      </c>
      <c r="K45" s="150">
        <f t="shared" si="13"/>
        <v>0</v>
      </c>
      <c r="L45" s="138">
        <v>1</v>
      </c>
      <c r="M45" s="150">
        <f t="shared" si="14"/>
        <v>0</v>
      </c>
      <c r="N45" s="150">
        <f t="shared" si="15"/>
        <v>0</v>
      </c>
      <c r="O45" s="150">
        <f t="shared" si="16"/>
        <v>0</v>
      </c>
      <c r="P45" s="151">
        <f t="shared" si="17"/>
        <v>0</v>
      </c>
      <c r="Q45" s="150">
        <f t="shared" si="18"/>
        <v>0</v>
      </c>
      <c r="R45" s="150">
        <f t="shared" si="19"/>
        <v>0</v>
      </c>
      <c r="S45" s="62"/>
    </row>
    <row r="46" spans="1:19">
      <c r="A46" s="131">
        <f t="shared" si="0"/>
        <v>1</v>
      </c>
      <c r="B46" s="148">
        <f t="shared" si="1"/>
        <v>17</v>
      </c>
      <c r="C46" s="152" t="s">
        <v>143</v>
      </c>
      <c r="D46" s="149" t="s">
        <v>169</v>
      </c>
      <c r="E46" s="137">
        <f>'FORMULARZ OFERTY'!$H46+'FORMULARZ OFERTY'!$L46</f>
        <v>2</v>
      </c>
      <c r="F46" s="139"/>
      <c r="G46" s="134"/>
      <c r="H46" s="119">
        <v>1</v>
      </c>
      <c r="I46" s="150">
        <f t="shared" si="11"/>
        <v>0</v>
      </c>
      <c r="J46" s="150">
        <f t="shared" si="12"/>
        <v>0</v>
      </c>
      <c r="K46" s="150">
        <f t="shared" si="13"/>
        <v>0</v>
      </c>
      <c r="L46" s="138">
        <v>1</v>
      </c>
      <c r="M46" s="150">
        <f t="shared" si="14"/>
        <v>0</v>
      </c>
      <c r="N46" s="150">
        <f t="shared" si="15"/>
        <v>0</v>
      </c>
      <c r="O46" s="150">
        <f t="shared" si="16"/>
        <v>0</v>
      </c>
      <c r="P46" s="151">
        <f t="shared" si="17"/>
        <v>0</v>
      </c>
      <c r="Q46" s="150">
        <f t="shared" si="18"/>
        <v>0</v>
      </c>
      <c r="R46" s="150">
        <f t="shared" si="19"/>
        <v>0</v>
      </c>
      <c r="S46" s="62"/>
    </row>
    <row r="47" spans="1:19">
      <c r="A47" s="131">
        <f t="shared" si="0"/>
        <v>1</v>
      </c>
      <c r="B47" s="148">
        <f t="shared" si="1"/>
        <v>18</v>
      </c>
      <c r="C47" s="152" t="s">
        <v>180</v>
      </c>
      <c r="D47" s="149" t="s">
        <v>169</v>
      </c>
      <c r="E47" s="137">
        <f>'FORMULARZ OFERTY'!$H47+'FORMULARZ OFERTY'!$L47</f>
        <v>2</v>
      </c>
      <c r="F47" s="139"/>
      <c r="G47" s="134"/>
      <c r="H47" s="119">
        <v>1</v>
      </c>
      <c r="I47" s="150">
        <f t="shared" si="11"/>
        <v>0</v>
      </c>
      <c r="J47" s="150">
        <f t="shared" si="12"/>
        <v>0</v>
      </c>
      <c r="K47" s="150">
        <f t="shared" si="13"/>
        <v>0</v>
      </c>
      <c r="L47" s="138">
        <v>1</v>
      </c>
      <c r="M47" s="150">
        <f t="shared" si="14"/>
        <v>0</v>
      </c>
      <c r="N47" s="150">
        <f t="shared" si="15"/>
        <v>0</v>
      </c>
      <c r="O47" s="150">
        <f t="shared" si="16"/>
        <v>0</v>
      </c>
      <c r="P47" s="151">
        <f t="shared" si="17"/>
        <v>0</v>
      </c>
      <c r="Q47" s="150">
        <f t="shared" si="18"/>
        <v>0</v>
      </c>
      <c r="R47" s="150">
        <f t="shared" si="19"/>
        <v>0</v>
      </c>
      <c r="S47" s="62"/>
    </row>
    <row r="48" spans="1:19">
      <c r="A48" s="131">
        <f t="shared" si="0"/>
        <v>1</v>
      </c>
      <c r="B48" s="148">
        <f t="shared" si="1"/>
        <v>19</v>
      </c>
      <c r="C48" s="152" t="s">
        <v>181</v>
      </c>
      <c r="D48" s="149" t="s">
        <v>169</v>
      </c>
      <c r="E48" s="137">
        <f>'FORMULARZ OFERTY'!$H48+'FORMULARZ OFERTY'!$L48</f>
        <v>2</v>
      </c>
      <c r="F48" s="139"/>
      <c r="G48" s="134"/>
      <c r="H48" s="119">
        <v>1</v>
      </c>
      <c r="I48" s="150">
        <f t="shared" si="11"/>
        <v>0</v>
      </c>
      <c r="J48" s="150">
        <f t="shared" si="12"/>
        <v>0</v>
      </c>
      <c r="K48" s="150">
        <f t="shared" si="13"/>
        <v>0</v>
      </c>
      <c r="L48" s="138">
        <v>1</v>
      </c>
      <c r="M48" s="150">
        <f t="shared" si="14"/>
        <v>0</v>
      </c>
      <c r="N48" s="150">
        <f t="shared" si="15"/>
        <v>0</v>
      </c>
      <c r="O48" s="150">
        <f t="shared" si="16"/>
        <v>0</v>
      </c>
      <c r="P48" s="151">
        <f t="shared" si="17"/>
        <v>0</v>
      </c>
      <c r="Q48" s="150">
        <f t="shared" si="18"/>
        <v>0</v>
      </c>
      <c r="R48" s="150">
        <f t="shared" si="19"/>
        <v>0</v>
      </c>
      <c r="S48" s="62"/>
    </row>
    <row r="49" spans="1:19">
      <c r="A49" s="131">
        <f t="shared" si="0"/>
        <v>1</v>
      </c>
      <c r="B49" s="148">
        <f t="shared" si="1"/>
        <v>20</v>
      </c>
      <c r="C49" s="152" t="s">
        <v>182</v>
      </c>
      <c r="D49" s="149" t="s">
        <v>169</v>
      </c>
      <c r="E49" s="137">
        <f>'FORMULARZ OFERTY'!$H49+'FORMULARZ OFERTY'!$L49</f>
        <v>2</v>
      </c>
      <c r="F49" s="139"/>
      <c r="G49" s="134"/>
      <c r="H49" s="119">
        <v>1</v>
      </c>
      <c r="I49" s="150">
        <f t="shared" si="11"/>
        <v>0</v>
      </c>
      <c r="J49" s="150">
        <f t="shared" si="12"/>
        <v>0</v>
      </c>
      <c r="K49" s="150">
        <f t="shared" si="13"/>
        <v>0</v>
      </c>
      <c r="L49" s="138">
        <v>1</v>
      </c>
      <c r="M49" s="150">
        <f t="shared" si="14"/>
        <v>0</v>
      </c>
      <c r="N49" s="150">
        <f t="shared" si="15"/>
        <v>0</v>
      </c>
      <c r="O49" s="150">
        <f t="shared" si="16"/>
        <v>0</v>
      </c>
      <c r="P49" s="151">
        <f t="shared" si="17"/>
        <v>0</v>
      </c>
      <c r="Q49" s="150">
        <f t="shared" si="18"/>
        <v>0</v>
      </c>
      <c r="R49" s="150">
        <f t="shared" si="19"/>
        <v>0</v>
      </c>
      <c r="S49" s="62"/>
    </row>
    <row r="50" spans="1:19">
      <c r="A50" s="131">
        <f t="shared" si="0"/>
        <v>1</v>
      </c>
      <c r="B50" s="148">
        <f t="shared" si="1"/>
        <v>21</v>
      </c>
      <c r="C50" s="152" t="s">
        <v>144</v>
      </c>
      <c r="D50" s="149" t="s">
        <v>169</v>
      </c>
      <c r="E50" s="137">
        <f>'FORMULARZ OFERTY'!$H50+'FORMULARZ OFERTY'!$L50</f>
        <v>2</v>
      </c>
      <c r="F50" s="139"/>
      <c r="G50" s="134"/>
      <c r="H50" s="119">
        <v>1</v>
      </c>
      <c r="I50" s="150">
        <f t="shared" si="11"/>
        <v>0</v>
      </c>
      <c r="J50" s="150">
        <f t="shared" si="12"/>
        <v>0</v>
      </c>
      <c r="K50" s="150">
        <f t="shared" si="13"/>
        <v>0</v>
      </c>
      <c r="L50" s="138">
        <v>1</v>
      </c>
      <c r="M50" s="150">
        <f t="shared" si="14"/>
        <v>0</v>
      </c>
      <c r="N50" s="150">
        <f t="shared" si="15"/>
        <v>0</v>
      </c>
      <c r="O50" s="150">
        <f t="shared" si="16"/>
        <v>0</v>
      </c>
      <c r="P50" s="151">
        <f t="shared" si="17"/>
        <v>0</v>
      </c>
      <c r="Q50" s="150">
        <f t="shared" si="18"/>
        <v>0</v>
      </c>
      <c r="R50" s="150">
        <f t="shared" si="19"/>
        <v>0</v>
      </c>
      <c r="S50" s="62"/>
    </row>
    <row r="51" spans="1:19">
      <c r="A51" s="131">
        <f t="shared" si="0"/>
        <v>1</v>
      </c>
      <c r="B51" s="148">
        <f t="shared" si="1"/>
        <v>22</v>
      </c>
      <c r="C51" s="152" t="s">
        <v>145</v>
      </c>
      <c r="D51" s="149" t="s">
        <v>169</v>
      </c>
      <c r="E51" s="137">
        <f>'FORMULARZ OFERTY'!$H51+'FORMULARZ OFERTY'!$L51</f>
        <v>2</v>
      </c>
      <c r="F51" s="139"/>
      <c r="G51" s="134"/>
      <c r="H51" s="119">
        <v>1</v>
      </c>
      <c r="I51" s="150">
        <f t="shared" si="11"/>
        <v>0</v>
      </c>
      <c r="J51" s="150">
        <f t="shared" si="12"/>
        <v>0</v>
      </c>
      <c r="K51" s="150">
        <f t="shared" si="13"/>
        <v>0</v>
      </c>
      <c r="L51" s="138">
        <v>1</v>
      </c>
      <c r="M51" s="150">
        <f t="shared" si="14"/>
        <v>0</v>
      </c>
      <c r="N51" s="150">
        <f t="shared" si="15"/>
        <v>0</v>
      </c>
      <c r="O51" s="150">
        <f t="shared" si="16"/>
        <v>0</v>
      </c>
      <c r="P51" s="151">
        <f t="shared" si="17"/>
        <v>0</v>
      </c>
      <c r="Q51" s="150">
        <f t="shared" si="18"/>
        <v>0</v>
      </c>
      <c r="R51" s="150">
        <f t="shared" si="19"/>
        <v>0</v>
      </c>
      <c r="S51" s="62"/>
    </row>
    <row r="52" spans="1:19">
      <c r="A52" s="131">
        <f t="shared" si="0"/>
        <v>1</v>
      </c>
      <c r="B52" s="148">
        <f t="shared" si="1"/>
        <v>23</v>
      </c>
      <c r="C52" s="152" t="s">
        <v>183</v>
      </c>
      <c r="D52" s="149" t="s">
        <v>169</v>
      </c>
      <c r="E52" s="137">
        <f>'FORMULARZ OFERTY'!$H52+'FORMULARZ OFERTY'!$L52</f>
        <v>2</v>
      </c>
      <c r="F52" s="139"/>
      <c r="G52" s="134"/>
      <c r="H52" s="119">
        <v>1</v>
      </c>
      <c r="I52" s="150">
        <f t="shared" si="11"/>
        <v>0</v>
      </c>
      <c r="J52" s="150">
        <f t="shared" si="12"/>
        <v>0</v>
      </c>
      <c r="K52" s="150">
        <f t="shared" si="13"/>
        <v>0</v>
      </c>
      <c r="L52" s="138">
        <v>1</v>
      </c>
      <c r="M52" s="150">
        <f t="shared" si="14"/>
        <v>0</v>
      </c>
      <c r="N52" s="150">
        <f t="shared" si="15"/>
        <v>0</v>
      </c>
      <c r="O52" s="150">
        <f t="shared" si="16"/>
        <v>0</v>
      </c>
      <c r="P52" s="151">
        <f t="shared" si="17"/>
        <v>0</v>
      </c>
      <c r="Q52" s="150">
        <f t="shared" si="18"/>
        <v>0</v>
      </c>
      <c r="R52" s="150">
        <f t="shared" si="19"/>
        <v>0</v>
      </c>
      <c r="S52" s="62"/>
    </row>
    <row r="53" spans="1:19">
      <c r="A53" s="131">
        <f t="shared" si="0"/>
        <v>1</v>
      </c>
      <c r="B53" s="148">
        <f t="shared" si="1"/>
        <v>24</v>
      </c>
      <c r="C53" s="152" t="s">
        <v>146</v>
      </c>
      <c r="D53" s="149" t="s">
        <v>169</v>
      </c>
      <c r="E53" s="137">
        <f>'FORMULARZ OFERTY'!$H53+'FORMULARZ OFERTY'!$L53</f>
        <v>2</v>
      </c>
      <c r="F53" s="139"/>
      <c r="G53" s="134"/>
      <c r="H53" s="119">
        <v>1</v>
      </c>
      <c r="I53" s="150">
        <f t="shared" si="11"/>
        <v>0</v>
      </c>
      <c r="J53" s="150">
        <f t="shared" si="12"/>
        <v>0</v>
      </c>
      <c r="K53" s="150">
        <f t="shared" si="13"/>
        <v>0</v>
      </c>
      <c r="L53" s="138">
        <v>1</v>
      </c>
      <c r="M53" s="150">
        <f t="shared" si="14"/>
        <v>0</v>
      </c>
      <c r="N53" s="150">
        <f t="shared" si="15"/>
        <v>0</v>
      </c>
      <c r="O53" s="150">
        <f t="shared" si="16"/>
        <v>0</v>
      </c>
      <c r="P53" s="151">
        <f t="shared" si="17"/>
        <v>0</v>
      </c>
      <c r="Q53" s="150">
        <f t="shared" si="18"/>
        <v>0</v>
      </c>
      <c r="R53" s="150">
        <f t="shared" si="19"/>
        <v>0</v>
      </c>
      <c r="S53" s="62"/>
    </row>
    <row r="54" spans="1:19">
      <c r="A54" s="131">
        <f t="shared" si="0"/>
        <v>1</v>
      </c>
      <c r="B54" s="148">
        <f t="shared" si="1"/>
        <v>25</v>
      </c>
      <c r="C54" s="152" t="s">
        <v>147</v>
      </c>
      <c r="D54" s="149" t="s">
        <v>169</v>
      </c>
      <c r="E54" s="137">
        <f>'FORMULARZ OFERTY'!$H54+'FORMULARZ OFERTY'!$L54</f>
        <v>2</v>
      </c>
      <c r="F54" s="139"/>
      <c r="G54" s="134"/>
      <c r="H54" s="119">
        <v>1</v>
      </c>
      <c r="I54" s="150">
        <f t="shared" si="11"/>
        <v>0</v>
      </c>
      <c r="J54" s="150">
        <f t="shared" si="12"/>
        <v>0</v>
      </c>
      <c r="K54" s="150">
        <f t="shared" si="13"/>
        <v>0</v>
      </c>
      <c r="L54" s="138">
        <v>1</v>
      </c>
      <c r="M54" s="150">
        <f t="shared" si="14"/>
        <v>0</v>
      </c>
      <c r="N54" s="150">
        <f t="shared" si="15"/>
        <v>0</v>
      </c>
      <c r="O54" s="150">
        <f t="shared" si="16"/>
        <v>0</v>
      </c>
      <c r="P54" s="151">
        <f t="shared" si="17"/>
        <v>0</v>
      </c>
      <c r="Q54" s="150">
        <f t="shared" si="18"/>
        <v>0</v>
      </c>
      <c r="R54" s="150">
        <f t="shared" si="19"/>
        <v>0</v>
      </c>
      <c r="S54" s="62"/>
    </row>
    <row r="55" spans="1:19">
      <c r="A55" s="131">
        <f t="shared" si="0"/>
        <v>1</v>
      </c>
      <c r="B55" s="148">
        <f t="shared" si="1"/>
        <v>26</v>
      </c>
      <c r="C55" s="152" t="s">
        <v>148</v>
      </c>
      <c r="D55" s="149" t="s">
        <v>169</v>
      </c>
      <c r="E55" s="137">
        <f>'FORMULARZ OFERTY'!$H55+'FORMULARZ OFERTY'!$L55</f>
        <v>2</v>
      </c>
      <c r="F55" s="139"/>
      <c r="G55" s="134"/>
      <c r="H55" s="119">
        <v>1</v>
      </c>
      <c r="I55" s="150">
        <f t="shared" si="11"/>
        <v>0</v>
      </c>
      <c r="J55" s="150">
        <f t="shared" si="12"/>
        <v>0</v>
      </c>
      <c r="K55" s="150">
        <f t="shared" si="13"/>
        <v>0</v>
      </c>
      <c r="L55" s="138">
        <v>1</v>
      </c>
      <c r="M55" s="150">
        <f t="shared" si="14"/>
        <v>0</v>
      </c>
      <c r="N55" s="150">
        <f t="shared" si="15"/>
        <v>0</v>
      </c>
      <c r="O55" s="150">
        <f t="shared" si="16"/>
        <v>0</v>
      </c>
      <c r="P55" s="151">
        <f t="shared" si="17"/>
        <v>0</v>
      </c>
      <c r="Q55" s="150">
        <f t="shared" si="18"/>
        <v>0</v>
      </c>
      <c r="R55" s="150">
        <f t="shared" si="19"/>
        <v>0</v>
      </c>
      <c r="S55" s="62"/>
    </row>
    <row r="56" spans="1:19">
      <c r="A56" s="131">
        <f t="shared" si="0"/>
        <v>1</v>
      </c>
      <c r="B56" s="148">
        <f t="shared" si="1"/>
        <v>27</v>
      </c>
      <c r="C56" s="152" t="s">
        <v>149</v>
      </c>
      <c r="D56" s="149" t="s">
        <v>169</v>
      </c>
      <c r="E56" s="137">
        <f>'FORMULARZ OFERTY'!$H56+'FORMULARZ OFERTY'!$L56</f>
        <v>2</v>
      </c>
      <c r="F56" s="139"/>
      <c r="G56" s="134"/>
      <c r="H56" s="119">
        <v>1</v>
      </c>
      <c r="I56" s="150">
        <f t="shared" si="11"/>
        <v>0</v>
      </c>
      <c r="J56" s="150">
        <f t="shared" si="12"/>
        <v>0</v>
      </c>
      <c r="K56" s="150">
        <f t="shared" si="13"/>
        <v>0</v>
      </c>
      <c r="L56" s="138">
        <v>1</v>
      </c>
      <c r="M56" s="150">
        <f t="shared" si="14"/>
        <v>0</v>
      </c>
      <c r="N56" s="150">
        <f t="shared" si="15"/>
        <v>0</v>
      </c>
      <c r="O56" s="150">
        <f t="shared" si="16"/>
        <v>0</v>
      </c>
      <c r="P56" s="151">
        <f t="shared" si="17"/>
        <v>0</v>
      </c>
      <c r="Q56" s="150">
        <f t="shared" si="18"/>
        <v>0</v>
      </c>
      <c r="R56" s="150">
        <f t="shared" si="19"/>
        <v>0</v>
      </c>
      <c r="S56" s="62"/>
    </row>
    <row r="57" spans="1:19">
      <c r="A57" s="131">
        <f t="shared" si="0"/>
        <v>1</v>
      </c>
      <c r="B57" s="148">
        <f t="shared" si="1"/>
        <v>28</v>
      </c>
      <c r="C57" s="152" t="s">
        <v>150</v>
      </c>
      <c r="D57" s="149" t="s">
        <v>169</v>
      </c>
      <c r="E57" s="137">
        <f>'FORMULARZ OFERTY'!$H57+'FORMULARZ OFERTY'!$L57</f>
        <v>2</v>
      </c>
      <c r="F57" s="139"/>
      <c r="G57" s="134"/>
      <c r="H57" s="119">
        <v>1</v>
      </c>
      <c r="I57" s="150">
        <f t="shared" si="2"/>
        <v>0</v>
      </c>
      <c r="J57" s="150">
        <f t="shared" si="3"/>
        <v>0</v>
      </c>
      <c r="K57" s="150">
        <f t="shared" si="4"/>
        <v>0</v>
      </c>
      <c r="L57" s="138">
        <v>1</v>
      </c>
      <c r="M57" s="150">
        <f t="shared" si="5"/>
        <v>0</v>
      </c>
      <c r="N57" s="150">
        <f t="shared" si="6"/>
        <v>0</v>
      </c>
      <c r="O57" s="150">
        <f t="shared" si="7"/>
        <v>0</v>
      </c>
      <c r="P57" s="151">
        <f t="shared" si="8"/>
        <v>0</v>
      </c>
      <c r="Q57" s="150">
        <f t="shared" si="9"/>
        <v>0</v>
      </c>
      <c r="R57" s="150">
        <f t="shared" si="10"/>
        <v>0</v>
      </c>
      <c r="S57" s="62"/>
    </row>
    <row r="58" spans="1:19">
      <c r="A58" s="131">
        <f t="shared" si="0"/>
        <v>1</v>
      </c>
      <c r="B58" s="148">
        <f t="shared" si="1"/>
        <v>29</v>
      </c>
      <c r="C58" s="152" t="s">
        <v>151</v>
      </c>
      <c r="D58" s="149" t="s">
        <v>169</v>
      </c>
      <c r="E58" s="137">
        <f>'FORMULARZ OFERTY'!$H58+'FORMULARZ OFERTY'!$L58</f>
        <v>2</v>
      </c>
      <c r="F58" s="139"/>
      <c r="G58" s="134"/>
      <c r="H58" s="119">
        <v>1</v>
      </c>
      <c r="I58" s="150">
        <f t="shared" si="2"/>
        <v>0</v>
      </c>
      <c r="J58" s="150">
        <f t="shared" si="3"/>
        <v>0</v>
      </c>
      <c r="K58" s="150">
        <f t="shared" si="4"/>
        <v>0</v>
      </c>
      <c r="L58" s="138">
        <v>1</v>
      </c>
      <c r="M58" s="150">
        <f t="shared" si="5"/>
        <v>0</v>
      </c>
      <c r="N58" s="150">
        <f t="shared" si="6"/>
        <v>0</v>
      </c>
      <c r="O58" s="150">
        <f t="shared" si="7"/>
        <v>0</v>
      </c>
      <c r="P58" s="151">
        <f t="shared" si="8"/>
        <v>0</v>
      </c>
      <c r="Q58" s="150">
        <f t="shared" si="9"/>
        <v>0</v>
      </c>
      <c r="R58" s="150">
        <f t="shared" si="10"/>
        <v>0</v>
      </c>
      <c r="S58" s="62"/>
    </row>
    <row r="59" spans="1:19">
      <c r="A59" s="131">
        <f t="shared" si="0"/>
        <v>1</v>
      </c>
      <c r="B59" s="148">
        <f t="shared" si="1"/>
        <v>30</v>
      </c>
      <c r="C59" s="152" t="s">
        <v>152</v>
      </c>
      <c r="D59" s="149" t="s">
        <v>169</v>
      </c>
      <c r="E59" s="137">
        <f>'FORMULARZ OFERTY'!$H59+'FORMULARZ OFERTY'!$L59</f>
        <v>2</v>
      </c>
      <c r="F59" s="139"/>
      <c r="G59" s="134"/>
      <c r="H59" s="119">
        <v>1</v>
      </c>
      <c r="I59" s="150">
        <f t="shared" si="2"/>
        <v>0</v>
      </c>
      <c r="J59" s="150">
        <f t="shared" si="3"/>
        <v>0</v>
      </c>
      <c r="K59" s="150">
        <f t="shared" si="4"/>
        <v>0</v>
      </c>
      <c r="L59" s="138">
        <v>1</v>
      </c>
      <c r="M59" s="150">
        <f t="shared" si="5"/>
        <v>0</v>
      </c>
      <c r="N59" s="150">
        <f t="shared" si="6"/>
        <v>0</v>
      </c>
      <c r="O59" s="150">
        <f t="shared" si="7"/>
        <v>0</v>
      </c>
      <c r="P59" s="151">
        <f t="shared" si="8"/>
        <v>0</v>
      </c>
      <c r="Q59" s="150">
        <f t="shared" si="9"/>
        <v>0</v>
      </c>
      <c r="R59" s="150">
        <f t="shared" si="10"/>
        <v>0</v>
      </c>
      <c r="S59" s="62"/>
    </row>
    <row r="60" spans="1:19">
      <c r="A60" s="131">
        <f t="shared" si="0"/>
        <v>1</v>
      </c>
      <c r="B60" s="148">
        <f t="shared" si="1"/>
        <v>31</v>
      </c>
      <c r="C60" s="152" t="s">
        <v>184</v>
      </c>
      <c r="D60" s="149" t="s">
        <v>169</v>
      </c>
      <c r="E60" s="137">
        <f>'FORMULARZ OFERTY'!$H60+'FORMULARZ OFERTY'!$L60</f>
        <v>2</v>
      </c>
      <c r="F60" s="139"/>
      <c r="G60" s="134"/>
      <c r="H60" s="119">
        <v>1</v>
      </c>
      <c r="I60" s="150">
        <f t="shared" si="2"/>
        <v>0</v>
      </c>
      <c r="J60" s="150">
        <f t="shared" si="3"/>
        <v>0</v>
      </c>
      <c r="K60" s="150">
        <f t="shared" si="4"/>
        <v>0</v>
      </c>
      <c r="L60" s="138">
        <v>1</v>
      </c>
      <c r="M60" s="150">
        <f t="shared" si="5"/>
        <v>0</v>
      </c>
      <c r="N60" s="150">
        <f t="shared" si="6"/>
        <v>0</v>
      </c>
      <c r="O60" s="150">
        <f t="shared" si="7"/>
        <v>0</v>
      </c>
      <c r="P60" s="151">
        <f t="shared" si="8"/>
        <v>0</v>
      </c>
      <c r="Q60" s="150">
        <f t="shared" si="9"/>
        <v>0</v>
      </c>
      <c r="R60" s="150">
        <f t="shared" si="10"/>
        <v>0</v>
      </c>
      <c r="S60" s="62"/>
    </row>
    <row r="61" spans="1:19">
      <c r="A61" s="131">
        <f t="shared" si="0"/>
        <v>1</v>
      </c>
      <c r="B61" s="148">
        <f t="shared" si="1"/>
        <v>32</v>
      </c>
      <c r="C61" s="152" t="s">
        <v>185</v>
      </c>
      <c r="D61" s="149" t="s">
        <v>169</v>
      </c>
      <c r="E61" s="137">
        <f>'FORMULARZ OFERTY'!$H61+'FORMULARZ OFERTY'!$L61</f>
        <v>2</v>
      </c>
      <c r="F61" s="139"/>
      <c r="G61" s="134"/>
      <c r="H61" s="119">
        <v>1</v>
      </c>
      <c r="I61" s="150">
        <f t="shared" si="2"/>
        <v>0</v>
      </c>
      <c r="J61" s="150">
        <f t="shared" si="3"/>
        <v>0</v>
      </c>
      <c r="K61" s="150">
        <f t="shared" si="4"/>
        <v>0</v>
      </c>
      <c r="L61" s="138">
        <v>1</v>
      </c>
      <c r="M61" s="150">
        <f t="shared" si="5"/>
        <v>0</v>
      </c>
      <c r="N61" s="150">
        <f t="shared" si="6"/>
        <v>0</v>
      </c>
      <c r="O61" s="150">
        <f t="shared" si="7"/>
        <v>0</v>
      </c>
      <c r="P61" s="151">
        <f t="shared" si="8"/>
        <v>0</v>
      </c>
      <c r="Q61" s="150">
        <f t="shared" si="9"/>
        <v>0</v>
      </c>
      <c r="R61" s="150">
        <f t="shared" si="10"/>
        <v>0</v>
      </c>
      <c r="S61" s="62"/>
    </row>
    <row r="62" spans="1:19">
      <c r="A62" s="131">
        <f t="shared" si="0"/>
        <v>1</v>
      </c>
      <c r="B62" s="148">
        <f t="shared" si="1"/>
        <v>33</v>
      </c>
      <c r="C62" s="152" t="s">
        <v>186</v>
      </c>
      <c r="D62" s="149" t="s">
        <v>169</v>
      </c>
      <c r="E62" s="137">
        <f>'FORMULARZ OFERTY'!$H62+'FORMULARZ OFERTY'!$L62</f>
        <v>2</v>
      </c>
      <c r="F62" s="139"/>
      <c r="G62" s="134"/>
      <c r="H62" s="119">
        <v>1</v>
      </c>
      <c r="I62" s="150">
        <f t="shared" si="2"/>
        <v>0</v>
      </c>
      <c r="J62" s="150">
        <f t="shared" si="3"/>
        <v>0</v>
      </c>
      <c r="K62" s="150">
        <f t="shared" si="4"/>
        <v>0</v>
      </c>
      <c r="L62" s="138">
        <v>1</v>
      </c>
      <c r="M62" s="150">
        <f t="shared" si="5"/>
        <v>0</v>
      </c>
      <c r="N62" s="150">
        <f t="shared" si="6"/>
        <v>0</v>
      </c>
      <c r="O62" s="150">
        <f t="shared" si="7"/>
        <v>0</v>
      </c>
      <c r="P62" s="151">
        <f t="shared" si="8"/>
        <v>0</v>
      </c>
      <c r="Q62" s="150">
        <f t="shared" si="9"/>
        <v>0</v>
      </c>
      <c r="R62" s="150">
        <f t="shared" si="10"/>
        <v>0</v>
      </c>
      <c r="S62" s="62"/>
    </row>
    <row r="63" spans="1:19">
      <c r="A63" s="131">
        <f t="shared" si="0"/>
        <v>1</v>
      </c>
      <c r="B63" s="148">
        <f t="shared" si="1"/>
        <v>34</v>
      </c>
      <c r="C63" s="152" t="s">
        <v>187</v>
      </c>
      <c r="D63" s="149" t="s">
        <v>169</v>
      </c>
      <c r="E63" s="137">
        <f>'FORMULARZ OFERTY'!$H63+'FORMULARZ OFERTY'!$L63</f>
        <v>2</v>
      </c>
      <c r="F63" s="139"/>
      <c r="G63" s="134"/>
      <c r="H63" s="119">
        <v>1</v>
      </c>
      <c r="I63" s="150">
        <f t="shared" si="2"/>
        <v>0</v>
      </c>
      <c r="J63" s="150">
        <f t="shared" si="3"/>
        <v>0</v>
      </c>
      <c r="K63" s="150">
        <f t="shared" si="4"/>
        <v>0</v>
      </c>
      <c r="L63" s="138">
        <v>1</v>
      </c>
      <c r="M63" s="150">
        <f t="shared" si="5"/>
        <v>0</v>
      </c>
      <c r="N63" s="150">
        <f t="shared" si="6"/>
        <v>0</v>
      </c>
      <c r="O63" s="150">
        <f t="shared" si="7"/>
        <v>0</v>
      </c>
      <c r="P63" s="151">
        <f t="shared" si="8"/>
        <v>0</v>
      </c>
      <c r="Q63" s="150">
        <f t="shared" si="9"/>
        <v>0</v>
      </c>
      <c r="R63" s="150">
        <f t="shared" si="10"/>
        <v>0</v>
      </c>
      <c r="S63" s="62"/>
    </row>
    <row r="64" spans="1:19">
      <c r="A64" s="131">
        <f t="shared" si="0"/>
        <v>1</v>
      </c>
      <c r="B64" s="148">
        <f t="shared" si="1"/>
        <v>35</v>
      </c>
      <c r="C64" s="152" t="s">
        <v>153</v>
      </c>
      <c r="D64" s="149" t="s">
        <v>169</v>
      </c>
      <c r="E64" s="137">
        <f>'FORMULARZ OFERTY'!$H64+'FORMULARZ OFERTY'!$L64</f>
        <v>2</v>
      </c>
      <c r="F64" s="139"/>
      <c r="G64" s="134"/>
      <c r="H64" s="119">
        <v>1</v>
      </c>
      <c r="I64" s="150">
        <f t="shared" si="2"/>
        <v>0</v>
      </c>
      <c r="J64" s="150">
        <f t="shared" si="3"/>
        <v>0</v>
      </c>
      <c r="K64" s="150">
        <f t="shared" si="4"/>
        <v>0</v>
      </c>
      <c r="L64" s="138">
        <v>1</v>
      </c>
      <c r="M64" s="150">
        <f t="shared" si="5"/>
        <v>0</v>
      </c>
      <c r="N64" s="150">
        <f t="shared" si="6"/>
        <v>0</v>
      </c>
      <c r="O64" s="150">
        <f t="shared" si="7"/>
        <v>0</v>
      </c>
      <c r="P64" s="151">
        <f t="shared" si="8"/>
        <v>0</v>
      </c>
      <c r="Q64" s="150">
        <f t="shared" si="9"/>
        <v>0</v>
      </c>
      <c r="R64" s="150">
        <f t="shared" si="10"/>
        <v>0</v>
      </c>
      <c r="S64" s="62"/>
    </row>
    <row r="65" spans="1:19">
      <c r="A65" s="131">
        <f t="shared" si="0"/>
        <v>1</v>
      </c>
      <c r="B65" s="148">
        <f t="shared" si="1"/>
        <v>36</v>
      </c>
      <c r="C65" s="152" t="s">
        <v>188</v>
      </c>
      <c r="D65" s="149" t="s">
        <v>169</v>
      </c>
      <c r="E65" s="137">
        <f>'FORMULARZ OFERTY'!$H65+'FORMULARZ OFERTY'!$L65</f>
        <v>2</v>
      </c>
      <c r="F65" s="139"/>
      <c r="G65" s="134"/>
      <c r="H65" s="119">
        <v>1</v>
      </c>
      <c r="I65" s="150">
        <f t="shared" si="2"/>
        <v>0</v>
      </c>
      <c r="J65" s="150">
        <f t="shared" si="3"/>
        <v>0</v>
      </c>
      <c r="K65" s="150">
        <f t="shared" si="4"/>
        <v>0</v>
      </c>
      <c r="L65" s="138">
        <v>1</v>
      </c>
      <c r="M65" s="150">
        <f t="shared" si="5"/>
        <v>0</v>
      </c>
      <c r="N65" s="150">
        <f t="shared" si="6"/>
        <v>0</v>
      </c>
      <c r="O65" s="150">
        <f t="shared" si="7"/>
        <v>0</v>
      </c>
      <c r="P65" s="151">
        <f t="shared" si="8"/>
        <v>0</v>
      </c>
      <c r="Q65" s="150">
        <f t="shared" si="9"/>
        <v>0</v>
      </c>
      <c r="R65" s="150">
        <f t="shared" si="10"/>
        <v>0</v>
      </c>
      <c r="S65" s="62"/>
    </row>
    <row r="66" spans="1:19">
      <c r="A66" s="131">
        <f t="shared" si="0"/>
        <v>1</v>
      </c>
      <c r="B66" s="148">
        <f t="shared" si="1"/>
        <v>37</v>
      </c>
      <c r="C66" s="152" t="s">
        <v>154</v>
      </c>
      <c r="D66" s="149" t="s">
        <v>169</v>
      </c>
      <c r="E66" s="137">
        <f>'FORMULARZ OFERTY'!$H66+'FORMULARZ OFERTY'!$L66</f>
        <v>2</v>
      </c>
      <c r="F66" s="139"/>
      <c r="G66" s="134"/>
      <c r="H66" s="119">
        <v>1</v>
      </c>
      <c r="I66" s="150">
        <f t="shared" si="2"/>
        <v>0</v>
      </c>
      <c r="J66" s="150">
        <f t="shared" si="3"/>
        <v>0</v>
      </c>
      <c r="K66" s="150">
        <f t="shared" si="4"/>
        <v>0</v>
      </c>
      <c r="L66" s="138">
        <v>1</v>
      </c>
      <c r="M66" s="150">
        <f t="shared" si="5"/>
        <v>0</v>
      </c>
      <c r="N66" s="150">
        <f t="shared" si="6"/>
        <v>0</v>
      </c>
      <c r="O66" s="150">
        <f t="shared" si="7"/>
        <v>0</v>
      </c>
      <c r="P66" s="151">
        <f t="shared" si="8"/>
        <v>0</v>
      </c>
      <c r="Q66" s="150">
        <f t="shared" si="9"/>
        <v>0</v>
      </c>
      <c r="R66" s="150">
        <f t="shared" si="10"/>
        <v>0</v>
      </c>
      <c r="S66" s="62"/>
    </row>
    <row r="67" spans="1:19">
      <c r="A67" s="131">
        <f t="shared" si="0"/>
        <v>1</v>
      </c>
      <c r="B67" s="148">
        <f t="shared" si="1"/>
        <v>38</v>
      </c>
      <c r="C67" s="152" t="s">
        <v>189</v>
      </c>
      <c r="D67" s="149" t="s">
        <v>169</v>
      </c>
      <c r="E67" s="137">
        <f>'FORMULARZ OFERTY'!$H67+'FORMULARZ OFERTY'!$L67</f>
        <v>2</v>
      </c>
      <c r="F67" s="139"/>
      <c r="G67" s="134"/>
      <c r="H67" s="119">
        <v>1</v>
      </c>
      <c r="I67" s="150">
        <f t="shared" si="2"/>
        <v>0</v>
      </c>
      <c r="J67" s="150">
        <f t="shared" si="3"/>
        <v>0</v>
      </c>
      <c r="K67" s="150">
        <f t="shared" si="4"/>
        <v>0</v>
      </c>
      <c r="L67" s="138">
        <v>1</v>
      </c>
      <c r="M67" s="150">
        <f t="shared" si="5"/>
        <v>0</v>
      </c>
      <c r="N67" s="150">
        <f t="shared" si="6"/>
        <v>0</v>
      </c>
      <c r="O67" s="150">
        <f t="shared" si="7"/>
        <v>0</v>
      </c>
      <c r="P67" s="151">
        <f t="shared" si="8"/>
        <v>0</v>
      </c>
      <c r="Q67" s="150">
        <f t="shared" si="9"/>
        <v>0</v>
      </c>
      <c r="R67" s="150">
        <f t="shared" si="10"/>
        <v>0</v>
      </c>
      <c r="S67" s="62"/>
    </row>
    <row r="68" spans="1:19">
      <c r="A68" s="131">
        <f t="shared" si="0"/>
        <v>1</v>
      </c>
      <c r="B68" s="148">
        <f t="shared" si="1"/>
        <v>39</v>
      </c>
      <c r="C68" s="152" t="s">
        <v>155</v>
      </c>
      <c r="D68" s="149" t="s">
        <v>169</v>
      </c>
      <c r="E68" s="137">
        <f>'FORMULARZ OFERTY'!$H68+'FORMULARZ OFERTY'!$L68</f>
        <v>2</v>
      </c>
      <c r="F68" s="139"/>
      <c r="G68" s="134"/>
      <c r="H68" s="119">
        <v>1</v>
      </c>
      <c r="I68" s="150">
        <f t="shared" si="2"/>
        <v>0</v>
      </c>
      <c r="J68" s="150">
        <f t="shared" si="3"/>
        <v>0</v>
      </c>
      <c r="K68" s="150">
        <f t="shared" si="4"/>
        <v>0</v>
      </c>
      <c r="L68" s="138">
        <v>1</v>
      </c>
      <c r="M68" s="150">
        <f t="shared" si="5"/>
        <v>0</v>
      </c>
      <c r="N68" s="150">
        <f t="shared" si="6"/>
        <v>0</v>
      </c>
      <c r="O68" s="150">
        <f t="shared" si="7"/>
        <v>0</v>
      </c>
      <c r="P68" s="151">
        <f t="shared" si="8"/>
        <v>0</v>
      </c>
      <c r="Q68" s="150">
        <f t="shared" si="9"/>
        <v>0</v>
      </c>
      <c r="R68" s="150">
        <f t="shared" si="10"/>
        <v>0</v>
      </c>
      <c r="S68" s="62"/>
    </row>
    <row r="69" spans="1:19">
      <c r="A69" s="131">
        <f t="shared" si="0"/>
        <v>1</v>
      </c>
      <c r="B69" s="148">
        <f t="shared" si="1"/>
        <v>40</v>
      </c>
      <c r="C69" s="152" t="s">
        <v>156</v>
      </c>
      <c r="D69" s="149" t="s">
        <v>169</v>
      </c>
      <c r="E69" s="137">
        <f>'FORMULARZ OFERTY'!$H69+'FORMULARZ OFERTY'!$L69</f>
        <v>2</v>
      </c>
      <c r="F69" s="139"/>
      <c r="G69" s="134"/>
      <c r="H69" s="119">
        <v>1</v>
      </c>
      <c r="I69" s="150">
        <f t="shared" ref="I69:I103" si="20">ROUND($F69*H69,2)</f>
        <v>0</v>
      </c>
      <c r="J69" s="150">
        <f t="shared" ref="J69:J103" si="21">ROUND(I69*$G69,2)</f>
        <v>0</v>
      </c>
      <c r="K69" s="150">
        <f t="shared" ref="K69:K103" si="22">ROUND(I69+J69,2)</f>
        <v>0</v>
      </c>
      <c r="L69" s="138">
        <v>1</v>
      </c>
      <c r="M69" s="150">
        <f t="shared" ref="M69:M103" si="23">ROUND($F69*L69,2)</f>
        <v>0</v>
      </c>
      <c r="N69" s="150">
        <f t="shared" ref="N69:N103" si="24">ROUND(M69*$G69,2)</f>
        <v>0</v>
      </c>
      <c r="O69" s="150">
        <f t="shared" ref="O69:O103" si="25">ROUND(M69+N69,2)</f>
        <v>0</v>
      </c>
      <c r="P69" s="151">
        <f t="shared" ref="P69:P103" si="26">ROUND(I69+M69,2)</f>
        <v>0</v>
      </c>
      <c r="Q69" s="150">
        <f t="shared" ref="Q69:Q103" si="27">ROUND(J69+N69,2)</f>
        <v>0</v>
      </c>
      <c r="R69" s="150">
        <f t="shared" ref="R69:R103" si="28">ROUND(K69+O69,2)</f>
        <v>0</v>
      </c>
      <c r="S69" s="62"/>
    </row>
    <row r="70" spans="1:19">
      <c r="A70" s="131">
        <f t="shared" si="0"/>
        <v>1</v>
      </c>
      <c r="B70" s="148">
        <f t="shared" si="1"/>
        <v>41</v>
      </c>
      <c r="C70" s="152" t="s">
        <v>190</v>
      </c>
      <c r="D70" s="149" t="s">
        <v>169</v>
      </c>
      <c r="E70" s="137">
        <f>'FORMULARZ OFERTY'!$H70+'FORMULARZ OFERTY'!$L70</f>
        <v>2</v>
      </c>
      <c r="F70" s="139"/>
      <c r="G70" s="134"/>
      <c r="H70" s="119">
        <v>1</v>
      </c>
      <c r="I70" s="150">
        <f t="shared" si="20"/>
        <v>0</v>
      </c>
      <c r="J70" s="150">
        <f t="shared" si="21"/>
        <v>0</v>
      </c>
      <c r="K70" s="150">
        <f t="shared" si="22"/>
        <v>0</v>
      </c>
      <c r="L70" s="138">
        <v>1</v>
      </c>
      <c r="M70" s="150">
        <f t="shared" si="23"/>
        <v>0</v>
      </c>
      <c r="N70" s="150">
        <f t="shared" si="24"/>
        <v>0</v>
      </c>
      <c r="O70" s="150">
        <f t="shared" si="25"/>
        <v>0</v>
      </c>
      <c r="P70" s="151">
        <f t="shared" si="26"/>
        <v>0</v>
      </c>
      <c r="Q70" s="150">
        <f t="shared" si="27"/>
        <v>0</v>
      </c>
      <c r="R70" s="150">
        <f t="shared" si="28"/>
        <v>0</v>
      </c>
      <c r="S70" s="62"/>
    </row>
    <row r="71" spans="1:19">
      <c r="A71" s="131">
        <f t="shared" si="0"/>
        <v>1</v>
      </c>
      <c r="B71" s="148">
        <f t="shared" si="1"/>
        <v>42</v>
      </c>
      <c r="C71" s="152" t="s">
        <v>191</v>
      </c>
      <c r="D71" s="149" t="s">
        <v>169</v>
      </c>
      <c r="E71" s="137">
        <f>'FORMULARZ OFERTY'!$H71+'FORMULARZ OFERTY'!$L71</f>
        <v>2</v>
      </c>
      <c r="F71" s="139"/>
      <c r="G71" s="134"/>
      <c r="H71" s="119">
        <v>1</v>
      </c>
      <c r="I71" s="150">
        <f t="shared" si="20"/>
        <v>0</v>
      </c>
      <c r="J71" s="150">
        <f t="shared" si="21"/>
        <v>0</v>
      </c>
      <c r="K71" s="150">
        <f t="shared" si="22"/>
        <v>0</v>
      </c>
      <c r="L71" s="138">
        <v>1</v>
      </c>
      <c r="M71" s="150">
        <f t="shared" si="23"/>
        <v>0</v>
      </c>
      <c r="N71" s="150">
        <f t="shared" si="24"/>
        <v>0</v>
      </c>
      <c r="O71" s="150">
        <f t="shared" si="25"/>
        <v>0</v>
      </c>
      <c r="P71" s="151">
        <f t="shared" si="26"/>
        <v>0</v>
      </c>
      <c r="Q71" s="150">
        <f t="shared" si="27"/>
        <v>0</v>
      </c>
      <c r="R71" s="150">
        <f t="shared" si="28"/>
        <v>0</v>
      </c>
      <c r="S71" s="62"/>
    </row>
    <row r="72" spans="1:19">
      <c r="A72" s="131">
        <f t="shared" si="0"/>
        <v>1</v>
      </c>
      <c r="B72" s="148">
        <f t="shared" si="1"/>
        <v>43</v>
      </c>
      <c r="C72" s="152" t="s">
        <v>192</v>
      </c>
      <c r="D72" s="149" t="s">
        <v>169</v>
      </c>
      <c r="E72" s="137">
        <f>'FORMULARZ OFERTY'!$H72+'FORMULARZ OFERTY'!$L72</f>
        <v>2</v>
      </c>
      <c r="F72" s="139"/>
      <c r="G72" s="134"/>
      <c r="H72" s="119">
        <v>1</v>
      </c>
      <c r="I72" s="150">
        <f t="shared" si="20"/>
        <v>0</v>
      </c>
      <c r="J72" s="150">
        <f t="shared" si="21"/>
        <v>0</v>
      </c>
      <c r="K72" s="150">
        <f t="shared" si="22"/>
        <v>0</v>
      </c>
      <c r="L72" s="138">
        <v>1</v>
      </c>
      <c r="M72" s="150">
        <f t="shared" si="23"/>
        <v>0</v>
      </c>
      <c r="N72" s="150">
        <f t="shared" si="24"/>
        <v>0</v>
      </c>
      <c r="O72" s="150">
        <f t="shared" si="25"/>
        <v>0</v>
      </c>
      <c r="P72" s="151">
        <f t="shared" si="26"/>
        <v>0</v>
      </c>
      <c r="Q72" s="150">
        <f t="shared" si="27"/>
        <v>0</v>
      </c>
      <c r="R72" s="150">
        <f t="shared" si="28"/>
        <v>0</v>
      </c>
      <c r="S72" s="62"/>
    </row>
    <row r="73" spans="1:19">
      <c r="A73" s="131">
        <f t="shared" si="0"/>
        <v>1</v>
      </c>
      <c r="B73" s="148">
        <f t="shared" si="1"/>
        <v>44</v>
      </c>
      <c r="C73" s="152" t="s">
        <v>193</v>
      </c>
      <c r="D73" s="149" t="s">
        <v>169</v>
      </c>
      <c r="E73" s="137">
        <f>'FORMULARZ OFERTY'!$H73+'FORMULARZ OFERTY'!$L73</f>
        <v>2</v>
      </c>
      <c r="F73" s="139"/>
      <c r="G73" s="134"/>
      <c r="H73" s="119">
        <v>1</v>
      </c>
      <c r="I73" s="150">
        <f t="shared" si="20"/>
        <v>0</v>
      </c>
      <c r="J73" s="150">
        <f t="shared" si="21"/>
        <v>0</v>
      </c>
      <c r="K73" s="150">
        <f t="shared" si="22"/>
        <v>0</v>
      </c>
      <c r="L73" s="138">
        <v>1</v>
      </c>
      <c r="M73" s="150">
        <f t="shared" si="23"/>
        <v>0</v>
      </c>
      <c r="N73" s="150">
        <f t="shared" si="24"/>
        <v>0</v>
      </c>
      <c r="O73" s="150">
        <f t="shared" si="25"/>
        <v>0</v>
      </c>
      <c r="P73" s="151">
        <f t="shared" si="26"/>
        <v>0</v>
      </c>
      <c r="Q73" s="150">
        <f t="shared" si="27"/>
        <v>0</v>
      </c>
      <c r="R73" s="150">
        <f t="shared" si="28"/>
        <v>0</v>
      </c>
      <c r="S73" s="62"/>
    </row>
    <row r="74" spans="1:19">
      <c r="A74" s="131">
        <f t="shared" si="0"/>
        <v>1</v>
      </c>
      <c r="B74" s="148">
        <f t="shared" si="1"/>
        <v>45</v>
      </c>
      <c r="C74" s="152" t="s">
        <v>194</v>
      </c>
      <c r="D74" s="149" t="s">
        <v>169</v>
      </c>
      <c r="E74" s="137">
        <f>'FORMULARZ OFERTY'!$H74+'FORMULARZ OFERTY'!$L74</f>
        <v>2</v>
      </c>
      <c r="F74" s="139"/>
      <c r="G74" s="134"/>
      <c r="H74" s="119">
        <v>1</v>
      </c>
      <c r="I74" s="150">
        <f t="shared" si="20"/>
        <v>0</v>
      </c>
      <c r="J74" s="150">
        <f t="shared" si="21"/>
        <v>0</v>
      </c>
      <c r="K74" s="150">
        <f t="shared" si="22"/>
        <v>0</v>
      </c>
      <c r="L74" s="138">
        <v>1</v>
      </c>
      <c r="M74" s="150">
        <f t="shared" si="23"/>
        <v>0</v>
      </c>
      <c r="N74" s="150">
        <f t="shared" si="24"/>
        <v>0</v>
      </c>
      <c r="O74" s="150">
        <f t="shared" si="25"/>
        <v>0</v>
      </c>
      <c r="P74" s="151">
        <f t="shared" si="26"/>
        <v>0</v>
      </c>
      <c r="Q74" s="150">
        <f t="shared" si="27"/>
        <v>0</v>
      </c>
      <c r="R74" s="150">
        <f t="shared" si="28"/>
        <v>0</v>
      </c>
      <c r="S74" s="62"/>
    </row>
    <row r="75" spans="1:19">
      <c r="A75" s="131">
        <f t="shared" si="0"/>
        <v>1</v>
      </c>
      <c r="B75" s="148">
        <f t="shared" si="1"/>
        <v>46</v>
      </c>
      <c r="C75" s="152" t="s">
        <v>195</v>
      </c>
      <c r="D75" s="149" t="s">
        <v>169</v>
      </c>
      <c r="E75" s="137">
        <f>'FORMULARZ OFERTY'!$H75+'FORMULARZ OFERTY'!$L75</f>
        <v>2</v>
      </c>
      <c r="F75" s="139"/>
      <c r="G75" s="134"/>
      <c r="H75" s="119">
        <v>1</v>
      </c>
      <c r="I75" s="150">
        <f t="shared" si="20"/>
        <v>0</v>
      </c>
      <c r="J75" s="150">
        <f t="shared" si="21"/>
        <v>0</v>
      </c>
      <c r="K75" s="150">
        <f t="shared" si="22"/>
        <v>0</v>
      </c>
      <c r="L75" s="138">
        <v>1</v>
      </c>
      <c r="M75" s="150">
        <f t="shared" si="23"/>
        <v>0</v>
      </c>
      <c r="N75" s="150">
        <f t="shared" si="24"/>
        <v>0</v>
      </c>
      <c r="O75" s="150">
        <f t="shared" si="25"/>
        <v>0</v>
      </c>
      <c r="P75" s="151">
        <f t="shared" si="26"/>
        <v>0</v>
      </c>
      <c r="Q75" s="150">
        <f t="shared" si="27"/>
        <v>0</v>
      </c>
      <c r="R75" s="150">
        <f t="shared" si="28"/>
        <v>0</v>
      </c>
      <c r="S75" s="62"/>
    </row>
    <row r="76" spans="1:19">
      <c r="A76" s="131">
        <f t="shared" si="0"/>
        <v>1</v>
      </c>
      <c r="B76" s="148">
        <f t="shared" si="1"/>
        <v>47</v>
      </c>
      <c r="C76" s="152" t="s">
        <v>196</v>
      </c>
      <c r="D76" s="149" t="s">
        <v>169</v>
      </c>
      <c r="E76" s="137">
        <f>'FORMULARZ OFERTY'!$H76+'FORMULARZ OFERTY'!$L76</f>
        <v>2</v>
      </c>
      <c r="F76" s="139"/>
      <c r="G76" s="134"/>
      <c r="H76" s="119">
        <v>1</v>
      </c>
      <c r="I76" s="150">
        <f t="shared" si="20"/>
        <v>0</v>
      </c>
      <c r="J76" s="150">
        <f t="shared" si="21"/>
        <v>0</v>
      </c>
      <c r="K76" s="150">
        <f t="shared" si="22"/>
        <v>0</v>
      </c>
      <c r="L76" s="138">
        <v>1</v>
      </c>
      <c r="M76" s="150">
        <f t="shared" si="23"/>
        <v>0</v>
      </c>
      <c r="N76" s="150">
        <f t="shared" si="24"/>
        <v>0</v>
      </c>
      <c r="O76" s="150">
        <f t="shared" si="25"/>
        <v>0</v>
      </c>
      <c r="P76" s="151">
        <f t="shared" si="26"/>
        <v>0</v>
      </c>
      <c r="Q76" s="150">
        <f t="shared" si="27"/>
        <v>0</v>
      </c>
      <c r="R76" s="150">
        <f t="shared" si="28"/>
        <v>0</v>
      </c>
      <c r="S76" s="62"/>
    </row>
    <row r="77" spans="1:19">
      <c r="A77" s="131">
        <f t="shared" si="0"/>
        <v>1</v>
      </c>
      <c r="B77" s="148">
        <f t="shared" si="1"/>
        <v>48</v>
      </c>
      <c r="C77" s="152" t="s">
        <v>157</v>
      </c>
      <c r="D77" s="149" t="s">
        <v>169</v>
      </c>
      <c r="E77" s="137">
        <f>'FORMULARZ OFERTY'!$H77+'FORMULARZ OFERTY'!$L77</f>
        <v>2</v>
      </c>
      <c r="F77" s="139"/>
      <c r="G77" s="134"/>
      <c r="H77" s="119">
        <v>1</v>
      </c>
      <c r="I77" s="150">
        <f t="shared" si="20"/>
        <v>0</v>
      </c>
      <c r="J77" s="150">
        <f t="shared" si="21"/>
        <v>0</v>
      </c>
      <c r="K77" s="150">
        <f t="shared" si="22"/>
        <v>0</v>
      </c>
      <c r="L77" s="138">
        <v>1</v>
      </c>
      <c r="M77" s="150">
        <f t="shared" si="23"/>
        <v>0</v>
      </c>
      <c r="N77" s="150">
        <f t="shared" si="24"/>
        <v>0</v>
      </c>
      <c r="O77" s="150">
        <f t="shared" si="25"/>
        <v>0</v>
      </c>
      <c r="P77" s="151">
        <f t="shared" si="26"/>
        <v>0</v>
      </c>
      <c r="Q77" s="150">
        <f t="shared" si="27"/>
        <v>0</v>
      </c>
      <c r="R77" s="150">
        <f t="shared" si="28"/>
        <v>0</v>
      </c>
      <c r="S77" s="62"/>
    </row>
    <row r="78" spans="1:19">
      <c r="A78" s="131">
        <f t="shared" si="0"/>
        <v>1</v>
      </c>
      <c r="B78" s="148">
        <f t="shared" si="1"/>
        <v>49</v>
      </c>
      <c r="C78" s="152" t="s">
        <v>158</v>
      </c>
      <c r="D78" s="149" t="s">
        <v>169</v>
      </c>
      <c r="E78" s="137">
        <f>'FORMULARZ OFERTY'!$H78+'FORMULARZ OFERTY'!$L78</f>
        <v>2</v>
      </c>
      <c r="F78" s="139"/>
      <c r="G78" s="134"/>
      <c r="H78" s="119">
        <v>1</v>
      </c>
      <c r="I78" s="150">
        <f t="shared" si="20"/>
        <v>0</v>
      </c>
      <c r="J78" s="150">
        <f t="shared" si="21"/>
        <v>0</v>
      </c>
      <c r="K78" s="150">
        <f t="shared" si="22"/>
        <v>0</v>
      </c>
      <c r="L78" s="138">
        <v>1</v>
      </c>
      <c r="M78" s="150">
        <f t="shared" si="23"/>
        <v>0</v>
      </c>
      <c r="N78" s="150">
        <f t="shared" si="24"/>
        <v>0</v>
      </c>
      <c r="O78" s="150">
        <f t="shared" si="25"/>
        <v>0</v>
      </c>
      <c r="P78" s="151">
        <f t="shared" si="26"/>
        <v>0</v>
      </c>
      <c r="Q78" s="150">
        <f t="shared" si="27"/>
        <v>0</v>
      </c>
      <c r="R78" s="150">
        <f t="shared" si="28"/>
        <v>0</v>
      </c>
      <c r="S78" s="62"/>
    </row>
    <row r="79" spans="1:19">
      <c r="A79" s="131">
        <f t="shared" si="0"/>
        <v>1</v>
      </c>
      <c r="B79" s="148">
        <f t="shared" si="1"/>
        <v>50</v>
      </c>
      <c r="C79" s="152" t="s">
        <v>159</v>
      </c>
      <c r="D79" s="149" t="s">
        <v>169</v>
      </c>
      <c r="E79" s="137">
        <f>'FORMULARZ OFERTY'!$H79+'FORMULARZ OFERTY'!$L79</f>
        <v>2</v>
      </c>
      <c r="F79" s="139"/>
      <c r="G79" s="134"/>
      <c r="H79" s="119">
        <v>1</v>
      </c>
      <c r="I79" s="150">
        <f t="shared" si="20"/>
        <v>0</v>
      </c>
      <c r="J79" s="150">
        <f t="shared" si="21"/>
        <v>0</v>
      </c>
      <c r="K79" s="150">
        <f t="shared" si="22"/>
        <v>0</v>
      </c>
      <c r="L79" s="138">
        <v>1</v>
      </c>
      <c r="M79" s="150">
        <f t="shared" si="23"/>
        <v>0</v>
      </c>
      <c r="N79" s="150">
        <f t="shared" si="24"/>
        <v>0</v>
      </c>
      <c r="O79" s="150">
        <f t="shared" si="25"/>
        <v>0</v>
      </c>
      <c r="P79" s="151">
        <f t="shared" si="26"/>
        <v>0</v>
      </c>
      <c r="Q79" s="150">
        <f t="shared" si="27"/>
        <v>0</v>
      </c>
      <c r="R79" s="150">
        <f t="shared" si="28"/>
        <v>0</v>
      </c>
      <c r="S79" s="62"/>
    </row>
    <row r="80" spans="1:19">
      <c r="A80" s="131">
        <f t="shared" si="0"/>
        <v>1</v>
      </c>
      <c r="B80" s="148">
        <f t="shared" si="1"/>
        <v>51</v>
      </c>
      <c r="C80" s="152" t="s">
        <v>160</v>
      </c>
      <c r="D80" s="149" t="s">
        <v>169</v>
      </c>
      <c r="E80" s="137">
        <f>'FORMULARZ OFERTY'!$H80+'FORMULARZ OFERTY'!$L80</f>
        <v>2</v>
      </c>
      <c r="F80" s="139"/>
      <c r="G80" s="134"/>
      <c r="H80" s="119">
        <v>1</v>
      </c>
      <c r="I80" s="150">
        <f t="shared" si="20"/>
        <v>0</v>
      </c>
      <c r="J80" s="150">
        <f t="shared" si="21"/>
        <v>0</v>
      </c>
      <c r="K80" s="150">
        <f t="shared" si="22"/>
        <v>0</v>
      </c>
      <c r="L80" s="138">
        <v>1</v>
      </c>
      <c r="M80" s="150">
        <f t="shared" si="23"/>
        <v>0</v>
      </c>
      <c r="N80" s="150">
        <f t="shared" si="24"/>
        <v>0</v>
      </c>
      <c r="O80" s="150">
        <f t="shared" si="25"/>
        <v>0</v>
      </c>
      <c r="P80" s="151">
        <f t="shared" si="26"/>
        <v>0</v>
      </c>
      <c r="Q80" s="150">
        <f t="shared" si="27"/>
        <v>0</v>
      </c>
      <c r="R80" s="150">
        <f t="shared" si="28"/>
        <v>0</v>
      </c>
      <c r="S80" s="62"/>
    </row>
    <row r="81" spans="1:19">
      <c r="A81" s="131">
        <f t="shared" si="0"/>
        <v>1</v>
      </c>
      <c r="B81" s="148">
        <f t="shared" si="1"/>
        <v>52</v>
      </c>
      <c r="C81" s="152" t="s">
        <v>197</v>
      </c>
      <c r="D81" s="149" t="s">
        <v>169</v>
      </c>
      <c r="E81" s="137">
        <f>'FORMULARZ OFERTY'!$H81+'FORMULARZ OFERTY'!$L81</f>
        <v>2</v>
      </c>
      <c r="F81" s="139"/>
      <c r="G81" s="134"/>
      <c r="H81" s="119">
        <v>1</v>
      </c>
      <c r="I81" s="150">
        <f t="shared" si="20"/>
        <v>0</v>
      </c>
      <c r="J81" s="150">
        <f t="shared" si="21"/>
        <v>0</v>
      </c>
      <c r="K81" s="150">
        <f t="shared" si="22"/>
        <v>0</v>
      </c>
      <c r="L81" s="138">
        <v>1</v>
      </c>
      <c r="M81" s="150">
        <f t="shared" si="23"/>
        <v>0</v>
      </c>
      <c r="N81" s="150">
        <f t="shared" si="24"/>
        <v>0</v>
      </c>
      <c r="O81" s="150">
        <f t="shared" si="25"/>
        <v>0</v>
      </c>
      <c r="P81" s="151">
        <f t="shared" si="26"/>
        <v>0</v>
      </c>
      <c r="Q81" s="150">
        <f t="shared" si="27"/>
        <v>0</v>
      </c>
      <c r="R81" s="150">
        <f t="shared" si="28"/>
        <v>0</v>
      </c>
      <c r="S81" s="62"/>
    </row>
    <row r="82" spans="1:19">
      <c r="A82" s="131">
        <f t="shared" si="0"/>
        <v>1</v>
      </c>
      <c r="B82" s="148">
        <f t="shared" si="1"/>
        <v>53</v>
      </c>
      <c r="C82" s="152" t="s">
        <v>161</v>
      </c>
      <c r="D82" s="149" t="s">
        <v>169</v>
      </c>
      <c r="E82" s="137">
        <f>'FORMULARZ OFERTY'!$H82+'FORMULARZ OFERTY'!$L82</f>
        <v>2</v>
      </c>
      <c r="F82" s="139"/>
      <c r="G82" s="134"/>
      <c r="H82" s="119">
        <v>1</v>
      </c>
      <c r="I82" s="150">
        <f t="shared" si="20"/>
        <v>0</v>
      </c>
      <c r="J82" s="150">
        <f t="shared" si="21"/>
        <v>0</v>
      </c>
      <c r="K82" s="150">
        <f t="shared" si="22"/>
        <v>0</v>
      </c>
      <c r="L82" s="138">
        <v>1</v>
      </c>
      <c r="M82" s="150">
        <f t="shared" si="23"/>
        <v>0</v>
      </c>
      <c r="N82" s="150">
        <f t="shared" si="24"/>
        <v>0</v>
      </c>
      <c r="O82" s="150">
        <f t="shared" si="25"/>
        <v>0</v>
      </c>
      <c r="P82" s="151">
        <f t="shared" si="26"/>
        <v>0</v>
      </c>
      <c r="Q82" s="150">
        <f t="shared" si="27"/>
        <v>0</v>
      </c>
      <c r="R82" s="150">
        <f t="shared" si="28"/>
        <v>0</v>
      </c>
      <c r="S82" s="62"/>
    </row>
    <row r="83" spans="1:19">
      <c r="A83" s="131">
        <f t="shared" si="0"/>
        <v>1</v>
      </c>
      <c r="B83" s="148">
        <f t="shared" si="1"/>
        <v>54</v>
      </c>
      <c r="C83" s="152" t="s">
        <v>162</v>
      </c>
      <c r="D83" s="149" t="s">
        <v>169</v>
      </c>
      <c r="E83" s="137">
        <f>'FORMULARZ OFERTY'!$H83+'FORMULARZ OFERTY'!$L83</f>
        <v>2</v>
      </c>
      <c r="F83" s="139"/>
      <c r="G83" s="134"/>
      <c r="H83" s="119">
        <v>1</v>
      </c>
      <c r="I83" s="150">
        <f t="shared" si="20"/>
        <v>0</v>
      </c>
      <c r="J83" s="150">
        <f t="shared" si="21"/>
        <v>0</v>
      </c>
      <c r="K83" s="150">
        <f t="shared" si="22"/>
        <v>0</v>
      </c>
      <c r="L83" s="138">
        <v>1</v>
      </c>
      <c r="M83" s="150">
        <f t="shared" si="23"/>
        <v>0</v>
      </c>
      <c r="N83" s="150">
        <f t="shared" si="24"/>
        <v>0</v>
      </c>
      <c r="O83" s="150">
        <f t="shared" si="25"/>
        <v>0</v>
      </c>
      <c r="P83" s="151">
        <f t="shared" si="26"/>
        <v>0</v>
      </c>
      <c r="Q83" s="150">
        <f t="shared" si="27"/>
        <v>0</v>
      </c>
      <c r="R83" s="150">
        <f t="shared" si="28"/>
        <v>0</v>
      </c>
      <c r="S83" s="62"/>
    </row>
    <row r="84" spans="1:19">
      <c r="A84" s="131">
        <f t="shared" si="0"/>
        <v>1</v>
      </c>
      <c r="B84" s="148">
        <f t="shared" si="1"/>
        <v>55</v>
      </c>
      <c r="C84" s="152" t="s">
        <v>198</v>
      </c>
      <c r="D84" s="149" t="s">
        <v>169</v>
      </c>
      <c r="E84" s="137">
        <f>'FORMULARZ OFERTY'!$H84+'FORMULARZ OFERTY'!$L84</f>
        <v>2</v>
      </c>
      <c r="F84" s="139"/>
      <c r="G84" s="134"/>
      <c r="H84" s="119">
        <v>1</v>
      </c>
      <c r="I84" s="150">
        <f t="shared" si="20"/>
        <v>0</v>
      </c>
      <c r="J84" s="150">
        <f t="shared" si="21"/>
        <v>0</v>
      </c>
      <c r="K84" s="150">
        <f t="shared" si="22"/>
        <v>0</v>
      </c>
      <c r="L84" s="138">
        <v>1</v>
      </c>
      <c r="M84" s="150">
        <f t="shared" si="23"/>
        <v>0</v>
      </c>
      <c r="N84" s="150">
        <f t="shared" si="24"/>
        <v>0</v>
      </c>
      <c r="O84" s="150">
        <f t="shared" si="25"/>
        <v>0</v>
      </c>
      <c r="P84" s="151">
        <f t="shared" si="26"/>
        <v>0</v>
      </c>
      <c r="Q84" s="150">
        <f t="shared" si="27"/>
        <v>0</v>
      </c>
      <c r="R84" s="150">
        <f t="shared" si="28"/>
        <v>0</v>
      </c>
      <c r="S84" s="62"/>
    </row>
    <row r="85" spans="1:19">
      <c r="A85" s="131">
        <f t="shared" si="0"/>
        <v>1</v>
      </c>
      <c r="B85" s="148">
        <f t="shared" si="1"/>
        <v>56</v>
      </c>
      <c r="C85" s="152" t="s">
        <v>199</v>
      </c>
      <c r="D85" s="149" t="s">
        <v>169</v>
      </c>
      <c r="E85" s="137">
        <f>'FORMULARZ OFERTY'!$H85+'FORMULARZ OFERTY'!$L85</f>
        <v>2</v>
      </c>
      <c r="F85" s="139"/>
      <c r="G85" s="134"/>
      <c r="H85" s="119">
        <v>1</v>
      </c>
      <c r="I85" s="150">
        <f t="shared" si="20"/>
        <v>0</v>
      </c>
      <c r="J85" s="150">
        <f t="shared" si="21"/>
        <v>0</v>
      </c>
      <c r="K85" s="150">
        <f t="shared" si="22"/>
        <v>0</v>
      </c>
      <c r="L85" s="138">
        <v>1</v>
      </c>
      <c r="M85" s="150">
        <f t="shared" si="23"/>
        <v>0</v>
      </c>
      <c r="N85" s="150">
        <f t="shared" si="24"/>
        <v>0</v>
      </c>
      <c r="O85" s="150">
        <f t="shared" si="25"/>
        <v>0</v>
      </c>
      <c r="P85" s="151">
        <f t="shared" si="26"/>
        <v>0</v>
      </c>
      <c r="Q85" s="150">
        <f t="shared" si="27"/>
        <v>0</v>
      </c>
      <c r="R85" s="150">
        <f t="shared" si="28"/>
        <v>0</v>
      </c>
      <c r="S85" s="62"/>
    </row>
    <row r="86" spans="1:19">
      <c r="A86" s="131">
        <f t="shared" si="0"/>
        <v>1</v>
      </c>
      <c r="B86" s="148">
        <f t="shared" si="1"/>
        <v>57</v>
      </c>
      <c r="C86" s="152" t="s">
        <v>163</v>
      </c>
      <c r="D86" s="149" t="s">
        <v>169</v>
      </c>
      <c r="E86" s="137">
        <f>'FORMULARZ OFERTY'!$H86+'FORMULARZ OFERTY'!$L86</f>
        <v>2</v>
      </c>
      <c r="F86" s="139"/>
      <c r="G86" s="134"/>
      <c r="H86" s="119">
        <v>1</v>
      </c>
      <c r="I86" s="150">
        <f t="shared" si="20"/>
        <v>0</v>
      </c>
      <c r="J86" s="150">
        <f t="shared" si="21"/>
        <v>0</v>
      </c>
      <c r="K86" s="150">
        <f t="shared" si="22"/>
        <v>0</v>
      </c>
      <c r="L86" s="138">
        <v>1</v>
      </c>
      <c r="M86" s="150">
        <f t="shared" si="23"/>
        <v>0</v>
      </c>
      <c r="N86" s="150">
        <f t="shared" si="24"/>
        <v>0</v>
      </c>
      <c r="O86" s="150">
        <f t="shared" si="25"/>
        <v>0</v>
      </c>
      <c r="P86" s="151">
        <f t="shared" si="26"/>
        <v>0</v>
      </c>
      <c r="Q86" s="150">
        <f t="shared" si="27"/>
        <v>0</v>
      </c>
      <c r="R86" s="150">
        <f t="shared" si="28"/>
        <v>0</v>
      </c>
      <c r="S86" s="62"/>
    </row>
    <row r="87" spans="1:19">
      <c r="A87" s="131">
        <f t="shared" si="0"/>
        <v>1</v>
      </c>
      <c r="B87" s="148">
        <f t="shared" si="1"/>
        <v>58</v>
      </c>
      <c r="C87" s="152" t="s">
        <v>164</v>
      </c>
      <c r="D87" s="149" t="s">
        <v>169</v>
      </c>
      <c r="E87" s="137">
        <f>'FORMULARZ OFERTY'!$H87+'FORMULARZ OFERTY'!$L87</f>
        <v>2</v>
      </c>
      <c r="F87" s="139"/>
      <c r="G87" s="134"/>
      <c r="H87" s="119">
        <v>1</v>
      </c>
      <c r="I87" s="150">
        <f t="shared" si="20"/>
        <v>0</v>
      </c>
      <c r="J87" s="150">
        <f t="shared" si="21"/>
        <v>0</v>
      </c>
      <c r="K87" s="150">
        <f t="shared" si="22"/>
        <v>0</v>
      </c>
      <c r="L87" s="138">
        <v>1</v>
      </c>
      <c r="M87" s="150">
        <f t="shared" si="23"/>
        <v>0</v>
      </c>
      <c r="N87" s="150">
        <f t="shared" si="24"/>
        <v>0</v>
      </c>
      <c r="O87" s="150">
        <f t="shared" si="25"/>
        <v>0</v>
      </c>
      <c r="P87" s="151">
        <f t="shared" si="26"/>
        <v>0</v>
      </c>
      <c r="Q87" s="150">
        <f t="shared" si="27"/>
        <v>0</v>
      </c>
      <c r="R87" s="150">
        <f t="shared" si="28"/>
        <v>0</v>
      </c>
      <c r="S87" s="62"/>
    </row>
    <row r="88" spans="1:19">
      <c r="A88" s="131">
        <f t="shared" si="0"/>
        <v>1</v>
      </c>
      <c r="B88" s="148">
        <f t="shared" si="1"/>
        <v>59</v>
      </c>
      <c r="C88" s="152" t="s">
        <v>165</v>
      </c>
      <c r="D88" s="149" t="s">
        <v>169</v>
      </c>
      <c r="E88" s="137">
        <f>'FORMULARZ OFERTY'!$H88+'FORMULARZ OFERTY'!$L88</f>
        <v>2</v>
      </c>
      <c r="F88" s="139"/>
      <c r="G88" s="134"/>
      <c r="H88" s="119">
        <v>1</v>
      </c>
      <c r="I88" s="150">
        <f t="shared" si="20"/>
        <v>0</v>
      </c>
      <c r="J88" s="150">
        <f t="shared" si="21"/>
        <v>0</v>
      </c>
      <c r="K88" s="150">
        <f t="shared" si="22"/>
        <v>0</v>
      </c>
      <c r="L88" s="138">
        <v>1</v>
      </c>
      <c r="M88" s="150">
        <f t="shared" si="23"/>
        <v>0</v>
      </c>
      <c r="N88" s="150">
        <f t="shared" si="24"/>
        <v>0</v>
      </c>
      <c r="O88" s="150">
        <f t="shared" si="25"/>
        <v>0</v>
      </c>
      <c r="P88" s="151">
        <f t="shared" si="26"/>
        <v>0</v>
      </c>
      <c r="Q88" s="150">
        <f t="shared" si="27"/>
        <v>0</v>
      </c>
      <c r="R88" s="150">
        <f t="shared" si="28"/>
        <v>0</v>
      </c>
      <c r="S88" s="62"/>
    </row>
    <row r="89" spans="1:19">
      <c r="A89" s="131">
        <f t="shared" si="0"/>
        <v>1</v>
      </c>
      <c r="B89" s="148">
        <f t="shared" si="1"/>
        <v>60</v>
      </c>
      <c r="C89" s="152" t="s">
        <v>166</v>
      </c>
      <c r="D89" s="149" t="s">
        <v>169</v>
      </c>
      <c r="E89" s="137">
        <f>'FORMULARZ OFERTY'!$H89+'FORMULARZ OFERTY'!$L89</f>
        <v>2</v>
      </c>
      <c r="F89" s="139"/>
      <c r="G89" s="134"/>
      <c r="H89" s="119">
        <v>1</v>
      </c>
      <c r="I89" s="150">
        <f t="shared" si="20"/>
        <v>0</v>
      </c>
      <c r="J89" s="150">
        <f t="shared" si="21"/>
        <v>0</v>
      </c>
      <c r="K89" s="150">
        <f t="shared" si="22"/>
        <v>0</v>
      </c>
      <c r="L89" s="138">
        <v>1</v>
      </c>
      <c r="M89" s="150">
        <f t="shared" si="23"/>
        <v>0</v>
      </c>
      <c r="N89" s="150">
        <f t="shared" si="24"/>
        <v>0</v>
      </c>
      <c r="O89" s="150">
        <f t="shared" si="25"/>
        <v>0</v>
      </c>
      <c r="P89" s="151">
        <f t="shared" si="26"/>
        <v>0</v>
      </c>
      <c r="Q89" s="150">
        <f t="shared" si="27"/>
        <v>0</v>
      </c>
      <c r="R89" s="150">
        <f t="shared" si="28"/>
        <v>0</v>
      </c>
      <c r="S89" s="62"/>
    </row>
    <row r="90" spans="1:19">
      <c r="A90" s="131">
        <f t="shared" si="0"/>
        <v>1</v>
      </c>
      <c r="B90" s="148">
        <f t="shared" si="1"/>
        <v>61</v>
      </c>
      <c r="C90" s="152" t="s">
        <v>167</v>
      </c>
      <c r="D90" s="149" t="s">
        <v>169</v>
      </c>
      <c r="E90" s="137">
        <f>'FORMULARZ OFERTY'!$H90+'FORMULARZ OFERTY'!$L90</f>
        <v>2</v>
      </c>
      <c r="F90" s="139"/>
      <c r="G90" s="134"/>
      <c r="H90" s="119">
        <v>1</v>
      </c>
      <c r="I90" s="150">
        <f t="shared" si="20"/>
        <v>0</v>
      </c>
      <c r="J90" s="150">
        <f t="shared" si="21"/>
        <v>0</v>
      </c>
      <c r="K90" s="150">
        <f t="shared" si="22"/>
        <v>0</v>
      </c>
      <c r="L90" s="138">
        <v>1</v>
      </c>
      <c r="M90" s="150">
        <f t="shared" si="23"/>
        <v>0</v>
      </c>
      <c r="N90" s="150">
        <f t="shared" si="24"/>
        <v>0</v>
      </c>
      <c r="O90" s="150">
        <f t="shared" si="25"/>
        <v>0</v>
      </c>
      <c r="P90" s="151">
        <f t="shared" si="26"/>
        <v>0</v>
      </c>
      <c r="Q90" s="150">
        <f t="shared" si="27"/>
        <v>0</v>
      </c>
      <c r="R90" s="150">
        <f t="shared" si="28"/>
        <v>0</v>
      </c>
      <c r="S90" s="62"/>
    </row>
    <row r="91" spans="1:19">
      <c r="A91" s="131">
        <f t="shared" si="0"/>
        <v>1</v>
      </c>
      <c r="B91" s="148">
        <f t="shared" si="1"/>
        <v>62</v>
      </c>
      <c r="C91" s="152" t="s">
        <v>168</v>
      </c>
      <c r="D91" s="149" t="s">
        <v>169</v>
      </c>
      <c r="E91" s="137">
        <f>'FORMULARZ OFERTY'!$H91+'FORMULARZ OFERTY'!$L91</f>
        <v>2</v>
      </c>
      <c r="F91" s="139"/>
      <c r="G91" s="134"/>
      <c r="H91" s="119">
        <v>1</v>
      </c>
      <c r="I91" s="150">
        <f t="shared" si="20"/>
        <v>0</v>
      </c>
      <c r="J91" s="150">
        <f t="shared" si="21"/>
        <v>0</v>
      </c>
      <c r="K91" s="150">
        <f t="shared" si="22"/>
        <v>0</v>
      </c>
      <c r="L91" s="138">
        <v>1</v>
      </c>
      <c r="M91" s="150">
        <f t="shared" si="23"/>
        <v>0</v>
      </c>
      <c r="N91" s="150">
        <f t="shared" si="24"/>
        <v>0</v>
      </c>
      <c r="O91" s="150">
        <f t="shared" si="25"/>
        <v>0</v>
      </c>
      <c r="P91" s="151">
        <f t="shared" si="26"/>
        <v>0</v>
      </c>
      <c r="Q91" s="150">
        <f t="shared" si="27"/>
        <v>0</v>
      </c>
      <c r="R91" s="150">
        <f t="shared" si="28"/>
        <v>0</v>
      </c>
      <c r="S91" s="62"/>
    </row>
    <row r="92" spans="1:19" ht="17.25" thickBot="1">
      <c r="A92" s="131">
        <f t="shared" si="0"/>
        <v>1</v>
      </c>
      <c r="B92" s="148">
        <f t="shared" si="1"/>
        <v>63</v>
      </c>
      <c r="C92" s="152" t="s">
        <v>200</v>
      </c>
      <c r="D92" s="149" t="s">
        <v>169</v>
      </c>
      <c r="E92" s="137">
        <f>'FORMULARZ OFERTY'!$H92+'FORMULARZ OFERTY'!$L92</f>
        <v>2</v>
      </c>
      <c r="F92" s="139"/>
      <c r="G92" s="134"/>
      <c r="H92" s="119">
        <v>1</v>
      </c>
      <c r="I92" s="150">
        <f t="shared" si="20"/>
        <v>0</v>
      </c>
      <c r="J92" s="150">
        <f t="shared" si="21"/>
        <v>0</v>
      </c>
      <c r="K92" s="150">
        <f t="shared" si="22"/>
        <v>0</v>
      </c>
      <c r="L92" s="138">
        <v>1</v>
      </c>
      <c r="M92" s="150">
        <f t="shared" si="23"/>
        <v>0</v>
      </c>
      <c r="N92" s="150">
        <f t="shared" si="24"/>
        <v>0</v>
      </c>
      <c r="O92" s="150">
        <f t="shared" si="25"/>
        <v>0</v>
      </c>
      <c r="P92" s="151">
        <f t="shared" si="26"/>
        <v>0</v>
      </c>
      <c r="Q92" s="150">
        <f t="shared" si="27"/>
        <v>0</v>
      </c>
      <c r="R92" s="150">
        <f t="shared" si="28"/>
        <v>0</v>
      </c>
      <c r="S92" s="62"/>
    </row>
    <row r="93" spans="1:19" hidden="1">
      <c r="A93" s="131">
        <f t="shared" si="0"/>
        <v>1</v>
      </c>
      <c r="B93" s="148">
        <f t="shared" si="1"/>
        <v>64</v>
      </c>
      <c r="C93" s="152"/>
      <c r="D93" s="149"/>
      <c r="E93" s="137">
        <f>'FORMULARZ OFERTY'!$H93+'FORMULARZ OFERTY'!$L93</f>
        <v>0</v>
      </c>
      <c r="F93" s="139"/>
      <c r="G93" s="134"/>
      <c r="H93" s="119"/>
      <c r="I93" s="150">
        <f t="shared" si="20"/>
        <v>0</v>
      </c>
      <c r="J93" s="150">
        <f t="shared" si="21"/>
        <v>0</v>
      </c>
      <c r="K93" s="150">
        <f t="shared" si="22"/>
        <v>0</v>
      </c>
      <c r="L93" s="138">
        <v>0</v>
      </c>
      <c r="M93" s="150">
        <f t="shared" si="23"/>
        <v>0</v>
      </c>
      <c r="N93" s="150">
        <f t="shared" si="24"/>
        <v>0</v>
      </c>
      <c r="O93" s="150">
        <f t="shared" si="25"/>
        <v>0</v>
      </c>
      <c r="P93" s="151">
        <f t="shared" si="26"/>
        <v>0</v>
      </c>
      <c r="Q93" s="150">
        <f t="shared" si="27"/>
        <v>0</v>
      </c>
      <c r="R93" s="150">
        <f t="shared" si="28"/>
        <v>0</v>
      </c>
      <c r="S93" s="62"/>
    </row>
    <row r="94" spans="1:19" hidden="1">
      <c r="A94" s="131">
        <f t="shared" si="0"/>
        <v>1</v>
      </c>
      <c r="B94" s="148">
        <f t="shared" si="1"/>
        <v>65</v>
      </c>
      <c r="C94" s="152"/>
      <c r="D94" s="149"/>
      <c r="E94" s="137">
        <f>'FORMULARZ OFERTY'!$H94+'FORMULARZ OFERTY'!$L94</f>
        <v>0</v>
      </c>
      <c r="F94" s="139"/>
      <c r="G94" s="134"/>
      <c r="H94" s="119"/>
      <c r="I94" s="150">
        <f t="shared" si="20"/>
        <v>0</v>
      </c>
      <c r="J94" s="150">
        <f t="shared" si="21"/>
        <v>0</v>
      </c>
      <c r="K94" s="150">
        <f t="shared" si="22"/>
        <v>0</v>
      </c>
      <c r="L94" s="138">
        <v>0</v>
      </c>
      <c r="M94" s="150">
        <f t="shared" si="23"/>
        <v>0</v>
      </c>
      <c r="N94" s="150">
        <f t="shared" si="24"/>
        <v>0</v>
      </c>
      <c r="O94" s="150">
        <f t="shared" si="25"/>
        <v>0</v>
      </c>
      <c r="P94" s="151">
        <f t="shared" si="26"/>
        <v>0</v>
      </c>
      <c r="Q94" s="150">
        <f t="shared" si="27"/>
        <v>0</v>
      </c>
      <c r="R94" s="150">
        <f t="shared" si="28"/>
        <v>0</v>
      </c>
      <c r="S94" s="62"/>
    </row>
    <row r="95" spans="1:19" hidden="1">
      <c r="A95" s="131">
        <f t="shared" si="0"/>
        <v>1</v>
      </c>
      <c r="B95" s="148">
        <f t="shared" si="1"/>
        <v>66</v>
      </c>
      <c r="C95" s="152"/>
      <c r="D95" s="149"/>
      <c r="E95" s="137">
        <f>'FORMULARZ OFERTY'!$H95+'FORMULARZ OFERTY'!$L95</f>
        <v>0</v>
      </c>
      <c r="F95" s="139"/>
      <c r="G95" s="134"/>
      <c r="H95" s="119"/>
      <c r="I95" s="150">
        <f t="shared" si="20"/>
        <v>0</v>
      </c>
      <c r="J95" s="150">
        <f t="shared" si="21"/>
        <v>0</v>
      </c>
      <c r="K95" s="150">
        <f t="shared" si="22"/>
        <v>0</v>
      </c>
      <c r="L95" s="138">
        <v>0</v>
      </c>
      <c r="M95" s="150">
        <f t="shared" si="23"/>
        <v>0</v>
      </c>
      <c r="N95" s="150">
        <f t="shared" si="24"/>
        <v>0</v>
      </c>
      <c r="O95" s="150">
        <f t="shared" si="25"/>
        <v>0</v>
      </c>
      <c r="P95" s="151">
        <f t="shared" si="26"/>
        <v>0</v>
      </c>
      <c r="Q95" s="150">
        <f t="shared" si="27"/>
        <v>0</v>
      </c>
      <c r="R95" s="150">
        <f t="shared" si="28"/>
        <v>0</v>
      </c>
      <c r="S95" s="62"/>
    </row>
    <row r="96" spans="1:19" hidden="1">
      <c r="A96" s="131">
        <f t="shared" si="0"/>
        <v>1</v>
      </c>
      <c r="B96" s="148">
        <f t="shared" si="1"/>
        <v>67</v>
      </c>
      <c r="C96" s="152"/>
      <c r="D96" s="149"/>
      <c r="E96" s="137">
        <f>'FORMULARZ OFERTY'!$H96+'FORMULARZ OFERTY'!$L96</f>
        <v>0</v>
      </c>
      <c r="F96" s="139"/>
      <c r="G96" s="134"/>
      <c r="H96" s="119"/>
      <c r="I96" s="150">
        <f t="shared" si="20"/>
        <v>0</v>
      </c>
      <c r="J96" s="150">
        <f t="shared" si="21"/>
        <v>0</v>
      </c>
      <c r="K96" s="150">
        <f t="shared" si="22"/>
        <v>0</v>
      </c>
      <c r="L96" s="138">
        <v>0</v>
      </c>
      <c r="M96" s="150">
        <f t="shared" si="23"/>
        <v>0</v>
      </c>
      <c r="N96" s="150">
        <f t="shared" si="24"/>
        <v>0</v>
      </c>
      <c r="O96" s="150">
        <f t="shared" si="25"/>
        <v>0</v>
      </c>
      <c r="P96" s="151">
        <f t="shared" si="26"/>
        <v>0</v>
      </c>
      <c r="Q96" s="150">
        <f t="shared" si="27"/>
        <v>0</v>
      </c>
      <c r="R96" s="150">
        <f t="shared" si="28"/>
        <v>0</v>
      </c>
      <c r="S96" s="62"/>
    </row>
    <row r="97" spans="1:19" hidden="1">
      <c r="A97" s="131">
        <f t="shared" si="0"/>
        <v>1</v>
      </c>
      <c r="B97" s="148">
        <f t="shared" si="1"/>
        <v>68</v>
      </c>
      <c r="C97" s="152"/>
      <c r="D97" s="149"/>
      <c r="E97" s="137">
        <f>'FORMULARZ OFERTY'!$H97+'FORMULARZ OFERTY'!$L97</f>
        <v>0</v>
      </c>
      <c r="F97" s="139"/>
      <c r="G97" s="134"/>
      <c r="H97" s="119"/>
      <c r="I97" s="150">
        <f t="shared" si="20"/>
        <v>0</v>
      </c>
      <c r="J97" s="150">
        <f t="shared" si="21"/>
        <v>0</v>
      </c>
      <c r="K97" s="150">
        <f t="shared" si="22"/>
        <v>0</v>
      </c>
      <c r="L97" s="138">
        <v>0</v>
      </c>
      <c r="M97" s="150">
        <f t="shared" si="23"/>
        <v>0</v>
      </c>
      <c r="N97" s="150">
        <f t="shared" si="24"/>
        <v>0</v>
      </c>
      <c r="O97" s="150">
        <f t="shared" si="25"/>
        <v>0</v>
      </c>
      <c r="P97" s="151">
        <f t="shared" si="26"/>
        <v>0</v>
      </c>
      <c r="Q97" s="150">
        <f t="shared" si="27"/>
        <v>0</v>
      </c>
      <c r="R97" s="150">
        <f t="shared" si="28"/>
        <v>0</v>
      </c>
      <c r="S97" s="62"/>
    </row>
    <row r="98" spans="1:19" hidden="1">
      <c r="A98" s="131">
        <f t="shared" si="0"/>
        <v>1</v>
      </c>
      <c r="B98" s="148">
        <f t="shared" si="1"/>
        <v>69</v>
      </c>
      <c r="C98" s="152"/>
      <c r="D98" s="149"/>
      <c r="E98" s="137">
        <f>'FORMULARZ OFERTY'!$H98+'FORMULARZ OFERTY'!$L98</f>
        <v>0</v>
      </c>
      <c r="F98" s="139"/>
      <c r="G98" s="134"/>
      <c r="H98" s="119"/>
      <c r="I98" s="150">
        <f t="shared" si="20"/>
        <v>0</v>
      </c>
      <c r="J98" s="150">
        <f t="shared" si="21"/>
        <v>0</v>
      </c>
      <c r="K98" s="150">
        <f t="shared" si="22"/>
        <v>0</v>
      </c>
      <c r="L98" s="138">
        <v>0</v>
      </c>
      <c r="M98" s="150">
        <f t="shared" si="23"/>
        <v>0</v>
      </c>
      <c r="N98" s="150">
        <f t="shared" si="24"/>
        <v>0</v>
      </c>
      <c r="O98" s="150">
        <f t="shared" si="25"/>
        <v>0</v>
      </c>
      <c r="P98" s="151">
        <f t="shared" si="26"/>
        <v>0</v>
      </c>
      <c r="Q98" s="150">
        <f t="shared" si="27"/>
        <v>0</v>
      </c>
      <c r="R98" s="150">
        <f t="shared" si="28"/>
        <v>0</v>
      </c>
      <c r="S98" s="62"/>
    </row>
    <row r="99" spans="1:19" hidden="1">
      <c r="A99" s="131">
        <f t="shared" si="0"/>
        <v>1</v>
      </c>
      <c r="B99" s="148">
        <f t="shared" si="1"/>
        <v>70</v>
      </c>
      <c r="C99" s="152"/>
      <c r="D99" s="149"/>
      <c r="E99" s="137">
        <f>'FORMULARZ OFERTY'!$H99+'FORMULARZ OFERTY'!$L99</f>
        <v>0</v>
      </c>
      <c r="F99" s="139"/>
      <c r="G99" s="134"/>
      <c r="H99" s="119"/>
      <c r="I99" s="150">
        <f t="shared" si="20"/>
        <v>0</v>
      </c>
      <c r="J99" s="150">
        <f t="shared" si="21"/>
        <v>0</v>
      </c>
      <c r="K99" s="150">
        <f t="shared" si="22"/>
        <v>0</v>
      </c>
      <c r="L99" s="138">
        <v>0</v>
      </c>
      <c r="M99" s="150">
        <f t="shared" si="23"/>
        <v>0</v>
      </c>
      <c r="N99" s="150">
        <f t="shared" si="24"/>
        <v>0</v>
      </c>
      <c r="O99" s="150">
        <f t="shared" si="25"/>
        <v>0</v>
      </c>
      <c r="P99" s="151">
        <f t="shared" si="26"/>
        <v>0</v>
      </c>
      <c r="Q99" s="150">
        <f t="shared" si="27"/>
        <v>0</v>
      </c>
      <c r="R99" s="150">
        <f t="shared" si="28"/>
        <v>0</v>
      </c>
      <c r="S99" s="62"/>
    </row>
    <row r="100" spans="1:19" hidden="1">
      <c r="A100" s="131">
        <f t="shared" si="0"/>
        <v>1</v>
      </c>
      <c r="B100" s="148">
        <f t="shared" si="1"/>
        <v>71</v>
      </c>
      <c r="C100" s="152"/>
      <c r="D100" s="149"/>
      <c r="E100" s="137">
        <f>'FORMULARZ OFERTY'!$H100+'FORMULARZ OFERTY'!$L100</f>
        <v>0</v>
      </c>
      <c r="F100" s="139"/>
      <c r="G100" s="134"/>
      <c r="H100" s="119"/>
      <c r="I100" s="150">
        <f t="shared" si="20"/>
        <v>0</v>
      </c>
      <c r="J100" s="150">
        <f t="shared" si="21"/>
        <v>0</v>
      </c>
      <c r="K100" s="150">
        <f t="shared" si="22"/>
        <v>0</v>
      </c>
      <c r="L100" s="138">
        <v>0</v>
      </c>
      <c r="M100" s="150">
        <f t="shared" si="23"/>
        <v>0</v>
      </c>
      <c r="N100" s="150">
        <f t="shared" si="24"/>
        <v>0</v>
      </c>
      <c r="O100" s="150">
        <f t="shared" si="25"/>
        <v>0</v>
      </c>
      <c r="P100" s="151">
        <f t="shared" si="26"/>
        <v>0</v>
      </c>
      <c r="Q100" s="150">
        <f t="shared" si="27"/>
        <v>0</v>
      </c>
      <c r="R100" s="150">
        <f t="shared" si="28"/>
        <v>0</v>
      </c>
      <c r="S100" s="62"/>
    </row>
    <row r="101" spans="1:19" hidden="1">
      <c r="A101" s="131">
        <f t="shared" si="0"/>
        <v>1</v>
      </c>
      <c r="B101" s="148">
        <f t="shared" si="1"/>
        <v>72</v>
      </c>
      <c r="C101" s="152"/>
      <c r="D101" s="149"/>
      <c r="E101" s="137">
        <f>'FORMULARZ OFERTY'!$H101+'FORMULARZ OFERTY'!$L101</f>
        <v>0</v>
      </c>
      <c r="F101" s="139"/>
      <c r="G101" s="134"/>
      <c r="H101" s="119"/>
      <c r="I101" s="150">
        <f t="shared" si="20"/>
        <v>0</v>
      </c>
      <c r="J101" s="150">
        <f t="shared" si="21"/>
        <v>0</v>
      </c>
      <c r="K101" s="150">
        <f t="shared" si="22"/>
        <v>0</v>
      </c>
      <c r="L101" s="138">
        <v>0</v>
      </c>
      <c r="M101" s="150">
        <f t="shared" si="23"/>
        <v>0</v>
      </c>
      <c r="N101" s="150">
        <f t="shared" si="24"/>
        <v>0</v>
      </c>
      <c r="O101" s="150">
        <f t="shared" si="25"/>
        <v>0</v>
      </c>
      <c r="P101" s="151">
        <f t="shared" si="26"/>
        <v>0</v>
      </c>
      <c r="Q101" s="150">
        <f t="shared" si="27"/>
        <v>0</v>
      </c>
      <c r="R101" s="150">
        <f t="shared" si="28"/>
        <v>0</v>
      </c>
      <c r="S101" s="62"/>
    </row>
    <row r="102" spans="1:19" ht="17.25" hidden="1" thickBot="1">
      <c r="A102" s="131">
        <f t="shared" si="0"/>
        <v>1</v>
      </c>
      <c r="B102" s="148">
        <f t="shared" si="1"/>
        <v>73</v>
      </c>
      <c r="C102" s="152"/>
      <c r="D102" s="149"/>
      <c r="E102" s="137">
        <f>'FORMULARZ OFERTY'!$H102+'FORMULARZ OFERTY'!$L102</f>
        <v>0</v>
      </c>
      <c r="F102" s="139"/>
      <c r="G102" s="134"/>
      <c r="H102" s="119"/>
      <c r="I102" s="150">
        <f t="shared" si="20"/>
        <v>0</v>
      </c>
      <c r="J102" s="150">
        <f t="shared" si="21"/>
        <v>0</v>
      </c>
      <c r="K102" s="150">
        <f t="shared" si="22"/>
        <v>0</v>
      </c>
      <c r="L102" s="138">
        <v>0</v>
      </c>
      <c r="M102" s="150">
        <f t="shared" si="23"/>
        <v>0</v>
      </c>
      <c r="N102" s="150">
        <f t="shared" si="24"/>
        <v>0</v>
      </c>
      <c r="O102" s="150">
        <f t="shared" si="25"/>
        <v>0</v>
      </c>
      <c r="P102" s="151">
        <f t="shared" si="26"/>
        <v>0</v>
      </c>
      <c r="Q102" s="150">
        <f t="shared" si="27"/>
        <v>0</v>
      </c>
      <c r="R102" s="150">
        <f t="shared" si="28"/>
        <v>0</v>
      </c>
      <c r="S102" s="62"/>
    </row>
    <row r="103" spans="1:19" hidden="1">
      <c r="A103" s="131">
        <f t="shared" si="0"/>
        <v>1</v>
      </c>
      <c r="B103" s="148">
        <f t="shared" si="1"/>
        <v>74</v>
      </c>
      <c r="C103" s="152"/>
      <c r="D103" s="149"/>
      <c r="E103" s="137">
        <f>'FORMULARZ OFERTY'!$H103+'FORMULARZ OFERTY'!$L103</f>
        <v>0</v>
      </c>
      <c r="F103" s="139"/>
      <c r="G103" s="134"/>
      <c r="H103" s="119"/>
      <c r="I103" s="150">
        <f t="shared" si="20"/>
        <v>0</v>
      </c>
      <c r="J103" s="150">
        <f t="shared" si="21"/>
        <v>0</v>
      </c>
      <c r="K103" s="150">
        <f t="shared" si="22"/>
        <v>0</v>
      </c>
      <c r="L103" s="138">
        <v>0</v>
      </c>
      <c r="M103" s="150">
        <f t="shared" si="23"/>
        <v>0</v>
      </c>
      <c r="N103" s="150">
        <f t="shared" si="24"/>
        <v>0</v>
      </c>
      <c r="O103" s="150">
        <f t="shared" si="25"/>
        <v>0</v>
      </c>
      <c r="P103" s="151">
        <f t="shared" si="26"/>
        <v>0</v>
      </c>
      <c r="Q103" s="150">
        <f t="shared" si="27"/>
        <v>0</v>
      </c>
      <c r="R103" s="150">
        <f t="shared" si="28"/>
        <v>0</v>
      </c>
      <c r="S103" s="62"/>
    </row>
    <row r="104" spans="1:19" hidden="1">
      <c r="A104" s="131">
        <f t="shared" si="0"/>
        <v>1</v>
      </c>
      <c r="B104" s="148">
        <f t="shared" si="1"/>
        <v>75</v>
      </c>
      <c r="C104" s="152"/>
      <c r="D104" s="149"/>
      <c r="E104" s="137">
        <f>'FORMULARZ OFERTY'!$H104+'FORMULARZ OFERTY'!$L104</f>
        <v>0</v>
      </c>
      <c r="F104" s="139"/>
      <c r="G104" s="134"/>
      <c r="H104" s="119"/>
      <c r="I104" s="150">
        <f t="shared" si="2"/>
        <v>0</v>
      </c>
      <c r="J104" s="150">
        <f t="shared" si="3"/>
        <v>0</v>
      </c>
      <c r="K104" s="150">
        <f t="shared" si="4"/>
        <v>0</v>
      </c>
      <c r="L104" s="138">
        <v>0</v>
      </c>
      <c r="M104" s="150">
        <f t="shared" si="5"/>
        <v>0</v>
      </c>
      <c r="N104" s="150">
        <f t="shared" si="6"/>
        <v>0</v>
      </c>
      <c r="O104" s="150">
        <f t="shared" si="7"/>
        <v>0</v>
      </c>
      <c r="P104" s="151">
        <f t="shared" si="8"/>
        <v>0</v>
      </c>
      <c r="Q104" s="150">
        <f t="shared" si="9"/>
        <v>0</v>
      </c>
      <c r="R104" s="150">
        <f t="shared" si="10"/>
        <v>0</v>
      </c>
      <c r="S104" s="62"/>
    </row>
    <row r="105" spans="1:19" hidden="1">
      <c r="A105" s="131">
        <f t="shared" si="0"/>
        <v>1</v>
      </c>
      <c r="B105" s="148">
        <f t="shared" si="1"/>
        <v>76</v>
      </c>
      <c r="C105" s="152"/>
      <c r="D105" s="149"/>
      <c r="E105" s="137">
        <f>'FORMULARZ OFERTY'!$H105+'FORMULARZ OFERTY'!$L105</f>
        <v>0</v>
      </c>
      <c r="F105" s="139"/>
      <c r="G105" s="134"/>
      <c r="H105" s="119"/>
      <c r="I105" s="150">
        <f t="shared" si="2"/>
        <v>0</v>
      </c>
      <c r="J105" s="150">
        <f t="shared" si="3"/>
        <v>0</v>
      </c>
      <c r="K105" s="150">
        <f t="shared" si="4"/>
        <v>0</v>
      </c>
      <c r="L105" s="138">
        <v>0</v>
      </c>
      <c r="M105" s="150">
        <f t="shared" si="5"/>
        <v>0</v>
      </c>
      <c r="N105" s="150">
        <f t="shared" si="6"/>
        <v>0</v>
      </c>
      <c r="O105" s="150">
        <f t="shared" si="7"/>
        <v>0</v>
      </c>
      <c r="P105" s="151">
        <f t="shared" si="8"/>
        <v>0</v>
      </c>
      <c r="Q105" s="150">
        <f t="shared" si="9"/>
        <v>0</v>
      </c>
      <c r="R105" s="150">
        <f t="shared" si="10"/>
        <v>0</v>
      </c>
      <c r="S105" s="62"/>
    </row>
    <row r="106" spans="1:19" hidden="1">
      <c r="A106" s="131">
        <f t="shared" si="0"/>
        <v>1</v>
      </c>
      <c r="B106" s="148">
        <f t="shared" si="1"/>
        <v>77</v>
      </c>
      <c r="C106" s="152"/>
      <c r="D106" s="149"/>
      <c r="E106" s="137">
        <f>'FORMULARZ OFERTY'!$H106+'FORMULARZ OFERTY'!$L106</f>
        <v>0</v>
      </c>
      <c r="F106" s="139"/>
      <c r="G106" s="134"/>
      <c r="H106" s="119"/>
      <c r="I106" s="150">
        <f t="shared" si="2"/>
        <v>0</v>
      </c>
      <c r="J106" s="150">
        <f t="shared" si="3"/>
        <v>0</v>
      </c>
      <c r="K106" s="150">
        <f t="shared" si="4"/>
        <v>0</v>
      </c>
      <c r="L106" s="138">
        <v>0</v>
      </c>
      <c r="M106" s="150">
        <f t="shared" si="5"/>
        <v>0</v>
      </c>
      <c r="N106" s="150">
        <f t="shared" si="6"/>
        <v>0</v>
      </c>
      <c r="O106" s="150">
        <f t="shared" si="7"/>
        <v>0</v>
      </c>
      <c r="P106" s="151">
        <f t="shared" si="8"/>
        <v>0</v>
      </c>
      <c r="Q106" s="150">
        <f t="shared" si="9"/>
        <v>0</v>
      </c>
      <c r="R106" s="150">
        <f t="shared" si="10"/>
        <v>0</v>
      </c>
      <c r="S106" s="62"/>
    </row>
    <row r="107" spans="1:19" hidden="1">
      <c r="A107" s="131">
        <f t="shared" si="0"/>
        <v>1</v>
      </c>
      <c r="B107" s="148">
        <f t="shared" si="1"/>
        <v>78</v>
      </c>
      <c r="C107" s="152"/>
      <c r="D107" s="149"/>
      <c r="E107" s="137">
        <f>'FORMULARZ OFERTY'!$H107+'FORMULARZ OFERTY'!$L107</f>
        <v>0</v>
      </c>
      <c r="F107" s="139"/>
      <c r="G107" s="134"/>
      <c r="H107" s="119"/>
      <c r="I107" s="150">
        <f t="shared" si="2"/>
        <v>0</v>
      </c>
      <c r="J107" s="150">
        <f t="shared" si="3"/>
        <v>0</v>
      </c>
      <c r="K107" s="150">
        <f t="shared" si="4"/>
        <v>0</v>
      </c>
      <c r="L107" s="138">
        <v>0</v>
      </c>
      <c r="M107" s="150">
        <f t="shared" si="5"/>
        <v>0</v>
      </c>
      <c r="N107" s="150">
        <f t="shared" si="6"/>
        <v>0</v>
      </c>
      <c r="O107" s="150">
        <f t="shared" si="7"/>
        <v>0</v>
      </c>
      <c r="P107" s="151">
        <f t="shared" si="8"/>
        <v>0</v>
      </c>
      <c r="Q107" s="150">
        <f t="shared" si="9"/>
        <v>0</v>
      </c>
      <c r="R107" s="150">
        <f t="shared" si="10"/>
        <v>0</v>
      </c>
      <c r="S107" s="62"/>
    </row>
    <row r="108" spans="1:19" hidden="1">
      <c r="A108" s="131">
        <f t="shared" si="0"/>
        <v>1</v>
      </c>
      <c r="B108" s="148">
        <f t="shared" si="1"/>
        <v>79</v>
      </c>
      <c r="C108" s="152"/>
      <c r="D108" s="149"/>
      <c r="E108" s="137">
        <f>'FORMULARZ OFERTY'!$H108+'FORMULARZ OFERTY'!$L108</f>
        <v>0</v>
      </c>
      <c r="F108" s="139"/>
      <c r="G108" s="134"/>
      <c r="H108" s="119"/>
      <c r="I108" s="150">
        <f t="shared" si="2"/>
        <v>0</v>
      </c>
      <c r="J108" s="150">
        <f t="shared" si="3"/>
        <v>0</v>
      </c>
      <c r="K108" s="150">
        <f t="shared" si="4"/>
        <v>0</v>
      </c>
      <c r="L108" s="138">
        <v>0</v>
      </c>
      <c r="M108" s="150">
        <f t="shared" si="5"/>
        <v>0</v>
      </c>
      <c r="N108" s="150">
        <f t="shared" si="6"/>
        <v>0</v>
      </c>
      <c r="O108" s="150">
        <f t="shared" si="7"/>
        <v>0</v>
      </c>
      <c r="P108" s="151">
        <f t="shared" si="8"/>
        <v>0</v>
      </c>
      <c r="Q108" s="150">
        <f t="shared" si="9"/>
        <v>0</v>
      </c>
      <c r="R108" s="150">
        <f t="shared" si="10"/>
        <v>0</v>
      </c>
      <c r="S108" s="62"/>
    </row>
    <row r="109" spans="1:19" hidden="1">
      <c r="A109" s="131">
        <f t="shared" si="0"/>
        <v>1</v>
      </c>
      <c r="B109" s="148">
        <f t="shared" ref="B109" si="29">B108+1</f>
        <v>80</v>
      </c>
      <c r="C109" s="152"/>
      <c r="D109" s="149"/>
      <c r="E109" s="137">
        <f>'FORMULARZ OFERTY'!$H109+'FORMULARZ OFERTY'!$L109</f>
        <v>0</v>
      </c>
      <c r="F109" s="139"/>
      <c r="G109" s="134"/>
      <c r="H109" s="119"/>
      <c r="I109" s="150">
        <f t="shared" ref="I109:I115" si="30">ROUND($F109*H109,2)</f>
        <v>0</v>
      </c>
      <c r="J109" s="150">
        <f t="shared" ref="J109" si="31">ROUND(I109*$G109,2)</f>
        <v>0</v>
      </c>
      <c r="K109" s="150">
        <f t="shared" ref="K109:K115" si="32">ROUND(I109+J109,2)</f>
        <v>0</v>
      </c>
      <c r="L109" s="138">
        <v>0</v>
      </c>
      <c r="M109" s="150">
        <f t="shared" ref="M109:M115" si="33">ROUND($F109*L109,2)</f>
        <v>0</v>
      </c>
      <c r="N109" s="150">
        <f t="shared" ref="N109" si="34">ROUND(M109*$G109,2)</f>
        <v>0</v>
      </c>
      <c r="O109" s="150">
        <f t="shared" ref="O109:O115" si="35">ROUND(M109+N109,2)</f>
        <v>0</v>
      </c>
      <c r="P109" s="151">
        <f t="shared" ref="P109:R115" si="36">ROUND(I109+M109,2)</f>
        <v>0</v>
      </c>
      <c r="Q109" s="150">
        <f t="shared" si="36"/>
        <v>0</v>
      </c>
      <c r="R109" s="150">
        <f t="shared" si="36"/>
        <v>0</v>
      </c>
      <c r="S109" s="62"/>
    </row>
    <row r="110" spans="1:19" hidden="1">
      <c r="A110" s="131">
        <f t="shared" si="0"/>
        <v>1</v>
      </c>
      <c r="B110" s="148">
        <f t="shared" si="1"/>
        <v>81</v>
      </c>
      <c r="C110" s="152"/>
      <c r="D110" s="149"/>
      <c r="E110" s="137">
        <f>'FORMULARZ OFERTY'!$H110+'FORMULARZ OFERTY'!$L110</f>
        <v>0</v>
      </c>
      <c r="F110" s="139"/>
      <c r="G110" s="134"/>
      <c r="H110" s="119"/>
      <c r="I110" s="150">
        <f t="shared" ref="I110:I112" si="37">ROUND($F110*H110,2)</f>
        <v>0</v>
      </c>
      <c r="J110" s="150">
        <f t="shared" ref="J110:J112" si="38">ROUND(I110*$G110,2)</f>
        <v>0</v>
      </c>
      <c r="K110" s="150">
        <f t="shared" ref="K110:K112" si="39">ROUND(I110+J110,2)</f>
        <v>0</v>
      </c>
      <c r="L110" s="138">
        <v>0</v>
      </c>
      <c r="M110" s="150">
        <f t="shared" ref="M110:M112" si="40">ROUND($F110*L110,2)</f>
        <v>0</v>
      </c>
      <c r="N110" s="150">
        <f t="shared" ref="N110:N112" si="41">ROUND(M110*$G110,2)</f>
        <v>0</v>
      </c>
      <c r="O110" s="150">
        <f t="shared" ref="O110:O112" si="42">ROUND(M110+N110,2)</f>
        <v>0</v>
      </c>
      <c r="P110" s="151">
        <f t="shared" ref="P110:P112" si="43">ROUND(I110+M110,2)</f>
        <v>0</v>
      </c>
      <c r="Q110" s="150">
        <f t="shared" ref="Q110:Q112" si="44">ROUND(J110+N110,2)</f>
        <v>0</v>
      </c>
      <c r="R110" s="150">
        <f t="shared" ref="R110:R112" si="45">ROUND(K110+O110,2)</f>
        <v>0</v>
      </c>
      <c r="S110" s="62"/>
    </row>
    <row r="111" spans="1:19" hidden="1">
      <c r="A111" s="131">
        <f t="shared" si="0"/>
        <v>1</v>
      </c>
      <c r="B111" s="148">
        <f t="shared" si="1"/>
        <v>82</v>
      </c>
      <c r="C111" s="152"/>
      <c r="D111" s="149"/>
      <c r="E111" s="137">
        <f>'FORMULARZ OFERTY'!$H111+'FORMULARZ OFERTY'!$L111</f>
        <v>0</v>
      </c>
      <c r="F111" s="139"/>
      <c r="G111" s="134"/>
      <c r="H111" s="119"/>
      <c r="I111" s="150">
        <f t="shared" si="37"/>
        <v>0</v>
      </c>
      <c r="J111" s="150">
        <f t="shared" si="38"/>
        <v>0</v>
      </c>
      <c r="K111" s="150">
        <f t="shared" si="39"/>
        <v>0</v>
      </c>
      <c r="L111" s="138">
        <v>0</v>
      </c>
      <c r="M111" s="150">
        <f t="shared" si="40"/>
        <v>0</v>
      </c>
      <c r="N111" s="150">
        <f t="shared" si="41"/>
        <v>0</v>
      </c>
      <c r="O111" s="150">
        <f t="shared" si="42"/>
        <v>0</v>
      </c>
      <c r="P111" s="151">
        <f t="shared" si="43"/>
        <v>0</v>
      </c>
      <c r="Q111" s="150">
        <f t="shared" si="44"/>
        <v>0</v>
      </c>
      <c r="R111" s="150">
        <f t="shared" si="45"/>
        <v>0</v>
      </c>
      <c r="S111" s="62"/>
    </row>
    <row r="112" spans="1:19" ht="17.25" hidden="1" thickBot="1">
      <c r="A112" s="131">
        <f t="shared" si="0"/>
        <v>1</v>
      </c>
      <c r="B112" s="148">
        <f t="shared" si="1"/>
        <v>83</v>
      </c>
      <c r="C112" s="152"/>
      <c r="D112" s="149"/>
      <c r="E112" s="137">
        <f>'FORMULARZ OFERTY'!$H112+'FORMULARZ OFERTY'!$L112</f>
        <v>0</v>
      </c>
      <c r="F112" s="139"/>
      <c r="G112" s="134"/>
      <c r="H112" s="119"/>
      <c r="I112" s="150">
        <f t="shared" si="37"/>
        <v>0</v>
      </c>
      <c r="J112" s="150">
        <f t="shared" si="38"/>
        <v>0</v>
      </c>
      <c r="K112" s="150">
        <f t="shared" si="39"/>
        <v>0</v>
      </c>
      <c r="L112" s="138">
        <v>0</v>
      </c>
      <c r="M112" s="150">
        <f t="shared" si="40"/>
        <v>0</v>
      </c>
      <c r="N112" s="150">
        <f t="shared" si="41"/>
        <v>0</v>
      </c>
      <c r="O112" s="150">
        <f t="shared" si="42"/>
        <v>0</v>
      </c>
      <c r="P112" s="151">
        <f t="shared" si="43"/>
        <v>0</v>
      </c>
      <c r="Q112" s="150">
        <f t="shared" si="44"/>
        <v>0</v>
      </c>
      <c r="R112" s="150">
        <f t="shared" si="45"/>
        <v>0</v>
      </c>
      <c r="S112" s="62"/>
    </row>
    <row r="113" spans="1:19" ht="18.95" customHeight="1" thickBot="1">
      <c r="A113" s="133" t="s">
        <v>88</v>
      </c>
      <c r="B113" s="120"/>
      <c r="C113" s="121" t="s">
        <v>85</v>
      </c>
      <c r="D113" s="122">
        <v>2</v>
      </c>
      <c r="E113" s="123"/>
      <c r="F113" s="135"/>
      <c r="G113" s="165" t="s">
        <v>128</v>
      </c>
      <c r="H113" s="141" t="s">
        <v>127</v>
      </c>
      <c r="I113" s="125">
        <f>VLOOKUP($D113,wartości[],3,FALSE)</f>
        <v>0</v>
      </c>
      <c r="J113" s="125">
        <f>VLOOKUP($D113,wartości[],4,FALSE)</f>
        <v>0</v>
      </c>
      <c r="K113" s="125">
        <f>VLOOKUP($D113,wartości[],5,FALSE)</f>
        <v>0</v>
      </c>
      <c r="L113" s="126"/>
      <c r="M113" s="125">
        <f>VLOOKUP($D113,wartości[],7,FALSE)</f>
        <v>0</v>
      </c>
      <c r="N113" s="125">
        <f>VLOOKUP($D113,wartości[],8,FALSE)</f>
        <v>0</v>
      </c>
      <c r="O113" s="125">
        <f>VLOOKUP($D113,wartości[],9,FALSE)</f>
        <v>0</v>
      </c>
      <c r="P113" s="127">
        <f>VLOOKUP($D113,wartości[],11,FALSE)</f>
        <v>0</v>
      </c>
      <c r="Q113" s="125">
        <f>VLOOKUP($D113,wartości[],12,FALSE)</f>
        <v>0</v>
      </c>
      <c r="R113" s="163">
        <f>VLOOKUP($D113,wartości[],13,FALSE)</f>
        <v>0</v>
      </c>
    </row>
    <row r="114" spans="1:19" s="168" customFormat="1" ht="20.25" customHeight="1">
      <c r="A114" s="166">
        <f t="shared" ref="A114" si="46">$D$113</f>
        <v>2</v>
      </c>
      <c r="B114" s="155" t="s">
        <v>125</v>
      </c>
      <c r="C114" s="156" t="s">
        <v>171</v>
      </c>
      <c r="D114" s="157" t="s">
        <v>172</v>
      </c>
      <c r="E114" s="188">
        <f>'FORMULARZ OFERTY'!$H114+'FORMULARZ OFERTY'!$L114</f>
        <v>2</v>
      </c>
      <c r="F114" s="139"/>
      <c r="G114" s="140"/>
      <c r="H114" s="158">
        <v>1</v>
      </c>
      <c r="I114" s="159">
        <f t="shared" si="30"/>
        <v>0</v>
      </c>
      <c r="J114" s="159">
        <f t="shared" ref="J114:J115" si="47">ROUND(I114*$G114,2)</f>
        <v>0</v>
      </c>
      <c r="K114" s="159">
        <f t="shared" si="32"/>
        <v>0</v>
      </c>
      <c r="L114" s="160">
        <v>1</v>
      </c>
      <c r="M114" s="159">
        <f t="shared" si="33"/>
        <v>0</v>
      </c>
      <c r="N114" s="159">
        <f t="shared" ref="N114:N115" si="48">ROUND(M114*$G114,2)</f>
        <v>0</v>
      </c>
      <c r="O114" s="159">
        <f t="shared" si="35"/>
        <v>0</v>
      </c>
      <c r="P114" s="161">
        <f t="shared" si="36"/>
        <v>0</v>
      </c>
      <c r="Q114" s="159">
        <f t="shared" si="36"/>
        <v>0</v>
      </c>
      <c r="R114" s="159">
        <f t="shared" si="36"/>
        <v>0</v>
      </c>
      <c r="S114" s="167"/>
    </row>
    <row r="115" spans="1:19" hidden="1">
      <c r="A115" s="131">
        <f>$D$113</f>
        <v>2</v>
      </c>
      <c r="B115" s="148">
        <f t="shared" ref="B115:B178" si="49">B114+1</f>
        <v>2</v>
      </c>
      <c r="C115" s="152"/>
      <c r="D115" s="149"/>
      <c r="E115" s="137">
        <f>'FORMULARZ OFERTY'!$H115+'FORMULARZ OFERTY'!$L115</f>
        <v>0</v>
      </c>
      <c r="F115" s="139"/>
      <c r="G115" s="134"/>
      <c r="H115" s="119"/>
      <c r="I115" s="150">
        <f t="shared" si="30"/>
        <v>0</v>
      </c>
      <c r="J115" s="150">
        <f t="shared" si="47"/>
        <v>0</v>
      </c>
      <c r="K115" s="150">
        <f t="shared" si="32"/>
        <v>0</v>
      </c>
      <c r="L115" s="138">
        <v>0</v>
      </c>
      <c r="M115" s="150">
        <f t="shared" si="33"/>
        <v>0</v>
      </c>
      <c r="N115" s="150">
        <f t="shared" si="48"/>
        <v>0</v>
      </c>
      <c r="O115" s="150">
        <f t="shared" si="35"/>
        <v>0</v>
      </c>
      <c r="P115" s="151">
        <f t="shared" si="36"/>
        <v>0</v>
      </c>
      <c r="Q115" s="150">
        <f t="shared" si="36"/>
        <v>0</v>
      </c>
      <c r="R115" s="150">
        <f t="shared" si="36"/>
        <v>0</v>
      </c>
      <c r="S115" s="62"/>
    </row>
    <row r="116" spans="1:19" hidden="1">
      <c r="A116" s="131">
        <f t="shared" ref="A116:A179" si="50">$D$113</f>
        <v>2</v>
      </c>
      <c r="B116" s="148">
        <f t="shared" si="49"/>
        <v>3</v>
      </c>
      <c r="C116" s="152"/>
      <c r="D116" s="149"/>
      <c r="E116" s="137">
        <f>'FORMULARZ OFERTY'!$H116+'FORMULARZ OFERTY'!$L116</f>
        <v>0</v>
      </c>
      <c r="F116" s="139"/>
      <c r="G116" s="134"/>
      <c r="H116" s="119"/>
      <c r="I116" s="150">
        <f t="shared" ref="I116:I179" si="51">ROUND($F116*H116,2)</f>
        <v>0</v>
      </c>
      <c r="J116" s="150">
        <f t="shared" ref="J116:J179" si="52">ROUND(I116*$G116,2)</f>
        <v>0</v>
      </c>
      <c r="K116" s="150">
        <f t="shared" ref="K116:K179" si="53">ROUND(I116+J116,2)</f>
        <v>0</v>
      </c>
      <c r="L116" s="138">
        <v>0</v>
      </c>
      <c r="M116" s="150">
        <f t="shared" ref="M116:M179" si="54">ROUND($F116*L116,2)</f>
        <v>0</v>
      </c>
      <c r="N116" s="150">
        <f t="shared" ref="N116:N179" si="55">ROUND(M116*$G116,2)</f>
        <v>0</v>
      </c>
      <c r="O116" s="150">
        <f t="shared" ref="O116:O179" si="56">ROUND(M116+N116,2)</f>
        <v>0</v>
      </c>
      <c r="P116" s="151">
        <f t="shared" ref="P116:P179" si="57">ROUND(I116+M116,2)</f>
        <v>0</v>
      </c>
      <c r="Q116" s="150">
        <f t="shared" ref="Q116:Q179" si="58">ROUND(J116+N116,2)</f>
        <v>0</v>
      </c>
      <c r="R116" s="150">
        <f t="shared" ref="R116:R179" si="59">ROUND(K116+O116,2)</f>
        <v>0</v>
      </c>
      <c r="S116" s="62"/>
    </row>
    <row r="117" spans="1:19" hidden="1">
      <c r="A117" s="131">
        <f t="shared" si="50"/>
        <v>2</v>
      </c>
      <c r="B117" s="148">
        <f t="shared" si="49"/>
        <v>4</v>
      </c>
      <c r="C117" s="152"/>
      <c r="D117" s="149"/>
      <c r="E117" s="137">
        <f>'FORMULARZ OFERTY'!$H117+'FORMULARZ OFERTY'!$L117</f>
        <v>0</v>
      </c>
      <c r="F117" s="139"/>
      <c r="G117" s="134"/>
      <c r="H117" s="119"/>
      <c r="I117" s="150">
        <f t="shared" si="51"/>
        <v>0</v>
      </c>
      <c r="J117" s="150">
        <f t="shared" si="52"/>
        <v>0</v>
      </c>
      <c r="K117" s="150">
        <f t="shared" si="53"/>
        <v>0</v>
      </c>
      <c r="L117" s="138">
        <v>0</v>
      </c>
      <c r="M117" s="150">
        <f t="shared" si="54"/>
        <v>0</v>
      </c>
      <c r="N117" s="150">
        <f t="shared" si="55"/>
        <v>0</v>
      </c>
      <c r="O117" s="150">
        <f t="shared" si="56"/>
        <v>0</v>
      </c>
      <c r="P117" s="151">
        <f t="shared" si="57"/>
        <v>0</v>
      </c>
      <c r="Q117" s="150">
        <f t="shared" si="58"/>
        <v>0</v>
      </c>
      <c r="R117" s="150">
        <f t="shared" si="59"/>
        <v>0</v>
      </c>
      <c r="S117" s="62"/>
    </row>
    <row r="118" spans="1:19" hidden="1">
      <c r="A118" s="131">
        <f t="shared" si="50"/>
        <v>2</v>
      </c>
      <c r="B118" s="148">
        <f t="shared" si="49"/>
        <v>5</v>
      </c>
      <c r="C118" s="152"/>
      <c r="D118" s="149"/>
      <c r="E118" s="137">
        <f>'FORMULARZ OFERTY'!$H118+'FORMULARZ OFERTY'!$L118</f>
        <v>0</v>
      </c>
      <c r="F118" s="139"/>
      <c r="G118" s="134"/>
      <c r="H118" s="119"/>
      <c r="I118" s="150">
        <f t="shared" si="51"/>
        <v>0</v>
      </c>
      <c r="J118" s="150">
        <f t="shared" si="52"/>
        <v>0</v>
      </c>
      <c r="K118" s="150">
        <f t="shared" si="53"/>
        <v>0</v>
      </c>
      <c r="L118" s="138">
        <v>0</v>
      </c>
      <c r="M118" s="150">
        <f t="shared" si="54"/>
        <v>0</v>
      </c>
      <c r="N118" s="150">
        <f t="shared" si="55"/>
        <v>0</v>
      </c>
      <c r="O118" s="150">
        <f t="shared" si="56"/>
        <v>0</v>
      </c>
      <c r="P118" s="151">
        <f t="shared" si="57"/>
        <v>0</v>
      </c>
      <c r="Q118" s="150">
        <f t="shared" si="58"/>
        <v>0</v>
      </c>
      <c r="R118" s="150">
        <f t="shared" si="59"/>
        <v>0</v>
      </c>
      <c r="S118" s="62"/>
    </row>
    <row r="119" spans="1:19" hidden="1">
      <c r="A119" s="131">
        <f t="shared" si="50"/>
        <v>2</v>
      </c>
      <c r="B119" s="148">
        <f t="shared" si="49"/>
        <v>6</v>
      </c>
      <c r="C119" s="152"/>
      <c r="D119" s="149"/>
      <c r="E119" s="137">
        <f>'FORMULARZ OFERTY'!$H119+'FORMULARZ OFERTY'!$L119</f>
        <v>0</v>
      </c>
      <c r="F119" s="139"/>
      <c r="G119" s="134"/>
      <c r="H119" s="119"/>
      <c r="I119" s="150">
        <f t="shared" si="51"/>
        <v>0</v>
      </c>
      <c r="J119" s="150">
        <f t="shared" si="52"/>
        <v>0</v>
      </c>
      <c r="K119" s="150">
        <f t="shared" si="53"/>
        <v>0</v>
      </c>
      <c r="L119" s="138">
        <v>0</v>
      </c>
      <c r="M119" s="150">
        <f t="shared" si="54"/>
        <v>0</v>
      </c>
      <c r="N119" s="150">
        <f t="shared" si="55"/>
        <v>0</v>
      </c>
      <c r="O119" s="150">
        <f t="shared" si="56"/>
        <v>0</v>
      </c>
      <c r="P119" s="151">
        <f t="shared" si="57"/>
        <v>0</v>
      </c>
      <c r="Q119" s="150">
        <f t="shared" si="58"/>
        <v>0</v>
      </c>
      <c r="R119" s="150">
        <f t="shared" si="59"/>
        <v>0</v>
      </c>
      <c r="S119" s="62"/>
    </row>
    <row r="120" spans="1:19" hidden="1">
      <c r="A120" s="131">
        <f t="shared" si="50"/>
        <v>2</v>
      </c>
      <c r="B120" s="148">
        <f t="shared" si="49"/>
        <v>7</v>
      </c>
      <c r="C120" s="152"/>
      <c r="D120" s="149"/>
      <c r="E120" s="137">
        <f>'FORMULARZ OFERTY'!$H120+'FORMULARZ OFERTY'!$L120</f>
        <v>0</v>
      </c>
      <c r="F120" s="139"/>
      <c r="G120" s="134"/>
      <c r="H120" s="119"/>
      <c r="I120" s="150">
        <f t="shared" si="51"/>
        <v>0</v>
      </c>
      <c r="J120" s="150">
        <f t="shared" si="52"/>
        <v>0</v>
      </c>
      <c r="K120" s="150">
        <f t="shared" si="53"/>
        <v>0</v>
      </c>
      <c r="L120" s="138">
        <v>0</v>
      </c>
      <c r="M120" s="150">
        <f t="shared" si="54"/>
        <v>0</v>
      </c>
      <c r="N120" s="150">
        <f t="shared" si="55"/>
        <v>0</v>
      </c>
      <c r="O120" s="150">
        <f t="shared" si="56"/>
        <v>0</v>
      </c>
      <c r="P120" s="151">
        <f t="shared" si="57"/>
        <v>0</v>
      </c>
      <c r="Q120" s="150">
        <f t="shared" si="58"/>
        <v>0</v>
      </c>
      <c r="R120" s="150">
        <f t="shared" si="59"/>
        <v>0</v>
      </c>
      <c r="S120" s="62"/>
    </row>
    <row r="121" spans="1:19" hidden="1">
      <c r="A121" s="131">
        <f t="shared" si="50"/>
        <v>2</v>
      </c>
      <c r="B121" s="148">
        <f t="shared" si="49"/>
        <v>8</v>
      </c>
      <c r="C121" s="152"/>
      <c r="D121" s="149"/>
      <c r="E121" s="137">
        <f>'FORMULARZ OFERTY'!$H121+'FORMULARZ OFERTY'!$L121</f>
        <v>0</v>
      </c>
      <c r="F121" s="139"/>
      <c r="G121" s="134"/>
      <c r="H121" s="119"/>
      <c r="I121" s="150">
        <f t="shared" si="51"/>
        <v>0</v>
      </c>
      <c r="J121" s="150">
        <f t="shared" si="52"/>
        <v>0</v>
      </c>
      <c r="K121" s="150">
        <f t="shared" si="53"/>
        <v>0</v>
      </c>
      <c r="L121" s="138">
        <v>0</v>
      </c>
      <c r="M121" s="150">
        <f t="shared" si="54"/>
        <v>0</v>
      </c>
      <c r="N121" s="150">
        <f t="shared" si="55"/>
        <v>0</v>
      </c>
      <c r="O121" s="150">
        <f t="shared" si="56"/>
        <v>0</v>
      </c>
      <c r="P121" s="151">
        <f t="shared" si="57"/>
        <v>0</v>
      </c>
      <c r="Q121" s="150">
        <f t="shared" si="58"/>
        <v>0</v>
      </c>
      <c r="R121" s="150">
        <f t="shared" si="59"/>
        <v>0</v>
      </c>
      <c r="S121" s="62"/>
    </row>
    <row r="122" spans="1:19" hidden="1">
      <c r="A122" s="131">
        <f t="shared" si="50"/>
        <v>2</v>
      </c>
      <c r="B122" s="148">
        <f t="shared" si="49"/>
        <v>9</v>
      </c>
      <c r="C122" s="152"/>
      <c r="D122" s="149"/>
      <c r="E122" s="137">
        <f>'FORMULARZ OFERTY'!$H122+'FORMULARZ OFERTY'!$L122</f>
        <v>0</v>
      </c>
      <c r="F122" s="139"/>
      <c r="G122" s="134"/>
      <c r="H122" s="119"/>
      <c r="I122" s="150">
        <f t="shared" si="51"/>
        <v>0</v>
      </c>
      <c r="J122" s="150">
        <f t="shared" si="52"/>
        <v>0</v>
      </c>
      <c r="K122" s="150">
        <f t="shared" si="53"/>
        <v>0</v>
      </c>
      <c r="L122" s="138">
        <v>0</v>
      </c>
      <c r="M122" s="150">
        <f t="shared" si="54"/>
        <v>0</v>
      </c>
      <c r="N122" s="150">
        <f t="shared" si="55"/>
        <v>0</v>
      </c>
      <c r="O122" s="150">
        <f t="shared" si="56"/>
        <v>0</v>
      </c>
      <c r="P122" s="151">
        <f t="shared" si="57"/>
        <v>0</v>
      </c>
      <c r="Q122" s="150">
        <f t="shared" si="58"/>
        <v>0</v>
      </c>
      <c r="R122" s="150">
        <f t="shared" si="59"/>
        <v>0</v>
      </c>
      <c r="S122" s="62"/>
    </row>
    <row r="123" spans="1:19" hidden="1">
      <c r="A123" s="131">
        <f t="shared" si="50"/>
        <v>2</v>
      </c>
      <c r="B123" s="148">
        <f t="shared" si="49"/>
        <v>10</v>
      </c>
      <c r="C123" s="152"/>
      <c r="D123" s="149"/>
      <c r="E123" s="137">
        <f>'FORMULARZ OFERTY'!$H123+'FORMULARZ OFERTY'!$L123</f>
        <v>0</v>
      </c>
      <c r="F123" s="139"/>
      <c r="G123" s="134"/>
      <c r="H123" s="119"/>
      <c r="I123" s="150">
        <f t="shared" si="51"/>
        <v>0</v>
      </c>
      <c r="J123" s="150">
        <f t="shared" si="52"/>
        <v>0</v>
      </c>
      <c r="K123" s="150">
        <f t="shared" si="53"/>
        <v>0</v>
      </c>
      <c r="L123" s="138">
        <v>0</v>
      </c>
      <c r="M123" s="150">
        <f t="shared" si="54"/>
        <v>0</v>
      </c>
      <c r="N123" s="150">
        <f t="shared" si="55"/>
        <v>0</v>
      </c>
      <c r="O123" s="150">
        <f t="shared" si="56"/>
        <v>0</v>
      </c>
      <c r="P123" s="151">
        <f t="shared" si="57"/>
        <v>0</v>
      </c>
      <c r="Q123" s="150">
        <f t="shared" si="58"/>
        <v>0</v>
      </c>
      <c r="R123" s="150">
        <f t="shared" si="59"/>
        <v>0</v>
      </c>
      <c r="S123" s="62"/>
    </row>
    <row r="124" spans="1:19" hidden="1">
      <c r="A124" s="131">
        <f t="shared" si="50"/>
        <v>2</v>
      </c>
      <c r="B124" s="148">
        <f t="shared" si="49"/>
        <v>11</v>
      </c>
      <c r="C124" s="152"/>
      <c r="D124" s="149"/>
      <c r="E124" s="137">
        <f>'FORMULARZ OFERTY'!$H124+'FORMULARZ OFERTY'!$L124</f>
        <v>0</v>
      </c>
      <c r="F124" s="139"/>
      <c r="G124" s="134"/>
      <c r="H124" s="119"/>
      <c r="I124" s="150">
        <f t="shared" si="51"/>
        <v>0</v>
      </c>
      <c r="J124" s="150">
        <f t="shared" si="52"/>
        <v>0</v>
      </c>
      <c r="K124" s="150">
        <f t="shared" si="53"/>
        <v>0</v>
      </c>
      <c r="L124" s="138">
        <v>0</v>
      </c>
      <c r="M124" s="150">
        <f t="shared" si="54"/>
        <v>0</v>
      </c>
      <c r="N124" s="150">
        <f t="shared" si="55"/>
        <v>0</v>
      </c>
      <c r="O124" s="150">
        <f t="shared" si="56"/>
        <v>0</v>
      </c>
      <c r="P124" s="151">
        <f t="shared" si="57"/>
        <v>0</v>
      </c>
      <c r="Q124" s="150">
        <f t="shared" si="58"/>
        <v>0</v>
      </c>
      <c r="R124" s="150">
        <f t="shared" si="59"/>
        <v>0</v>
      </c>
      <c r="S124" s="62"/>
    </row>
    <row r="125" spans="1:19" hidden="1">
      <c r="A125" s="131">
        <f t="shared" si="50"/>
        <v>2</v>
      </c>
      <c r="B125" s="148">
        <f t="shared" si="49"/>
        <v>12</v>
      </c>
      <c r="C125" s="152"/>
      <c r="D125" s="149"/>
      <c r="E125" s="137">
        <f>'FORMULARZ OFERTY'!$H125+'FORMULARZ OFERTY'!$L125</f>
        <v>0</v>
      </c>
      <c r="F125" s="139"/>
      <c r="G125" s="134"/>
      <c r="H125" s="119"/>
      <c r="I125" s="150">
        <f t="shared" si="51"/>
        <v>0</v>
      </c>
      <c r="J125" s="150">
        <f t="shared" si="52"/>
        <v>0</v>
      </c>
      <c r="K125" s="150">
        <f t="shared" si="53"/>
        <v>0</v>
      </c>
      <c r="L125" s="138">
        <v>0</v>
      </c>
      <c r="M125" s="150">
        <f t="shared" si="54"/>
        <v>0</v>
      </c>
      <c r="N125" s="150">
        <f t="shared" si="55"/>
        <v>0</v>
      </c>
      <c r="O125" s="150">
        <f t="shared" si="56"/>
        <v>0</v>
      </c>
      <c r="P125" s="151">
        <f t="shared" si="57"/>
        <v>0</v>
      </c>
      <c r="Q125" s="150">
        <f t="shared" si="58"/>
        <v>0</v>
      </c>
      <c r="R125" s="150">
        <f t="shared" si="59"/>
        <v>0</v>
      </c>
      <c r="S125" s="62"/>
    </row>
    <row r="126" spans="1:19" hidden="1">
      <c r="A126" s="131">
        <f t="shared" si="50"/>
        <v>2</v>
      </c>
      <c r="B126" s="148">
        <f t="shared" si="49"/>
        <v>13</v>
      </c>
      <c r="C126" s="152"/>
      <c r="D126" s="149"/>
      <c r="E126" s="137">
        <f>'FORMULARZ OFERTY'!$H126+'FORMULARZ OFERTY'!$L126</f>
        <v>0</v>
      </c>
      <c r="F126" s="139"/>
      <c r="G126" s="134"/>
      <c r="H126" s="119"/>
      <c r="I126" s="150">
        <f t="shared" si="51"/>
        <v>0</v>
      </c>
      <c r="J126" s="150">
        <f t="shared" si="52"/>
        <v>0</v>
      </c>
      <c r="K126" s="150">
        <f t="shared" si="53"/>
        <v>0</v>
      </c>
      <c r="L126" s="138">
        <v>0</v>
      </c>
      <c r="M126" s="150">
        <f t="shared" si="54"/>
        <v>0</v>
      </c>
      <c r="N126" s="150">
        <f t="shared" si="55"/>
        <v>0</v>
      </c>
      <c r="O126" s="150">
        <f t="shared" si="56"/>
        <v>0</v>
      </c>
      <c r="P126" s="151">
        <f t="shared" si="57"/>
        <v>0</v>
      </c>
      <c r="Q126" s="150">
        <f t="shared" si="58"/>
        <v>0</v>
      </c>
      <c r="R126" s="150">
        <f t="shared" si="59"/>
        <v>0</v>
      </c>
      <c r="S126" s="62"/>
    </row>
    <row r="127" spans="1:19" hidden="1">
      <c r="A127" s="131">
        <f t="shared" si="50"/>
        <v>2</v>
      </c>
      <c r="B127" s="148">
        <f t="shared" si="49"/>
        <v>14</v>
      </c>
      <c r="C127" s="152"/>
      <c r="D127" s="149"/>
      <c r="E127" s="137">
        <f>'FORMULARZ OFERTY'!$H127+'FORMULARZ OFERTY'!$L127</f>
        <v>0</v>
      </c>
      <c r="F127" s="139"/>
      <c r="G127" s="134"/>
      <c r="H127" s="119"/>
      <c r="I127" s="150">
        <f t="shared" si="51"/>
        <v>0</v>
      </c>
      <c r="J127" s="150">
        <f t="shared" si="52"/>
        <v>0</v>
      </c>
      <c r="K127" s="150">
        <f t="shared" si="53"/>
        <v>0</v>
      </c>
      <c r="L127" s="138">
        <v>0</v>
      </c>
      <c r="M127" s="150">
        <f t="shared" si="54"/>
        <v>0</v>
      </c>
      <c r="N127" s="150">
        <f t="shared" si="55"/>
        <v>0</v>
      </c>
      <c r="O127" s="150">
        <f t="shared" si="56"/>
        <v>0</v>
      </c>
      <c r="P127" s="151">
        <f t="shared" si="57"/>
        <v>0</v>
      </c>
      <c r="Q127" s="150">
        <f t="shared" si="58"/>
        <v>0</v>
      </c>
      <c r="R127" s="150">
        <f t="shared" si="59"/>
        <v>0</v>
      </c>
      <c r="S127" s="62"/>
    </row>
    <row r="128" spans="1:19" hidden="1">
      <c r="A128" s="131">
        <f t="shared" si="50"/>
        <v>2</v>
      </c>
      <c r="B128" s="148">
        <f t="shared" si="49"/>
        <v>15</v>
      </c>
      <c r="C128" s="152"/>
      <c r="D128" s="149"/>
      <c r="E128" s="137">
        <f>'FORMULARZ OFERTY'!$H128+'FORMULARZ OFERTY'!$L128</f>
        <v>0</v>
      </c>
      <c r="F128" s="139"/>
      <c r="G128" s="134"/>
      <c r="H128" s="119"/>
      <c r="I128" s="150">
        <f t="shared" si="51"/>
        <v>0</v>
      </c>
      <c r="J128" s="150">
        <f t="shared" si="52"/>
        <v>0</v>
      </c>
      <c r="K128" s="150">
        <f t="shared" si="53"/>
        <v>0</v>
      </c>
      <c r="L128" s="138">
        <v>0</v>
      </c>
      <c r="M128" s="150">
        <f t="shared" si="54"/>
        <v>0</v>
      </c>
      <c r="N128" s="150">
        <f t="shared" si="55"/>
        <v>0</v>
      </c>
      <c r="O128" s="150">
        <f t="shared" si="56"/>
        <v>0</v>
      </c>
      <c r="P128" s="151">
        <f t="shared" si="57"/>
        <v>0</v>
      </c>
      <c r="Q128" s="150">
        <f t="shared" si="58"/>
        <v>0</v>
      </c>
      <c r="R128" s="150">
        <f t="shared" si="59"/>
        <v>0</v>
      </c>
      <c r="S128" s="62"/>
    </row>
    <row r="129" spans="1:19" hidden="1">
      <c r="A129" s="131">
        <f t="shared" si="50"/>
        <v>2</v>
      </c>
      <c r="B129" s="148">
        <f t="shared" si="49"/>
        <v>16</v>
      </c>
      <c r="C129" s="152"/>
      <c r="D129" s="149"/>
      <c r="E129" s="137">
        <f>'FORMULARZ OFERTY'!$H129+'FORMULARZ OFERTY'!$L129</f>
        <v>0</v>
      </c>
      <c r="F129" s="139"/>
      <c r="G129" s="134"/>
      <c r="H129" s="119"/>
      <c r="I129" s="150">
        <f t="shared" si="51"/>
        <v>0</v>
      </c>
      <c r="J129" s="150">
        <f t="shared" si="52"/>
        <v>0</v>
      </c>
      <c r="K129" s="150">
        <f t="shared" si="53"/>
        <v>0</v>
      </c>
      <c r="L129" s="138">
        <v>0</v>
      </c>
      <c r="M129" s="150">
        <f t="shared" si="54"/>
        <v>0</v>
      </c>
      <c r="N129" s="150">
        <f t="shared" si="55"/>
        <v>0</v>
      </c>
      <c r="O129" s="150">
        <f t="shared" si="56"/>
        <v>0</v>
      </c>
      <c r="P129" s="151">
        <f t="shared" si="57"/>
        <v>0</v>
      </c>
      <c r="Q129" s="150">
        <f t="shared" si="58"/>
        <v>0</v>
      </c>
      <c r="R129" s="150">
        <f t="shared" si="59"/>
        <v>0</v>
      </c>
      <c r="S129" s="62"/>
    </row>
    <row r="130" spans="1:19" hidden="1">
      <c r="A130" s="131">
        <f t="shared" si="50"/>
        <v>2</v>
      </c>
      <c r="B130" s="148">
        <f t="shared" si="49"/>
        <v>17</v>
      </c>
      <c r="C130" s="152"/>
      <c r="D130" s="149"/>
      <c r="E130" s="137">
        <f>'FORMULARZ OFERTY'!$H130+'FORMULARZ OFERTY'!$L130</f>
        <v>0</v>
      </c>
      <c r="F130" s="139"/>
      <c r="G130" s="134"/>
      <c r="H130" s="119"/>
      <c r="I130" s="150">
        <f t="shared" si="51"/>
        <v>0</v>
      </c>
      <c r="J130" s="150">
        <f t="shared" si="52"/>
        <v>0</v>
      </c>
      <c r="K130" s="150">
        <f t="shared" si="53"/>
        <v>0</v>
      </c>
      <c r="L130" s="138">
        <v>0</v>
      </c>
      <c r="M130" s="150">
        <f t="shared" si="54"/>
        <v>0</v>
      </c>
      <c r="N130" s="150">
        <f t="shared" si="55"/>
        <v>0</v>
      </c>
      <c r="O130" s="150">
        <f t="shared" si="56"/>
        <v>0</v>
      </c>
      <c r="P130" s="151">
        <f t="shared" si="57"/>
        <v>0</v>
      </c>
      <c r="Q130" s="150">
        <f t="shared" si="58"/>
        <v>0</v>
      </c>
      <c r="R130" s="150">
        <f t="shared" si="59"/>
        <v>0</v>
      </c>
      <c r="S130" s="62"/>
    </row>
    <row r="131" spans="1:19" ht="17.25" hidden="1" thickBot="1">
      <c r="A131" s="131">
        <f t="shared" si="50"/>
        <v>2</v>
      </c>
      <c r="B131" s="148">
        <f t="shared" si="49"/>
        <v>18</v>
      </c>
      <c r="C131" s="152"/>
      <c r="D131" s="149"/>
      <c r="E131" s="137">
        <f>'FORMULARZ OFERTY'!$H131+'FORMULARZ OFERTY'!$L131</f>
        <v>0</v>
      </c>
      <c r="F131" s="139"/>
      <c r="G131" s="134"/>
      <c r="H131" s="119"/>
      <c r="I131" s="150">
        <f t="shared" si="51"/>
        <v>0</v>
      </c>
      <c r="J131" s="150">
        <f t="shared" si="52"/>
        <v>0</v>
      </c>
      <c r="K131" s="150">
        <f t="shared" si="53"/>
        <v>0</v>
      </c>
      <c r="L131" s="138">
        <v>0</v>
      </c>
      <c r="M131" s="150">
        <f t="shared" si="54"/>
        <v>0</v>
      </c>
      <c r="N131" s="150">
        <f t="shared" si="55"/>
        <v>0</v>
      </c>
      <c r="O131" s="150">
        <f t="shared" si="56"/>
        <v>0</v>
      </c>
      <c r="P131" s="151">
        <f t="shared" si="57"/>
        <v>0</v>
      </c>
      <c r="Q131" s="150">
        <f t="shared" si="58"/>
        <v>0</v>
      </c>
      <c r="R131" s="150">
        <f t="shared" si="59"/>
        <v>0</v>
      </c>
      <c r="S131" s="62"/>
    </row>
    <row r="132" spans="1:19" hidden="1">
      <c r="A132" s="131">
        <f t="shared" si="50"/>
        <v>2</v>
      </c>
      <c r="B132" s="148">
        <f t="shared" si="49"/>
        <v>19</v>
      </c>
      <c r="C132" s="152"/>
      <c r="D132" s="149"/>
      <c r="E132" s="137">
        <f>'FORMULARZ OFERTY'!$H132+'FORMULARZ OFERTY'!$L132</f>
        <v>0</v>
      </c>
      <c r="F132" s="139"/>
      <c r="G132" s="134"/>
      <c r="H132" s="119"/>
      <c r="I132" s="150">
        <f t="shared" si="51"/>
        <v>0</v>
      </c>
      <c r="J132" s="150">
        <f t="shared" si="52"/>
        <v>0</v>
      </c>
      <c r="K132" s="150">
        <f t="shared" si="53"/>
        <v>0</v>
      </c>
      <c r="L132" s="138">
        <v>0</v>
      </c>
      <c r="M132" s="150">
        <f t="shared" si="54"/>
        <v>0</v>
      </c>
      <c r="N132" s="150">
        <f t="shared" si="55"/>
        <v>0</v>
      </c>
      <c r="O132" s="150">
        <f t="shared" si="56"/>
        <v>0</v>
      </c>
      <c r="P132" s="151">
        <f t="shared" si="57"/>
        <v>0</v>
      </c>
      <c r="Q132" s="150">
        <f t="shared" si="58"/>
        <v>0</v>
      </c>
      <c r="R132" s="150">
        <f t="shared" si="59"/>
        <v>0</v>
      </c>
      <c r="S132" s="62"/>
    </row>
    <row r="133" spans="1:19" hidden="1">
      <c r="A133" s="131">
        <f t="shared" si="50"/>
        <v>2</v>
      </c>
      <c r="B133" s="148">
        <f t="shared" si="49"/>
        <v>20</v>
      </c>
      <c r="C133" s="152"/>
      <c r="D133" s="149"/>
      <c r="E133" s="137">
        <f>'FORMULARZ OFERTY'!$H133+'FORMULARZ OFERTY'!$L133</f>
        <v>0</v>
      </c>
      <c r="F133" s="139"/>
      <c r="G133" s="134"/>
      <c r="H133" s="119"/>
      <c r="I133" s="150">
        <f t="shared" si="51"/>
        <v>0</v>
      </c>
      <c r="J133" s="150">
        <f t="shared" si="52"/>
        <v>0</v>
      </c>
      <c r="K133" s="150">
        <f t="shared" si="53"/>
        <v>0</v>
      </c>
      <c r="L133" s="138">
        <v>0</v>
      </c>
      <c r="M133" s="150">
        <f t="shared" si="54"/>
        <v>0</v>
      </c>
      <c r="N133" s="150">
        <f t="shared" si="55"/>
        <v>0</v>
      </c>
      <c r="O133" s="150">
        <f t="shared" si="56"/>
        <v>0</v>
      </c>
      <c r="P133" s="151">
        <f t="shared" si="57"/>
        <v>0</v>
      </c>
      <c r="Q133" s="150">
        <f t="shared" si="58"/>
        <v>0</v>
      </c>
      <c r="R133" s="150">
        <f t="shared" si="59"/>
        <v>0</v>
      </c>
      <c r="S133" s="62"/>
    </row>
    <row r="134" spans="1:19" hidden="1">
      <c r="A134" s="131">
        <f t="shared" si="50"/>
        <v>2</v>
      </c>
      <c r="B134" s="148">
        <f t="shared" si="49"/>
        <v>21</v>
      </c>
      <c r="C134" s="152"/>
      <c r="D134" s="149"/>
      <c r="E134" s="137">
        <f>'FORMULARZ OFERTY'!$H134+'FORMULARZ OFERTY'!$L134</f>
        <v>0</v>
      </c>
      <c r="F134" s="139"/>
      <c r="G134" s="134"/>
      <c r="H134" s="119"/>
      <c r="I134" s="150">
        <f t="shared" si="51"/>
        <v>0</v>
      </c>
      <c r="J134" s="150">
        <f t="shared" si="52"/>
        <v>0</v>
      </c>
      <c r="K134" s="150">
        <f t="shared" si="53"/>
        <v>0</v>
      </c>
      <c r="L134" s="138">
        <v>0</v>
      </c>
      <c r="M134" s="150">
        <f t="shared" si="54"/>
        <v>0</v>
      </c>
      <c r="N134" s="150">
        <f t="shared" si="55"/>
        <v>0</v>
      </c>
      <c r="O134" s="150">
        <f t="shared" si="56"/>
        <v>0</v>
      </c>
      <c r="P134" s="151">
        <f t="shared" si="57"/>
        <v>0</v>
      </c>
      <c r="Q134" s="150">
        <f t="shared" si="58"/>
        <v>0</v>
      </c>
      <c r="R134" s="150">
        <f t="shared" si="59"/>
        <v>0</v>
      </c>
      <c r="S134" s="62"/>
    </row>
    <row r="135" spans="1:19" hidden="1">
      <c r="A135" s="131">
        <f t="shared" si="50"/>
        <v>2</v>
      </c>
      <c r="B135" s="148">
        <f t="shared" si="49"/>
        <v>22</v>
      </c>
      <c r="C135" s="152"/>
      <c r="D135" s="149"/>
      <c r="E135" s="137">
        <f>'FORMULARZ OFERTY'!$H135+'FORMULARZ OFERTY'!$L135</f>
        <v>0</v>
      </c>
      <c r="F135" s="139"/>
      <c r="G135" s="134"/>
      <c r="H135" s="119"/>
      <c r="I135" s="150">
        <f t="shared" si="51"/>
        <v>0</v>
      </c>
      <c r="J135" s="150">
        <f t="shared" si="52"/>
        <v>0</v>
      </c>
      <c r="K135" s="150">
        <f t="shared" si="53"/>
        <v>0</v>
      </c>
      <c r="L135" s="138">
        <v>0</v>
      </c>
      <c r="M135" s="150">
        <f t="shared" si="54"/>
        <v>0</v>
      </c>
      <c r="N135" s="150">
        <f t="shared" si="55"/>
        <v>0</v>
      </c>
      <c r="O135" s="150">
        <f t="shared" si="56"/>
        <v>0</v>
      </c>
      <c r="P135" s="151">
        <f t="shared" si="57"/>
        <v>0</v>
      </c>
      <c r="Q135" s="150">
        <f t="shared" si="58"/>
        <v>0</v>
      </c>
      <c r="R135" s="150">
        <f t="shared" si="59"/>
        <v>0</v>
      </c>
      <c r="S135" s="62"/>
    </row>
    <row r="136" spans="1:19" hidden="1">
      <c r="A136" s="131">
        <f t="shared" si="50"/>
        <v>2</v>
      </c>
      <c r="B136" s="148">
        <f t="shared" si="49"/>
        <v>23</v>
      </c>
      <c r="C136" s="152"/>
      <c r="D136" s="149"/>
      <c r="E136" s="137">
        <f>'FORMULARZ OFERTY'!$H136+'FORMULARZ OFERTY'!$L136</f>
        <v>0</v>
      </c>
      <c r="F136" s="139"/>
      <c r="G136" s="134"/>
      <c r="H136" s="119"/>
      <c r="I136" s="150">
        <f t="shared" si="51"/>
        <v>0</v>
      </c>
      <c r="J136" s="150">
        <f t="shared" si="52"/>
        <v>0</v>
      </c>
      <c r="K136" s="150">
        <f t="shared" si="53"/>
        <v>0</v>
      </c>
      <c r="L136" s="138">
        <v>0</v>
      </c>
      <c r="M136" s="150">
        <f t="shared" si="54"/>
        <v>0</v>
      </c>
      <c r="N136" s="150">
        <f t="shared" si="55"/>
        <v>0</v>
      </c>
      <c r="O136" s="150">
        <f t="shared" si="56"/>
        <v>0</v>
      </c>
      <c r="P136" s="151">
        <f t="shared" si="57"/>
        <v>0</v>
      </c>
      <c r="Q136" s="150">
        <f t="shared" si="58"/>
        <v>0</v>
      </c>
      <c r="R136" s="150">
        <f t="shared" si="59"/>
        <v>0</v>
      </c>
      <c r="S136" s="62"/>
    </row>
    <row r="137" spans="1:19" hidden="1">
      <c r="A137" s="131">
        <f t="shared" si="50"/>
        <v>2</v>
      </c>
      <c r="B137" s="148">
        <f t="shared" si="49"/>
        <v>24</v>
      </c>
      <c r="C137" s="152"/>
      <c r="D137" s="149"/>
      <c r="E137" s="137">
        <f>'FORMULARZ OFERTY'!$H137+'FORMULARZ OFERTY'!$L137</f>
        <v>0</v>
      </c>
      <c r="F137" s="139"/>
      <c r="G137" s="134"/>
      <c r="H137" s="119"/>
      <c r="I137" s="150">
        <f t="shared" si="51"/>
        <v>0</v>
      </c>
      <c r="J137" s="150">
        <f t="shared" si="52"/>
        <v>0</v>
      </c>
      <c r="K137" s="150">
        <f t="shared" si="53"/>
        <v>0</v>
      </c>
      <c r="L137" s="138">
        <v>0</v>
      </c>
      <c r="M137" s="150">
        <f t="shared" si="54"/>
        <v>0</v>
      </c>
      <c r="N137" s="150">
        <f t="shared" si="55"/>
        <v>0</v>
      </c>
      <c r="O137" s="150">
        <f t="shared" si="56"/>
        <v>0</v>
      </c>
      <c r="P137" s="151">
        <f t="shared" si="57"/>
        <v>0</v>
      </c>
      <c r="Q137" s="150">
        <f t="shared" si="58"/>
        <v>0</v>
      </c>
      <c r="R137" s="150">
        <f t="shared" si="59"/>
        <v>0</v>
      </c>
      <c r="S137" s="62"/>
    </row>
    <row r="138" spans="1:19" hidden="1">
      <c r="A138" s="131">
        <f t="shared" si="50"/>
        <v>2</v>
      </c>
      <c r="B138" s="148">
        <f t="shared" si="49"/>
        <v>25</v>
      </c>
      <c r="C138" s="152"/>
      <c r="D138" s="149"/>
      <c r="E138" s="137">
        <f>'FORMULARZ OFERTY'!$H138+'FORMULARZ OFERTY'!$L138</f>
        <v>0</v>
      </c>
      <c r="F138" s="139"/>
      <c r="G138" s="134"/>
      <c r="H138" s="119"/>
      <c r="I138" s="150">
        <f t="shared" si="51"/>
        <v>0</v>
      </c>
      <c r="J138" s="150">
        <f t="shared" si="52"/>
        <v>0</v>
      </c>
      <c r="K138" s="150">
        <f t="shared" si="53"/>
        <v>0</v>
      </c>
      <c r="L138" s="138">
        <v>0</v>
      </c>
      <c r="M138" s="150">
        <f t="shared" si="54"/>
        <v>0</v>
      </c>
      <c r="N138" s="150">
        <f t="shared" si="55"/>
        <v>0</v>
      </c>
      <c r="O138" s="150">
        <f t="shared" si="56"/>
        <v>0</v>
      </c>
      <c r="P138" s="151">
        <f t="shared" si="57"/>
        <v>0</v>
      </c>
      <c r="Q138" s="150">
        <f t="shared" si="58"/>
        <v>0</v>
      </c>
      <c r="R138" s="150">
        <f t="shared" si="59"/>
        <v>0</v>
      </c>
      <c r="S138" s="62"/>
    </row>
    <row r="139" spans="1:19" hidden="1">
      <c r="A139" s="131">
        <f t="shared" si="50"/>
        <v>2</v>
      </c>
      <c r="B139" s="148">
        <f t="shared" si="49"/>
        <v>26</v>
      </c>
      <c r="C139" s="152"/>
      <c r="D139" s="149"/>
      <c r="E139" s="137">
        <f>'FORMULARZ OFERTY'!$H139+'FORMULARZ OFERTY'!$L139</f>
        <v>0</v>
      </c>
      <c r="F139" s="139"/>
      <c r="G139" s="134"/>
      <c r="H139" s="119"/>
      <c r="I139" s="150">
        <f t="shared" si="51"/>
        <v>0</v>
      </c>
      <c r="J139" s="150">
        <f t="shared" si="52"/>
        <v>0</v>
      </c>
      <c r="K139" s="150">
        <f t="shared" si="53"/>
        <v>0</v>
      </c>
      <c r="L139" s="138">
        <v>0</v>
      </c>
      <c r="M139" s="150">
        <f t="shared" si="54"/>
        <v>0</v>
      </c>
      <c r="N139" s="150">
        <f t="shared" si="55"/>
        <v>0</v>
      </c>
      <c r="O139" s="150">
        <f t="shared" si="56"/>
        <v>0</v>
      </c>
      <c r="P139" s="151">
        <f t="shared" si="57"/>
        <v>0</v>
      </c>
      <c r="Q139" s="150">
        <f t="shared" si="58"/>
        <v>0</v>
      </c>
      <c r="R139" s="150">
        <f t="shared" si="59"/>
        <v>0</v>
      </c>
      <c r="S139" s="62"/>
    </row>
    <row r="140" spans="1:19" hidden="1">
      <c r="A140" s="131">
        <f t="shared" si="50"/>
        <v>2</v>
      </c>
      <c r="B140" s="148">
        <f t="shared" si="49"/>
        <v>27</v>
      </c>
      <c r="C140" s="152"/>
      <c r="D140" s="149"/>
      <c r="E140" s="137">
        <f>'FORMULARZ OFERTY'!$H140+'FORMULARZ OFERTY'!$L140</f>
        <v>0</v>
      </c>
      <c r="F140" s="139"/>
      <c r="G140" s="134"/>
      <c r="H140" s="119"/>
      <c r="I140" s="150">
        <f t="shared" si="51"/>
        <v>0</v>
      </c>
      <c r="J140" s="150">
        <f t="shared" si="52"/>
        <v>0</v>
      </c>
      <c r="K140" s="150">
        <f t="shared" si="53"/>
        <v>0</v>
      </c>
      <c r="L140" s="138">
        <v>0</v>
      </c>
      <c r="M140" s="150">
        <f t="shared" si="54"/>
        <v>0</v>
      </c>
      <c r="N140" s="150">
        <f t="shared" si="55"/>
        <v>0</v>
      </c>
      <c r="O140" s="150">
        <f t="shared" si="56"/>
        <v>0</v>
      </c>
      <c r="P140" s="151">
        <f t="shared" si="57"/>
        <v>0</v>
      </c>
      <c r="Q140" s="150">
        <f t="shared" si="58"/>
        <v>0</v>
      </c>
      <c r="R140" s="150">
        <f t="shared" si="59"/>
        <v>0</v>
      </c>
      <c r="S140" s="62"/>
    </row>
    <row r="141" spans="1:19" hidden="1">
      <c r="A141" s="131">
        <f t="shared" si="50"/>
        <v>2</v>
      </c>
      <c r="B141" s="148">
        <f t="shared" si="49"/>
        <v>28</v>
      </c>
      <c r="C141" s="152"/>
      <c r="D141" s="149"/>
      <c r="E141" s="137">
        <f>'FORMULARZ OFERTY'!$H141+'FORMULARZ OFERTY'!$L141</f>
        <v>0</v>
      </c>
      <c r="F141" s="139"/>
      <c r="G141" s="134"/>
      <c r="H141" s="119"/>
      <c r="I141" s="150">
        <f t="shared" si="51"/>
        <v>0</v>
      </c>
      <c r="J141" s="150">
        <f t="shared" si="52"/>
        <v>0</v>
      </c>
      <c r="K141" s="150">
        <f t="shared" si="53"/>
        <v>0</v>
      </c>
      <c r="L141" s="138">
        <v>0</v>
      </c>
      <c r="M141" s="150">
        <f t="shared" si="54"/>
        <v>0</v>
      </c>
      <c r="N141" s="150">
        <f t="shared" si="55"/>
        <v>0</v>
      </c>
      <c r="O141" s="150">
        <f t="shared" si="56"/>
        <v>0</v>
      </c>
      <c r="P141" s="151">
        <f t="shared" si="57"/>
        <v>0</v>
      </c>
      <c r="Q141" s="150">
        <f t="shared" si="58"/>
        <v>0</v>
      </c>
      <c r="R141" s="150">
        <f t="shared" si="59"/>
        <v>0</v>
      </c>
      <c r="S141" s="62"/>
    </row>
    <row r="142" spans="1:19" hidden="1">
      <c r="A142" s="131">
        <f t="shared" si="50"/>
        <v>2</v>
      </c>
      <c r="B142" s="148">
        <f t="shared" si="49"/>
        <v>29</v>
      </c>
      <c r="C142" s="152"/>
      <c r="D142" s="149"/>
      <c r="E142" s="137">
        <f>'FORMULARZ OFERTY'!$H142+'FORMULARZ OFERTY'!$L142</f>
        <v>0</v>
      </c>
      <c r="F142" s="139"/>
      <c r="G142" s="134"/>
      <c r="H142" s="119"/>
      <c r="I142" s="150">
        <f t="shared" si="51"/>
        <v>0</v>
      </c>
      <c r="J142" s="150">
        <f t="shared" si="52"/>
        <v>0</v>
      </c>
      <c r="K142" s="150">
        <f t="shared" si="53"/>
        <v>0</v>
      </c>
      <c r="L142" s="138">
        <v>0</v>
      </c>
      <c r="M142" s="150">
        <f t="shared" si="54"/>
        <v>0</v>
      </c>
      <c r="N142" s="150">
        <f t="shared" si="55"/>
        <v>0</v>
      </c>
      <c r="O142" s="150">
        <f t="shared" si="56"/>
        <v>0</v>
      </c>
      <c r="P142" s="151">
        <f t="shared" si="57"/>
        <v>0</v>
      </c>
      <c r="Q142" s="150">
        <f t="shared" si="58"/>
        <v>0</v>
      </c>
      <c r="R142" s="150">
        <f t="shared" si="59"/>
        <v>0</v>
      </c>
      <c r="S142" s="62"/>
    </row>
    <row r="143" spans="1:19" hidden="1">
      <c r="A143" s="131">
        <f t="shared" si="50"/>
        <v>2</v>
      </c>
      <c r="B143" s="148">
        <f t="shared" si="49"/>
        <v>30</v>
      </c>
      <c r="C143" s="152"/>
      <c r="D143" s="149"/>
      <c r="E143" s="137">
        <f>'FORMULARZ OFERTY'!$H143+'FORMULARZ OFERTY'!$L143</f>
        <v>0</v>
      </c>
      <c r="F143" s="139"/>
      <c r="G143" s="134"/>
      <c r="H143" s="119"/>
      <c r="I143" s="150">
        <f t="shared" si="51"/>
        <v>0</v>
      </c>
      <c r="J143" s="150">
        <f t="shared" si="52"/>
        <v>0</v>
      </c>
      <c r="K143" s="150">
        <f t="shared" si="53"/>
        <v>0</v>
      </c>
      <c r="L143" s="138">
        <v>0</v>
      </c>
      <c r="M143" s="150">
        <f t="shared" si="54"/>
        <v>0</v>
      </c>
      <c r="N143" s="150">
        <f t="shared" si="55"/>
        <v>0</v>
      </c>
      <c r="O143" s="150">
        <f t="shared" si="56"/>
        <v>0</v>
      </c>
      <c r="P143" s="151">
        <f t="shared" si="57"/>
        <v>0</v>
      </c>
      <c r="Q143" s="150">
        <f t="shared" si="58"/>
        <v>0</v>
      </c>
      <c r="R143" s="150">
        <f t="shared" si="59"/>
        <v>0</v>
      </c>
      <c r="S143" s="62"/>
    </row>
    <row r="144" spans="1:19" hidden="1">
      <c r="A144" s="131">
        <f t="shared" si="50"/>
        <v>2</v>
      </c>
      <c r="B144" s="148">
        <f t="shared" si="49"/>
        <v>31</v>
      </c>
      <c r="C144" s="152"/>
      <c r="D144" s="149"/>
      <c r="E144" s="137">
        <f>'FORMULARZ OFERTY'!$H144+'FORMULARZ OFERTY'!$L144</f>
        <v>0</v>
      </c>
      <c r="F144" s="139"/>
      <c r="G144" s="134"/>
      <c r="H144" s="119"/>
      <c r="I144" s="150">
        <f t="shared" si="51"/>
        <v>0</v>
      </c>
      <c r="J144" s="150">
        <f t="shared" si="52"/>
        <v>0</v>
      </c>
      <c r="K144" s="150">
        <f t="shared" si="53"/>
        <v>0</v>
      </c>
      <c r="L144" s="138">
        <v>0</v>
      </c>
      <c r="M144" s="150">
        <f t="shared" si="54"/>
        <v>0</v>
      </c>
      <c r="N144" s="150">
        <f t="shared" si="55"/>
        <v>0</v>
      </c>
      <c r="O144" s="150">
        <f t="shared" si="56"/>
        <v>0</v>
      </c>
      <c r="P144" s="151">
        <f t="shared" si="57"/>
        <v>0</v>
      </c>
      <c r="Q144" s="150">
        <f t="shared" si="58"/>
        <v>0</v>
      </c>
      <c r="R144" s="150">
        <f t="shared" si="59"/>
        <v>0</v>
      </c>
      <c r="S144" s="62"/>
    </row>
    <row r="145" spans="1:19" hidden="1">
      <c r="A145" s="131">
        <f t="shared" si="50"/>
        <v>2</v>
      </c>
      <c r="B145" s="148">
        <f t="shared" si="49"/>
        <v>32</v>
      </c>
      <c r="C145" s="152"/>
      <c r="D145" s="149"/>
      <c r="E145" s="137">
        <f>'FORMULARZ OFERTY'!$H145+'FORMULARZ OFERTY'!$L145</f>
        <v>0</v>
      </c>
      <c r="F145" s="139"/>
      <c r="G145" s="134"/>
      <c r="H145" s="119"/>
      <c r="I145" s="150">
        <f t="shared" si="51"/>
        <v>0</v>
      </c>
      <c r="J145" s="150">
        <f t="shared" si="52"/>
        <v>0</v>
      </c>
      <c r="K145" s="150">
        <f t="shared" si="53"/>
        <v>0</v>
      </c>
      <c r="L145" s="138">
        <v>0</v>
      </c>
      <c r="M145" s="150">
        <f t="shared" si="54"/>
        <v>0</v>
      </c>
      <c r="N145" s="150">
        <f t="shared" si="55"/>
        <v>0</v>
      </c>
      <c r="O145" s="150">
        <f t="shared" si="56"/>
        <v>0</v>
      </c>
      <c r="P145" s="151">
        <f t="shared" si="57"/>
        <v>0</v>
      </c>
      <c r="Q145" s="150">
        <f t="shared" si="58"/>
        <v>0</v>
      </c>
      <c r="R145" s="150">
        <f t="shared" si="59"/>
        <v>0</v>
      </c>
      <c r="S145" s="62"/>
    </row>
    <row r="146" spans="1:19" hidden="1">
      <c r="A146" s="131">
        <f t="shared" si="50"/>
        <v>2</v>
      </c>
      <c r="B146" s="148">
        <f t="shared" si="49"/>
        <v>33</v>
      </c>
      <c r="C146" s="152"/>
      <c r="D146" s="149"/>
      <c r="E146" s="137">
        <f>'FORMULARZ OFERTY'!$H146+'FORMULARZ OFERTY'!$L146</f>
        <v>0</v>
      </c>
      <c r="F146" s="139"/>
      <c r="G146" s="134"/>
      <c r="H146" s="119"/>
      <c r="I146" s="150">
        <f t="shared" si="51"/>
        <v>0</v>
      </c>
      <c r="J146" s="150">
        <f t="shared" si="52"/>
        <v>0</v>
      </c>
      <c r="K146" s="150">
        <f t="shared" si="53"/>
        <v>0</v>
      </c>
      <c r="L146" s="138">
        <v>0</v>
      </c>
      <c r="M146" s="150">
        <f t="shared" si="54"/>
        <v>0</v>
      </c>
      <c r="N146" s="150">
        <f t="shared" si="55"/>
        <v>0</v>
      </c>
      <c r="O146" s="150">
        <f t="shared" si="56"/>
        <v>0</v>
      </c>
      <c r="P146" s="151">
        <f t="shared" si="57"/>
        <v>0</v>
      </c>
      <c r="Q146" s="150">
        <f t="shared" si="58"/>
        <v>0</v>
      </c>
      <c r="R146" s="150">
        <f t="shared" si="59"/>
        <v>0</v>
      </c>
      <c r="S146" s="62"/>
    </row>
    <row r="147" spans="1:19" hidden="1">
      <c r="A147" s="131">
        <f t="shared" si="50"/>
        <v>2</v>
      </c>
      <c r="B147" s="148">
        <f t="shared" si="49"/>
        <v>34</v>
      </c>
      <c r="C147" s="152"/>
      <c r="D147" s="149"/>
      <c r="E147" s="137">
        <f>'FORMULARZ OFERTY'!$H147+'FORMULARZ OFERTY'!$L147</f>
        <v>0</v>
      </c>
      <c r="F147" s="139"/>
      <c r="G147" s="134"/>
      <c r="H147" s="119"/>
      <c r="I147" s="150">
        <f t="shared" si="51"/>
        <v>0</v>
      </c>
      <c r="J147" s="150">
        <f t="shared" si="52"/>
        <v>0</v>
      </c>
      <c r="K147" s="150">
        <f t="shared" si="53"/>
        <v>0</v>
      </c>
      <c r="L147" s="138">
        <v>0</v>
      </c>
      <c r="M147" s="150">
        <f t="shared" si="54"/>
        <v>0</v>
      </c>
      <c r="N147" s="150">
        <f t="shared" si="55"/>
        <v>0</v>
      </c>
      <c r="O147" s="150">
        <f t="shared" si="56"/>
        <v>0</v>
      </c>
      <c r="P147" s="151">
        <f t="shared" si="57"/>
        <v>0</v>
      </c>
      <c r="Q147" s="150">
        <f t="shared" si="58"/>
        <v>0</v>
      </c>
      <c r="R147" s="150">
        <f t="shared" si="59"/>
        <v>0</v>
      </c>
      <c r="S147" s="62"/>
    </row>
    <row r="148" spans="1:19" hidden="1">
      <c r="A148" s="131">
        <f t="shared" si="50"/>
        <v>2</v>
      </c>
      <c r="B148" s="148">
        <f t="shared" si="49"/>
        <v>35</v>
      </c>
      <c r="C148" s="152"/>
      <c r="D148" s="149"/>
      <c r="E148" s="137">
        <f>'FORMULARZ OFERTY'!$H148+'FORMULARZ OFERTY'!$L148</f>
        <v>0</v>
      </c>
      <c r="F148" s="139"/>
      <c r="G148" s="134"/>
      <c r="H148" s="119"/>
      <c r="I148" s="150">
        <f t="shared" si="51"/>
        <v>0</v>
      </c>
      <c r="J148" s="150">
        <f t="shared" si="52"/>
        <v>0</v>
      </c>
      <c r="K148" s="150">
        <f t="shared" si="53"/>
        <v>0</v>
      </c>
      <c r="L148" s="138">
        <v>0</v>
      </c>
      <c r="M148" s="150">
        <f t="shared" si="54"/>
        <v>0</v>
      </c>
      <c r="N148" s="150">
        <f t="shared" si="55"/>
        <v>0</v>
      </c>
      <c r="O148" s="150">
        <f t="shared" si="56"/>
        <v>0</v>
      </c>
      <c r="P148" s="151">
        <f t="shared" si="57"/>
        <v>0</v>
      </c>
      <c r="Q148" s="150">
        <f t="shared" si="58"/>
        <v>0</v>
      </c>
      <c r="R148" s="150">
        <f t="shared" si="59"/>
        <v>0</v>
      </c>
      <c r="S148" s="62"/>
    </row>
    <row r="149" spans="1:19" hidden="1">
      <c r="A149" s="131">
        <f t="shared" si="50"/>
        <v>2</v>
      </c>
      <c r="B149" s="148">
        <f t="shared" si="49"/>
        <v>36</v>
      </c>
      <c r="C149" s="152"/>
      <c r="D149" s="149"/>
      <c r="E149" s="137">
        <f>'FORMULARZ OFERTY'!$H149+'FORMULARZ OFERTY'!$L149</f>
        <v>0</v>
      </c>
      <c r="F149" s="139"/>
      <c r="G149" s="134"/>
      <c r="H149" s="119"/>
      <c r="I149" s="150">
        <f t="shared" si="51"/>
        <v>0</v>
      </c>
      <c r="J149" s="150">
        <f t="shared" si="52"/>
        <v>0</v>
      </c>
      <c r="K149" s="150">
        <f t="shared" si="53"/>
        <v>0</v>
      </c>
      <c r="L149" s="138">
        <v>0</v>
      </c>
      <c r="M149" s="150">
        <f t="shared" si="54"/>
        <v>0</v>
      </c>
      <c r="N149" s="150">
        <f t="shared" si="55"/>
        <v>0</v>
      </c>
      <c r="O149" s="150">
        <f t="shared" si="56"/>
        <v>0</v>
      </c>
      <c r="P149" s="151">
        <f t="shared" si="57"/>
        <v>0</v>
      </c>
      <c r="Q149" s="150">
        <f t="shared" si="58"/>
        <v>0</v>
      </c>
      <c r="R149" s="150">
        <f t="shared" si="59"/>
        <v>0</v>
      </c>
      <c r="S149" s="62"/>
    </row>
    <row r="150" spans="1:19" hidden="1">
      <c r="A150" s="131">
        <f t="shared" si="50"/>
        <v>2</v>
      </c>
      <c r="B150" s="148">
        <f t="shared" si="49"/>
        <v>37</v>
      </c>
      <c r="C150" s="152"/>
      <c r="D150" s="149"/>
      <c r="E150" s="137">
        <f>'FORMULARZ OFERTY'!$H150+'FORMULARZ OFERTY'!$L150</f>
        <v>0</v>
      </c>
      <c r="F150" s="139"/>
      <c r="G150" s="134"/>
      <c r="H150" s="119"/>
      <c r="I150" s="150">
        <f t="shared" si="51"/>
        <v>0</v>
      </c>
      <c r="J150" s="150">
        <f t="shared" si="52"/>
        <v>0</v>
      </c>
      <c r="K150" s="150">
        <f t="shared" si="53"/>
        <v>0</v>
      </c>
      <c r="L150" s="138">
        <v>0</v>
      </c>
      <c r="M150" s="150">
        <f t="shared" si="54"/>
        <v>0</v>
      </c>
      <c r="N150" s="150">
        <f t="shared" si="55"/>
        <v>0</v>
      </c>
      <c r="O150" s="150">
        <f t="shared" si="56"/>
        <v>0</v>
      </c>
      <c r="P150" s="151">
        <f t="shared" si="57"/>
        <v>0</v>
      </c>
      <c r="Q150" s="150">
        <f t="shared" si="58"/>
        <v>0</v>
      </c>
      <c r="R150" s="150">
        <f t="shared" si="59"/>
        <v>0</v>
      </c>
      <c r="S150" s="62"/>
    </row>
    <row r="151" spans="1:19" hidden="1">
      <c r="A151" s="131">
        <f t="shared" si="50"/>
        <v>2</v>
      </c>
      <c r="B151" s="148">
        <f t="shared" si="49"/>
        <v>38</v>
      </c>
      <c r="C151" s="152"/>
      <c r="D151" s="149"/>
      <c r="E151" s="137">
        <f>'FORMULARZ OFERTY'!$H151+'FORMULARZ OFERTY'!$L151</f>
        <v>0</v>
      </c>
      <c r="F151" s="139"/>
      <c r="G151" s="134"/>
      <c r="H151" s="119"/>
      <c r="I151" s="150">
        <f t="shared" si="51"/>
        <v>0</v>
      </c>
      <c r="J151" s="150">
        <f t="shared" si="52"/>
        <v>0</v>
      </c>
      <c r="K151" s="150">
        <f t="shared" si="53"/>
        <v>0</v>
      </c>
      <c r="L151" s="138">
        <v>0</v>
      </c>
      <c r="M151" s="150">
        <f t="shared" si="54"/>
        <v>0</v>
      </c>
      <c r="N151" s="150">
        <f t="shared" si="55"/>
        <v>0</v>
      </c>
      <c r="O151" s="150">
        <f t="shared" si="56"/>
        <v>0</v>
      </c>
      <c r="P151" s="151">
        <f t="shared" si="57"/>
        <v>0</v>
      </c>
      <c r="Q151" s="150">
        <f t="shared" si="58"/>
        <v>0</v>
      </c>
      <c r="R151" s="150">
        <f t="shared" si="59"/>
        <v>0</v>
      </c>
      <c r="S151" s="62"/>
    </row>
    <row r="152" spans="1:19" hidden="1">
      <c r="A152" s="131">
        <f t="shared" si="50"/>
        <v>2</v>
      </c>
      <c r="B152" s="148">
        <f t="shared" si="49"/>
        <v>39</v>
      </c>
      <c r="C152" s="152"/>
      <c r="D152" s="149"/>
      <c r="E152" s="137">
        <f>'FORMULARZ OFERTY'!$H152+'FORMULARZ OFERTY'!$L152</f>
        <v>0</v>
      </c>
      <c r="F152" s="139"/>
      <c r="G152" s="134"/>
      <c r="H152" s="119"/>
      <c r="I152" s="150">
        <f t="shared" si="51"/>
        <v>0</v>
      </c>
      <c r="J152" s="150">
        <f t="shared" si="52"/>
        <v>0</v>
      </c>
      <c r="K152" s="150">
        <f t="shared" si="53"/>
        <v>0</v>
      </c>
      <c r="L152" s="138">
        <v>0</v>
      </c>
      <c r="M152" s="150">
        <f t="shared" si="54"/>
        <v>0</v>
      </c>
      <c r="N152" s="150">
        <f t="shared" si="55"/>
        <v>0</v>
      </c>
      <c r="O152" s="150">
        <f t="shared" si="56"/>
        <v>0</v>
      </c>
      <c r="P152" s="151">
        <f t="shared" si="57"/>
        <v>0</v>
      </c>
      <c r="Q152" s="150">
        <f t="shared" si="58"/>
        <v>0</v>
      </c>
      <c r="R152" s="150">
        <f t="shared" si="59"/>
        <v>0</v>
      </c>
      <c r="S152" s="62"/>
    </row>
    <row r="153" spans="1:19" hidden="1">
      <c r="A153" s="131">
        <f t="shared" si="50"/>
        <v>2</v>
      </c>
      <c r="B153" s="148">
        <f t="shared" si="49"/>
        <v>40</v>
      </c>
      <c r="C153" s="152"/>
      <c r="D153" s="149"/>
      <c r="E153" s="137">
        <f>'FORMULARZ OFERTY'!$H153+'FORMULARZ OFERTY'!$L153</f>
        <v>0</v>
      </c>
      <c r="F153" s="139"/>
      <c r="G153" s="134"/>
      <c r="H153" s="119"/>
      <c r="I153" s="150">
        <f t="shared" si="51"/>
        <v>0</v>
      </c>
      <c r="J153" s="150">
        <f t="shared" si="52"/>
        <v>0</v>
      </c>
      <c r="K153" s="150">
        <f t="shared" si="53"/>
        <v>0</v>
      </c>
      <c r="L153" s="138">
        <v>0</v>
      </c>
      <c r="M153" s="150">
        <f t="shared" si="54"/>
        <v>0</v>
      </c>
      <c r="N153" s="150">
        <f t="shared" si="55"/>
        <v>0</v>
      </c>
      <c r="O153" s="150">
        <f t="shared" si="56"/>
        <v>0</v>
      </c>
      <c r="P153" s="151">
        <f t="shared" si="57"/>
        <v>0</v>
      </c>
      <c r="Q153" s="150">
        <f t="shared" si="58"/>
        <v>0</v>
      </c>
      <c r="R153" s="150">
        <f t="shared" si="59"/>
        <v>0</v>
      </c>
      <c r="S153" s="62"/>
    </row>
    <row r="154" spans="1:19" hidden="1">
      <c r="A154" s="131">
        <f t="shared" si="50"/>
        <v>2</v>
      </c>
      <c r="B154" s="148">
        <f t="shared" si="49"/>
        <v>41</v>
      </c>
      <c r="C154" s="152"/>
      <c r="D154" s="149"/>
      <c r="E154" s="137">
        <f>'FORMULARZ OFERTY'!$H154+'FORMULARZ OFERTY'!$L154</f>
        <v>0</v>
      </c>
      <c r="F154" s="139"/>
      <c r="G154" s="134"/>
      <c r="H154" s="119"/>
      <c r="I154" s="150">
        <f t="shared" si="51"/>
        <v>0</v>
      </c>
      <c r="J154" s="150">
        <f t="shared" si="52"/>
        <v>0</v>
      </c>
      <c r="K154" s="150">
        <f t="shared" si="53"/>
        <v>0</v>
      </c>
      <c r="L154" s="138">
        <v>0</v>
      </c>
      <c r="M154" s="150">
        <f t="shared" si="54"/>
        <v>0</v>
      </c>
      <c r="N154" s="150">
        <f t="shared" si="55"/>
        <v>0</v>
      </c>
      <c r="O154" s="150">
        <f t="shared" si="56"/>
        <v>0</v>
      </c>
      <c r="P154" s="151">
        <f t="shared" si="57"/>
        <v>0</v>
      </c>
      <c r="Q154" s="150">
        <f t="shared" si="58"/>
        <v>0</v>
      </c>
      <c r="R154" s="150">
        <f t="shared" si="59"/>
        <v>0</v>
      </c>
      <c r="S154" s="62"/>
    </row>
    <row r="155" spans="1:19" hidden="1">
      <c r="A155" s="131">
        <f t="shared" si="50"/>
        <v>2</v>
      </c>
      <c r="B155" s="148">
        <f t="shared" si="49"/>
        <v>42</v>
      </c>
      <c r="C155" s="152"/>
      <c r="D155" s="149"/>
      <c r="E155" s="137">
        <f>'FORMULARZ OFERTY'!$H155+'FORMULARZ OFERTY'!$L155</f>
        <v>0</v>
      </c>
      <c r="F155" s="139"/>
      <c r="G155" s="134"/>
      <c r="H155" s="119"/>
      <c r="I155" s="150">
        <f t="shared" si="51"/>
        <v>0</v>
      </c>
      <c r="J155" s="150">
        <f t="shared" si="52"/>
        <v>0</v>
      </c>
      <c r="K155" s="150">
        <f t="shared" si="53"/>
        <v>0</v>
      </c>
      <c r="L155" s="138">
        <v>0</v>
      </c>
      <c r="M155" s="150">
        <f t="shared" si="54"/>
        <v>0</v>
      </c>
      <c r="N155" s="150">
        <f t="shared" si="55"/>
        <v>0</v>
      </c>
      <c r="O155" s="150">
        <f t="shared" si="56"/>
        <v>0</v>
      </c>
      <c r="P155" s="151">
        <f t="shared" si="57"/>
        <v>0</v>
      </c>
      <c r="Q155" s="150">
        <f t="shared" si="58"/>
        <v>0</v>
      </c>
      <c r="R155" s="150">
        <f t="shared" si="59"/>
        <v>0</v>
      </c>
      <c r="S155" s="62"/>
    </row>
    <row r="156" spans="1:19" hidden="1">
      <c r="A156" s="131">
        <f t="shared" si="50"/>
        <v>2</v>
      </c>
      <c r="B156" s="148">
        <f t="shared" si="49"/>
        <v>43</v>
      </c>
      <c r="C156" s="152"/>
      <c r="D156" s="149"/>
      <c r="E156" s="137">
        <f>'FORMULARZ OFERTY'!$H156+'FORMULARZ OFERTY'!$L156</f>
        <v>0</v>
      </c>
      <c r="F156" s="139"/>
      <c r="G156" s="134"/>
      <c r="H156" s="119"/>
      <c r="I156" s="150">
        <f t="shared" si="51"/>
        <v>0</v>
      </c>
      <c r="J156" s="150">
        <f t="shared" si="52"/>
        <v>0</v>
      </c>
      <c r="K156" s="150">
        <f t="shared" si="53"/>
        <v>0</v>
      </c>
      <c r="L156" s="138">
        <v>0</v>
      </c>
      <c r="M156" s="150">
        <f t="shared" si="54"/>
        <v>0</v>
      </c>
      <c r="N156" s="150">
        <f t="shared" si="55"/>
        <v>0</v>
      </c>
      <c r="O156" s="150">
        <f t="shared" si="56"/>
        <v>0</v>
      </c>
      <c r="P156" s="151">
        <f t="shared" si="57"/>
        <v>0</v>
      </c>
      <c r="Q156" s="150">
        <f t="shared" si="58"/>
        <v>0</v>
      </c>
      <c r="R156" s="150">
        <f t="shared" si="59"/>
        <v>0</v>
      </c>
      <c r="S156" s="62"/>
    </row>
    <row r="157" spans="1:19" hidden="1">
      <c r="A157" s="131">
        <f t="shared" si="50"/>
        <v>2</v>
      </c>
      <c r="B157" s="148">
        <f t="shared" si="49"/>
        <v>44</v>
      </c>
      <c r="C157" s="152"/>
      <c r="D157" s="149"/>
      <c r="E157" s="137">
        <f>'FORMULARZ OFERTY'!$H157+'FORMULARZ OFERTY'!$L157</f>
        <v>0</v>
      </c>
      <c r="F157" s="139"/>
      <c r="G157" s="134"/>
      <c r="H157" s="119"/>
      <c r="I157" s="150">
        <f t="shared" si="51"/>
        <v>0</v>
      </c>
      <c r="J157" s="150">
        <f t="shared" si="52"/>
        <v>0</v>
      </c>
      <c r="K157" s="150">
        <f t="shared" si="53"/>
        <v>0</v>
      </c>
      <c r="L157" s="138">
        <v>0</v>
      </c>
      <c r="M157" s="150">
        <f t="shared" si="54"/>
        <v>0</v>
      </c>
      <c r="N157" s="150">
        <f t="shared" si="55"/>
        <v>0</v>
      </c>
      <c r="O157" s="150">
        <f t="shared" si="56"/>
        <v>0</v>
      </c>
      <c r="P157" s="151">
        <f t="shared" si="57"/>
        <v>0</v>
      </c>
      <c r="Q157" s="150">
        <f t="shared" si="58"/>
        <v>0</v>
      </c>
      <c r="R157" s="150">
        <f t="shared" si="59"/>
        <v>0</v>
      </c>
      <c r="S157" s="62"/>
    </row>
    <row r="158" spans="1:19" hidden="1">
      <c r="A158" s="131">
        <f t="shared" si="50"/>
        <v>2</v>
      </c>
      <c r="B158" s="148">
        <f t="shared" si="49"/>
        <v>45</v>
      </c>
      <c r="C158" s="152"/>
      <c r="D158" s="149"/>
      <c r="E158" s="137">
        <f>'FORMULARZ OFERTY'!$H158+'FORMULARZ OFERTY'!$L158</f>
        <v>0</v>
      </c>
      <c r="F158" s="139"/>
      <c r="G158" s="134"/>
      <c r="H158" s="119"/>
      <c r="I158" s="150">
        <f t="shared" si="51"/>
        <v>0</v>
      </c>
      <c r="J158" s="150">
        <f t="shared" si="52"/>
        <v>0</v>
      </c>
      <c r="K158" s="150">
        <f t="shared" si="53"/>
        <v>0</v>
      </c>
      <c r="L158" s="138">
        <v>0</v>
      </c>
      <c r="M158" s="150">
        <f t="shared" si="54"/>
        <v>0</v>
      </c>
      <c r="N158" s="150">
        <f t="shared" si="55"/>
        <v>0</v>
      </c>
      <c r="O158" s="150">
        <f t="shared" si="56"/>
        <v>0</v>
      </c>
      <c r="P158" s="151">
        <f t="shared" si="57"/>
        <v>0</v>
      </c>
      <c r="Q158" s="150">
        <f t="shared" si="58"/>
        <v>0</v>
      </c>
      <c r="R158" s="150">
        <f t="shared" si="59"/>
        <v>0</v>
      </c>
      <c r="S158" s="62"/>
    </row>
    <row r="159" spans="1:19" hidden="1">
      <c r="A159" s="131">
        <f t="shared" si="50"/>
        <v>2</v>
      </c>
      <c r="B159" s="148">
        <f t="shared" si="49"/>
        <v>46</v>
      </c>
      <c r="C159" s="152"/>
      <c r="D159" s="149"/>
      <c r="E159" s="137">
        <f>'FORMULARZ OFERTY'!$H159+'FORMULARZ OFERTY'!$L159</f>
        <v>0</v>
      </c>
      <c r="F159" s="139"/>
      <c r="G159" s="134"/>
      <c r="H159" s="119"/>
      <c r="I159" s="150">
        <f t="shared" si="51"/>
        <v>0</v>
      </c>
      <c r="J159" s="150">
        <f t="shared" si="52"/>
        <v>0</v>
      </c>
      <c r="K159" s="150">
        <f t="shared" si="53"/>
        <v>0</v>
      </c>
      <c r="L159" s="138">
        <v>0</v>
      </c>
      <c r="M159" s="150">
        <f t="shared" si="54"/>
        <v>0</v>
      </c>
      <c r="N159" s="150">
        <f t="shared" si="55"/>
        <v>0</v>
      </c>
      <c r="O159" s="150">
        <f t="shared" si="56"/>
        <v>0</v>
      </c>
      <c r="P159" s="151">
        <f t="shared" si="57"/>
        <v>0</v>
      </c>
      <c r="Q159" s="150">
        <f t="shared" si="58"/>
        <v>0</v>
      </c>
      <c r="R159" s="150">
        <f t="shared" si="59"/>
        <v>0</v>
      </c>
      <c r="S159" s="62"/>
    </row>
    <row r="160" spans="1:19" hidden="1">
      <c r="A160" s="131">
        <f t="shared" si="50"/>
        <v>2</v>
      </c>
      <c r="B160" s="148">
        <f t="shared" si="49"/>
        <v>47</v>
      </c>
      <c r="C160" s="152"/>
      <c r="D160" s="149"/>
      <c r="E160" s="137">
        <f>'FORMULARZ OFERTY'!$H160+'FORMULARZ OFERTY'!$L160</f>
        <v>0</v>
      </c>
      <c r="F160" s="139"/>
      <c r="G160" s="134"/>
      <c r="H160" s="119"/>
      <c r="I160" s="150">
        <f t="shared" si="51"/>
        <v>0</v>
      </c>
      <c r="J160" s="150">
        <f t="shared" si="52"/>
        <v>0</v>
      </c>
      <c r="K160" s="150">
        <f t="shared" si="53"/>
        <v>0</v>
      </c>
      <c r="L160" s="138">
        <v>0</v>
      </c>
      <c r="M160" s="150">
        <f t="shared" si="54"/>
        <v>0</v>
      </c>
      <c r="N160" s="150">
        <f t="shared" si="55"/>
        <v>0</v>
      </c>
      <c r="O160" s="150">
        <f t="shared" si="56"/>
        <v>0</v>
      </c>
      <c r="P160" s="151">
        <f t="shared" si="57"/>
        <v>0</v>
      </c>
      <c r="Q160" s="150">
        <f t="shared" si="58"/>
        <v>0</v>
      </c>
      <c r="R160" s="150">
        <f t="shared" si="59"/>
        <v>0</v>
      </c>
      <c r="S160" s="62"/>
    </row>
    <row r="161" spans="1:19" hidden="1">
      <c r="A161" s="131">
        <f t="shared" si="50"/>
        <v>2</v>
      </c>
      <c r="B161" s="148">
        <f t="shared" si="49"/>
        <v>48</v>
      </c>
      <c r="C161" s="152"/>
      <c r="D161" s="149"/>
      <c r="E161" s="137">
        <f>'FORMULARZ OFERTY'!$H161+'FORMULARZ OFERTY'!$L161</f>
        <v>0</v>
      </c>
      <c r="F161" s="139"/>
      <c r="G161" s="134"/>
      <c r="H161" s="119"/>
      <c r="I161" s="150">
        <f t="shared" si="51"/>
        <v>0</v>
      </c>
      <c r="J161" s="150">
        <f t="shared" si="52"/>
        <v>0</v>
      </c>
      <c r="K161" s="150">
        <f t="shared" si="53"/>
        <v>0</v>
      </c>
      <c r="L161" s="138">
        <v>0</v>
      </c>
      <c r="M161" s="150">
        <f t="shared" si="54"/>
        <v>0</v>
      </c>
      <c r="N161" s="150">
        <f t="shared" si="55"/>
        <v>0</v>
      </c>
      <c r="O161" s="150">
        <f t="shared" si="56"/>
        <v>0</v>
      </c>
      <c r="P161" s="151">
        <f t="shared" si="57"/>
        <v>0</v>
      </c>
      <c r="Q161" s="150">
        <f t="shared" si="58"/>
        <v>0</v>
      </c>
      <c r="R161" s="150">
        <f t="shared" si="59"/>
        <v>0</v>
      </c>
      <c r="S161" s="62"/>
    </row>
    <row r="162" spans="1:19" hidden="1">
      <c r="A162" s="131">
        <f t="shared" si="50"/>
        <v>2</v>
      </c>
      <c r="B162" s="148">
        <f t="shared" si="49"/>
        <v>49</v>
      </c>
      <c r="C162" s="152"/>
      <c r="D162" s="149"/>
      <c r="E162" s="137">
        <f>'FORMULARZ OFERTY'!$H162+'FORMULARZ OFERTY'!$L162</f>
        <v>0</v>
      </c>
      <c r="F162" s="139"/>
      <c r="G162" s="134"/>
      <c r="H162" s="119"/>
      <c r="I162" s="150">
        <f t="shared" si="51"/>
        <v>0</v>
      </c>
      <c r="J162" s="150">
        <f t="shared" si="52"/>
        <v>0</v>
      </c>
      <c r="K162" s="150">
        <f t="shared" si="53"/>
        <v>0</v>
      </c>
      <c r="L162" s="138">
        <v>0</v>
      </c>
      <c r="M162" s="150">
        <f t="shared" si="54"/>
        <v>0</v>
      </c>
      <c r="N162" s="150">
        <f t="shared" si="55"/>
        <v>0</v>
      </c>
      <c r="O162" s="150">
        <f t="shared" si="56"/>
        <v>0</v>
      </c>
      <c r="P162" s="151">
        <f t="shared" si="57"/>
        <v>0</v>
      </c>
      <c r="Q162" s="150">
        <f t="shared" si="58"/>
        <v>0</v>
      </c>
      <c r="R162" s="150">
        <f t="shared" si="59"/>
        <v>0</v>
      </c>
      <c r="S162" s="62"/>
    </row>
    <row r="163" spans="1:19" hidden="1">
      <c r="A163" s="131">
        <f t="shared" si="50"/>
        <v>2</v>
      </c>
      <c r="B163" s="148">
        <f t="shared" si="49"/>
        <v>50</v>
      </c>
      <c r="C163" s="152"/>
      <c r="D163" s="149"/>
      <c r="E163" s="137">
        <f>'FORMULARZ OFERTY'!$H163+'FORMULARZ OFERTY'!$L163</f>
        <v>0</v>
      </c>
      <c r="F163" s="139"/>
      <c r="G163" s="134"/>
      <c r="H163" s="119"/>
      <c r="I163" s="150">
        <f t="shared" si="51"/>
        <v>0</v>
      </c>
      <c r="J163" s="150">
        <f t="shared" si="52"/>
        <v>0</v>
      </c>
      <c r="K163" s="150">
        <f t="shared" si="53"/>
        <v>0</v>
      </c>
      <c r="L163" s="138">
        <v>0</v>
      </c>
      <c r="M163" s="150">
        <f t="shared" si="54"/>
        <v>0</v>
      </c>
      <c r="N163" s="150">
        <f t="shared" si="55"/>
        <v>0</v>
      </c>
      <c r="O163" s="150">
        <f t="shared" si="56"/>
        <v>0</v>
      </c>
      <c r="P163" s="151">
        <f t="shared" si="57"/>
        <v>0</v>
      </c>
      <c r="Q163" s="150">
        <f t="shared" si="58"/>
        <v>0</v>
      </c>
      <c r="R163" s="150">
        <f t="shared" si="59"/>
        <v>0</v>
      </c>
      <c r="S163" s="62"/>
    </row>
    <row r="164" spans="1:19" hidden="1">
      <c r="A164" s="131">
        <f t="shared" si="50"/>
        <v>2</v>
      </c>
      <c r="B164" s="148">
        <f t="shared" si="49"/>
        <v>51</v>
      </c>
      <c r="C164" s="152"/>
      <c r="D164" s="149"/>
      <c r="E164" s="137">
        <f>'FORMULARZ OFERTY'!$H164+'FORMULARZ OFERTY'!$L164</f>
        <v>0</v>
      </c>
      <c r="F164" s="139"/>
      <c r="G164" s="134"/>
      <c r="H164" s="119"/>
      <c r="I164" s="150">
        <f t="shared" si="51"/>
        <v>0</v>
      </c>
      <c r="J164" s="150">
        <f t="shared" si="52"/>
        <v>0</v>
      </c>
      <c r="K164" s="150">
        <f t="shared" si="53"/>
        <v>0</v>
      </c>
      <c r="L164" s="138">
        <v>0</v>
      </c>
      <c r="M164" s="150">
        <f t="shared" si="54"/>
        <v>0</v>
      </c>
      <c r="N164" s="150">
        <f t="shared" si="55"/>
        <v>0</v>
      </c>
      <c r="O164" s="150">
        <f t="shared" si="56"/>
        <v>0</v>
      </c>
      <c r="P164" s="151">
        <f t="shared" si="57"/>
        <v>0</v>
      </c>
      <c r="Q164" s="150">
        <f t="shared" si="58"/>
        <v>0</v>
      </c>
      <c r="R164" s="150">
        <f t="shared" si="59"/>
        <v>0</v>
      </c>
      <c r="S164" s="62"/>
    </row>
    <row r="165" spans="1:19" hidden="1">
      <c r="A165" s="131">
        <f t="shared" si="50"/>
        <v>2</v>
      </c>
      <c r="B165" s="148">
        <f t="shared" si="49"/>
        <v>52</v>
      </c>
      <c r="C165" s="152"/>
      <c r="D165" s="149"/>
      <c r="E165" s="137">
        <f>'FORMULARZ OFERTY'!$H165+'FORMULARZ OFERTY'!$L165</f>
        <v>0</v>
      </c>
      <c r="F165" s="139"/>
      <c r="G165" s="134"/>
      <c r="H165" s="119"/>
      <c r="I165" s="150">
        <f t="shared" si="51"/>
        <v>0</v>
      </c>
      <c r="J165" s="150">
        <f t="shared" si="52"/>
        <v>0</v>
      </c>
      <c r="K165" s="150">
        <f t="shared" si="53"/>
        <v>0</v>
      </c>
      <c r="L165" s="138">
        <v>0</v>
      </c>
      <c r="M165" s="150">
        <f t="shared" si="54"/>
        <v>0</v>
      </c>
      <c r="N165" s="150">
        <f t="shared" si="55"/>
        <v>0</v>
      </c>
      <c r="O165" s="150">
        <f t="shared" si="56"/>
        <v>0</v>
      </c>
      <c r="P165" s="151">
        <f t="shared" si="57"/>
        <v>0</v>
      </c>
      <c r="Q165" s="150">
        <f t="shared" si="58"/>
        <v>0</v>
      </c>
      <c r="R165" s="150">
        <f t="shared" si="59"/>
        <v>0</v>
      </c>
      <c r="S165" s="62"/>
    </row>
    <row r="166" spans="1:19" hidden="1">
      <c r="A166" s="131">
        <f t="shared" si="50"/>
        <v>2</v>
      </c>
      <c r="B166" s="148">
        <f t="shared" si="49"/>
        <v>53</v>
      </c>
      <c r="C166" s="152"/>
      <c r="D166" s="149"/>
      <c r="E166" s="137">
        <f>'FORMULARZ OFERTY'!$H166+'FORMULARZ OFERTY'!$L166</f>
        <v>0</v>
      </c>
      <c r="F166" s="139"/>
      <c r="G166" s="134"/>
      <c r="H166" s="119"/>
      <c r="I166" s="150">
        <f t="shared" si="51"/>
        <v>0</v>
      </c>
      <c r="J166" s="150">
        <f t="shared" si="52"/>
        <v>0</v>
      </c>
      <c r="K166" s="150">
        <f t="shared" si="53"/>
        <v>0</v>
      </c>
      <c r="L166" s="138">
        <v>0</v>
      </c>
      <c r="M166" s="150">
        <f t="shared" si="54"/>
        <v>0</v>
      </c>
      <c r="N166" s="150">
        <f t="shared" si="55"/>
        <v>0</v>
      </c>
      <c r="O166" s="150">
        <f t="shared" si="56"/>
        <v>0</v>
      </c>
      <c r="P166" s="151">
        <f t="shared" si="57"/>
        <v>0</v>
      </c>
      <c r="Q166" s="150">
        <f t="shared" si="58"/>
        <v>0</v>
      </c>
      <c r="R166" s="150">
        <f t="shared" si="59"/>
        <v>0</v>
      </c>
      <c r="S166" s="62"/>
    </row>
    <row r="167" spans="1:19" hidden="1">
      <c r="A167" s="131">
        <f t="shared" si="50"/>
        <v>2</v>
      </c>
      <c r="B167" s="148">
        <f t="shared" si="49"/>
        <v>54</v>
      </c>
      <c r="C167" s="152"/>
      <c r="D167" s="149"/>
      <c r="E167" s="137">
        <f>'FORMULARZ OFERTY'!$H167+'FORMULARZ OFERTY'!$L167</f>
        <v>0</v>
      </c>
      <c r="F167" s="139"/>
      <c r="G167" s="134"/>
      <c r="H167" s="119"/>
      <c r="I167" s="150">
        <f t="shared" si="51"/>
        <v>0</v>
      </c>
      <c r="J167" s="150">
        <f t="shared" si="52"/>
        <v>0</v>
      </c>
      <c r="K167" s="150">
        <f t="shared" si="53"/>
        <v>0</v>
      </c>
      <c r="L167" s="138">
        <v>0</v>
      </c>
      <c r="M167" s="150">
        <f t="shared" si="54"/>
        <v>0</v>
      </c>
      <c r="N167" s="150">
        <f t="shared" si="55"/>
        <v>0</v>
      </c>
      <c r="O167" s="150">
        <f t="shared" si="56"/>
        <v>0</v>
      </c>
      <c r="P167" s="151">
        <f t="shared" si="57"/>
        <v>0</v>
      </c>
      <c r="Q167" s="150">
        <f t="shared" si="58"/>
        <v>0</v>
      </c>
      <c r="R167" s="150">
        <f t="shared" si="59"/>
        <v>0</v>
      </c>
      <c r="S167" s="62"/>
    </row>
    <row r="168" spans="1:19" hidden="1">
      <c r="A168" s="131">
        <f t="shared" si="50"/>
        <v>2</v>
      </c>
      <c r="B168" s="148">
        <f t="shared" si="49"/>
        <v>55</v>
      </c>
      <c r="C168" s="152"/>
      <c r="D168" s="149"/>
      <c r="E168" s="137">
        <f>'FORMULARZ OFERTY'!$H168+'FORMULARZ OFERTY'!$L168</f>
        <v>0</v>
      </c>
      <c r="F168" s="139"/>
      <c r="G168" s="134"/>
      <c r="H168" s="119"/>
      <c r="I168" s="150">
        <f t="shared" si="51"/>
        <v>0</v>
      </c>
      <c r="J168" s="150">
        <f t="shared" si="52"/>
        <v>0</v>
      </c>
      <c r="K168" s="150">
        <f t="shared" si="53"/>
        <v>0</v>
      </c>
      <c r="L168" s="138">
        <v>0</v>
      </c>
      <c r="M168" s="150">
        <f t="shared" si="54"/>
        <v>0</v>
      </c>
      <c r="N168" s="150">
        <f t="shared" si="55"/>
        <v>0</v>
      </c>
      <c r="O168" s="150">
        <f t="shared" si="56"/>
        <v>0</v>
      </c>
      <c r="P168" s="151">
        <f t="shared" si="57"/>
        <v>0</v>
      </c>
      <c r="Q168" s="150">
        <f t="shared" si="58"/>
        <v>0</v>
      </c>
      <c r="R168" s="150">
        <f t="shared" si="59"/>
        <v>0</v>
      </c>
      <c r="S168" s="62"/>
    </row>
    <row r="169" spans="1:19" hidden="1">
      <c r="A169" s="131">
        <f t="shared" si="50"/>
        <v>2</v>
      </c>
      <c r="B169" s="148">
        <f t="shared" si="49"/>
        <v>56</v>
      </c>
      <c r="C169" s="152"/>
      <c r="D169" s="149"/>
      <c r="E169" s="137">
        <f>'FORMULARZ OFERTY'!$H169+'FORMULARZ OFERTY'!$L169</f>
        <v>0</v>
      </c>
      <c r="F169" s="139"/>
      <c r="G169" s="134"/>
      <c r="H169" s="119"/>
      <c r="I169" s="150">
        <f t="shared" si="51"/>
        <v>0</v>
      </c>
      <c r="J169" s="150">
        <f t="shared" si="52"/>
        <v>0</v>
      </c>
      <c r="K169" s="150">
        <f t="shared" si="53"/>
        <v>0</v>
      </c>
      <c r="L169" s="138">
        <v>0</v>
      </c>
      <c r="M169" s="150">
        <f t="shared" si="54"/>
        <v>0</v>
      </c>
      <c r="N169" s="150">
        <f t="shared" si="55"/>
        <v>0</v>
      </c>
      <c r="O169" s="150">
        <f t="shared" si="56"/>
        <v>0</v>
      </c>
      <c r="P169" s="151">
        <f t="shared" si="57"/>
        <v>0</v>
      </c>
      <c r="Q169" s="150">
        <f t="shared" si="58"/>
        <v>0</v>
      </c>
      <c r="R169" s="150">
        <f t="shared" si="59"/>
        <v>0</v>
      </c>
      <c r="S169" s="62"/>
    </row>
    <row r="170" spans="1:19" hidden="1">
      <c r="A170" s="131">
        <f t="shared" si="50"/>
        <v>2</v>
      </c>
      <c r="B170" s="148">
        <f t="shared" si="49"/>
        <v>57</v>
      </c>
      <c r="C170" s="152"/>
      <c r="D170" s="149"/>
      <c r="E170" s="137">
        <f>'FORMULARZ OFERTY'!$H170+'FORMULARZ OFERTY'!$L170</f>
        <v>0</v>
      </c>
      <c r="F170" s="139"/>
      <c r="G170" s="134"/>
      <c r="H170" s="119"/>
      <c r="I170" s="150">
        <f t="shared" si="51"/>
        <v>0</v>
      </c>
      <c r="J170" s="150">
        <f t="shared" si="52"/>
        <v>0</v>
      </c>
      <c r="K170" s="150">
        <f t="shared" si="53"/>
        <v>0</v>
      </c>
      <c r="L170" s="138">
        <v>0</v>
      </c>
      <c r="M170" s="150">
        <f t="shared" si="54"/>
        <v>0</v>
      </c>
      <c r="N170" s="150">
        <f t="shared" si="55"/>
        <v>0</v>
      </c>
      <c r="O170" s="150">
        <f t="shared" si="56"/>
        <v>0</v>
      </c>
      <c r="P170" s="151">
        <f t="shared" si="57"/>
        <v>0</v>
      </c>
      <c r="Q170" s="150">
        <f t="shared" si="58"/>
        <v>0</v>
      </c>
      <c r="R170" s="150">
        <f t="shared" si="59"/>
        <v>0</v>
      </c>
      <c r="S170" s="62"/>
    </row>
    <row r="171" spans="1:19" hidden="1">
      <c r="A171" s="131">
        <f t="shared" si="50"/>
        <v>2</v>
      </c>
      <c r="B171" s="148">
        <f t="shared" si="49"/>
        <v>58</v>
      </c>
      <c r="C171" s="152"/>
      <c r="D171" s="149"/>
      <c r="E171" s="137">
        <f>'FORMULARZ OFERTY'!$H171+'FORMULARZ OFERTY'!$L171</f>
        <v>0</v>
      </c>
      <c r="F171" s="139"/>
      <c r="G171" s="134"/>
      <c r="H171" s="119"/>
      <c r="I171" s="150">
        <f t="shared" si="51"/>
        <v>0</v>
      </c>
      <c r="J171" s="150">
        <f t="shared" si="52"/>
        <v>0</v>
      </c>
      <c r="K171" s="150">
        <f t="shared" si="53"/>
        <v>0</v>
      </c>
      <c r="L171" s="138">
        <v>0</v>
      </c>
      <c r="M171" s="150">
        <f t="shared" si="54"/>
        <v>0</v>
      </c>
      <c r="N171" s="150">
        <f t="shared" si="55"/>
        <v>0</v>
      </c>
      <c r="O171" s="150">
        <f t="shared" si="56"/>
        <v>0</v>
      </c>
      <c r="P171" s="151">
        <f t="shared" si="57"/>
        <v>0</v>
      </c>
      <c r="Q171" s="150">
        <f t="shared" si="58"/>
        <v>0</v>
      </c>
      <c r="R171" s="150">
        <f t="shared" si="59"/>
        <v>0</v>
      </c>
      <c r="S171" s="62"/>
    </row>
    <row r="172" spans="1:19" hidden="1">
      <c r="A172" s="131">
        <f t="shared" si="50"/>
        <v>2</v>
      </c>
      <c r="B172" s="148">
        <f t="shared" si="49"/>
        <v>59</v>
      </c>
      <c r="C172" s="152"/>
      <c r="D172" s="149"/>
      <c r="E172" s="137">
        <f>'FORMULARZ OFERTY'!$H172+'FORMULARZ OFERTY'!$L172</f>
        <v>0</v>
      </c>
      <c r="F172" s="139"/>
      <c r="G172" s="134"/>
      <c r="H172" s="119"/>
      <c r="I172" s="150">
        <f t="shared" si="51"/>
        <v>0</v>
      </c>
      <c r="J172" s="150">
        <f t="shared" si="52"/>
        <v>0</v>
      </c>
      <c r="K172" s="150">
        <f t="shared" si="53"/>
        <v>0</v>
      </c>
      <c r="L172" s="138">
        <v>0</v>
      </c>
      <c r="M172" s="150">
        <f t="shared" si="54"/>
        <v>0</v>
      </c>
      <c r="N172" s="150">
        <f t="shared" si="55"/>
        <v>0</v>
      </c>
      <c r="O172" s="150">
        <f t="shared" si="56"/>
        <v>0</v>
      </c>
      <c r="P172" s="151">
        <f t="shared" si="57"/>
        <v>0</v>
      </c>
      <c r="Q172" s="150">
        <f t="shared" si="58"/>
        <v>0</v>
      </c>
      <c r="R172" s="150">
        <f t="shared" si="59"/>
        <v>0</v>
      </c>
      <c r="S172" s="62"/>
    </row>
    <row r="173" spans="1:19" hidden="1">
      <c r="A173" s="131">
        <f t="shared" si="50"/>
        <v>2</v>
      </c>
      <c r="B173" s="148">
        <f t="shared" si="49"/>
        <v>60</v>
      </c>
      <c r="C173" s="152"/>
      <c r="D173" s="149"/>
      <c r="E173" s="137">
        <f>'FORMULARZ OFERTY'!$H173+'FORMULARZ OFERTY'!$L173</f>
        <v>0</v>
      </c>
      <c r="F173" s="139"/>
      <c r="G173" s="134"/>
      <c r="H173" s="119"/>
      <c r="I173" s="150">
        <f t="shared" si="51"/>
        <v>0</v>
      </c>
      <c r="J173" s="150">
        <f t="shared" si="52"/>
        <v>0</v>
      </c>
      <c r="K173" s="150">
        <f t="shared" si="53"/>
        <v>0</v>
      </c>
      <c r="L173" s="138">
        <v>0</v>
      </c>
      <c r="M173" s="150">
        <f t="shared" si="54"/>
        <v>0</v>
      </c>
      <c r="N173" s="150">
        <f t="shared" si="55"/>
        <v>0</v>
      </c>
      <c r="O173" s="150">
        <f t="shared" si="56"/>
        <v>0</v>
      </c>
      <c r="P173" s="151">
        <f t="shared" si="57"/>
        <v>0</v>
      </c>
      <c r="Q173" s="150">
        <f t="shared" si="58"/>
        <v>0</v>
      </c>
      <c r="R173" s="150">
        <f t="shared" si="59"/>
        <v>0</v>
      </c>
      <c r="S173" s="62"/>
    </row>
    <row r="174" spans="1:19" hidden="1">
      <c r="A174" s="131">
        <f t="shared" si="50"/>
        <v>2</v>
      </c>
      <c r="B174" s="148">
        <f t="shared" si="49"/>
        <v>61</v>
      </c>
      <c r="C174" s="152"/>
      <c r="D174" s="149"/>
      <c r="E174" s="137">
        <f>'FORMULARZ OFERTY'!$H174+'FORMULARZ OFERTY'!$L174</f>
        <v>0</v>
      </c>
      <c r="F174" s="139"/>
      <c r="G174" s="134"/>
      <c r="H174" s="119"/>
      <c r="I174" s="150">
        <f t="shared" si="51"/>
        <v>0</v>
      </c>
      <c r="J174" s="150">
        <f t="shared" si="52"/>
        <v>0</v>
      </c>
      <c r="K174" s="150">
        <f t="shared" si="53"/>
        <v>0</v>
      </c>
      <c r="L174" s="138">
        <v>0</v>
      </c>
      <c r="M174" s="150">
        <f t="shared" si="54"/>
        <v>0</v>
      </c>
      <c r="N174" s="150">
        <f t="shared" si="55"/>
        <v>0</v>
      </c>
      <c r="O174" s="150">
        <f t="shared" si="56"/>
        <v>0</v>
      </c>
      <c r="P174" s="151">
        <f t="shared" si="57"/>
        <v>0</v>
      </c>
      <c r="Q174" s="150">
        <f t="shared" si="58"/>
        <v>0</v>
      </c>
      <c r="R174" s="150">
        <f t="shared" si="59"/>
        <v>0</v>
      </c>
      <c r="S174" s="62"/>
    </row>
    <row r="175" spans="1:19" hidden="1">
      <c r="A175" s="131">
        <f t="shared" si="50"/>
        <v>2</v>
      </c>
      <c r="B175" s="148">
        <f t="shared" si="49"/>
        <v>62</v>
      </c>
      <c r="C175" s="152"/>
      <c r="D175" s="149"/>
      <c r="E175" s="137">
        <f>'FORMULARZ OFERTY'!$H175+'FORMULARZ OFERTY'!$L175</f>
        <v>0</v>
      </c>
      <c r="F175" s="139"/>
      <c r="G175" s="134"/>
      <c r="H175" s="119"/>
      <c r="I175" s="150">
        <f t="shared" si="51"/>
        <v>0</v>
      </c>
      <c r="J175" s="150">
        <f t="shared" si="52"/>
        <v>0</v>
      </c>
      <c r="K175" s="150">
        <f t="shared" si="53"/>
        <v>0</v>
      </c>
      <c r="L175" s="138">
        <v>0</v>
      </c>
      <c r="M175" s="150">
        <f t="shared" si="54"/>
        <v>0</v>
      </c>
      <c r="N175" s="150">
        <f t="shared" si="55"/>
        <v>0</v>
      </c>
      <c r="O175" s="150">
        <f t="shared" si="56"/>
        <v>0</v>
      </c>
      <c r="P175" s="151">
        <f t="shared" si="57"/>
        <v>0</v>
      </c>
      <c r="Q175" s="150">
        <f t="shared" si="58"/>
        <v>0</v>
      </c>
      <c r="R175" s="150">
        <f t="shared" si="59"/>
        <v>0</v>
      </c>
      <c r="S175" s="62"/>
    </row>
    <row r="176" spans="1:19" hidden="1">
      <c r="A176" s="131">
        <f t="shared" si="50"/>
        <v>2</v>
      </c>
      <c r="B176" s="148">
        <f t="shared" si="49"/>
        <v>63</v>
      </c>
      <c r="C176" s="152"/>
      <c r="D176" s="149"/>
      <c r="E176" s="137">
        <f>'FORMULARZ OFERTY'!$H176+'FORMULARZ OFERTY'!$L176</f>
        <v>0</v>
      </c>
      <c r="F176" s="139"/>
      <c r="G176" s="134"/>
      <c r="H176" s="119"/>
      <c r="I176" s="150">
        <f t="shared" si="51"/>
        <v>0</v>
      </c>
      <c r="J176" s="150">
        <f t="shared" si="52"/>
        <v>0</v>
      </c>
      <c r="K176" s="150">
        <f t="shared" si="53"/>
        <v>0</v>
      </c>
      <c r="L176" s="138">
        <v>0</v>
      </c>
      <c r="M176" s="150">
        <f t="shared" si="54"/>
        <v>0</v>
      </c>
      <c r="N176" s="150">
        <f t="shared" si="55"/>
        <v>0</v>
      </c>
      <c r="O176" s="150">
        <f t="shared" si="56"/>
        <v>0</v>
      </c>
      <c r="P176" s="151">
        <f t="shared" si="57"/>
        <v>0</v>
      </c>
      <c r="Q176" s="150">
        <f t="shared" si="58"/>
        <v>0</v>
      </c>
      <c r="R176" s="150">
        <f t="shared" si="59"/>
        <v>0</v>
      </c>
      <c r="S176" s="62"/>
    </row>
    <row r="177" spans="1:19" hidden="1">
      <c r="A177" s="131">
        <f t="shared" si="50"/>
        <v>2</v>
      </c>
      <c r="B177" s="148">
        <f t="shared" si="49"/>
        <v>64</v>
      </c>
      <c r="C177" s="152"/>
      <c r="D177" s="149"/>
      <c r="E177" s="137">
        <f>'FORMULARZ OFERTY'!$H177+'FORMULARZ OFERTY'!$L177</f>
        <v>0</v>
      </c>
      <c r="F177" s="139"/>
      <c r="G177" s="134"/>
      <c r="H177" s="119"/>
      <c r="I177" s="150">
        <f t="shared" si="51"/>
        <v>0</v>
      </c>
      <c r="J177" s="150">
        <f t="shared" si="52"/>
        <v>0</v>
      </c>
      <c r="K177" s="150">
        <f t="shared" si="53"/>
        <v>0</v>
      </c>
      <c r="L177" s="138">
        <v>0</v>
      </c>
      <c r="M177" s="150">
        <f t="shared" si="54"/>
        <v>0</v>
      </c>
      <c r="N177" s="150">
        <f t="shared" si="55"/>
        <v>0</v>
      </c>
      <c r="O177" s="150">
        <f t="shared" si="56"/>
        <v>0</v>
      </c>
      <c r="P177" s="151">
        <f t="shared" si="57"/>
        <v>0</v>
      </c>
      <c r="Q177" s="150">
        <f t="shared" si="58"/>
        <v>0</v>
      </c>
      <c r="R177" s="150">
        <f t="shared" si="59"/>
        <v>0</v>
      </c>
      <c r="S177" s="62"/>
    </row>
    <row r="178" spans="1:19" hidden="1">
      <c r="A178" s="131">
        <f t="shared" si="50"/>
        <v>2</v>
      </c>
      <c r="B178" s="148">
        <f t="shared" si="49"/>
        <v>65</v>
      </c>
      <c r="C178" s="152"/>
      <c r="D178" s="149"/>
      <c r="E178" s="137">
        <f>'FORMULARZ OFERTY'!$H178+'FORMULARZ OFERTY'!$L178</f>
        <v>0</v>
      </c>
      <c r="F178" s="139"/>
      <c r="G178" s="134"/>
      <c r="H178" s="119"/>
      <c r="I178" s="150">
        <f t="shared" si="51"/>
        <v>0</v>
      </c>
      <c r="J178" s="150">
        <f t="shared" si="52"/>
        <v>0</v>
      </c>
      <c r="K178" s="150">
        <f t="shared" si="53"/>
        <v>0</v>
      </c>
      <c r="L178" s="138">
        <v>0</v>
      </c>
      <c r="M178" s="150">
        <f t="shared" si="54"/>
        <v>0</v>
      </c>
      <c r="N178" s="150">
        <f t="shared" si="55"/>
        <v>0</v>
      </c>
      <c r="O178" s="150">
        <f t="shared" si="56"/>
        <v>0</v>
      </c>
      <c r="P178" s="151">
        <f t="shared" si="57"/>
        <v>0</v>
      </c>
      <c r="Q178" s="150">
        <f t="shared" si="58"/>
        <v>0</v>
      </c>
      <c r="R178" s="150">
        <f t="shared" si="59"/>
        <v>0</v>
      </c>
      <c r="S178" s="62"/>
    </row>
    <row r="179" spans="1:19" hidden="1">
      <c r="A179" s="131">
        <f t="shared" si="50"/>
        <v>2</v>
      </c>
      <c r="B179" s="148">
        <f t="shared" ref="B179:B185" si="60">B178+1</f>
        <v>66</v>
      </c>
      <c r="C179" s="152"/>
      <c r="D179" s="149"/>
      <c r="E179" s="137">
        <f>'FORMULARZ OFERTY'!$H179+'FORMULARZ OFERTY'!$L179</f>
        <v>0</v>
      </c>
      <c r="F179" s="139"/>
      <c r="G179" s="134"/>
      <c r="H179" s="119"/>
      <c r="I179" s="150">
        <f t="shared" si="51"/>
        <v>0</v>
      </c>
      <c r="J179" s="150">
        <f t="shared" si="52"/>
        <v>0</v>
      </c>
      <c r="K179" s="150">
        <f t="shared" si="53"/>
        <v>0</v>
      </c>
      <c r="L179" s="138">
        <v>0</v>
      </c>
      <c r="M179" s="150">
        <f t="shared" si="54"/>
        <v>0</v>
      </c>
      <c r="N179" s="150">
        <f t="shared" si="55"/>
        <v>0</v>
      </c>
      <c r="O179" s="150">
        <f t="shared" si="56"/>
        <v>0</v>
      </c>
      <c r="P179" s="151">
        <f t="shared" si="57"/>
        <v>0</v>
      </c>
      <c r="Q179" s="150">
        <f t="shared" si="58"/>
        <v>0</v>
      </c>
      <c r="R179" s="150">
        <f t="shared" si="59"/>
        <v>0</v>
      </c>
      <c r="S179" s="62"/>
    </row>
    <row r="180" spans="1:19" hidden="1">
      <c r="A180" s="131">
        <f t="shared" ref="A180:A185" si="61">$D$113</f>
        <v>2</v>
      </c>
      <c r="B180" s="148">
        <f t="shared" si="60"/>
        <v>67</v>
      </c>
      <c r="C180" s="152"/>
      <c r="D180" s="149"/>
      <c r="E180" s="137">
        <f>'FORMULARZ OFERTY'!$H180+'FORMULARZ OFERTY'!$L180</f>
        <v>0</v>
      </c>
      <c r="F180" s="139"/>
      <c r="G180" s="134"/>
      <c r="H180" s="119"/>
      <c r="I180" s="150">
        <f t="shared" ref="I180:I185" si="62">ROUND($F180*H180,2)</f>
        <v>0</v>
      </c>
      <c r="J180" s="150">
        <f t="shared" ref="J180:J185" si="63">ROUND(I180*$G180,2)</f>
        <v>0</v>
      </c>
      <c r="K180" s="150">
        <f t="shared" ref="K180:K185" si="64">ROUND(I180+J180,2)</f>
        <v>0</v>
      </c>
      <c r="L180" s="138">
        <v>0</v>
      </c>
      <c r="M180" s="150">
        <f t="shared" ref="M180:M185" si="65">ROUND($F180*L180,2)</f>
        <v>0</v>
      </c>
      <c r="N180" s="150">
        <f t="shared" ref="N180:N185" si="66">ROUND(M180*$G180,2)</f>
        <v>0</v>
      </c>
      <c r="O180" s="150">
        <f t="shared" ref="O180:O185" si="67">ROUND(M180+N180,2)</f>
        <v>0</v>
      </c>
      <c r="P180" s="151">
        <f t="shared" ref="P180:P185" si="68">ROUND(I180+M180,2)</f>
        <v>0</v>
      </c>
      <c r="Q180" s="150">
        <f t="shared" ref="Q180:Q185" si="69">ROUND(J180+N180,2)</f>
        <v>0</v>
      </c>
      <c r="R180" s="150">
        <f t="shared" ref="R180:R185" si="70">ROUND(K180+O180,2)</f>
        <v>0</v>
      </c>
      <c r="S180" s="62"/>
    </row>
    <row r="181" spans="1:19" hidden="1">
      <c r="A181" s="131">
        <f t="shared" si="61"/>
        <v>2</v>
      </c>
      <c r="B181" s="148">
        <f t="shared" si="60"/>
        <v>68</v>
      </c>
      <c r="C181" s="152"/>
      <c r="D181" s="149"/>
      <c r="E181" s="137">
        <f>'FORMULARZ OFERTY'!$H181+'FORMULARZ OFERTY'!$L181</f>
        <v>0</v>
      </c>
      <c r="F181" s="139"/>
      <c r="G181" s="134"/>
      <c r="H181" s="119"/>
      <c r="I181" s="150">
        <f t="shared" si="62"/>
        <v>0</v>
      </c>
      <c r="J181" s="150">
        <f t="shared" si="63"/>
        <v>0</v>
      </c>
      <c r="K181" s="150">
        <f t="shared" si="64"/>
        <v>0</v>
      </c>
      <c r="L181" s="138">
        <v>0</v>
      </c>
      <c r="M181" s="150">
        <f t="shared" si="65"/>
        <v>0</v>
      </c>
      <c r="N181" s="150">
        <f t="shared" si="66"/>
        <v>0</v>
      </c>
      <c r="O181" s="150">
        <f t="shared" si="67"/>
        <v>0</v>
      </c>
      <c r="P181" s="151">
        <f t="shared" si="68"/>
        <v>0</v>
      </c>
      <c r="Q181" s="150">
        <f t="shared" si="69"/>
        <v>0</v>
      </c>
      <c r="R181" s="150">
        <f t="shared" si="70"/>
        <v>0</v>
      </c>
      <c r="S181" s="62"/>
    </row>
    <row r="182" spans="1:19" hidden="1">
      <c r="A182" s="131">
        <f t="shared" si="61"/>
        <v>2</v>
      </c>
      <c r="B182" s="148">
        <f t="shared" si="60"/>
        <v>69</v>
      </c>
      <c r="C182" s="152"/>
      <c r="D182" s="149"/>
      <c r="E182" s="137">
        <f>'FORMULARZ OFERTY'!$H182+'FORMULARZ OFERTY'!$L182</f>
        <v>0</v>
      </c>
      <c r="F182" s="139"/>
      <c r="G182" s="134"/>
      <c r="H182" s="119"/>
      <c r="I182" s="150">
        <f t="shared" si="62"/>
        <v>0</v>
      </c>
      <c r="J182" s="150">
        <f t="shared" si="63"/>
        <v>0</v>
      </c>
      <c r="K182" s="150">
        <f t="shared" si="64"/>
        <v>0</v>
      </c>
      <c r="L182" s="138">
        <v>0</v>
      </c>
      <c r="M182" s="150">
        <f t="shared" si="65"/>
        <v>0</v>
      </c>
      <c r="N182" s="150">
        <f t="shared" si="66"/>
        <v>0</v>
      </c>
      <c r="O182" s="150">
        <f t="shared" si="67"/>
        <v>0</v>
      </c>
      <c r="P182" s="151">
        <f t="shared" si="68"/>
        <v>0</v>
      </c>
      <c r="Q182" s="150">
        <f t="shared" si="69"/>
        <v>0</v>
      </c>
      <c r="R182" s="150">
        <f t="shared" si="70"/>
        <v>0</v>
      </c>
      <c r="S182" s="62"/>
    </row>
    <row r="183" spans="1:19" hidden="1">
      <c r="A183" s="131">
        <f t="shared" si="61"/>
        <v>2</v>
      </c>
      <c r="B183" s="148">
        <f t="shared" si="60"/>
        <v>70</v>
      </c>
      <c r="C183" s="152"/>
      <c r="D183" s="149"/>
      <c r="E183" s="137">
        <f>'FORMULARZ OFERTY'!$H183+'FORMULARZ OFERTY'!$L183</f>
        <v>0</v>
      </c>
      <c r="F183" s="139"/>
      <c r="G183" s="134"/>
      <c r="H183" s="119"/>
      <c r="I183" s="150">
        <f t="shared" si="62"/>
        <v>0</v>
      </c>
      <c r="J183" s="150">
        <f t="shared" si="63"/>
        <v>0</v>
      </c>
      <c r="K183" s="150">
        <f t="shared" si="64"/>
        <v>0</v>
      </c>
      <c r="L183" s="138">
        <v>0</v>
      </c>
      <c r="M183" s="150">
        <f t="shared" si="65"/>
        <v>0</v>
      </c>
      <c r="N183" s="150">
        <f t="shared" si="66"/>
        <v>0</v>
      </c>
      <c r="O183" s="150">
        <f t="shared" si="67"/>
        <v>0</v>
      </c>
      <c r="P183" s="151">
        <f t="shared" si="68"/>
        <v>0</v>
      </c>
      <c r="Q183" s="150">
        <f t="shared" si="69"/>
        <v>0</v>
      </c>
      <c r="R183" s="150">
        <f t="shared" si="70"/>
        <v>0</v>
      </c>
      <c r="S183" s="62"/>
    </row>
    <row r="184" spans="1:19" hidden="1">
      <c r="A184" s="131">
        <f t="shared" si="61"/>
        <v>2</v>
      </c>
      <c r="B184" s="148">
        <f t="shared" si="60"/>
        <v>71</v>
      </c>
      <c r="C184" s="152"/>
      <c r="D184" s="149"/>
      <c r="E184" s="137">
        <f>'FORMULARZ OFERTY'!$H184+'FORMULARZ OFERTY'!$L184</f>
        <v>0</v>
      </c>
      <c r="F184" s="139"/>
      <c r="G184" s="134"/>
      <c r="H184" s="119"/>
      <c r="I184" s="150">
        <f>ROUND($F184*H184,2)</f>
        <v>0</v>
      </c>
      <c r="J184" s="150">
        <f>ROUND(I184*$G184,2)</f>
        <v>0</v>
      </c>
      <c r="K184" s="150">
        <f>ROUND(I184+J184,2)</f>
        <v>0</v>
      </c>
      <c r="L184" s="138">
        <v>0</v>
      </c>
      <c r="M184" s="150">
        <f>ROUND($F184*L184,2)</f>
        <v>0</v>
      </c>
      <c r="N184" s="150">
        <f>ROUND(M184*$G184,2)</f>
        <v>0</v>
      </c>
      <c r="O184" s="150">
        <f>ROUND(M184+N184,2)</f>
        <v>0</v>
      </c>
      <c r="P184" s="151">
        <f>ROUND(I184+M184,2)</f>
        <v>0</v>
      </c>
      <c r="Q184" s="150">
        <f>ROUND(J184+N184,2)</f>
        <v>0</v>
      </c>
      <c r="R184" s="150">
        <f>ROUND(K184+O184,2)</f>
        <v>0</v>
      </c>
      <c r="S184" s="62"/>
    </row>
    <row r="185" spans="1:19" ht="17.25" hidden="1" thickBot="1">
      <c r="A185" s="131">
        <f t="shared" si="61"/>
        <v>2</v>
      </c>
      <c r="B185" s="148">
        <f t="shared" si="60"/>
        <v>72</v>
      </c>
      <c r="C185" s="152"/>
      <c r="D185" s="149"/>
      <c r="E185" s="137">
        <f>'FORMULARZ OFERTY'!$H185+'FORMULARZ OFERTY'!$L185</f>
        <v>0</v>
      </c>
      <c r="F185" s="139"/>
      <c r="G185" s="134"/>
      <c r="H185" s="119"/>
      <c r="I185" s="150">
        <f t="shared" si="62"/>
        <v>0</v>
      </c>
      <c r="J185" s="150">
        <f t="shared" si="63"/>
        <v>0</v>
      </c>
      <c r="K185" s="150">
        <f t="shared" si="64"/>
        <v>0</v>
      </c>
      <c r="L185" s="138">
        <v>0</v>
      </c>
      <c r="M185" s="150">
        <f t="shared" si="65"/>
        <v>0</v>
      </c>
      <c r="N185" s="150">
        <f t="shared" si="66"/>
        <v>0</v>
      </c>
      <c r="O185" s="150">
        <f t="shared" si="67"/>
        <v>0</v>
      </c>
      <c r="P185" s="151">
        <f t="shared" si="68"/>
        <v>0</v>
      </c>
      <c r="Q185" s="150">
        <f t="shared" si="69"/>
        <v>0</v>
      </c>
      <c r="R185" s="150">
        <f t="shared" si="70"/>
        <v>0</v>
      </c>
      <c r="S185" s="62"/>
    </row>
    <row r="186" spans="1:19" ht="18.95" hidden="1" customHeight="1" thickBot="1">
      <c r="A186" s="133" t="s">
        <v>88</v>
      </c>
      <c r="B186" s="120"/>
      <c r="C186" s="121" t="s">
        <v>85</v>
      </c>
      <c r="D186" s="122">
        <v>3</v>
      </c>
      <c r="E186" s="123"/>
      <c r="F186" s="135"/>
      <c r="G186" s="136"/>
      <c r="H186" s="141" t="s">
        <v>124</v>
      </c>
      <c r="I186" s="125">
        <f>VLOOKUP($D186,wartości[],3,FALSE)</f>
        <v>0</v>
      </c>
      <c r="J186" s="125">
        <f>VLOOKUP($D186,wartości[],4,FALSE)</f>
        <v>0</v>
      </c>
      <c r="K186" s="125">
        <f>VLOOKUP($D186,wartości[],5,FALSE)</f>
        <v>0</v>
      </c>
      <c r="L186" s="126"/>
      <c r="M186" s="125">
        <f>VLOOKUP($D186,wartości[],7,FALSE)</f>
        <v>0</v>
      </c>
      <c r="N186" s="125">
        <f>VLOOKUP($D186,wartości[],8,FALSE)</f>
        <v>0</v>
      </c>
      <c r="O186" s="125">
        <f>VLOOKUP($D186,wartości[],9,FALSE)</f>
        <v>0</v>
      </c>
      <c r="P186" s="127">
        <f>VLOOKUP($D186,wartości[],11,FALSE)</f>
        <v>0</v>
      </c>
      <c r="Q186" s="125">
        <f>VLOOKUP($D186,wartości[],12,FALSE)</f>
        <v>0</v>
      </c>
      <c r="R186" s="128">
        <f>VLOOKUP($D186,wartości[],13,FALSE)</f>
        <v>0</v>
      </c>
    </row>
    <row r="187" spans="1:19" hidden="1">
      <c r="A187" s="131">
        <f t="shared" ref="A187:A208" si="71">$D$186</f>
        <v>3</v>
      </c>
      <c r="B187" s="148">
        <f t="shared" ref="B187:B208" si="72">B186+1</f>
        <v>1</v>
      </c>
      <c r="C187" s="152"/>
      <c r="D187" s="149"/>
      <c r="E187" s="137">
        <f>'FORMULARZ OFERTY'!$H187+'FORMULARZ OFERTY'!$L187</f>
        <v>0</v>
      </c>
      <c r="F187" s="139"/>
      <c r="G187" s="134"/>
      <c r="H187" s="119"/>
      <c r="I187" s="150">
        <f t="shared" ref="I187:I188" si="73">ROUND($F187*H187,2)</f>
        <v>0</v>
      </c>
      <c r="J187" s="150">
        <f t="shared" ref="J187:J188" si="74">ROUND(I187*$G187,2)</f>
        <v>0</v>
      </c>
      <c r="K187" s="150">
        <f t="shared" ref="K187:K188" si="75">ROUND(I187+J187,2)</f>
        <v>0</v>
      </c>
      <c r="L187" s="138">
        <v>0</v>
      </c>
      <c r="M187" s="150">
        <f t="shared" ref="M187:M188" si="76">ROUND($F187*L187,2)</f>
        <v>0</v>
      </c>
      <c r="N187" s="150">
        <f t="shared" ref="N187:N188" si="77">ROUND(M187*$G187,2)</f>
        <v>0</v>
      </c>
      <c r="O187" s="150">
        <f t="shared" ref="O187:O188" si="78">ROUND(M187+N187,2)</f>
        <v>0</v>
      </c>
      <c r="P187" s="151">
        <f t="shared" ref="P187:P188" si="79">ROUND(I187+M187,2)</f>
        <v>0</v>
      </c>
      <c r="Q187" s="150">
        <f t="shared" ref="Q187:Q188" si="80">ROUND(J187+N187,2)</f>
        <v>0</v>
      </c>
      <c r="R187" s="150">
        <f t="shared" ref="R187:R188" si="81">ROUND(K187+O187,2)</f>
        <v>0</v>
      </c>
      <c r="S187" s="62"/>
    </row>
    <row r="188" spans="1:19" hidden="1">
      <c r="A188" s="131">
        <f t="shared" si="71"/>
        <v>3</v>
      </c>
      <c r="B188" s="148">
        <f t="shared" si="72"/>
        <v>2</v>
      </c>
      <c r="C188" s="152"/>
      <c r="D188" s="149"/>
      <c r="E188" s="137">
        <f>'FORMULARZ OFERTY'!$H188+'FORMULARZ OFERTY'!$L188</f>
        <v>0</v>
      </c>
      <c r="F188" s="139"/>
      <c r="G188" s="134"/>
      <c r="H188" s="119"/>
      <c r="I188" s="150">
        <f t="shared" si="73"/>
        <v>0</v>
      </c>
      <c r="J188" s="150">
        <f t="shared" si="74"/>
        <v>0</v>
      </c>
      <c r="K188" s="150">
        <f t="shared" si="75"/>
        <v>0</v>
      </c>
      <c r="L188" s="138">
        <v>0</v>
      </c>
      <c r="M188" s="150">
        <f t="shared" si="76"/>
        <v>0</v>
      </c>
      <c r="N188" s="150">
        <f t="shared" si="77"/>
        <v>0</v>
      </c>
      <c r="O188" s="150">
        <f t="shared" si="78"/>
        <v>0</v>
      </c>
      <c r="P188" s="151">
        <f t="shared" si="79"/>
        <v>0</v>
      </c>
      <c r="Q188" s="150">
        <f t="shared" si="80"/>
        <v>0</v>
      </c>
      <c r="R188" s="150">
        <f t="shared" si="81"/>
        <v>0</v>
      </c>
      <c r="S188" s="62"/>
    </row>
    <row r="189" spans="1:19" hidden="1">
      <c r="A189" s="131">
        <f t="shared" si="71"/>
        <v>3</v>
      </c>
      <c r="B189" s="148">
        <f t="shared" si="72"/>
        <v>3</v>
      </c>
      <c r="C189" s="152"/>
      <c r="D189" s="149"/>
      <c r="E189" s="137">
        <f>'FORMULARZ OFERTY'!$H189+'FORMULARZ OFERTY'!$L189</f>
        <v>0</v>
      </c>
      <c r="F189" s="139"/>
      <c r="G189" s="134"/>
      <c r="H189" s="119"/>
      <c r="I189" s="150">
        <f t="shared" ref="I189:I208" si="82">ROUND($F189*H189,2)</f>
        <v>0</v>
      </c>
      <c r="J189" s="150">
        <f t="shared" ref="J189:J208" si="83">ROUND(I189*$G189,2)</f>
        <v>0</v>
      </c>
      <c r="K189" s="150">
        <f t="shared" ref="K189:K208" si="84">ROUND(I189+J189,2)</f>
        <v>0</v>
      </c>
      <c r="L189" s="138">
        <v>0</v>
      </c>
      <c r="M189" s="150">
        <f t="shared" ref="M189:M208" si="85">ROUND($F189*L189,2)</f>
        <v>0</v>
      </c>
      <c r="N189" s="150">
        <f t="shared" ref="N189:N208" si="86">ROUND(M189*$G189,2)</f>
        <v>0</v>
      </c>
      <c r="O189" s="150">
        <f t="shared" ref="O189:O208" si="87">ROUND(M189+N189,2)</f>
        <v>0</v>
      </c>
      <c r="P189" s="151">
        <f t="shared" ref="P189:P208" si="88">ROUND(I189+M189,2)</f>
        <v>0</v>
      </c>
      <c r="Q189" s="150">
        <f t="shared" ref="Q189:Q208" si="89">ROUND(J189+N189,2)</f>
        <v>0</v>
      </c>
      <c r="R189" s="150">
        <f t="shared" ref="R189:R208" si="90">ROUND(K189+O189,2)</f>
        <v>0</v>
      </c>
      <c r="S189" s="62"/>
    </row>
    <row r="190" spans="1:19" hidden="1">
      <c r="A190" s="131">
        <f t="shared" si="71"/>
        <v>3</v>
      </c>
      <c r="B190" s="148">
        <f t="shared" si="72"/>
        <v>4</v>
      </c>
      <c r="C190" s="152"/>
      <c r="D190" s="149"/>
      <c r="E190" s="137">
        <f>'FORMULARZ OFERTY'!$H190+'FORMULARZ OFERTY'!$L190</f>
        <v>0</v>
      </c>
      <c r="F190" s="139"/>
      <c r="G190" s="134"/>
      <c r="H190" s="119"/>
      <c r="I190" s="150">
        <f t="shared" ref="I190:I194" si="91">ROUND($F190*H190,2)</f>
        <v>0</v>
      </c>
      <c r="J190" s="150">
        <f t="shared" ref="J190:J194" si="92">ROUND(I190*$G190,2)</f>
        <v>0</v>
      </c>
      <c r="K190" s="150">
        <f t="shared" ref="K190:K194" si="93">ROUND(I190+J190,2)</f>
        <v>0</v>
      </c>
      <c r="L190" s="138">
        <v>0</v>
      </c>
      <c r="M190" s="150">
        <f t="shared" ref="M190:M194" si="94">ROUND($F190*L190,2)</f>
        <v>0</v>
      </c>
      <c r="N190" s="150">
        <f t="shared" ref="N190:N194" si="95">ROUND(M190*$G190,2)</f>
        <v>0</v>
      </c>
      <c r="O190" s="150">
        <f t="shared" ref="O190:O194" si="96">ROUND(M190+N190,2)</f>
        <v>0</v>
      </c>
      <c r="P190" s="151">
        <f t="shared" ref="P190:P194" si="97">ROUND(I190+M190,2)</f>
        <v>0</v>
      </c>
      <c r="Q190" s="150">
        <f t="shared" ref="Q190:Q194" si="98">ROUND(J190+N190,2)</f>
        <v>0</v>
      </c>
      <c r="R190" s="150">
        <f t="shared" ref="R190:R194" si="99">ROUND(K190+O190,2)</f>
        <v>0</v>
      </c>
      <c r="S190" s="62"/>
    </row>
    <row r="191" spans="1:19" hidden="1">
      <c r="A191" s="131">
        <f t="shared" si="71"/>
        <v>3</v>
      </c>
      <c r="B191" s="148">
        <f t="shared" si="72"/>
        <v>5</v>
      </c>
      <c r="C191" s="152"/>
      <c r="D191" s="149"/>
      <c r="E191" s="137">
        <f>'FORMULARZ OFERTY'!$H191+'FORMULARZ OFERTY'!$L191</f>
        <v>0</v>
      </c>
      <c r="F191" s="139"/>
      <c r="G191" s="134"/>
      <c r="H191" s="119"/>
      <c r="I191" s="150">
        <f t="shared" si="91"/>
        <v>0</v>
      </c>
      <c r="J191" s="150">
        <f t="shared" si="92"/>
        <v>0</v>
      </c>
      <c r="K191" s="150">
        <f t="shared" si="93"/>
        <v>0</v>
      </c>
      <c r="L191" s="138">
        <v>0</v>
      </c>
      <c r="M191" s="150">
        <f t="shared" si="94"/>
        <v>0</v>
      </c>
      <c r="N191" s="150">
        <f t="shared" si="95"/>
        <v>0</v>
      </c>
      <c r="O191" s="150">
        <f t="shared" si="96"/>
        <v>0</v>
      </c>
      <c r="P191" s="151">
        <f t="shared" si="97"/>
        <v>0</v>
      </c>
      <c r="Q191" s="150">
        <f t="shared" si="98"/>
        <v>0</v>
      </c>
      <c r="R191" s="150">
        <f t="shared" si="99"/>
        <v>0</v>
      </c>
      <c r="S191" s="62"/>
    </row>
    <row r="192" spans="1:19" hidden="1">
      <c r="A192" s="131">
        <f t="shared" si="71"/>
        <v>3</v>
      </c>
      <c r="B192" s="148">
        <f t="shared" si="72"/>
        <v>6</v>
      </c>
      <c r="C192" s="152"/>
      <c r="D192" s="149"/>
      <c r="E192" s="137">
        <f>'FORMULARZ OFERTY'!$H192+'FORMULARZ OFERTY'!$L192</f>
        <v>0</v>
      </c>
      <c r="F192" s="139"/>
      <c r="G192" s="134"/>
      <c r="H192" s="119"/>
      <c r="I192" s="150">
        <f t="shared" si="91"/>
        <v>0</v>
      </c>
      <c r="J192" s="150">
        <f t="shared" si="92"/>
        <v>0</v>
      </c>
      <c r="K192" s="150">
        <f t="shared" si="93"/>
        <v>0</v>
      </c>
      <c r="L192" s="138">
        <v>0</v>
      </c>
      <c r="M192" s="150">
        <f t="shared" si="94"/>
        <v>0</v>
      </c>
      <c r="N192" s="150">
        <f t="shared" si="95"/>
        <v>0</v>
      </c>
      <c r="O192" s="150">
        <f t="shared" si="96"/>
        <v>0</v>
      </c>
      <c r="P192" s="151">
        <f t="shared" si="97"/>
        <v>0</v>
      </c>
      <c r="Q192" s="150">
        <f t="shared" si="98"/>
        <v>0</v>
      </c>
      <c r="R192" s="150">
        <f t="shared" si="99"/>
        <v>0</v>
      </c>
      <c r="S192" s="62"/>
    </row>
    <row r="193" spans="1:19" hidden="1">
      <c r="A193" s="131">
        <f t="shared" si="71"/>
        <v>3</v>
      </c>
      <c r="B193" s="148">
        <f t="shared" si="72"/>
        <v>7</v>
      </c>
      <c r="C193" s="152"/>
      <c r="D193" s="149"/>
      <c r="E193" s="137">
        <f>'FORMULARZ OFERTY'!$H193+'FORMULARZ OFERTY'!$L193</f>
        <v>0</v>
      </c>
      <c r="F193" s="139"/>
      <c r="G193" s="134"/>
      <c r="H193" s="119"/>
      <c r="I193" s="150">
        <f t="shared" si="91"/>
        <v>0</v>
      </c>
      <c r="J193" s="150">
        <f t="shared" si="92"/>
        <v>0</v>
      </c>
      <c r="K193" s="150">
        <f t="shared" si="93"/>
        <v>0</v>
      </c>
      <c r="L193" s="138">
        <v>0</v>
      </c>
      <c r="M193" s="150">
        <f t="shared" si="94"/>
        <v>0</v>
      </c>
      <c r="N193" s="150">
        <f t="shared" si="95"/>
        <v>0</v>
      </c>
      <c r="O193" s="150">
        <f t="shared" si="96"/>
        <v>0</v>
      </c>
      <c r="P193" s="151">
        <f t="shared" si="97"/>
        <v>0</v>
      </c>
      <c r="Q193" s="150">
        <f t="shared" si="98"/>
        <v>0</v>
      </c>
      <c r="R193" s="150">
        <f t="shared" si="99"/>
        <v>0</v>
      </c>
      <c r="S193" s="62"/>
    </row>
    <row r="194" spans="1:19" hidden="1">
      <c r="A194" s="131">
        <f t="shared" si="71"/>
        <v>3</v>
      </c>
      <c r="B194" s="148">
        <f t="shared" si="72"/>
        <v>8</v>
      </c>
      <c r="C194" s="152"/>
      <c r="D194" s="149"/>
      <c r="E194" s="137">
        <f>'FORMULARZ OFERTY'!$H194+'FORMULARZ OFERTY'!$L194</f>
        <v>0</v>
      </c>
      <c r="F194" s="139"/>
      <c r="G194" s="134"/>
      <c r="H194" s="119"/>
      <c r="I194" s="150">
        <f t="shared" si="91"/>
        <v>0</v>
      </c>
      <c r="J194" s="150">
        <f t="shared" si="92"/>
        <v>0</v>
      </c>
      <c r="K194" s="150">
        <f t="shared" si="93"/>
        <v>0</v>
      </c>
      <c r="L194" s="138">
        <v>0</v>
      </c>
      <c r="M194" s="150">
        <f t="shared" si="94"/>
        <v>0</v>
      </c>
      <c r="N194" s="150">
        <f t="shared" si="95"/>
        <v>0</v>
      </c>
      <c r="O194" s="150">
        <f t="shared" si="96"/>
        <v>0</v>
      </c>
      <c r="P194" s="151">
        <f t="shared" si="97"/>
        <v>0</v>
      </c>
      <c r="Q194" s="150">
        <f t="shared" si="98"/>
        <v>0</v>
      </c>
      <c r="R194" s="150">
        <f t="shared" si="99"/>
        <v>0</v>
      </c>
      <c r="S194" s="62"/>
    </row>
    <row r="195" spans="1:19" hidden="1">
      <c r="A195" s="131">
        <f t="shared" si="71"/>
        <v>3</v>
      </c>
      <c r="B195" s="148">
        <f t="shared" si="72"/>
        <v>9</v>
      </c>
      <c r="C195" s="152"/>
      <c r="D195" s="149"/>
      <c r="E195" s="137">
        <f>'FORMULARZ OFERTY'!$H195+'FORMULARZ OFERTY'!$L195</f>
        <v>0</v>
      </c>
      <c r="F195" s="139"/>
      <c r="G195" s="134"/>
      <c r="H195" s="119"/>
      <c r="I195" s="150">
        <f t="shared" ref="I195:I201" si="100">ROUND($F195*H195,2)</f>
        <v>0</v>
      </c>
      <c r="J195" s="150">
        <f t="shared" ref="J195:J201" si="101">ROUND(I195*$G195,2)</f>
        <v>0</v>
      </c>
      <c r="K195" s="150">
        <f t="shared" ref="K195:K201" si="102">ROUND(I195+J195,2)</f>
        <v>0</v>
      </c>
      <c r="L195" s="138">
        <v>0</v>
      </c>
      <c r="M195" s="150">
        <f t="shared" ref="M195:M201" si="103">ROUND($F195*L195,2)</f>
        <v>0</v>
      </c>
      <c r="N195" s="150">
        <f t="shared" ref="N195:N201" si="104">ROUND(M195*$G195,2)</f>
        <v>0</v>
      </c>
      <c r="O195" s="150">
        <f t="shared" ref="O195:O201" si="105">ROUND(M195+N195,2)</f>
        <v>0</v>
      </c>
      <c r="P195" s="151">
        <f t="shared" ref="P195:P201" si="106">ROUND(I195+M195,2)</f>
        <v>0</v>
      </c>
      <c r="Q195" s="150">
        <f t="shared" ref="Q195:Q201" si="107">ROUND(J195+N195,2)</f>
        <v>0</v>
      </c>
      <c r="R195" s="150">
        <f t="shared" ref="R195:R201" si="108">ROUND(K195+O195,2)</f>
        <v>0</v>
      </c>
      <c r="S195" s="62"/>
    </row>
    <row r="196" spans="1:19" hidden="1">
      <c r="A196" s="131">
        <f t="shared" si="71"/>
        <v>3</v>
      </c>
      <c r="B196" s="148">
        <f t="shared" si="72"/>
        <v>10</v>
      </c>
      <c r="C196" s="152"/>
      <c r="D196" s="149"/>
      <c r="E196" s="137">
        <f>'FORMULARZ OFERTY'!$H196+'FORMULARZ OFERTY'!$L196</f>
        <v>0</v>
      </c>
      <c r="F196" s="139"/>
      <c r="G196" s="134"/>
      <c r="H196" s="119"/>
      <c r="I196" s="150">
        <f t="shared" si="100"/>
        <v>0</v>
      </c>
      <c r="J196" s="150">
        <f t="shared" si="101"/>
        <v>0</v>
      </c>
      <c r="K196" s="150">
        <f t="shared" si="102"/>
        <v>0</v>
      </c>
      <c r="L196" s="138">
        <v>0</v>
      </c>
      <c r="M196" s="150">
        <f t="shared" si="103"/>
        <v>0</v>
      </c>
      <c r="N196" s="150">
        <f t="shared" si="104"/>
        <v>0</v>
      </c>
      <c r="O196" s="150">
        <f t="shared" si="105"/>
        <v>0</v>
      </c>
      <c r="P196" s="151">
        <f t="shared" si="106"/>
        <v>0</v>
      </c>
      <c r="Q196" s="150">
        <f t="shared" si="107"/>
        <v>0</v>
      </c>
      <c r="R196" s="150">
        <f t="shared" si="108"/>
        <v>0</v>
      </c>
      <c r="S196" s="62"/>
    </row>
    <row r="197" spans="1:19" hidden="1">
      <c r="A197" s="131">
        <f t="shared" si="71"/>
        <v>3</v>
      </c>
      <c r="B197" s="148">
        <f t="shared" si="72"/>
        <v>11</v>
      </c>
      <c r="C197" s="152"/>
      <c r="D197" s="149"/>
      <c r="E197" s="137">
        <f>'FORMULARZ OFERTY'!$H197+'FORMULARZ OFERTY'!$L197</f>
        <v>0</v>
      </c>
      <c r="F197" s="139"/>
      <c r="G197" s="134"/>
      <c r="H197" s="119"/>
      <c r="I197" s="150">
        <f t="shared" si="100"/>
        <v>0</v>
      </c>
      <c r="J197" s="150">
        <f t="shared" si="101"/>
        <v>0</v>
      </c>
      <c r="K197" s="150">
        <f t="shared" si="102"/>
        <v>0</v>
      </c>
      <c r="L197" s="138">
        <v>0</v>
      </c>
      <c r="M197" s="150">
        <f t="shared" si="103"/>
        <v>0</v>
      </c>
      <c r="N197" s="150">
        <f t="shared" si="104"/>
        <v>0</v>
      </c>
      <c r="O197" s="150">
        <f t="shared" si="105"/>
        <v>0</v>
      </c>
      <c r="P197" s="151">
        <f t="shared" si="106"/>
        <v>0</v>
      </c>
      <c r="Q197" s="150">
        <f t="shared" si="107"/>
        <v>0</v>
      </c>
      <c r="R197" s="150">
        <f t="shared" si="108"/>
        <v>0</v>
      </c>
      <c r="S197" s="62"/>
    </row>
    <row r="198" spans="1:19" hidden="1">
      <c r="A198" s="131">
        <f t="shared" si="71"/>
        <v>3</v>
      </c>
      <c r="B198" s="148">
        <f t="shared" si="72"/>
        <v>12</v>
      </c>
      <c r="C198" s="152"/>
      <c r="D198" s="149"/>
      <c r="E198" s="137">
        <f>'FORMULARZ OFERTY'!$H198+'FORMULARZ OFERTY'!$L198</f>
        <v>0</v>
      </c>
      <c r="F198" s="139"/>
      <c r="G198" s="134"/>
      <c r="H198" s="119"/>
      <c r="I198" s="150">
        <f t="shared" si="100"/>
        <v>0</v>
      </c>
      <c r="J198" s="150">
        <f t="shared" si="101"/>
        <v>0</v>
      </c>
      <c r="K198" s="150">
        <f t="shared" si="102"/>
        <v>0</v>
      </c>
      <c r="L198" s="138">
        <v>0</v>
      </c>
      <c r="M198" s="150">
        <f t="shared" si="103"/>
        <v>0</v>
      </c>
      <c r="N198" s="150">
        <f t="shared" si="104"/>
        <v>0</v>
      </c>
      <c r="O198" s="150">
        <f t="shared" si="105"/>
        <v>0</v>
      </c>
      <c r="P198" s="151">
        <f t="shared" si="106"/>
        <v>0</v>
      </c>
      <c r="Q198" s="150">
        <f t="shared" si="107"/>
        <v>0</v>
      </c>
      <c r="R198" s="150">
        <f t="shared" si="108"/>
        <v>0</v>
      </c>
      <c r="S198" s="62"/>
    </row>
    <row r="199" spans="1:19" hidden="1">
      <c r="A199" s="131">
        <f t="shared" si="71"/>
        <v>3</v>
      </c>
      <c r="B199" s="148">
        <f t="shared" si="72"/>
        <v>13</v>
      </c>
      <c r="C199" s="152"/>
      <c r="D199" s="149"/>
      <c r="E199" s="137">
        <f>'FORMULARZ OFERTY'!$H199+'FORMULARZ OFERTY'!$L199</f>
        <v>0</v>
      </c>
      <c r="F199" s="139"/>
      <c r="G199" s="134"/>
      <c r="H199" s="119"/>
      <c r="I199" s="150">
        <f t="shared" si="100"/>
        <v>0</v>
      </c>
      <c r="J199" s="150">
        <f t="shared" si="101"/>
        <v>0</v>
      </c>
      <c r="K199" s="150">
        <f t="shared" si="102"/>
        <v>0</v>
      </c>
      <c r="L199" s="138">
        <v>0</v>
      </c>
      <c r="M199" s="150">
        <f t="shared" si="103"/>
        <v>0</v>
      </c>
      <c r="N199" s="150">
        <f t="shared" si="104"/>
        <v>0</v>
      </c>
      <c r="O199" s="150">
        <f t="shared" si="105"/>
        <v>0</v>
      </c>
      <c r="P199" s="151">
        <f t="shared" si="106"/>
        <v>0</v>
      </c>
      <c r="Q199" s="150">
        <f t="shared" si="107"/>
        <v>0</v>
      </c>
      <c r="R199" s="150">
        <f t="shared" si="108"/>
        <v>0</v>
      </c>
      <c r="S199" s="62"/>
    </row>
    <row r="200" spans="1:19" hidden="1">
      <c r="A200" s="131">
        <f t="shared" si="71"/>
        <v>3</v>
      </c>
      <c r="B200" s="148">
        <f t="shared" si="72"/>
        <v>14</v>
      </c>
      <c r="C200" s="152"/>
      <c r="D200" s="149"/>
      <c r="E200" s="137">
        <f>'FORMULARZ OFERTY'!$H200+'FORMULARZ OFERTY'!$L200</f>
        <v>0</v>
      </c>
      <c r="F200" s="139"/>
      <c r="G200" s="134"/>
      <c r="H200" s="119"/>
      <c r="I200" s="150">
        <f t="shared" si="100"/>
        <v>0</v>
      </c>
      <c r="J200" s="150">
        <f t="shared" si="101"/>
        <v>0</v>
      </c>
      <c r="K200" s="150">
        <f t="shared" si="102"/>
        <v>0</v>
      </c>
      <c r="L200" s="138">
        <v>0</v>
      </c>
      <c r="M200" s="150">
        <f t="shared" si="103"/>
        <v>0</v>
      </c>
      <c r="N200" s="150">
        <f t="shared" si="104"/>
        <v>0</v>
      </c>
      <c r="O200" s="150">
        <f t="shared" si="105"/>
        <v>0</v>
      </c>
      <c r="P200" s="151">
        <f t="shared" si="106"/>
        <v>0</v>
      </c>
      <c r="Q200" s="150">
        <f t="shared" si="107"/>
        <v>0</v>
      </c>
      <c r="R200" s="150">
        <f t="shared" si="108"/>
        <v>0</v>
      </c>
      <c r="S200" s="62"/>
    </row>
    <row r="201" spans="1:19" hidden="1">
      <c r="A201" s="131">
        <f t="shared" si="71"/>
        <v>3</v>
      </c>
      <c r="B201" s="148">
        <f t="shared" si="72"/>
        <v>15</v>
      </c>
      <c r="C201" s="152"/>
      <c r="D201" s="149"/>
      <c r="E201" s="137">
        <f>'FORMULARZ OFERTY'!$H201+'FORMULARZ OFERTY'!$L201</f>
        <v>0</v>
      </c>
      <c r="F201" s="139"/>
      <c r="G201" s="134"/>
      <c r="H201" s="119"/>
      <c r="I201" s="150">
        <f t="shared" si="100"/>
        <v>0</v>
      </c>
      <c r="J201" s="150">
        <f t="shared" si="101"/>
        <v>0</v>
      </c>
      <c r="K201" s="150">
        <f t="shared" si="102"/>
        <v>0</v>
      </c>
      <c r="L201" s="138">
        <v>0</v>
      </c>
      <c r="M201" s="150">
        <f t="shared" si="103"/>
        <v>0</v>
      </c>
      <c r="N201" s="150">
        <f t="shared" si="104"/>
        <v>0</v>
      </c>
      <c r="O201" s="150">
        <f t="shared" si="105"/>
        <v>0</v>
      </c>
      <c r="P201" s="151">
        <f t="shared" si="106"/>
        <v>0</v>
      </c>
      <c r="Q201" s="150">
        <f t="shared" si="107"/>
        <v>0</v>
      </c>
      <c r="R201" s="150">
        <f t="shared" si="108"/>
        <v>0</v>
      </c>
      <c r="S201" s="62"/>
    </row>
    <row r="202" spans="1:19" hidden="1">
      <c r="A202" s="131">
        <f t="shared" si="71"/>
        <v>3</v>
      </c>
      <c r="B202" s="148">
        <f t="shared" si="72"/>
        <v>16</v>
      </c>
      <c r="C202" s="152"/>
      <c r="D202" s="149"/>
      <c r="E202" s="137">
        <f>'FORMULARZ OFERTY'!$H202+'FORMULARZ OFERTY'!$L202</f>
        <v>0</v>
      </c>
      <c r="F202" s="139"/>
      <c r="G202" s="134"/>
      <c r="H202" s="119"/>
      <c r="I202" s="150">
        <f t="shared" si="82"/>
        <v>0</v>
      </c>
      <c r="J202" s="150">
        <f t="shared" si="83"/>
        <v>0</v>
      </c>
      <c r="K202" s="150">
        <f t="shared" si="84"/>
        <v>0</v>
      </c>
      <c r="L202" s="138">
        <v>0</v>
      </c>
      <c r="M202" s="150">
        <f t="shared" si="85"/>
        <v>0</v>
      </c>
      <c r="N202" s="150">
        <f t="shared" si="86"/>
        <v>0</v>
      </c>
      <c r="O202" s="150">
        <f t="shared" si="87"/>
        <v>0</v>
      </c>
      <c r="P202" s="151">
        <f t="shared" si="88"/>
        <v>0</v>
      </c>
      <c r="Q202" s="150">
        <f t="shared" si="89"/>
        <v>0</v>
      </c>
      <c r="R202" s="150">
        <f t="shared" si="90"/>
        <v>0</v>
      </c>
      <c r="S202" s="62"/>
    </row>
    <row r="203" spans="1:19" hidden="1">
      <c r="A203" s="131">
        <f t="shared" si="71"/>
        <v>3</v>
      </c>
      <c r="B203" s="148">
        <f t="shared" si="72"/>
        <v>17</v>
      </c>
      <c r="C203" s="152"/>
      <c r="D203" s="149"/>
      <c r="E203" s="137">
        <f>'FORMULARZ OFERTY'!$H203+'FORMULARZ OFERTY'!$L203</f>
        <v>0</v>
      </c>
      <c r="F203" s="139"/>
      <c r="G203" s="134"/>
      <c r="H203" s="119"/>
      <c r="I203" s="150">
        <f t="shared" si="82"/>
        <v>0</v>
      </c>
      <c r="J203" s="150">
        <f t="shared" si="83"/>
        <v>0</v>
      </c>
      <c r="K203" s="150">
        <f t="shared" si="84"/>
        <v>0</v>
      </c>
      <c r="L203" s="138">
        <v>0</v>
      </c>
      <c r="M203" s="150">
        <f t="shared" si="85"/>
        <v>0</v>
      </c>
      <c r="N203" s="150">
        <f t="shared" si="86"/>
        <v>0</v>
      </c>
      <c r="O203" s="150">
        <f t="shared" si="87"/>
        <v>0</v>
      </c>
      <c r="P203" s="151">
        <f t="shared" si="88"/>
        <v>0</v>
      </c>
      <c r="Q203" s="150">
        <f t="shared" si="89"/>
        <v>0</v>
      </c>
      <c r="R203" s="150">
        <f t="shared" si="90"/>
        <v>0</v>
      </c>
      <c r="S203" s="62"/>
    </row>
    <row r="204" spans="1:19" hidden="1">
      <c r="A204" s="131">
        <f t="shared" si="71"/>
        <v>3</v>
      </c>
      <c r="B204" s="148">
        <f t="shared" si="72"/>
        <v>18</v>
      </c>
      <c r="C204" s="152"/>
      <c r="D204" s="149"/>
      <c r="E204" s="137">
        <f>'FORMULARZ OFERTY'!$H204+'FORMULARZ OFERTY'!$L204</f>
        <v>0</v>
      </c>
      <c r="F204" s="139"/>
      <c r="G204" s="134"/>
      <c r="H204" s="119"/>
      <c r="I204" s="150">
        <f t="shared" si="82"/>
        <v>0</v>
      </c>
      <c r="J204" s="150">
        <f t="shared" si="83"/>
        <v>0</v>
      </c>
      <c r="K204" s="150">
        <f t="shared" si="84"/>
        <v>0</v>
      </c>
      <c r="L204" s="138">
        <v>0</v>
      </c>
      <c r="M204" s="150">
        <f t="shared" si="85"/>
        <v>0</v>
      </c>
      <c r="N204" s="150">
        <f t="shared" si="86"/>
        <v>0</v>
      </c>
      <c r="O204" s="150">
        <f t="shared" si="87"/>
        <v>0</v>
      </c>
      <c r="P204" s="151">
        <f t="shared" si="88"/>
        <v>0</v>
      </c>
      <c r="Q204" s="150">
        <f t="shared" si="89"/>
        <v>0</v>
      </c>
      <c r="R204" s="150">
        <f t="shared" si="90"/>
        <v>0</v>
      </c>
      <c r="S204" s="62"/>
    </row>
    <row r="205" spans="1:19" hidden="1">
      <c r="A205" s="131">
        <f t="shared" si="71"/>
        <v>3</v>
      </c>
      <c r="B205" s="148">
        <f t="shared" si="72"/>
        <v>19</v>
      </c>
      <c r="C205" s="152"/>
      <c r="D205" s="149"/>
      <c r="E205" s="137">
        <f>'FORMULARZ OFERTY'!$H205+'FORMULARZ OFERTY'!$L205</f>
        <v>0</v>
      </c>
      <c r="F205" s="139"/>
      <c r="G205" s="134"/>
      <c r="H205" s="119"/>
      <c r="I205" s="150">
        <f t="shared" si="82"/>
        <v>0</v>
      </c>
      <c r="J205" s="150">
        <f t="shared" si="83"/>
        <v>0</v>
      </c>
      <c r="K205" s="150">
        <f t="shared" si="84"/>
        <v>0</v>
      </c>
      <c r="L205" s="138">
        <v>0</v>
      </c>
      <c r="M205" s="150">
        <f t="shared" si="85"/>
        <v>0</v>
      </c>
      <c r="N205" s="150">
        <f t="shared" si="86"/>
        <v>0</v>
      </c>
      <c r="O205" s="150">
        <f t="shared" si="87"/>
        <v>0</v>
      </c>
      <c r="P205" s="151">
        <f t="shared" si="88"/>
        <v>0</v>
      </c>
      <c r="Q205" s="150">
        <f t="shared" si="89"/>
        <v>0</v>
      </c>
      <c r="R205" s="150">
        <f t="shared" si="90"/>
        <v>0</v>
      </c>
      <c r="S205" s="62"/>
    </row>
    <row r="206" spans="1:19" hidden="1">
      <c r="A206" s="131">
        <f t="shared" si="71"/>
        <v>3</v>
      </c>
      <c r="B206" s="148">
        <f t="shared" si="72"/>
        <v>20</v>
      </c>
      <c r="C206" s="152"/>
      <c r="D206" s="149"/>
      <c r="E206" s="137">
        <f>'FORMULARZ OFERTY'!$H206+'FORMULARZ OFERTY'!$L206</f>
        <v>0</v>
      </c>
      <c r="F206" s="139"/>
      <c r="G206" s="134"/>
      <c r="H206" s="119"/>
      <c r="I206" s="150">
        <f t="shared" si="82"/>
        <v>0</v>
      </c>
      <c r="J206" s="150">
        <f t="shared" si="83"/>
        <v>0</v>
      </c>
      <c r="K206" s="150">
        <f t="shared" si="84"/>
        <v>0</v>
      </c>
      <c r="L206" s="138">
        <v>0</v>
      </c>
      <c r="M206" s="150">
        <f t="shared" si="85"/>
        <v>0</v>
      </c>
      <c r="N206" s="150">
        <f t="shared" si="86"/>
        <v>0</v>
      </c>
      <c r="O206" s="150">
        <f t="shared" si="87"/>
        <v>0</v>
      </c>
      <c r="P206" s="151">
        <f t="shared" si="88"/>
        <v>0</v>
      </c>
      <c r="Q206" s="150">
        <f t="shared" si="89"/>
        <v>0</v>
      </c>
      <c r="R206" s="150">
        <f t="shared" si="90"/>
        <v>0</v>
      </c>
      <c r="S206" s="62"/>
    </row>
    <row r="207" spans="1:19" hidden="1">
      <c r="A207" s="131">
        <f t="shared" si="71"/>
        <v>3</v>
      </c>
      <c r="B207" s="148">
        <f t="shared" si="72"/>
        <v>21</v>
      </c>
      <c r="C207" s="152"/>
      <c r="D207" s="149"/>
      <c r="E207" s="137">
        <f>'FORMULARZ OFERTY'!$H207+'FORMULARZ OFERTY'!$L207</f>
        <v>0</v>
      </c>
      <c r="F207" s="139"/>
      <c r="G207" s="134"/>
      <c r="H207" s="119"/>
      <c r="I207" s="150">
        <f t="shared" si="82"/>
        <v>0</v>
      </c>
      <c r="J207" s="150">
        <f t="shared" si="83"/>
        <v>0</v>
      </c>
      <c r="K207" s="150">
        <f t="shared" si="84"/>
        <v>0</v>
      </c>
      <c r="L207" s="138">
        <v>0</v>
      </c>
      <c r="M207" s="150">
        <f t="shared" si="85"/>
        <v>0</v>
      </c>
      <c r="N207" s="150">
        <f t="shared" si="86"/>
        <v>0</v>
      </c>
      <c r="O207" s="150">
        <f t="shared" si="87"/>
        <v>0</v>
      </c>
      <c r="P207" s="151">
        <f t="shared" si="88"/>
        <v>0</v>
      </c>
      <c r="Q207" s="150">
        <f t="shared" si="89"/>
        <v>0</v>
      </c>
      <c r="R207" s="150">
        <f t="shared" si="90"/>
        <v>0</v>
      </c>
      <c r="S207" s="62"/>
    </row>
    <row r="208" spans="1:19" ht="17.25" hidden="1" thickBot="1">
      <c r="A208" s="131">
        <f t="shared" si="71"/>
        <v>3</v>
      </c>
      <c r="B208" s="148">
        <f t="shared" si="72"/>
        <v>22</v>
      </c>
      <c r="C208" s="152"/>
      <c r="D208" s="149"/>
      <c r="E208" s="137">
        <f>'FORMULARZ OFERTY'!$H208+'FORMULARZ OFERTY'!$L208</f>
        <v>0</v>
      </c>
      <c r="F208" s="139"/>
      <c r="G208" s="134"/>
      <c r="H208" s="119"/>
      <c r="I208" s="150">
        <f t="shared" si="82"/>
        <v>0</v>
      </c>
      <c r="J208" s="150">
        <f t="shared" si="83"/>
        <v>0</v>
      </c>
      <c r="K208" s="150">
        <f t="shared" si="84"/>
        <v>0</v>
      </c>
      <c r="L208" s="138">
        <v>0</v>
      </c>
      <c r="M208" s="150">
        <f t="shared" si="85"/>
        <v>0</v>
      </c>
      <c r="N208" s="150">
        <f t="shared" si="86"/>
        <v>0</v>
      </c>
      <c r="O208" s="150">
        <f t="shared" si="87"/>
        <v>0</v>
      </c>
      <c r="P208" s="151">
        <f t="shared" si="88"/>
        <v>0</v>
      </c>
      <c r="Q208" s="150">
        <f t="shared" si="89"/>
        <v>0</v>
      </c>
      <c r="R208" s="150">
        <f t="shared" si="90"/>
        <v>0</v>
      </c>
      <c r="S208" s="62"/>
    </row>
    <row r="209" spans="1:19" ht="18.95" hidden="1" customHeight="1" thickBot="1">
      <c r="A209" s="133" t="s">
        <v>88</v>
      </c>
      <c r="B209" s="120"/>
      <c r="C209" s="121" t="s">
        <v>85</v>
      </c>
      <c r="D209" s="122">
        <v>4</v>
      </c>
      <c r="E209" s="123"/>
      <c r="F209" s="135"/>
      <c r="G209" s="136"/>
      <c r="H209" s="141" t="s">
        <v>124</v>
      </c>
      <c r="I209" s="125">
        <f>VLOOKUP($D209,wartości[],3,FALSE)</f>
        <v>0</v>
      </c>
      <c r="J209" s="125">
        <f>VLOOKUP($D209,wartości[],4,FALSE)</f>
        <v>0</v>
      </c>
      <c r="K209" s="125">
        <f>VLOOKUP($D209,wartości[],5,FALSE)</f>
        <v>0</v>
      </c>
      <c r="L209" s="126"/>
      <c r="M209" s="125">
        <f>VLOOKUP($D209,wartości[],7,FALSE)</f>
        <v>0</v>
      </c>
      <c r="N209" s="125">
        <f>VLOOKUP($D209,wartości[],8,FALSE)</f>
        <v>0</v>
      </c>
      <c r="O209" s="125">
        <f>VLOOKUP($D209,wartości[],9,FALSE)</f>
        <v>0</v>
      </c>
      <c r="P209" s="127">
        <f>VLOOKUP($D209,wartości[],11,FALSE)</f>
        <v>0</v>
      </c>
      <c r="Q209" s="125">
        <f>VLOOKUP($D209,wartości[],12,FALSE)</f>
        <v>0</v>
      </c>
      <c r="R209" s="128">
        <f>VLOOKUP($D209,wartości[],13,FALSE)</f>
        <v>0</v>
      </c>
    </row>
    <row r="210" spans="1:19" ht="17.25" hidden="1" thickBot="1">
      <c r="A210" s="131">
        <f>$D$209</f>
        <v>4</v>
      </c>
      <c r="B210" s="148"/>
      <c r="C210" s="152"/>
      <c r="D210" s="149"/>
      <c r="E210" s="137"/>
      <c r="F210" s="139"/>
      <c r="G210" s="140"/>
      <c r="H210" s="119"/>
      <c r="I210" s="150">
        <f t="shared" ref="I210" si="109">ROUND($F210*H210,2)</f>
        <v>0</v>
      </c>
      <c r="J210" s="150">
        <f t="shared" ref="J210" si="110">ROUND(I210*$G210,2)</f>
        <v>0</v>
      </c>
      <c r="K210" s="150">
        <f t="shared" ref="K210" si="111">ROUND(I210+J210,2)</f>
        <v>0</v>
      </c>
      <c r="L210" s="138">
        <v>0</v>
      </c>
      <c r="M210" s="150">
        <f t="shared" ref="M210" si="112">ROUND($F210*L210,2)</f>
        <v>0</v>
      </c>
      <c r="N210" s="150">
        <f t="shared" ref="N210" si="113">ROUND(M210*$G210,2)</f>
        <v>0</v>
      </c>
      <c r="O210" s="150">
        <f t="shared" ref="O210" si="114">ROUND(M210+N210,2)</f>
        <v>0</v>
      </c>
      <c r="P210" s="151">
        <f t="shared" ref="P210" si="115">ROUND(I210+M210,2)</f>
        <v>0</v>
      </c>
      <c r="Q210" s="150">
        <f t="shared" ref="Q210" si="116">ROUND(J210+N210,2)</f>
        <v>0</v>
      </c>
      <c r="R210" s="150">
        <f t="shared" ref="R210" si="117">ROUND(K210+O210,2)</f>
        <v>0</v>
      </c>
      <c r="S210" s="62"/>
    </row>
    <row r="211" spans="1:19" ht="18.95" hidden="1" customHeight="1" thickBot="1">
      <c r="A211" s="133" t="s">
        <v>88</v>
      </c>
      <c r="B211" s="120"/>
      <c r="C211" s="121" t="s">
        <v>85</v>
      </c>
      <c r="D211" s="122">
        <v>5</v>
      </c>
      <c r="E211" s="123"/>
      <c r="F211" s="135"/>
      <c r="G211" s="136"/>
      <c r="H211" s="141" t="s">
        <v>124</v>
      </c>
      <c r="I211" s="125">
        <f>VLOOKUP($D211,wartości[],3,FALSE)</f>
        <v>0</v>
      </c>
      <c r="J211" s="125">
        <f>VLOOKUP($D211,wartości[],4,FALSE)</f>
        <v>0</v>
      </c>
      <c r="K211" s="125">
        <f>VLOOKUP($D211,wartości[],5,FALSE)</f>
        <v>0</v>
      </c>
      <c r="L211" s="126"/>
      <c r="M211" s="125">
        <f>VLOOKUP($D211,wartości[],7,FALSE)</f>
        <v>0</v>
      </c>
      <c r="N211" s="125">
        <f>VLOOKUP($D211,wartości[],8,FALSE)</f>
        <v>0</v>
      </c>
      <c r="O211" s="125">
        <f>VLOOKUP($D211,wartości[],9,FALSE)</f>
        <v>0</v>
      </c>
      <c r="P211" s="127">
        <f>VLOOKUP($D211,wartości[],11,FALSE)</f>
        <v>0</v>
      </c>
      <c r="Q211" s="125">
        <f>VLOOKUP($D211,wartości[],12,FALSE)</f>
        <v>0</v>
      </c>
      <c r="R211" s="128">
        <f>VLOOKUP($D211,wartości[],13,FALSE)</f>
        <v>0</v>
      </c>
    </row>
    <row r="212" spans="1:19" hidden="1">
      <c r="A212" s="131">
        <f>$D$211</f>
        <v>5</v>
      </c>
      <c r="B212" s="148"/>
      <c r="C212" s="152"/>
      <c r="D212" s="149"/>
      <c r="E212" s="137"/>
      <c r="F212" s="139"/>
      <c r="G212" s="140"/>
      <c r="H212" s="119"/>
      <c r="I212" s="150">
        <f t="shared" ref="I212" si="118">ROUND($F212*H212,2)</f>
        <v>0</v>
      </c>
      <c r="J212" s="150">
        <f t="shared" ref="J212" si="119">ROUND(I212*$G212,2)</f>
        <v>0</v>
      </c>
      <c r="K212" s="150">
        <f t="shared" ref="K212" si="120">ROUND(I212+J212,2)</f>
        <v>0</v>
      </c>
      <c r="L212" s="138">
        <v>0</v>
      </c>
      <c r="M212" s="150">
        <f t="shared" ref="M212" si="121">ROUND($F212*L212,2)</f>
        <v>0</v>
      </c>
      <c r="N212" s="150">
        <f t="shared" ref="N212" si="122">ROUND(M212*$G212,2)</f>
        <v>0</v>
      </c>
      <c r="O212" s="150">
        <f t="shared" ref="O212" si="123">ROUND(M212+N212,2)</f>
        <v>0</v>
      </c>
      <c r="P212" s="151">
        <f t="shared" ref="P212" si="124">ROUND(I212+M212,2)</f>
        <v>0</v>
      </c>
      <c r="Q212" s="150">
        <f t="shared" ref="Q212" si="125">ROUND(J212+N212,2)</f>
        <v>0</v>
      </c>
      <c r="R212" s="150">
        <f t="shared" ref="R212" si="126">ROUND(K212+O212,2)</f>
        <v>0</v>
      </c>
      <c r="S212" s="62"/>
    </row>
    <row r="213" spans="1:19"/>
    <row r="214" spans="1:19"/>
    <row r="215" spans="1:19" hidden="1">
      <c r="F215" s="66"/>
      <c r="H215" s="63"/>
      <c r="L215" s="63"/>
    </row>
    <row r="216" spans="1:19" hidden="1">
      <c r="F216" s="66"/>
      <c r="H216" s="63"/>
      <c r="L216" s="63"/>
    </row>
    <row r="217" spans="1:19" hidden="1">
      <c r="F217" s="66"/>
      <c r="H217" s="63"/>
      <c r="L217" s="63"/>
    </row>
    <row r="218" spans="1:19" hidden="1">
      <c r="F218" s="66"/>
      <c r="H218" s="63"/>
      <c r="L218" s="63"/>
    </row>
    <row r="219" spans="1:19" hidden="1">
      <c r="F219" s="66"/>
      <c r="H219" s="63"/>
      <c r="L219" s="63"/>
    </row>
    <row r="220" spans="1:19" hidden="1">
      <c r="F220" s="66"/>
      <c r="H220" s="63"/>
      <c r="L220" s="63"/>
    </row>
    <row r="221" spans="1:19" hidden="1">
      <c r="F221" s="66"/>
      <c r="H221" s="63"/>
      <c r="L221" s="63"/>
    </row>
    <row r="222" spans="1:19" hidden="1">
      <c r="F222" s="66"/>
      <c r="H222" s="63"/>
      <c r="L222" s="63"/>
    </row>
    <row r="223" spans="1:19" hidden="1">
      <c r="F223" s="66"/>
      <c r="H223" s="63"/>
      <c r="L223" s="63"/>
    </row>
    <row r="224" spans="1:19" hidden="1">
      <c r="F224" s="66"/>
      <c r="H224" s="63"/>
      <c r="L224" s="63"/>
    </row>
    <row r="225" spans="6:12" hidden="1">
      <c r="F225" s="66"/>
      <c r="H225" s="63"/>
      <c r="L225" s="63"/>
    </row>
    <row r="226" spans="6:12" hidden="1">
      <c r="F226" s="66"/>
      <c r="H226" s="63"/>
      <c r="L226" s="63"/>
    </row>
    <row r="227" spans="6:12" hidden="1">
      <c r="F227" s="66"/>
      <c r="H227" s="63"/>
      <c r="L227" s="63"/>
    </row>
    <row r="228" spans="6:12" hidden="1">
      <c r="F228" s="66"/>
      <c r="H228" s="63"/>
      <c r="L228" s="63"/>
    </row>
    <row r="229" spans="6:12" hidden="1">
      <c r="F229" s="66"/>
      <c r="H229" s="63"/>
      <c r="L229" s="63"/>
    </row>
    <row r="230" spans="6:12" hidden="1">
      <c r="F230" s="66"/>
      <c r="H230" s="63"/>
      <c r="L230" s="63"/>
    </row>
    <row r="231" spans="6:12" hidden="1">
      <c r="F231" s="66"/>
      <c r="H231" s="63"/>
      <c r="L231" s="63"/>
    </row>
    <row r="232" spans="6:12" hidden="1">
      <c r="F232" s="66"/>
      <c r="H232" s="63"/>
      <c r="L232" s="63"/>
    </row>
    <row r="233" spans="6:12" hidden="1">
      <c r="F233" s="66"/>
      <c r="H233" s="63"/>
      <c r="L233" s="63"/>
    </row>
    <row r="234" spans="6:12" hidden="1">
      <c r="F234" s="66"/>
      <c r="H234" s="63"/>
      <c r="L234" s="63"/>
    </row>
    <row r="235" spans="6:12" hidden="1">
      <c r="F235" s="66"/>
      <c r="H235" s="63"/>
      <c r="L235" s="63"/>
    </row>
    <row r="236" spans="6:12" hidden="1">
      <c r="F236" s="66"/>
      <c r="H236" s="63"/>
      <c r="L236" s="63"/>
    </row>
    <row r="237" spans="6:12" hidden="1">
      <c r="F237" s="66"/>
      <c r="H237" s="63"/>
      <c r="L237" s="63"/>
    </row>
    <row r="238" spans="6:12" hidden="1">
      <c r="F238" s="66"/>
      <c r="H238" s="63"/>
      <c r="L238" s="63"/>
    </row>
    <row r="239" spans="6:12" hidden="1">
      <c r="F239" s="66"/>
      <c r="H239" s="63"/>
      <c r="L239" s="63"/>
    </row>
    <row r="240" spans="6:12" hidden="1">
      <c r="F240" s="66"/>
      <c r="H240" s="63"/>
      <c r="L240" s="63"/>
    </row>
    <row r="241" spans="6:12" hidden="1">
      <c r="F241" s="66"/>
      <c r="H241" s="63"/>
      <c r="L241" s="63"/>
    </row>
    <row r="242" spans="6:12" hidden="1">
      <c r="F242" s="66"/>
      <c r="H242" s="63"/>
      <c r="L242" s="63"/>
    </row>
    <row r="243" spans="6:12" hidden="1">
      <c r="F243" s="66"/>
      <c r="H243" s="63"/>
      <c r="L243" s="63"/>
    </row>
    <row r="244" spans="6:12" hidden="1">
      <c r="F244" s="66"/>
      <c r="H244" s="63"/>
      <c r="L244" s="63"/>
    </row>
    <row r="245" spans="6:12" hidden="1">
      <c r="F245" s="66"/>
      <c r="H245" s="63"/>
      <c r="L245" s="63"/>
    </row>
    <row r="246" spans="6:12" hidden="1">
      <c r="F246" s="66"/>
      <c r="H246" s="63"/>
      <c r="L246" s="63"/>
    </row>
    <row r="247" spans="6:12" hidden="1">
      <c r="F247" s="66"/>
      <c r="H247" s="63"/>
      <c r="L247" s="63"/>
    </row>
    <row r="248" spans="6:12" hidden="1">
      <c r="F248" s="66"/>
      <c r="H248" s="63"/>
      <c r="L248" s="63"/>
    </row>
    <row r="249" spans="6:12" hidden="1">
      <c r="F249" s="66"/>
      <c r="H249" s="63"/>
      <c r="L249" s="63"/>
    </row>
    <row r="250" spans="6:12" hidden="1">
      <c r="F250" s="66"/>
      <c r="H250" s="63"/>
      <c r="L250" s="63"/>
    </row>
    <row r="251" spans="6:12" hidden="1">
      <c r="F251" s="66"/>
      <c r="H251" s="63"/>
      <c r="L251" s="63"/>
    </row>
    <row r="252" spans="6:12" hidden="1">
      <c r="F252" s="66"/>
      <c r="H252" s="63"/>
      <c r="L252" s="63"/>
    </row>
    <row r="253" spans="6:12" hidden="1">
      <c r="F253" s="66"/>
      <c r="H253" s="63"/>
      <c r="L253" s="63"/>
    </row>
    <row r="254" spans="6:12" hidden="1">
      <c r="F254" s="66"/>
      <c r="H254" s="63"/>
      <c r="L254" s="63"/>
    </row>
    <row r="255" spans="6:12" hidden="1">
      <c r="F255" s="66"/>
      <c r="H255" s="63"/>
      <c r="L255" s="63"/>
    </row>
    <row r="256" spans="6:12" hidden="1">
      <c r="F256" s="66"/>
      <c r="H256" s="63"/>
      <c r="L256" s="63"/>
    </row>
    <row r="257" spans="6:12" hidden="1">
      <c r="F257" s="66"/>
      <c r="H257" s="63"/>
      <c r="L257" s="63"/>
    </row>
    <row r="258" spans="6:12" hidden="1">
      <c r="F258" s="66"/>
      <c r="H258" s="63"/>
      <c r="L258" s="63"/>
    </row>
    <row r="259" spans="6:12" hidden="1">
      <c r="F259" s="66"/>
      <c r="H259" s="63"/>
      <c r="L259" s="63"/>
    </row>
    <row r="260" spans="6:12" hidden="1">
      <c r="F260" s="66"/>
      <c r="H260" s="63"/>
      <c r="L260" s="63"/>
    </row>
    <row r="261" spans="6:12" hidden="1">
      <c r="F261" s="66"/>
      <c r="H261" s="63"/>
      <c r="L261" s="63"/>
    </row>
    <row r="262" spans="6:12" hidden="1">
      <c r="F262" s="66"/>
      <c r="H262" s="63"/>
      <c r="L262" s="63"/>
    </row>
    <row r="263" spans="6:12" hidden="1">
      <c r="F263" s="66"/>
      <c r="H263" s="63"/>
      <c r="L263" s="63"/>
    </row>
    <row r="264" spans="6:12" hidden="1">
      <c r="F264" s="66"/>
      <c r="H264" s="63"/>
      <c r="L264" s="63"/>
    </row>
    <row r="265" spans="6:12" hidden="1">
      <c r="F265" s="66"/>
      <c r="H265" s="63"/>
      <c r="L265" s="63"/>
    </row>
    <row r="266" spans="6:12" hidden="1">
      <c r="F266" s="66"/>
      <c r="H266" s="63"/>
      <c r="L266" s="63"/>
    </row>
    <row r="267" spans="6:12" hidden="1">
      <c r="F267" s="66"/>
      <c r="H267" s="63"/>
      <c r="L267" s="63"/>
    </row>
    <row r="268" spans="6:12" hidden="1">
      <c r="F268" s="66"/>
      <c r="H268" s="63"/>
      <c r="L268" s="63"/>
    </row>
    <row r="269" spans="6:12" hidden="1">
      <c r="F269" s="66"/>
      <c r="H269" s="63"/>
      <c r="L269" s="63"/>
    </row>
    <row r="270" spans="6:12" hidden="1">
      <c r="F270" s="66"/>
      <c r="H270" s="63"/>
      <c r="L270" s="63"/>
    </row>
    <row r="271" spans="6:12" hidden="1">
      <c r="F271" s="66"/>
      <c r="H271" s="63"/>
      <c r="L271" s="63"/>
    </row>
    <row r="272" spans="6:12" hidden="1">
      <c r="F272" s="66"/>
      <c r="H272" s="63"/>
      <c r="L272" s="63"/>
    </row>
    <row r="273" spans="6:12" hidden="1">
      <c r="F273" s="66"/>
      <c r="H273" s="63"/>
      <c r="L273" s="63"/>
    </row>
    <row r="274" spans="6:12" hidden="1">
      <c r="F274" s="66"/>
      <c r="H274" s="63"/>
      <c r="L274" s="63"/>
    </row>
    <row r="275" spans="6:12" hidden="1">
      <c r="F275" s="66"/>
      <c r="H275" s="63"/>
      <c r="L275" s="63"/>
    </row>
    <row r="276" spans="6:12" hidden="1">
      <c r="F276" s="66"/>
      <c r="H276" s="63"/>
      <c r="L276" s="63"/>
    </row>
    <row r="277" spans="6:12" hidden="1">
      <c r="F277" s="66"/>
      <c r="H277" s="63"/>
      <c r="L277" s="63"/>
    </row>
    <row r="278" spans="6:12" hidden="1">
      <c r="F278" s="66"/>
      <c r="H278" s="63"/>
      <c r="L278" s="63"/>
    </row>
    <row r="279" spans="6:12" hidden="1">
      <c r="F279" s="66"/>
      <c r="H279" s="63"/>
      <c r="L279" s="63"/>
    </row>
    <row r="280" spans="6:12" hidden="1">
      <c r="F280" s="66"/>
      <c r="H280" s="63"/>
      <c r="L280" s="63"/>
    </row>
    <row r="281" spans="6:12" hidden="1">
      <c r="F281" s="66"/>
      <c r="H281" s="63"/>
      <c r="L281" s="63"/>
    </row>
    <row r="282" spans="6:12" hidden="1">
      <c r="F282" s="66"/>
      <c r="H282" s="63"/>
      <c r="L282" s="63"/>
    </row>
    <row r="283" spans="6:12" hidden="1">
      <c r="F283" s="66"/>
      <c r="H283" s="63"/>
      <c r="L283" s="63"/>
    </row>
    <row r="284" spans="6:12" hidden="1">
      <c r="F284" s="66"/>
      <c r="H284" s="63"/>
      <c r="L284" s="63"/>
    </row>
    <row r="285" spans="6:12" hidden="1">
      <c r="F285" s="66"/>
      <c r="H285" s="63"/>
      <c r="L285" s="63"/>
    </row>
    <row r="286" spans="6:12" hidden="1">
      <c r="F286" s="66"/>
      <c r="H286" s="63"/>
      <c r="L286" s="63"/>
    </row>
    <row r="287" spans="6:12" hidden="1">
      <c r="F287" s="66"/>
      <c r="H287" s="63"/>
      <c r="L287" s="63"/>
    </row>
    <row r="288" spans="6:12" hidden="1">
      <c r="F288" s="66"/>
      <c r="H288" s="63"/>
      <c r="L288" s="63"/>
    </row>
    <row r="289" spans="6:12" hidden="1">
      <c r="F289" s="66"/>
      <c r="H289" s="63"/>
      <c r="L289" s="63"/>
    </row>
    <row r="290" spans="6:12" hidden="1">
      <c r="F290" s="66"/>
      <c r="H290" s="63"/>
      <c r="L290" s="63"/>
    </row>
    <row r="291" spans="6:12" hidden="1">
      <c r="F291" s="66"/>
      <c r="H291" s="63"/>
      <c r="L291" s="63"/>
    </row>
    <row r="292" spans="6:12" hidden="1">
      <c r="F292" s="66"/>
      <c r="H292" s="63"/>
      <c r="L292" s="63"/>
    </row>
    <row r="293" spans="6:12" hidden="1">
      <c r="F293" s="66"/>
      <c r="H293" s="63"/>
      <c r="L293" s="63"/>
    </row>
    <row r="294" spans="6:12" hidden="1">
      <c r="F294" s="66"/>
      <c r="H294" s="63"/>
      <c r="L294" s="63"/>
    </row>
    <row r="295" spans="6:12" hidden="1">
      <c r="F295" s="66"/>
      <c r="H295" s="63"/>
      <c r="L295" s="63"/>
    </row>
    <row r="296" spans="6:12" hidden="1">
      <c r="F296" s="66"/>
      <c r="H296" s="63"/>
      <c r="L296" s="63"/>
    </row>
    <row r="297" spans="6:12" hidden="1">
      <c r="F297" s="66"/>
      <c r="H297" s="63"/>
      <c r="L297" s="63"/>
    </row>
    <row r="298" spans="6:12" hidden="1">
      <c r="F298" s="66"/>
      <c r="H298" s="63"/>
      <c r="L298" s="63"/>
    </row>
    <row r="299" spans="6:12" hidden="1">
      <c r="F299" s="66"/>
      <c r="H299" s="63"/>
      <c r="L299" s="63"/>
    </row>
    <row r="300" spans="6:12" hidden="1">
      <c r="F300" s="66"/>
      <c r="H300" s="63"/>
      <c r="L300" s="63"/>
    </row>
    <row r="301" spans="6:12" hidden="1">
      <c r="F301" s="66"/>
      <c r="H301" s="63"/>
      <c r="L301" s="63"/>
    </row>
    <row r="302" spans="6:12" hidden="1">
      <c r="F302" s="66"/>
      <c r="H302" s="63"/>
      <c r="L302" s="63"/>
    </row>
    <row r="303" spans="6:12" hidden="1">
      <c r="F303" s="66"/>
      <c r="H303" s="63"/>
      <c r="L303" s="63"/>
    </row>
    <row r="304" spans="6:12" hidden="1">
      <c r="F304" s="66"/>
      <c r="H304" s="63"/>
      <c r="L304" s="63"/>
    </row>
    <row r="305" spans="6:12" hidden="1">
      <c r="F305" s="66"/>
      <c r="H305" s="63"/>
      <c r="L305" s="63"/>
    </row>
    <row r="306" spans="6:12" hidden="1">
      <c r="F306" s="66"/>
      <c r="H306" s="63"/>
      <c r="L306" s="63"/>
    </row>
    <row r="307" spans="6:12" hidden="1">
      <c r="F307" s="66"/>
      <c r="H307" s="63"/>
      <c r="L307" s="63"/>
    </row>
    <row r="308" spans="6:12" hidden="1">
      <c r="F308" s="66"/>
      <c r="H308" s="63"/>
      <c r="L308" s="63"/>
    </row>
    <row r="309" spans="6:12" hidden="1">
      <c r="F309" s="66"/>
      <c r="H309" s="63"/>
      <c r="L309" s="63"/>
    </row>
    <row r="310" spans="6:12" hidden="1">
      <c r="F310" s="66"/>
      <c r="H310" s="63"/>
      <c r="L310" s="63"/>
    </row>
    <row r="311" spans="6:12" hidden="1">
      <c r="F311" s="66"/>
      <c r="H311" s="63"/>
      <c r="L311" s="63"/>
    </row>
    <row r="312" spans="6:12" hidden="1">
      <c r="F312" s="66"/>
      <c r="H312" s="63"/>
      <c r="L312" s="63"/>
    </row>
    <row r="313" spans="6:12" hidden="1">
      <c r="F313" s="66"/>
      <c r="H313" s="63"/>
      <c r="L313" s="63"/>
    </row>
    <row r="314" spans="6:12" hidden="1">
      <c r="F314" s="66"/>
      <c r="H314" s="63"/>
      <c r="L314" s="63"/>
    </row>
    <row r="315" spans="6:12" hidden="1">
      <c r="F315" s="66"/>
      <c r="H315" s="63"/>
      <c r="L315" s="63"/>
    </row>
    <row r="316" spans="6:12" hidden="1">
      <c r="F316" s="66"/>
      <c r="H316" s="63"/>
      <c r="L316" s="63"/>
    </row>
    <row r="317" spans="6:12" hidden="1">
      <c r="F317" s="66"/>
      <c r="H317" s="63"/>
      <c r="L317" s="63"/>
    </row>
    <row r="318" spans="6:12"/>
  </sheetData>
  <sheetProtection algorithmName="SHA-512" hashValue="otwE2/RamRpEatrrsEFZXgWNRJ+HtJBcVCau0JZ79uSNV0OvZ9RQgJWfs6QXdrJ1V2oWt7H/BP0lsogikf3mKQ==" saltValue="Yum+sD+ag5lkOAM0UJ3d7A==" spinCount="100000" sheet="1" objects="1" scenarios="1"/>
  <mergeCells count="40">
    <mergeCell ref="N14:O14"/>
    <mergeCell ref="D14:M14"/>
    <mergeCell ref="E16:G16"/>
    <mergeCell ref="F20:H20"/>
    <mergeCell ref="I20:K20"/>
    <mergeCell ref="F19:H19"/>
    <mergeCell ref="C15:K15"/>
    <mergeCell ref="M15:O15"/>
    <mergeCell ref="F18:H18"/>
    <mergeCell ref="I18:K18"/>
    <mergeCell ref="F17:G17"/>
    <mergeCell ref="D3:K4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F21:H21"/>
    <mergeCell ref="I21:K21"/>
    <mergeCell ref="L21:N21"/>
    <mergeCell ref="O21:Q21"/>
    <mergeCell ref="I19:K19"/>
    <mergeCell ref="F23:H23"/>
    <mergeCell ref="I23:K23"/>
    <mergeCell ref="L23:N23"/>
    <mergeCell ref="O23:Q23"/>
    <mergeCell ref="I22:K22"/>
    <mergeCell ref="L22:N22"/>
    <mergeCell ref="O22:Q22"/>
    <mergeCell ref="F22:H22"/>
  </mergeCells>
  <conditionalFormatting sqref="D2">
    <cfRule type="notContainsBlanks" dxfId="176" priority="78">
      <formula>LEN(TRIM(D2))&gt;0</formula>
    </cfRule>
  </conditionalFormatting>
  <conditionalFormatting sqref="D3:K4">
    <cfRule type="notContainsBlanks" dxfId="175" priority="75">
      <formula>LEN(TRIM(D3))&gt;0</formula>
    </cfRule>
  </conditionalFormatting>
  <conditionalFormatting sqref="D5:F5">
    <cfRule type="notContainsBlanks" dxfId="174" priority="72">
      <formula>LEN(TRIM(D5))&gt;0</formula>
    </cfRule>
  </conditionalFormatting>
  <conditionalFormatting sqref="M3">
    <cfRule type="notContainsBlanks" dxfId="173" priority="71">
      <formula>LEN(TRIM(M3))&gt;0</formula>
    </cfRule>
  </conditionalFormatting>
  <conditionalFormatting sqref="O3">
    <cfRule type="notContainsBlanks" dxfId="172" priority="70">
      <formula>LEN(TRIM(O3))&gt;0</formula>
    </cfRule>
  </conditionalFormatting>
  <conditionalFormatting sqref="I5:K5">
    <cfRule type="notContainsBlanks" dxfId="171" priority="79">
      <formula>LEN(TRIM(I5))&gt;0</formula>
    </cfRule>
  </conditionalFormatting>
  <conditionalFormatting sqref="D6:G6">
    <cfRule type="notContainsBlanks" dxfId="170" priority="68">
      <formula>LEN(TRIM(D6))&gt;0</formula>
    </cfRule>
  </conditionalFormatting>
  <conditionalFormatting sqref="I6">
    <cfRule type="notContainsBlanks" dxfId="169" priority="67">
      <formula>LEN(TRIM(I6))&gt;0</formula>
    </cfRule>
  </conditionalFormatting>
  <conditionalFormatting sqref="K6:M6">
    <cfRule type="notContainsBlanks" dxfId="168" priority="66">
      <formula>LEN(TRIM(K6))&gt;0</formula>
    </cfRule>
  </conditionalFormatting>
  <conditionalFormatting sqref="D7:H7">
    <cfRule type="notContainsBlanks" dxfId="167" priority="65">
      <formula>LEN(TRIM(D7))&gt;0</formula>
    </cfRule>
  </conditionalFormatting>
  <conditionalFormatting sqref="D9:H9">
    <cfRule type="notContainsBlanks" dxfId="166" priority="64">
      <formula>LEN(TRIM(D9))&gt;0</formula>
    </cfRule>
  </conditionalFormatting>
  <conditionalFormatting sqref="M9:O9">
    <cfRule type="notContainsBlanks" dxfId="165" priority="63">
      <formula>LEN(TRIM(M9))&gt;0</formula>
    </cfRule>
  </conditionalFormatting>
  <conditionalFormatting sqref="F22:H22">
    <cfRule type="notContainsBlanks" dxfId="164" priority="62">
      <formula>LEN(TRIM(F22))&gt;0</formula>
    </cfRule>
  </conditionalFormatting>
  <conditionalFormatting sqref="F23:H23">
    <cfRule type="notContainsBlanks" dxfId="163" priority="61">
      <formula>LEN(TRIM(F23))&gt;0</formula>
    </cfRule>
  </conditionalFormatting>
  <conditionalFormatting sqref="O22:Q22">
    <cfRule type="notContainsBlanks" dxfId="162" priority="53">
      <formula>LEN(TRIM(O22))&gt;0</formula>
    </cfRule>
  </conditionalFormatting>
  <conditionalFormatting sqref="I22:K22">
    <cfRule type="notContainsBlanks" dxfId="161" priority="59">
      <formula>LEN(TRIM(I22))&gt;0</formula>
    </cfRule>
  </conditionalFormatting>
  <conditionalFormatting sqref="I23:K23">
    <cfRule type="notContainsBlanks" dxfId="160" priority="58">
      <formula>LEN(TRIM(I23))&gt;0</formula>
    </cfRule>
  </conditionalFormatting>
  <conditionalFormatting sqref="L22:N22">
    <cfRule type="notContainsBlanks" dxfId="159" priority="56">
      <formula>LEN(TRIM(L22))&gt;0</formula>
    </cfRule>
  </conditionalFormatting>
  <conditionalFormatting sqref="L23:N23">
    <cfRule type="notContainsBlanks" dxfId="158" priority="55">
      <formula>LEN(TRIM(L23))&gt;0</formula>
    </cfRule>
  </conditionalFormatting>
  <conditionalFormatting sqref="O23:Q23">
    <cfRule type="notContainsBlanks" dxfId="157" priority="52">
      <formula>LEN(TRIM(O23))&gt;0</formula>
    </cfRule>
  </conditionalFormatting>
  <conditionalFormatting sqref="F21:H21">
    <cfRule type="notContainsBlanks" dxfId="156" priority="44">
      <formula>LEN(TRIM(F21))&gt;0</formula>
    </cfRule>
  </conditionalFormatting>
  <conditionalFormatting sqref="I113:R113 I211:R211 H187:K208 M187:R208">
    <cfRule type="cellIs" dxfId="155" priority="50" operator="equal">
      <formula>0</formula>
    </cfRule>
  </conditionalFormatting>
  <conditionalFormatting sqref="I28:R29">
    <cfRule type="cellIs" dxfId="154" priority="49" operator="equal">
      <formula>0</formula>
    </cfRule>
  </conditionalFormatting>
  <conditionalFormatting sqref="I186:R186">
    <cfRule type="cellIs" dxfId="153" priority="48" operator="equal">
      <formula>0</formula>
    </cfRule>
  </conditionalFormatting>
  <conditionalFormatting sqref="I209:R209">
    <cfRule type="cellIs" dxfId="152" priority="47" operator="equal">
      <formula>0</formula>
    </cfRule>
  </conditionalFormatting>
  <conditionalFormatting sqref="F20:H20">
    <cfRule type="notContainsBlanks" dxfId="151" priority="46">
      <formula>LEN(TRIM(F20))&gt;0</formula>
    </cfRule>
  </conditionalFormatting>
  <conditionalFormatting sqref="I20:K20">
    <cfRule type="notContainsBlanks" dxfId="150" priority="43">
      <formula>LEN(TRIM(I20))&gt;0</formula>
    </cfRule>
  </conditionalFormatting>
  <conditionalFormatting sqref="I21:K21">
    <cfRule type="notContainsBlanks" dxfId="149" priority="41">
      <formula>LEN(TRIM(I21))&gt;0</formula>
    </cfRule>
  </conditionalFormatting>
  <conditionalFormatting sqref="L21:N21">
    <cfRule type="notContainsBlanks" dxfId="148" priority="38">
      <formula>LEN(TRIM(L21))&gt;0</formula>
    </cfRule>
  </conditionalFormatting>
  <conditionalFormatting sqref="P20:Q20">
    <cfRule type="notContainsBlanks" dxfId="147" priority="37">
      <formula>LEN(TRIM(P20))&gt;0</formula>
    </cfRule>
  </conditionalFormatting>
  <conditionalFormatting sqref="O21:Q21">
    <cfRule type="notContainsBlanks" dxfId="146" priority="35">
      <formula>LEN(TRIM(O21))&gt;0</formula>
    </cfRule>
  </conditionalFormatting>
  <conditionalFormatting sqref="I104:R112">
    <cfRule type="cellIs" dxfId="145" priority="31" operator="equal">
      <formula>0</formula>
    </cfRule>
  </conditionalFormatting>
  <conditionalFormatting sqref="H114:K185 M114:R185">
    <cfRule type="cellIs" dxfId="144" priority="30" operator="equal">
      <formula>0</formula>
    </cfRule>
  </conditionalFormatting>
  <conditionalFormatting sqref="H210:K210 M210:R210">
    <cfRule type="cellIs" dxfId="143" priority="29" operator="equal">
      <formula>0</formula>
    </cfRule>
  </conditionalFormatting>
  <conditionalFormatting sqref="H212:K212 M212:R212">
    <cfRule type="cellIs" dxfId="142" priority="28" operator="equal">
      <formula>0</formula>
    </cfRule>
  </conditionalFormatting>
  <conditionalFormatting sqref="L114:L185">
    <cfRule type="cellIs" dxfId="141" priority="27" operator="equal">
      <formula>0</formula>
    </cfRule>
  </conditionalFormatting>
  <conditionalFormatting sqref="L187:L208">
    <cfRule type="cellIs" dxfId="140" priority="26" operator="equal">
      <formula>0</formula>
    </cfRule>
  </conditionalFormatting>
  <conditionalFormatting sqref="L210">
    <cfRule type="cellIs" dxfId="139" priority="25" operator="equal">
      <formula>0</formula>
    </cfRule>
  </conditionalFormatting>
  <conditionalFormatting sqref="L212">
    <cfRule type="cellIs" dxfId="138" priority="24" operator="equal">
      <formula>0</formula>
    </cfRule>
  </conditionalFormatting>
  <conditionalFormatting sqref="H104:H112">
    <cfRule type="cellIs" dxfId="137" priority="23" operator="equal">
      <formula>0</formula>
    </cfRule>
  </conditionalFormatting>
  <conditionalFormatting sqref="I30:R30">
    <cfRule type="cellIs" dxfId="136" priority="13" operator="equal">
      <formula>0</formula>
    </cfRule>
  </conditionalFormatting>
  <conditionalFormatting sqref="H30">
    <cfRule type="cellIs" dxfId="135" priority="12" operator="equal">
      <formula>0</formula>
    </cfRule>
  </conditionalFormatting>
  <conditionalFormatting sqref="I31:R35 I57:R68">
    <cfRule type="cellIs" dxfId="134" priority="11" operator="equal">
      <formula>0</formula>
    </cfRule>
  </conditionalFormatting>
  <conditionalFormatting sqref="H57:H68">
    <cfRule type="cellIs" dxfId="133" priority="10" operator="equal">
      <formula>0</formula>
    </cfRule>
  </conditionalFormatting>
  <conditionalFormatting sqref="I69:R85">
    <cfRule type="cellIs" dxfId="132" priority="9" operator="equal">
      <formula>0</formula>
    </cfRule>
  </conditionalFormatting>
  <conditionalFormatting sqref="H69:H85">
    <cfRule type="cellIs" dxfId="131" priority="8" operator="equal">
      <formula>0</formula>
    </cfRule>
  </conditionalFormatting>
  <conditionalFormatting sqref="I86:R103">
    <cfRule type="cellIs" dxfId="130" priority="7" operator="equal">
      <formula>0</formula>
    </cfRule>
  </conditionalFormatting>
  <conditionalFormatting sqref="H86:H103">
    <cfRule type="cellIs" dxfId="129" priority="6" operator="equal">
      <formula>0</formula>
    </cfRule>
  </conditionalFormatting>
  <conditionalFormatting sqref="I36:R47">
    <cfRule type="cellIs" dxfId="128" priority="5" operator="equal">
      <formula>0</formula>
    </cfRule>
  </conditionalFormatting>
  <conditionalFormatting sqref="I48:R56">
    <cfRule type="cellIs" dxfId="126" priority="3" operator="equal">
      <formula>0</formula>
    </cfRule>
  </conditionalFormatting>
  <conditionalFormatting sqref="H56">
    <cfRule type="cellIs" dxfId="125" priority="2" operator="equal">
      <formula>0</formula>
    </cfRule>
  </conditionalFormatting>
  <conditionalFormatting sqref="H31:H55">
    <cfRule type="cellIs" dxfId="1" priority="1" operator="equal">
      <formula>0</formula>
    </cfRule>
  </conditionalFormatting>
  <dataValidations disablePrompts="1"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29 D113 D211 D186 D209 D20:D23">
      <formula1>Zadanie</formula1>
    </dataValidation>
    <dataValidation type="list" allowBlank="1" showInputMessage="1" showErrorMessage="1" sqref="F20:H23">
      <formula1>K_2</formula1>
    </dataValidation>
    <dataValidation type="list" allowBlank="1" showInputMessage="1" showErrorMessage="1" sqref="I20:K23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7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D11" sqref="D11"/>
    </sheetView>
  </sheetViews>
  <sheetFormatPr defaultColWidth="0" defaultRowHeight="12.75" zeroHeight="1"/>
  <cols>
    <col min="1" max="1" width="6.5703125" style="95" customWidth="1"/>
    <col min="2" max="2" width="5.85546875" style="95" customWidth="1"/>
    <col min="3" max="5" width="16.7109375" style="95" customWidth="1"/>
    <col min="6" max="6" width="6.42578125" style="95" customWidth="1"/>
    <col min="7" max="9" width="16.7109375" style="95" customWidth="1"/>
    <col min="10" max="10" width="6.7109375" style="95" customWidth="1"/>
    <col min="11" max="13" width="16.7109375" style="95" customWidth="1"/>
    <col min="14" max="16384" width="9.140625" style="95" hidden="1"/>
  </cols>
  <sheetData>
    <row r="1" spans="1:13" s="99" customFormat="1">
      <c r="A1" s="99" t="s">
        <v>72</v>
      </c>
      <c r="B1" s="101" t="s">
        <v>75</v>
      </c>
      <c r="C1" s="100" t="s">
        <v>73</v>
      </c>
      <c r="D1" s="100" t="s">
        <v>74</v>
      </c>
      <c r="E1" s="100" t="s">
        <v>76</v>
      </c>
      <c r="F1" s="101" t="s">
        <v>78</v>
      </c>
      <c r="G1" s="100" t="s">
        <v>77</v>
      </c>
      <c r="H1" s="100" t="s">
        <v>79</v>
      </c>
      <c r="I1" s="100" t="s">
        <v>80</v>
      </c>
      <c r="J1" s="101" t="s">
        <v>81</v>
      </c>
      <c r="K1" s="100" t="s">
        <v>82</v>
      </c>
      <c r="L1" s="100" t="s">
        <v>83</v>
      </c>
      <c r="M1" s="100" t="s">
        <v>84</v>
      </c>
    </row>
    <row r="2" spans="1:13" s="59" customFormat="1" ht="16.5">
      <c r="A2" s="98" t="s">
        <v>69</v>
      </c>
      <c r="B2" s="102" t="s">
        <v>70</v>
      </c>
      <c r="C2" s="92">
        <f>SUM(C4:C33)</f>
        <v>0</v>
      </c>
      <c r="D2" s="92">
        <f>SUM(D4:D33)</f>
        <v>0</v>
      </c>
      <c r="E2" s="92">
        <f>SUM(E4:E33)</f>
        <v>0</v>
      </c>
      <c r="F2" s="102" t="s">
        <v>71</v>
      </c>
      <c r="G2" s="92">
        <f>SUM(G4:G33)</f>
        <v>0</v>
      </c>
      <c r="H2" s="92">
        <f>SUM(H4:H33)</f>
        <v>0</v>
      </c>
      <c r="I2" s="92">
        <f>SUM(I4:I33)</f>
        <v>0</v>
      </c>
      <c r="J2" s="91" t="s">
        <v>69</v>
      </c>
      <c r="K2" s="92">
        <f>SUM(K4:K33)</f>
        <v>0</v>
      </c>
      <c r="L2" s="92">
        <f>SUM(L4:L33)</f>
        <v>0</v>
      </c>
      <c r="M2" s="92">
        <f>SUM(M4:M33)</f>
        <v>0</v>
      </c>
    </row>
    <row r="3" spans="1:13" s="94" customFormat="1">
      <c r="A3" s="93" t="s">
        <v>65</v>
      </c>
      <c r="B3" s="93"/>
      <c r="C3" s="93" t="s">
        <v>66</v>
      </c>
      <c r="D3" s="93" t="s">
        <v>67</v>
      </c>
      <c r="E3" s="93" t="s">
        <v>68</v>
      </c>
      <c r="F3" s="93"/>
      <c r="G3" s="93" t="s">
        <v>66</v>
      </c>
      <c r="H3" s="93" t="s">
        <v>67</v>
      </c>
      <c r="I3" s="93" t="s">
        <v>68</v>
      </c>
      <c r="J3" s="93"/>
      <c r="K3" s="93" t="s">
        <v>66</v>
      </c>
      <c r="L3" s="93" t="s">
        <v>67</v>
      </c>
      <c r="M3" s="93" t="s">
        <v>68</v>
      </c>
    </row>
    <row r="4" spans="1:13" s="59" customFormat="1" ht="16.5">
      <c r="A4" s="59">
        <v>1</v>
      </c>
      <c r="B4" s="6"/>
      <c r="C4" s="97">
        <f>SUMIFS('FORMULARZ OFERTY'!$I$29:$I$1212,'FORMULARZ OFERTY'!$A$29:$A$1212,$A4)</f>
        <v>0</v>
      </c>
      <c r="D4" s="97">
        <f>SUMIFS('FORMULARZ OFERTY'!$J$29:$J$1212,'FORMULARZ OFERTY'!$A$29:$A$1212,$A4)</f>
        <v>0</v>
      </c>
      <c r="E4" s="97">
        <f>SUMIFS('FORMULARZ OFERTY'!$K$29:$K$1212,'FORMULARZ OFERTY'!$A$29:$A$1212,$A4)</f>
        <v>0</v>
      </c>
      <c r="F4" s="6"/>
      <c r="G4" s="97">
        <f>SUMIFS('FORMULARZ OFERTY'!$M$29:$M$1212,'FORMULARZ OFERTY'!$A$29:$A$1212,$A4)</f>
        <v>0</v>
      </c>
      <c r="H4" s="97">
        <f>SUMIFS('FORMULARZ OFERTY'!$N$29:$N$1212,'FORMULARZ OFERTY'!$A$29:$A$1212,$A4)</f>
        <v>0</v>
      </c>
      <c r="I4" s="97">
        <f>SUMIFS('FORMULARZ OFERTY'!$O$29:$O$1212,'FORMULARZ OFERTY'!$A$29:$A$1212,$A4)</f>
        <v>0</v>
      </c>
      <c r="J4" s="6"/>
      <c r="K4" s="97">
        <f>SUMIFS('FORMULARZ OFERTY'!$P$29:$P$1212,'FORMULARZ OFERTY'!$A$29:$A$1212,$A4)</f>
        <v>0</v>
      </c>
      <c r="L4" s="97">
        <f>SUMIFS('FORMULARZ OFERTY'!$Q$29:$Q$1212,'FORMULARZ OFERTY'!$A$29:$A$1212,$A4)</f>
        <v>0</v>
      </c>
      <c r="M4" s="97">
        <f>SUMIFS('FORMULARZ OFERTY'!$R$29:$R$1212,'FORMULARZ OFERTY'!$A$29:$A$1212,$A4)</f>
        <v>0</v>
      </c>
    </row>
    <row r="5" spans="1:13" s="59" customFormat="1" ht="16.5">
      <c r="A5" s="59">
        <v>2</v>
      </c>
      <c r="B5" s="6"/>
      <c r="C5" s="97">
        <f>SUMIFS('FORMULARZ OFERTY'!$I$29:$I$1212,'FORMULARZ OFERTY'!$A$29:$A$1212,$A5)</f>
        <v>0</v>
      </c>
      <c r="D5" s="97">
        <f>SUMIFS('FORMULARZ OFERTY'!$J$29:$J$1212,'FORMULARZ OFERTY'!$A$29:$A$1212,$A5)</f>
        <v>0</v>
      </c>
      <c r="E5" s="97">
        <f>SUMIFS('FORMULARZ OFERTY'!$K$29:$K$1212,'FORMULARZ OFERTY'!$A$29:$A$1212,$A5)</f>
        <v>0</v>
      </c>
      <c r="F5" s="6"/>
      <c r="G5" s="97">
        <f>SUMIFS('FORMULARZ OFERTY'!$M$29:$M$1212,'FORMULARZ OFERTY'!$A$29:$A$1212,$A5)</f>
        <v>0</v>
      </c>
      <c r="H5" s="97">
        <f>SUMIFS('FORMULARZ OFERTY'!$N$29:$N$1212,'FORMULARZ OFERTY'!$A$29:$A$1212,$A5)</f>
        <v>0</v>
      </c>
      <c r="I5" s="97">
        <f>SUMIFS('FORMULARZ OFERTY'!$O$29:$O$1212,'FORMULARZ OFERTY'!$A$29:$A$1212,$A5)</f>
        <v>0</v>
      </c>
      <c r="J5" s="6"/>
      <c r="K5" s="97">
        <f>SUMIFS('FORMULARZ OFERTY'!$P$29:$P$1212,'FORMULARZ OFERTY'!$A$29:$A$1212,$A5)</f>
        <v>0</v>
      </c>
      <c r="L5" s="97">
        <f>SUMIFS('FORMULARZ OFERTY'!$Q$29:$Q$1212,'FORMULARZ OFERTY'!$A$29:$A$1212,$A5)</f>
        <v>0</v>
      </c>
      <c r="M5" s="97">
        <f>SUMIFS('FORMULARZ OFERTY'!$R$29:$R$1212,'FORMULARZ OFERTY'!$A$29:$A$1212,$A5)</f>
        <v>0</v>
      </c>
    </row>
    <row r="6" spans="1:13" s="59" customFormat="1" ht="16.5">
      <c r="A6" s="59">
        <v>3</v>
      </c>
      <c r="B6" s="6"/>
      <c r="C6" s="97">
        <f>SUMIFS('FORMULARZ OFERTY'!$I$29:$I$1212,'FORMULARZ OFERTY'!$A$29:$A$1212,$A6)</f>
        <v>0</v>
      </c>
      <c r="D6" s="97">
        <f>SUMIFS('FORMULARZ OFERTY'!$J$29:$J$1212,'FORMULARZ OFERTY'!$A$29:$A$1212,$A6)</f>
        <v>0</v>
      </c>
      <c r="E6" s="97">
        <f>SUMIFS('FORMULARZ OFERTY'!$K$29:$K$1212,'FORMULARZ OFERTY'!$A$29:$A$1212,$A6)</f>
        <v>0</v>
      </c>
      <c r="F6" s="6"/>
      <c r="G6" s="97">
        <f>SUMIFS('FORMULARZ OFERTY'!$M$29:$M$1212,'FORMULARZ OFERTY'!$A$29:$A$1212,$A6)</f>
        <v>0</v>
      </c>
      <c r="H6" s="97">
        <f>SUMIFS('FORMULARZ OFERTY'!$N$29:$N$1212,'FORMULARZ OFERTY'!$A$29:$A$1212,$A6)</f>
        <v>0</v>
      </c>
      <c r="I6" s="97">
        <f>SUMIFS('FORMULARZ OFERTY'!$O$29:$O$1212,'FORMULARZ OFERTY'!$A$29:$A$1212,$A6)</f>
        <v>0</v>
      </c>
      <c r="J6" s="6"/>
      <c r="K6" s="97">
        <f>SUMIFS('FORMULARZ OFERTY'!$P$29:$P$1212,'FORMULARZ OFERTY'!$A$29:$A$1212,$A6)</f>
        <v>0</v>
      </c>
      <c r="L6" s="97">
        <f>SUMIFS('FORMULARZ OFERTY'!$Q$29:$Q$1212,'FORMULARZ OFERTY'!$A$29:$A$1212,$A6)</f>
        <v>0</v>
      </c>
      <c r="M6" s="97">
        <f>SUMIFS('FORMULARZ OFERTY'!$R$29:$R$1212,'FORMULARZ OFERTY'!$A$29:$A$1212,$A6)</f>
        <v>0</v>
      </c>
    </row>
    <row r="7" spans="1:13" s="59" customFormat="1" ht="16.5">
      <c r="A7" s="59">
        <v>4</v>
      </c>
      <c r="B7" s="6"/>
      <c r="C7" s="97">
        <f>SUMIFS('FORMULARZ OFERTY'!$I$29:$I$1212,'FORMULARZ OFERTY'!$A$29:$A$1212,$A7)</f>
        <v>0</v>
      </c>
      <c r="D7" s="97">
        <f>SUMIFS('FORMULARZ OFERTY'!$J$29:$J$1212,'FORMULARZ OFERTY'!$A$29:$A$1212,$A7)</f>
        <v>0</v>
      </c>
      <c r="E7" s="97">
        <f>SUMIFS('FORMULARZ OFERTY'!$K$29:$K$1212,'FORMULARZ OFERTY'!$A$29:$A$1212,$A7)</f>
        <v>0</v>
      </c>
      <c r="F7" s="6"/>
      <c r="G7" s="97">
        <f>SUMIFS('FORMULARZ OFERTY'!$M$29:$M$1212,'FORMULARZ OFERTY'!$A$29:$A$1212,$A7)</f>
        <v>0</v>
      </c>
      <c r="H7" s="97">
        <f>SUMIFS('FORMULARZ OFERTY'!$N$29:$N$1212,'FORMULARZ OFERTY'!$A$29:$A$1212,$A7)</f>
        <v>0</v>
      </c>
      <c r="I7" s="97">
        <f>SUMIFS('FORMULARZ OFERTY'!$O$29:$O$1212,'FORMULARZ OFERTY'!$A$29:$A$1212,$A7)</f>
        <v>0</v>
      </c>
      <c r="J7" s="6"/>
      <c r="K7" s="97">
        <f>SUMIFS('FORMULARZ OFERTY'!$P$29:$P$1212,'FORMULARZ OFERTY'!$A$29:$A$1212,$A7)</f>
        <v>0</v>
      </c>
      <c r="L7" s="97">
        <f>SUMIFS('FORMULARZ OFERTY'!$Q$29:$Q$1212,'FORMULARZ OFERTY'!$A$29:$A$1212,$A7)</f>
        <v>0</v>
      </c>
      <c r="M7" s="97">
        <f>SUMIFS('FORMULARZ OFERTY'!$R$29:$R$1212,'FORMULARZ OFERTY'!$A$29:$A$1212,$A7)</f>
        <v>0</v>
      </c>
    </row>
    <row r="8" spans="1:13" s="59" customFormat="1" ht="16.5">
      <c r="A8" s="59">
        <v>5</v>
      </c>
      <c r="B8" s="6"/>
      <c r="C8" s="97">
        <f>SUMIFS('FORMULARZ OFERTY'!$I$29:$I$1212,'FORMULARZ OFERTY'!$A$29:$A$1212,$A8)</f>
        <v>0</v>
      </c>
      <c r="D8" s="97">
        <f>SUMIFS('FORMULARZ OFERTY'!$J$29:$J$1212,'FORMULARZ OFERTY'!$A$29:$A$1212,$A8)</f>
        <v>0</v>
      </c>
      <c r="E8" s="97">
        <f>SUMIFS('FORMULARZ OFERTY'!$K$29:$K$1212,'FORMULARZ OFERTY'!$A$29:$A$1212,$A8)</f>
        <v>0</v>
      </c>
      <c r="F8" s="6"/>
      <c r="G8" s="97">
        <f>SUMIFS('FORMULARZ OFERTY'!$M$29:$M$1212,'FORMULARZ OFERTY'!$A$29:$A$1212,$A8)</f>
        <v>0</v>
      </c>
      <c r="H8" s="97">
        <f>SUMIFS('FORMULARZ OFERTY'!$N$29:$N$1212,'FORMULARZ OFERTY'!$A$29:$A$1212,$A8)</f>
        <v>0</v>
      </c>
      <c r="I8" s="97">
        <f>SUMIFS('FORMULARZ OFERTY'!$O$29:$O$1212,'FORMULARZ OFERTY'!$A$29:$A$1212,$A8)</f>
        <v>0</v>
      </c>
      <c r="J8" s="6"/>
      <c r="K8" s="97">
        <f>SUMIFS('FORMULARZ OFERTY'!$P$29:$P$1212,'FORMULARZ OFERTY'!$A$29:$A$1212,$A8)</f>
        <v>0</v>
      </c>
      <c r="L8" s="97">
        <f>SUMIFS('FORMULARZ OFERTY'!$Q$29:$Q$1212,'FORMULARZ OFERTY'!$A$29:$A$1212,$A8)</f>
        <v>0</v>
      </c>
      <c r="M8" s="97">
        <f>SUMIFS('FORMULARZ OFERTY'!$R$29:$R$1212,'FORMULARZ OFERTY'!$A$29:$A$1212,$A8)</f>
        <v>0</v>
      </c>
    </row>
    <row r="9" spans="1:13" s="59" customFormat="1" ht="16.5">
      <c r="A9" s="59">
        <v>6</v>
      </c>
      <c r="B9" s="6"/>
      <c r="C9" s="97">
        <f>SUMIFS('FORMULARZ OFERTY'!$I$29:$I$1212,'FORMULARZ OFERTY'!$A$29:$A$1212,$A9)</f>
        <v>0</v>
      </c>
      <c r="D9" s="97">
        <f>SUMIFS('FORMULARZ OFERTY'!$J$29:$J$1212,'FORMULARZ OFERTY'!$A$29:$A$1212,$A9)</f>
        <v>0</v>
      </c>
      <c r="E9" s="97">
        <f>SUMIFS('FORMULARZ OFERTY'!$K$29:$K$1212,'FORMULARZ OFERTY'!$A$29:$A$1212,$A9)</f>
        <v>0</v>
      </c>
      <c r="F9" s="6"/>
      <c r="G9" s="97">
        <f>SUMIFS('FORMULARZ OFERTY'!$M$29:$M$1212,'FORMULARZ OFERTY'!$A$29:$A$1212,$A9)</f>
        <v>0</v>
      </c>
      <c r="H9" s="97">
        <f>SUMIFS('FORMULARZ OFERTY'!$N$29:$N$1212,'FORMULARZ OFERTY'!$A$29:$A$1212,$A9)</f>
        <v>0</v>
      </c>
      <c r="I9" s="97">
        <f>SUMIFS('FORMULARZ OFERTY'!$O$29:$O$1212,'FORMULARZ OFERTY'!$A$29:$A$1212,$A9)</f>
        <v>0</v>
      </c>
      <c r="J9" s="6"/>
      <c r="K9" s="97">
        <f>SUMIFS('FORMULARZ OFERTY'!$P$29:$P$1212,'FORMULARZ OFERTY'!$A$29:$A$1212,$A9)</f>
        <v>0</v>
      </c>
      <c r="L9" s="97">
        <f>SUMIFS('FORMULARZ OFERTY'!$Q$29:$Q$1212,'FORMULARZ OFERTY'!$A$29:$A$1212,$A9)</f>
        <v>0</v>
      </c>
      <c r="M9" s="97">
        <f>SUMIFS('FORMULARZ OFERTY'!$R$29:$R$1212,'FORMULARZ OFERTY'!$A$29:$A$1212,$A9)</f>
        <v>0</v>
      </c>
    </row>
    <row r="10" spans="1:13" s="59" customFormat="1" ht="16.5">
      <c r="A10" s="59">
        <v>7</v>
      </c>
      <c r="B10" s="6"/>
      <c r="C10" s="97">
        <f>SUMIFS('FORMULARZ OFERTY'!$I$29:$I$1212,'FORMULARZ OFERTY'!$A$29:$A$1212,$A10)</f>
        <v>0</v>
      </c>
      <c r="D10" s="97">
        <f>SUMIFS('FORMULARZ OFERTY'!$J$29:$J$1212,'FORMULARZ OFERTY'!$A$29:$A$1212,$A10)</f>
        <v>0</v>
      </c>
      <c r="E10" s="97">
        <f>SUMIFS('FORMULARZ OFERTY'!$K$29:$K$1212,'FORMULARZ OFERTY'!$A$29:$A$1212,$A10)</f>
        <v>0</v>
      </c>
      <c r="F10" s="6"/>
      <c r="G10" s="97">
        <f>SUMIFS('FORMULARZ OFERTY'!$M$29:$M$1212,'FORMULARZ OFERTY'!$A$29:$A$1212,$A10)</f>
        <v>0</v>
      </c>
      <c r="H10" s="97">
        <f>SUMIFS('FORMULARZ OFERTY'!$N$29:$N$1212,'FORMULARZ OFERTY'!$A$29:$A$1212,$A10)</f>
        <v>0</v>
      </c>
      <c r="I10" s="97">
        <f>SUMIFS('FORMULARZ OFERTY'!$O$29:$O$1212,'FORMULARZ OFERTY'!$A$29:$A$1212,$A10)</f>
        <v>0</v>
      </c>
      <c r="J10" s="6"/>
      <c r="K10" s="97">
        <f>SUMIFS('FORMULARZ OFERTY'!$P$29:$P$1212,'FORMULARZ OFERTY'!$A$29:$A$1212,$A10)</f>
        <v>0</v>
      </c>
      <c r="L10" s="97">
        <f>SUMIFS('FORMULARZ OFERTY'!$Q$29:$Q$1212,'FORMULARZ OFERTY'!$A$29:$A$1212,$A10)</f>
        <v>0</v>
      </c>
      <c r="M10" s="97">
        <f>SUMIFS('FORMULARZ OFERTY'!$R$29:$R$1212,'FORMULARZ OFERTY'!$A$29:$A$1212,$A10)</f>
        <v>0</v>
      </c>
    </row>
    <row r="11" spans="1:13" s="59" customFormat="1" ht="16.5">
      <c r="A11" s="59">
        <v>8</v>
      </c>
      <c r="B11" s="6"/>
      <c r="C11" s="97">
        <f>SUMIFS('FORMULARZ OFERTY'!$I$29:$I$1212,'FORMULARZ OFERTY'!$A$29:$A$1212,$A11)</f>
        <v>0</v>
      </c>
      <c r="D11" s="97">
        <f>SUMIFS('FORMULARZ OFERTY'!$J$29:$J$1212,'FORMULARZ OFERTY'!$A$29:$A$1212,$A11)</f>
        <v>0</v>
      </c>
      <c r="E11" s="97">
        <f>SUMIFS('FORMULARZ OFERTY'!$K$29:$K$1212,'FORMULARZ OFERTY'!$A$29:$A$1212,$A11)</f>
        <v>0</v>
      </c>
      <c r="F11" s="6"/>
      <c r="G11" s="97">
        <f>SUMIFS('FORMULARZ OFERTY'!$M$29:$M$1212,'FORMULARZ OFERTY'!$A$29:$A$1212,$A11)</f>
        <v>0</v>
      </c>
      <c r="H11" s="97">
        <f>SUMIFS('FORMULARZ OFERTY'!$N$29:$N$1212,'FORMULARZ OFERTY'!$A$29:$A$1212,$A11)</f>
        <v>0</v>
      </c>
      <c r="I11" s="97">
        <f>SUMIFS('FORMULARZ OFERTY'!$O$29:$O$1212,'FORMULARZ OFERTY'!$A$29:$A$1212,$A11)</f>
        <v>0</v>
      </c>
      <c r="J11" s="6"/>
      <c r="K11" s="97">
        <f>SUMIFS('FORMULARZ OFERTY'!$P$29:$P$1212,'FORMULARZ OFERTY'!$A$29:$A$1212,$A11)</f>
        <v>0</v>
      </c>
      <c r="L11" s="97">
        <f>SUMIFS('FORMULARZ OFERTY'!$Q$29:$Q$1212,'FORMULARZ OFERTY'!$A$29:$A$1212,$A11)</f>
        <v>0</v>
      </c>
      <c r="M11" s="97">
        <f>SUMIFS('FORMULARZ OFERTY'!$R$29:$R$1212,'FORMULARZ OFERTY'!$A$29:$A$1212,$A11)</f>
        <v>0</v>
      </c>
    </row>
    <row r="12" spans="1:13" s="59" customFormat="1" ht="16.5">
      <c r="A12" s="59">
        <v>9</v>
      </c>
      <c r="B12" s="6"/>
      <c r="C12" s="97">
        <f>SUMIFS('FORMULARZ OFERTY'!$I$29:$I$1212,'FORMULARZ OFERTY'!$A$29:$A$1212,$A12)</f>
        <v>0</v>
      </c>
      <c r="D12" s="97">
        <f>SUMIFS('FORMULARZ OFERTY'!$J$29:$J$1212,'FORMULARZ OFERTY'!$A$29:$A$1212,$A12)</f>
        <v>0</v>
      </c>
      <c r="E12" s="97">
        <f>SUMIFS('FORMULARZ OFERTY'!$K$29:$K$1212,'FORMULARZ OFERTY'!$A$29:$A$1212,$A12)</f>
        <v>0</v>
      </c>
      <c r="F12" s="6"/>
      <c r="G12" s="97">
        <f>SUMIFS('FORMULARZ OFERTY'!$M$29:$M$1212,'FORMULARZ OFERTY'!$A$29:$A$1212,$A12)</f>
        <v>0</v>
      </c>
      <c r="H12" s="97">
        <f>SUMIFS('FORMULARZ OFERTY'!$N$29:$N$1212,'FORMULARZ OFERTY'!$A$29:$A$1212,$A12)</f>
        <v>0</v>
      </c>
      <c r="I12" s="97">
        <f>SUMIFS('FORMULARZ OFERTY'!$O$29:$O$1212,'FORMULARZ OFERTY'!$A$29:$A$1212,$A12)</f>
        <v>0</v>
      </c>
      <c r="J12" s="6"/>
      <c r="K12" s="97">
        <f>SUMIFS('FORMULARZ OFERTY'!$P$29:$P$1212,'FORMULARZ OFERTY'!$A$29:$A$1212,$A12)</f>
        <v>0</v>
      </c>
      <c r="L12" s="97">
        <f>SUMIFS('FORMULARZ OFERTY'!$Q$29:$Q$1212,'FORMULARZ OFERTY'!$A$29:$A$1212,$A12)</f>
        <v>0</v>
      </c>
      <c r="M12" s="97">
        <f>SUMIFS('FORMULARZ OFERTY'!$R$29:$R$1212,'FORMULARZ OFERTY'!$A$29:$A$1212,$A12)</f>
        <v>0</v>
      </c>
    </row>
    <row r="13" spans="1:13" s="59" customFormat="1" ht="16.5">
      <c r="A13" s="59">
        <v>10</v>
      </c>
      <c r="B13" s="6"/>
      <c r="C13" s="97">
        <f>SUMIFS('FORMULARZ OFERTY'!$I$29:$I$1212,'FORMULARZ OFERTY'!$A$29:$A$1212,$A13)</f>
        <v>0</v>
      </c>
      <c r="D13" s="97">
        <f>SUMIFS('FORMULARZ OFERTY'!$J$29:$J$1212,'FORMULARZ OFERTY'!$A$29:$A$1212,$A13)</f>
        <v>0</v>
      </c>
      <c r="E13" s="97">
        <f>SUMIFS('FORMULARZ OFERTY'!$K$29:$K$1212,'FORMULARZ OFERTY'!$A$29:$A$1212,$A13)</f>
        <v>0</v>
      </c>
      <c r="F13" s="6"/>
      <c r="G13" s="97">
        <f>SUMIFS('FORMULARZ OFERTY'!$M$29:$M$1212,'FORMULARZ OFERTY'!$A$29:$A$1212,$A13)</f>
        <v>0</v>
      </c>
      <c r="H13" s="97">
        <f>SUMIFS('FORMULARZ OFERTY'!$N$29:$N$1212,'FORMULARZ OFERTY'!$A$29:$A$1212,$A13)</f>
        <v>0</v>
      </c>
      <c r="I13" s="97">
        <f>SUMIFS('FORMULARZ OFERTY'!$O$29:$O$1212,'FORMULARZ OFERTY'!$A$29:$A$1212,$A13)</f>
        <v>0</v>
      </c>
      <c r="J13" s="6"/>
      <c r="K13" s="97">
        <f>SUMIFS('FORMULARZ OFERTY'!$P$29:$P$1212,'FORMULARZ OFERTY'!$A$29:$A$1212,$A13)</f>
        <v>0</v>
      </c>
      <c r="L13" s="97">
        <f>SUMIFS('FORMULARZ OFERTY'!$Q$29:$Q$1212,'FORMULARZ OFERTY'!$A$29:$A$1212,$A13)</f>
        <v>0</v>
      </c>
      <c r="M13" s="97">
        <f>SUMIFS('FORMULARZ OFERTY'!$R$29:$R$1212,'FORMULARZ OFERTY'!$A$29:$A$1212,$A13)</f>
        <v>0</v>
      </c>
    </row>
    <row r="14" spans="1:13" s="59" customFormat="1" ht="16.5">
      <c r="A14" s="59">
        <v>11</v>
      </c>
      <c r="B14" s="6"/>
      <c r="C14" s="97">
        <f>SUMIFS('FORMULARZ OFERTY'!$I$29:$I$1212,'FORMULARZ OFERTY'!$A$29:$A$1212,$A14)</f>
        <v>0</v>
      </c>
      <c r="D14" s="97">
        <f>SUMIFS('FORMULARZ OFERTY'!$J$29:$J$1212,'FORMULARZ OFERTY'!$A$29:$A$1212,$A14)</f>
        <v>0</v>
      </c>
      <c r="E14" s="97">
        <f>SUMIFS('FORMULARZ OFERTY'!$K$29:$K$1212,'FORMULARZ OFERTY'!$A$29:$A$1212,$A14)</f>
        <v>0</v>
      </c>
      <c r="F14" s="6"/>
      <c r="G14" s="97">
        <f>SUMIFS('FORMULARZ OFERTY'!$M$29:$M$1212,'FORMULARZ OFERTY'!$A$29:$A$1212,$A14)</f>
        <v>0</v>
      </c>
      <c r="H14" s="97">
        <f>SUMIFS('FORMULARZ OFERTY'!$N$29:$N$1212,'FORMULARZ OFERTY'!$A$29:$A$1212,$A14)</f>
        <v>0</v>
      </c>
      <c r="I14" s="97">
        <f>SUMIFS('FORMULARZ OFERTY'!$O$29:$O$1212,'FORMULARZ OFERTY'!$A$29:$A$1212,$A14)</f>
        <v>0</v>
      </c>
      <c r="J14" s="6"/>
      <c r="K14" s="97">
        <f>SUMIFS('FORMULARZ OFERTY'!$P$29:$P$1212,'FORMULARZ OFERTY'!$A$29:$A$1212,$A14)</f>
        <v>0</v>
      </c>
      <c r="L14" s="97">
        <f>SUMIFS('FORMULARZ OFERTY'!$Q$29:$Q$1212,'FORMULARZ OFERTY'!$A$29:$A$1212,$A14)</f>
        <v>0</v>
      </c>
      <c r="M14" s="97">
        <f>SUMIFS('FORMULARZ OFERTY'!$R$29:$R$1212,'FORMULARZ OFERTY'!$A$29:$A$1212,$A14)</f>
        <v>0</v>
      </c>
    </row>
    <row r="15" spans="1:13" s="59" customFormat="1" ht="16.5">
      <c r="A15" s="59">
        <v>12</v>
      </c>
      <c r="B15" s="6"/>
      <c r="C15" s="97">
        <f>SUMIFS('FORMULARZ OFERTY'!$I$29:$I$1212,'FORMULARZ OFERTY'!$A$29:$A$1212,$A15)</f>
        <v>0</v>
      </c>
      <c r="D15" s="97">
        <f>SUMIFS('FORMULARZ OFERTY'!$J$29:$J$1212,'FORMULARZ OFERTY'!$A$29:$A$1212,$A15)</f>
        <v>0</v>
      </c>
      <c r="E15" s="97">
        <f>SUMIFS('FORMULARZ OFERTY'!$K$29:$K$1212,'FORMULARZ OFERTY'!$A$29:$A$1212,$A15)</f>
        <v>0</v>
      </c>
      <c r="F15" s="6"/>
      <c r="G15" s="97">
        <f>SUMIFS('FORMULARZ OFERTY'!$M$29:$M$1212,'FORMULARZ OFERTY'!$A$29:$A$1212,$A15)</f>
        <v>0</v>
      </c>
      <c r="H15" s="97">
        <f>SUMIFS('FORMULARZ OFERTY'!$N$29:$N$1212,'FORMULARZ OFERTY'!$A$29:$A$1212,$A15)</f>
        <v>0</v>
      </c>
      <c r="I15" s="97">
        <f>SUMIFS('FORMULARZ OFERTY'!$O$29:$O$1212,'FORMULARZ OFERTY'!$A$29:$A$1212,$A15)</f>
        <v>0</v>
      </c>
      <c r="J15" s="6"/>
      <c r="K15" s="97">
        <f>SUMIFS('FORMULARZ OFERTY'!$P$29:$P$1212,'FORMULARZ OFERTY'!$A$29:$A$1212,$A15)</f>
        <v>0</v>
      </c>
      <c r="L15" s="97">
        <f>SUMIFS('FORMULARZ OFERTY'!$Q$29:$Q$1212,'FORMULARZ OFERTY'!$A$29:$A$1212,$A15)</f>
        <v>0</v>
      </c>
      <c r="M15" s="97">
        <f>SUMIFS('FORMULARZ OFERTY'!$R$29:$R$1212,'FORMULARZ OFERTY'!$A$29:$A$1212,$A15)</f>
        <v>0</v>
      </c>
    </row>
    <row r="16" spans="1:13" s="59" customFormat="1" ht="16.5">
      <c r="A16" s="59">
        <v>13</v>
      </c>
      <c r="B16" s="6"/>
      <c r="C16" s="97">
        <f>SUMIFS('FORMULARZ OFERTY'!$I$29:$I$1212,'FORMULARZ OFERTY'!$A$29:$A$1212,$A16)</f>
        <v>0</v>
      </c>
      <c r="D16" s="97">
        <f>SUMIFS('FORMULARZ OFERTY'!$J$29:$J$1212,'FORMULARZ OFERTY'!$A$29:$A$1212,$A16)</f>
        <v>0</v>
      </c>
      <c r="E16" s="97">
        <f>SUMIFS('FORMULARZ OFERTY'!$K$29:$K$1212,'FORMULARZ OFERTY'!$A$29:$A$1212,$A16)</f>
        <v>0</v>
      </c>
      <c r="F16" s="6"/>
      <c r="G16" s="97">
        <f>SUMIFS('FORMULARZ OFERTY'!$M$29:$M$1212,'FORMULARZ OFERTY'!$A$29:$A$1212,$A16)</f>
        <v>0</v>
      </c>
      <c r="H16" s="97">
        <f>SUMIFS('FORMULARZ OFERTY'!$N$29:$N$1212,'FORMULARZ OFERTY'!$A$29:$A$1212,$A16)</f>
        <v>0</v>
      </c>
      <c r="I16" s="97">
        <f>SUMIFS('FORMULARZ OFERTY'!$O$29:$O$1212,'FORMULARZ OFERTY'!$A$29:$A$1212,$A16)</f>
        <v>0</v>
      </c>
      <c r="J16" s="6"/>
      <c r="K16" s="97">
        <f>SUMIFS('FORMULARZ OFERTY'!$P$29:$P$1212,'FORMULARZ OFERTY'!$A$29:$A$1212,$A16)</f>
        <v>0</v>
      </c>
      <c r="L16" s="97">
        <f>SUMIFS('FORMULARZ OFERTY'!$Q$29:$Q$1212,'FORMULARZ OFERTY'!$A$29:$A$1212,$A16)</f>
        <v>0</v>
      </c>
      <c r="M16" s="97">
        <f>SUMIFS('FORMULARZ OFERTY'!$R$29:$R$1212,'FORMULARZ OFERTY'!$A$29:$A$1212,$A16)</f>
        <v>0</v>
      </c>
    </row>
    <row r="17" spans="1:13" s="59" customFormat="1" ht="16.5">
      <c r="A17" s="59">
        <v>14</v>
      </c>
      <c r="B17" s="6"/>
      <c r="C17" s="97">
        <f>SUMIFS('FORMULARZ OFERTY'!$I$29:$I$1212,'FORMULARZ OFERTY'!$A$29:$A$1212,$A17)</f>
        <v>0</v>
      </c>
      <c r="D17" s="97">
        <f>SUMIFS('FORMULARZ OFERTY'!$J$29:$J$1212,'FORMULARZ OFERTY'!$A$29:$A$1212,$A17)</f>
        <v>0</v>
      </c>
      <c r="E17" s="97">
        <f>SUMIFS('FORMULARZ OFERTY'!$K$29:$K$1212,'FORMULARZ OFERTY'!$A$29:$A$1212,$A17)</f>
        <v>0</v>
      </c>
      <c r="F17" s="6"/>
      <c r="G17" s="97">
        <f>SUMIFS('FORMULARZ OFERTY'!$M$29:$M$1212,'FORMULARZ OFERTY'!$A$29:$A$1212,$A17)</f>
        <v>0</v>
      </c>
      <c r="H17" s="97">
        <f>SUMIFS('FORMULARZ OFERTY'!$N$29:$N$1212,'FORMULARZ OFERTY'!$A$29:$A$1212,$A17)</f>
        <v>0</v>
      </c>
      <c r="I17" s="97">
        <f>SUMIFS('FORMULARZ OFERTY'!$O$29:$O$1212,'FORMULARZ OFERTY'!$A$29:$A$1212,$A17)</f>
        <v>0</v>
      </c>
      <c r="J17" s="6"/>
      <c r="K17" s="97">
        <f>SUMIFS('FORMULARZ OFERTY'!$P$29:$P$1212,'FORMULARZ OFERTY'!$A$29:$A$1212,$A17)</f>
        <v>0</v>
      </c>
      <c r="L17" s="97">
        <f>SUMIFS('FORMULARZ OFERTY'!$Q$29:$Q$1212,'FORMULARZ OFERTY'!$A$29:$A$1212,$A17)</f>
        <v>0</v>
      </c>
      <c r="M17" s="97">
        <f>SUMIFS('FORMULARZ OFERTY'!$R$29:$R$1212,'FORMULARZ OFERTY'!$A$29:$A$1212,$A17)</f>
        <v>0</v>
      </c>
    </row>
    <row r="18" spans="1:13" s="59" customFormat="1" ht="16.5">
      <c r="A18" s="59">
        <v>15</v>
      </c>
      <c r="B18" s="6"/>
      <c r="C18" s="97">
        <f>SUMIFS('FORMULARZ OFERTY'!$I$29:$I$1212,'FORMULARZ OFERTY'!$A$29:$A$1212,$A18)</f>
        <v>0</v>
      </c>
      <c r="D18" s="97">
        <f>SUMIFS('FORMULARZ OFERTY'!$J$29:$J$1212,'FORMULARZ OFERTY'!$A$29:$A$1212,$A18)</f>
        <v>0</v>
      </c>
      <c r="E18" s="97">
        <f>SUMIFS('FORMULARZ OFERTY'!$K$29:$K$1212,'FORMULARZ OFERTY'!$A$29:$A$1212,$A18)</f>
        <v>0</v>
      </c>
      <c r="F18" s="6"/>
      <c r="G18" s="97">
        <f>SUMIFS('FORMULARZ OFERTY'!$M$29:$M$1212,'FORMULARZ OFERTY'!$A$29:$A$1212,$A18)</f>
        <v>0</v>
      </c>
      <c r="H18" s="97">
        <f>SUMIFS('FORMULARZ OFERTY'!$N$29:$N$1212,'FORMULARZ OFERTY'!$A$29:$A$1212,$A18)</f>
        <v>0</v>
      </c>
      <c r="I18" s="97">
        <f>SUMIFS('FORMULARZ OFERTY'!$O$29:$O$1212,'FORMULARZ OFERTY'!$A$29:$A$1212,$A18)</f>
        <v>0</v>
      </c>
      <c r="J18" s="6"/>
      <c r="K18" s="97">
        <f>SUMIFS('FORMULARZ OFERTY'!$P$29:$P$1212,'FORMULARZ OFERTY'!$A$29:$A$1212,$A18)</f>
        <v>0</v>
      </c>
      <c r="L18" s="97">
        <f>SUMIFS('FORMULARZ OFERTY'!$Q$29:$Q$1212,'FORMULARZ OFERTY'!$A$29:$A$1212,$A18)</f>
        <v>0</v>
      </c>
      <c r="M18" s="97">
        <f>SUMIFS('FORMULARZ OFERTY'!$R$29:$R$1212,'FORMULARZ OFERTY'!$A$29:$A$1212,$A18)</f>
        <v>0</v>
      </c>
    </row>
    <row r="19" spans="1:13" s="59" customFormat="1" ht="16.5">
      <c r="A19" s="59">
        <v>16</v>
      </c>
      <c r="B19" s="6"/>
      <c r="C19" s="97">
        <f>SUMIFS('FORMULARZ OFERTY'!$I$29:$I$1212,'FORMULARZ OFERTY'!$A$29:$A$1212,$A19)</f>
        <v>0</v>
      </c>
      <c r="D19" s="97">
        <f>SUMIFS('FORMULARZ OFERTY'!$J$29:$J$1212,'FORMULARZ OFERTY'!$A$29:$A$1212,$A19)</f>
        <v>0</v>
      </c>
      <c r="E19" s="97">
        <f>SUMIFS('FORMULARZ OFERTY'!$K$29:$K$1212,'FORMULARZ OFERTY'!$A$29:$A$1212,$A19)</f>
        <v>0</v>
      </c>
      <c r="F19" s="6"/>
      <c r="G19" s="97">
        <f>SUMIFS('FORMULARZ OFERTY'!$M$29:$M$1212,'FORMULARZ OFERTY'!$A$29:$A$1212,$A19)</f>
        <v>0</v>
      </c>
      <c r="H19" s="97">
        <f>SUMIFS('FORMULARZ OFERTY'!$N$29:$N$1212,'FORMULARZ OFERTY'!$A$29:$A$1212,$A19)</f>
        <v>0</v>
      </c>
      <c r="I19" s="97">
        <f>SUMIFS('FORMULARZ OFERTY'!$O$29:$O$1212,'FORMULARZ OFERTY'!$A$29:$A$1212,$A19)</f>
        <v>0</v>
      </c>
      <c r="J19" s="6"/>
      <c r="K19" s="97">
        <f>SUMIFS('FORMULARZ OFERTY'!$P$29:$P$1212,'FORMULARZ OFERTY'!$A$29:$A$1212,$A19)</f>
        <v>0</v>
      </c>
      <c r="L19" s="97">
        <f>SUMIFS('FORMULARZ OFERTY'!$Q$29:$Q$1212,'FORMULARZ OFERTY'!$A$29:$A$1212,$A19)</f>
        <v>0</v>
      </c>
      <c r="M19" s="97">
        <f>SUMIFS('FORMULARZ OFERTY'!$R$29:$R$1212,'FORMULARZ OFERTY'!$A$29:$A$1212,$A19)</f>
        <v>0</v>
      </c>
    </row>
    <row r="20" spans="1:13" s="59" customFormat="1" ht="16.5">
      <c r="A20" s="59">
        <v>17</v>
      </c>
      <c r="B20" s="6"/>
      <c r="C20" s="97">
        <f>SUMIFS('FORMULARZ OFERTY'!$I$29:$I$1212,'FORMULARZ OFERTY'!$A$29:$A$1212,$A20)</f>
        <v>0</v>
      </c>
      <c r="D20" s="97">
        <f>SUMIFS('FORMULARZ OFERTY'!$J$29:$J$1212,'FORMULARZ OFERTY'!$A$29:$A$1212,$A20)</f>
        <v>0</v>
      </c>
      <c r="E20" s="97">
        <f>SUMIFS('FORMULARZ OFERTY'!$K$29:$K$1212,'FORMULARZ OFERTY'!$A$29:$A$1212,$A20)</f>
        <v>0</v>
      </c>
      <c r="F20" s="6"/>
      <c r="G20" s="97">
        <f>SUMIFS('FORMULARZ OFERTY'!$M$29:$M$1212,'FORMULARZ OFERTY'!$A$29:$A$1212,$A20)</f>
        <v>0</v>
      </c>
      <c r="H20" s="97">
        <f>SUMIFS('FORMULARZ OFERTY'!$N$29:$N$1212,'FORMULARZ OFERTY'!$A$29:$A$1212,$A20)</f>
        <v>0</v>
      </c>
      <c r="I20" s="97">
        <f>SUMIFS('FORMULARZ OFERTY'!$O$29:$O$1212,'FORMULARZ OFERTY'!$A$29:$A$1212,$A20)</f>
        <v>0</v>
      </c>
      <c r="J20" s="6"/>
      <c r="K20" s="97">
        <f>SUMIFS('FORMULARZ OFERTY'!$P$29:$P$1212,'FORMULARZ OFERTY'!$A$29:$A$1212,$A20)</f>
        <v>0</v>
      </c>
      <c r="L20" s="97">
        <f>SUMIFS('FORMULARZ OFERTY'!$Q$29:$Q$1212,'FORMULARZ OFERTY'!$A$29:$A$1212,$A20)</f>
        <v>0</v>
      </c>
      <c r="M20" s="97">
        <f>SUMIFS('FORMULARZ OFERTY'!$R$29:$R$1212,'FORMULARZ OFERTY'!$A$29:$A$1212,$A20)</f>
        <v>0</v>
      </c>
    </row>
    <row r="21" spans="1:13" s="59" customFormat="1" ht="16.5">
      <c r="A21" s="59">
        <v>18</v>
      </c>
      <c r="B21" s="6"/>
      <c r="C21" s="97">
        <f>SUMIFS('FORMULARZ OFERTY'!$I$29:$I$1212,'FORMULARZ OFERTY'!$A$29:$A$1212,$A21)</f>
        <v>0</v>
      </c>
      <c r="D21" s="97">
        <f>SUMIFS('FORMULARZ OFERTY'!$J$29:$J$1212,'FORMULARZ OFERTY'!$A$29:$A$1212,$A21)</f>
        <v>0</v>
      </c>
      <c r="E21" s="97">
        <f>SUMIFS('FORMULARZ OFERTY'!$K$29:$K$1212,'FORMULARZ OFERTY'!$A$29:$A$1212,$A21)</f>
        <v>0</v>
      </c>
      <c r="F21" s="6"/>
      <c r="G21" s="97">
        <f>SUMIFS('FORMULARZ OFERTY'!$M$29:$M$1212,'FORMULARZ OFERTY'!$A$29:$A$1212,$A21)</f>
        <v>0</v>
      </c>
      <c r="H21" s="97">
        <f>SUMIFS('FORMULARZ OFERTY'!$N$29:$N$1212,'FORMULARZ OFERTY'!$A$29:$A$1212,$A21)</f>
        <v>0</v>
      </c>
      <c r="I21" s="97">
        <f>SUMIFS('FORMULARZ OFERTY'!$O$29:$O$1212,'FORMULARZ OFERTY'!$A$29:$A$1212,$A21)</f>
        <v>0</v>
      </c>
      <c r="J21" s="6"/>
      <c r="K21" s="97">
        <f>SUMIFS('FORMULARZ OFERTY'!$P$29:$P$1212,'FORMULARZ OFERTY'!$A$29:$A$1212,$A21)</f>
        <v>0</v>
      </c>
      <c r="L21" s="97">
        <f>SUMIFS('FORMULARZ OFERTY'!$Q$29:$Q$1212,'FORMULARZ OFERTY'!$A$29:$A$1212,$A21)</f>
        <v>0</v>
      </c>
      <c r="M21" s="97">
        <f>SUMIFS('FORMULARZ OFERTY'!$R$29:$R$1212,'FORMULARZ OFERTY'!$A$29:$A$1212,$A21)</f>
        <v>0</v>
      </c>
    </row>
    <row r="22" spans="1:13" s="59" customFormat="1" ht="16.5">
      <c r="A22" s="59">
        <v>19</v>
      </c>
      <c r="B22" s="6"/>
      <c r="C22" s="97">
        <f>SUMIFS('FORMULARZ OFERTY'!$I$29:$I$1212,'FORMULARZ OFERTY'!$A$29:$A$1212,$A22)</f>
        <v>0</v>
      </c>
      <c r="D22" s="97">
        <f>SUMIFS('FORMULARZ OFERTY'!$J$29:$J$1212,'FORMULARZ OFERTY'!$A$29:$A$1212,$A22)</f>
        <v>0</v>
      </c>
      <c r="E22" s="97">
        <f>SUMIFS('FORMULARZ OFERTY'!$K$29:$K$1212,'FORMULARZ OFERTY'!$A$29:$A$1212,$A22)</f>
        <v>0</v>
      </c>
      <c r="F22" s="6"/>
      <c r="G22" s="97">
        <f>SUMIFS('FORMULARZ OFERTY'!$M$29:$M$1212,'FORMULARZ OFERTY'!$A$29:$A$1212,$A22)</f>
        <v>0</v>
      </c>
      <c r="H22" s="97">
        <f>SUMIFS('FORMULARZ OFERTY'!$N$29:$N$1212,'FORMULARZ OFERTY'!$A$29:$A$1212,$A22)</f>
        <v>0</v>
      </c>
      <c r="I22" s="97">
        <f>SUMIFS('FORMULARZ OFERTY'!$O$29:$O$1212,'FORMULARZ OFERTY'!$A$29:$A$1212,$A22)</f>
        <v>0</v>
      </c>
      <c r="J22" s="6"/>
      <c r="K22" s="97">
        <f>SUMIFS('FORMULARZ OFERTY'!$P$29:$P$1212,'FORMULARZ OFERTY'!$A$29:$A$1212,$A22)</f>
        <v>0</v>
      </c>
      <c r="L22" s="97">
        <f>SUMIFS('FORMULARZ OFERTY'!$Q$29:$Q$1212,'FORMULARZ OFERTY'!$A$29:$A$1212,$A22)</f>
        <v>0</v>
      </c>
      <c r="M22" s="97">
        <f>SUMIFS('FORMULARZ OFERTY'!$R$29:$R$1212,'FORMULARZ OFERTY'!$A$29:$A$1212,$A22)</f>
        <v>0</v>
      </c>
    </row>
    <row r="23" spans="1:13" s="59" customFormat="1" ht="16.5">
      <c r="A23" s="59">
        <v>20</v>
      </c>
      <c r="B23" s="6"/>
      <c r="C23" s="97">
        <f>SUMIFS('FORMULARZ OFERTY'!$I$29:$I$1212,'FORMULARZ OFERTY'!$A$29:$A$1212,$A23)</f>
        <v>0</v>
      </c>
      <c r="D23" s="97">
        <f>SUMIFS('FORMULARZ OFERTY'!$J$29:$J$1212,'FORMULARZ OFERTY'!$A$29:$A$1212,$A23)</f>
        <v>0</v>
      </c>
      <c r="E23" s="97">
        <f>SUMIFS('FORMULARZ OFERTY'!$K$29:$K$1212,'FORMULARZ OFERTY'!$A$29:$A$1212,$A23)</f>
        <v>0</v>
      </c>
      <c r="F23" s="6"/>
      <c r="G23" s="97">
        <f>SUMIFS('FORMULARZ OFERTY'!$M$29:$M$1212,'FORMULARZ OFERTY'!$A$29:$A$1212,$A23)</f>
        <v>0</v>
      </c>
      <c r="H23" s="97">
        <f>SUMIFS('FORMULARZ OFERTY'!$N$29:$N$1212,'FORMULARZ OFERTY'!$A$29:$A$1212,$A23)</f>
        <v>0</v>
      </c>
      <c r="I23" s="97">
        <f>SUMIFS('FORMULARZ OFERTY'!$O$29:$O$1212,'FORMULARZ OFERTY'!$A$29:$A$1212,$A23)</f>
        <v>0</v>
      </c>
      <c r="J23" s="6"/>
      <c r="K23" s="97">
        <f>SUMIFS('FORMULARZ OFERTY'!$P$29:$P$1212,'FORMULARZ OFERTY'!$A$29:$A$1212,$A23)</f>
        <v>0</v>
      </c>
      <c r="L23" s="97">
        <f>SUMIFS('FORMULARZ OFERTY'!$Q$29:$Q$1212,'FORMULARZ OFERTY'!$A$29:$A$1212,$A23)</f>
        <v>0</v>
      </c>
      <c r="M23" s="97">
        <f>SUMIFS('FORMULARZ OFERTY'!$R$29:$R$1212,'FORMULARZ OFERTY'!$A$29:$A$1212,$A23)</f>
        <v>0</v>
      </c>
    </row>
    <row r="24" spans="1:13" s="59" customFormat="1" ht="16.5">
      <c r="A24" s="59">
        <v>21</v>
      </c>
      <c r="B24" s="6"/>
      <c r="C24" s="97">
        <f>SUMIFS('FORMULARZ OFERTY'!$I$29:$I$1212,'FORMULARZ OFERTY'!$A$29:$A$1212,$A24)</f>
        <v>0</v>
      </c>
      <c r="D24" s="97">
        <f>SUMIFS('FORMULARZ OFERTY'!$J$29:$J$1212,'FORMULARZ OFERTY'!$A$29:$A$1212,$A24)</f>
        <v>0</v>
      </c>
      <c r="E24" s="97">
        <f>SUMIFS('FORMULARZ OFERTY'!$K$29:$K$1212,'FORMULARZ OFERTY'!$A$29:$A$1212,$A24)</f>
        <v>0</v>
      </c>
      <c r="F24" s="6"/>
      <c r="G24" s="97">
        <f>SUMIFS('FORMULARZ OFERTY'!$M$29:$M$1212,'FORMULARZ OFERTY'!$A$29:$A$1212,$A24)</f>
        <v>0</v>
      </c>
      <c r="H24" s="97">
        <f>SUMIFS('FORMULARZ OFERTY'!$N$29:$N$1212,'FORMULARZ OFERTY'!$A$29:$A$1212,$A24)</f>
        <v>0</v>
      </c>
      <c r="I24" s="97">
        <f>SUMIFS('FORMULARZ OFERTY'!$O$29:$O$1212,'FORMULARZ OFERTY'!$A$29:$A$1212,$A24)</f>
        <v>0</v>
      </c>
      <c r="J24" s="6"/>
      <c r="K24" s="97">
        <f>SUMIFS('FORMULARZ OFERTY'!$P$29:$P$1212,'FORMULARZ OFERTY'!$A$29:$A$1212,$A24)</f>
        <v>0</v>
      </c>
      <c r="L24" s="97">
        <f>SUMIFS('FORMULARZ OFERTY'!$Q$29:$Q$1212,'FORMULARZ OFERTY'!$A$29:$A$1212,$A24)</f>
        <v>0</v>
      </c>
      <c r="M24" s="97">
        <f>SUMIFS('FORMULARZ OFERTY'!$R$29:$R$1212,'FORMULARZ OFERTY'!$A$29:$A$1212,$A24)</f>
        <v>0</v>
      </c>
    </row>
    <row r="25" spans="1:13" s="59" customFormat="1" ht="16.5">
      <c r="A25" s="59">
        <v>22</v>
      </c>
      <c r="B25" s="6"/>
      <c r="C25" s="97">
        <f>SUMIFS('FORMULARZ OFERTY'!$I$29:$I$1212,'FORMULARZ OFERTY'!$A$29:$A$1212,$A25)</f>
        <v>0</v>
      </c>
      <c r="D25" s="97">
        <f>SUMIFS('FORMULARZ OFERTY'!$J$29:$J$1212,'FORMULARZ OFERTY'!$A$29:$A$1212,$A25)</f>
        <v>0</v>
      </c>
      <c r="E25" s="97">
        <f>SUMIFS('FORMULARZ OFERTY'!$K$29:$K$1212,'FORMULARZ OFERTY'!$A$29:$A$1212,$A25)</f>
        <v>0</v>
      </c>
      <c r="F25" s="6"/>
      <c r="G25" s="97">
        <f>SUMIFS('FORMULARZ OFERTY'!$M$29:$M$1212,'FORMULARZ OFERTY'!$A$29:$A$1212,$A25)</f>
        <v>0</v>
      </c>
      <c r="H25" s="97">
        <f>SUMIFS('FORMULARZ OFERTY'!$N$29:$N$1212,'FORMULARZ OFERTY'!$A$29:$A$1212,$A25)</f>
        <v>0</v>
      </c>
      <c r="I25" s="97">
        <f>SUMIFS('FORMULARZ OFERTY'!$O$29:$O$1212,'FORMULARZ OFERTY'!$A$29:$A$1212,$A25)</f>
        <v>0</v>
      </c>
      <c r="J25" s="6"/>
      <c r="K25" s="97">
        <f>SUMIFS('FORMULARZ OFERTY'!$P$29:$P$1212,'FORMULARZ OFERTY'!$A$29:$A$1212,$A25)</f>
        <v>0</v>
      </c>
      <c r="L25" s="97">
        <f>SUMIFS('FORMULARZ OFERTY'!$Q$29:$Q$1212,'FORMULARZ OFERTY'!$A$29:$A$1212,$A25)</f>
        <v>0</v>
      </c>
      <c r="M25" s="97">
        <f>SUMIFS('FORMULARZ OFERTY'!$R$29:$R$1212,'FORMULARZ OFERTY'!$A$29:$A$1212,$A25)</f>
        <v>0</v>
      </c>
    </row>
    <row r="26" spans="1:13" s="59" customFormat="1" ht="16.5">
      <c r="A26" s="59">
        <v>23</v>
      </c>
      <c r="B26" s="6"/>
      <c r="C26" s="97">
        <f>SUMIFS('FORMULARZ OFERTY'!$I$29:$I$1212,'FORMULARZ OFERTY'!$A$29:$A$1212,$A26)</f>
        <v>0</v>
      </c>
      <c r="D26" s="97">
        <f>SUMIFS('FORMULARZ OFERTY'!$J$29:$J$1212,'FORMULARZ OFERTY'!$A$29:$A$1212,$A26)</f>
        <v>0</v>
      </c>
      <c r="E26" s="97">
        <f>SUMIFS('FORMULARZ OFERTY'!$K$29:$K$1212,'FORMULARZ OFERTY'!$A$29:$A$1212,$A26)</f>
        <v>0</v>
      </c>
      <c r="F26" s="6"/>
      <c r="G26" s="97">
        <f>SUMIFS('FORMULARZ OFERTY'!$M$29:$M$1212,'FORMULARZ OFERTY'!$A$29:$A$1212,$A26)</f>
        <v>0</v>
      </c>
      <c r="H26" s="97">
        <f>SUMIFS('FORMULARZ OFERTY'!$N$29:$N$1212,'FORMULARZ OFERTY'!$A$29:$A$1212,$A26)</f>
        <v>0</v>
      </c>
      <c r="I26" s="97">
        <f>SUMIFS('FORMULARZ OFERTY'!$O$29:$O$1212,'FORMULARZ OFERTY'!$A$29:$A$1212,$A26)</f>
        <v>0</v>
      </c>
      <c r="J26" s="6"/>
      <c r="K26" s="97">
        <f>SUMIFS('FORMULARZ OFERTY'!$P$29:$P$1212,'FORMULARZ OFERTY'!$A$29:$A$1212,$A26)</f>
        <v>0</v>
      </c>
      <c r="L26" s="97">
        <f>SUMIFS('FORMULARZ OFERTY'!$Q$29:$Q$1212,'FORMULARZ OFERTY'!$A$29:$A$1212,$A26)</f>
        <v>0</v>
      </c>
      <c r="M26" s="97">
        <f>SUMIFS('FORMULARZ OFERTY'!$R$29:$R$1212,'FORMULARZ OFERTY'!$A$29:$A$1212,$A26)</f>
        <v>0</v>
      </c>
    </row>
    <row r="27" spans="1:13" s="59" customFormat="1" ht="16.5">
      <c r="A27" s="59">
        <v>24</v>
      </c>
      <c r="B27" s="6"/>
      <c r="C27" s="97">
        <f>SUMIFS('FORMULARZ OFERTY'!$I$29:$I$1212,'FORMULARZ OFERTY'!$A$29:$A$1212,$A27)</f>
        <v>0</v>
      </c>
      <c r="D27" s="97">
        <f>SUMIFS('FORMULARZ OFERTY'!$J$29:$J$1212,'FORMULARZ OFERTY'!$A$29:$A$1212,$A27)</f>
        <v>0</v>
      </c>
      <c r="E27" s="97">
        <f>SUMIFS('FORMULARZ OFERTY'!$K$29:$K$1212,'FORMULARZ OFERTY'!$A$29:$A$1212,$A27)</f>
        <v>0</v>
      </c>
      <c r="F27" s="6"/>
      <c r="G27" s="97">
        <f>SUMIFS('FORMULARZ OFERTY'!$M$29:$M$1212,'FORMULARZ OFERTY'!$A$29:$A$1212,$A27)</f>
        <v>0</v>
      </c>
      <c r="H27" s="97">
        <f>SUMIFS('FORMULARZ OFERTY'!$N$29:$N$1212,'FORMULARZ OFERTY'!$A$29:$A$1212,$A27)</f>
        <v>0</v>
      </c>
      <c r="I27" s="97">
        <f>SUMIFS('FORMULARZ OFERTY'!$O$29:$O$1212,'FORMULARZ OFERTY'!$A$29:$A$1212,$A27)</f>
        <v>0</v>
      </c>
      <c r="J27" s="6"/>
      <c r="K27" s="97">
        <f>SUMIFS('FORMULARZ OFERTY'!$P$29:$P$1212,'FORMULARZ OFERTY'!$A$29:$A$1212,$A27)</f>
        <v>0</v>
      </c>
      <c r="L27" s="97">
        <f>SUMIFS('FORMULARZ OFERTY'!$Q$29:$Q$1212,'FORMULARZ OFERTY'!$A$29:$A$1212,$A27)</f>
        <v>0</v>
      </c>
      <c r="M27" s="97">
        <f>SUMIFS('FORMULARZ OFERTY'!$R$29:$R$1212,'FORMULARZ OFERTY'!$A$29:$A$1212,$A27)</f>
        <v>0</v>
      </c>
    </row>
    <row r="28" spans="1:13" s="59" customFormat="1" ht="16.5">
      <c r="A28" s="59">
        <v>25</v>
      </c>
      <c r="B28" s="6"/>
      <c r="C28" s="97">
        <f>SUMIFS('FORMULARZ OFERTY'!$I$29:$I$1212,'FORMULARZ OFERTY'!$A$29:$A$1212,$A28)</f>
        <v>0</v>
      </c>
      <c r="D28" s="97">
        <f>SUMIFS('FORMULARZ OFERTY'!$J$29:$J$1212,'FORMULARZ OFERTY'!$A$29:$A$1212,$A28)</f>
        <v>0</v>
      </c>
      <c r="E28" s="97">
        <f>SUMIFS('FORMULARZ OFERTY'!$K$29:$K$1212,'FORMULARZ OFERTY'!$A$29:$A$1212,$A28)</f>
        <v>0</v>
      </c>
      <c r="F28" s="6"/>
      <c r="G28" s="97">
        <f>SUMIFS('FORMULARZ OFERTY'!$M$29:$M$1212,'FORMULARZ OFERTY'!$A$29:$A$1212,$A28)</f>
        <v>0</v>
      </c>
      <c r="H28" s="97">
        <f>SUMIFS('FORMULARZ OFERTY'!$N$29:$N$1212,'FORMULARZ OFERTY'!$A$29:$A$1212,$A28)</f>
        <v>0</v>
      </c>
      <c r="I28" s="97">
        <f>SUMIFS('FORMULARZ OFERTY'!$O$29:$O$1212,'FORMULARZ OFERTY'!$A$29:$A$1212,$A28)</f>
        <v>0</v>
      </c>
      <c r="J28" s="6"/>
      <c r="K28" s="97">
        <f>SUMIFS('FORMULARZ OFERTY'!$P$29:$P$1212,'FORMULARZ OFERTY'!$A$29:$A$1212,$A28)</f>
        <v>0</v>
      </c>
      <c r="L28" s="97">
        <f>SUMIFS('FORMULARZ OFERTY'!$Q$29:$Q$1212,'FORMULARZ OFERTY'!$A$29:$A$1212,$A28)</f>
        <v>0</v>
      </c>
      <c r="M28" s="97">
        <f>SUMIFS('FORMULARZ OFERTY'!$R$29:$R$1212,'FORMULARZ OFERTY'!$A$29:$A$1212,$A28)</f>
        <v>0</v>
      </c>
    </row>
    <row r="29" spans="1:13" s="59" customFormat="1" ht="16.5">
      <c r="A29" s="59">
        <v>26</v>
      </c>
      <c r="B29" s="6"/>
      <c r="C29" s="97">
        <f>SUMIFS('FORMULARZ OFERTY'!$I$29:$I$1212,'FORMULARZ OFERTY'!$A$29:$A$1212,$A29)</f>
        <v>0</v>
      </c>
      <c r="D29" s="97">
        <f>SUMIFS('FORMULARZ OFERTY'!$J$29:$J$1212,'FORMULARZ OFERTY'!$A$29:$A$1212,$A29)</f>
        <v>0</v>
      </c>
      <c r="E29" s="97">
        <f>SUMIFS('FORMULARZ OFERTY'!$K$29:$K$1212,'FORMULARZ OFERTY'!$A$29:$A$1212,$A29)</f>
        <v>0</v>
      </c>
      <c r="F29" s="6"/>
      <c r="G29" s="97">
        <f>SUMIFS('FORMULARZ OFERTY'!$M$29:$M$1212,'FORMULARZ OFERTY'!$A$29:$A$1212,$A29)</f>
        <v>0</v>
      </c>
      <c r="H29" s="97">
        <f>SUMIFS('FORMULARZ OFERTY'!$N$29:$N$1212,'FORMULARZ OFERTY'!$A$29:$A$1212,$A29)</f>
        <v>0</v>
      </c>
      <c r="I29" s="97">
        <f>SUMIFS('FORMULARZ OFERTY'!$O$29:$O$1212,'FORMULARZ OFERTY'!$A$29:$A$1212,$A29)</f>
        <v>0</v>
      </c>
      <c r="J29" s="6"/>
      <c r="K29" s="97">
        <f>SUMIFS('FORMULARZ OFERTY'!$P$29:$P$1212,'FORMULARZ OFERTY'!$A$29:$A$1212,$A29)</f>
        <v>0</v>
      </c>
      <c r="L29" s="97">
        <f>SUMIFS('FORMULARZ OFERTY'!$Q$29:$Q$1212,'FORMULARZ OFERTY'!$A$29:$A$1212,$A29)</f>
        <v>0</v>
      </c>
      <c r="M29" s="97">
        <f>SUMIFS('FORMULARZ OFERTY'!$R$29:$R$1212,'FORMULARZ OFERTY'!$A$29:$A$1212,$A29)</f>
        <v>0</v>
      </c>
    </row>
    <row r="30" spans="1:13" s="59" customFormat="1" ht="16.5">
      <c r="A30" s="59">
        <v>27</v>
      </c>
      <c r="B30" s="6"/>
      <c r="C30" s="97">
        <f>SUMIFS('FORMULARZ OFERTY'!$I$29:$I$1212,'FORMULARZ OFERTY'!$A$29:$A$1212,$A30)</f>
        <v>0</v>
      </c>
      <c r="D30" s="97">
        <f>SUMIFS('FORMULARZ OFERTY'!$J$29:$J$1212,'FORMULARZ OFERTY'!$A$29:$A$1212,$A30)</f>
        <v>0</v>
      </c>
      <c r="E30" s="97">
        <f>SUMIFS('FORMULARZ OFERTY'!$K$29:$K$1212,'FORMULARZ OFERTY'!$A$29:$A$1212,$A30)</f>
        <v>0</v>
      </c>
      <c r="F30" s="6"/>
      <c r="G30" s="97">
        <f>SUMIFS('FORMULARZ OFERTY'!$M$29:$M$1212,'FORMULARZ OFERTY'!$A$29:$A$1212,$A30)</f>
        <v>0</v>
      </c>
      <c r="H30" s="97">
        <f>SUMIFS('FORMULARZ OFERTY'!$N$29:$N$1212,'FORMULARZ OFERTY'!$A$29:$A$1212,$A30)</f>
        <v>0</v>
      </c>
      <c r="I30" s="97">
        <f>SUMIFS('FORMULARZ OFERTY'!$O$29:$O$1212,'FORMULARZ OFERTY'!$A$29:$A$1212,$A30)</f>
        <v>0</v>
      </c>
      <c r="J30" s="6"/>
      <c r="K30" s="97">
        <f>SUMIFS('FORMULARZ OFERTY'!$P$29:$P$1212,'FORMULARZ OFERTY'!$A$29:$A$1212,$A30)</f>
        <v>0</v>
      </c>
      <c r="L30" s="97">
        <f>SUMIFS('FORMULARZ OFERTY'!$Q$29:$Q$1212,'FORMULARZ OFERTY'!$A$29:$A$1212,$A30)</f>
        <v>0</v>
      </c>
      <c r="M30" s="97">
        <f>SUMIFS('FORMULARZ OFERTY'!$R$29:$R$1212,'FORMULARZ OFERTY'!$A$29:$A$1212,$A30)</f>
        <v>0</v>
      </c>
    </row>
    <row r="31" spans="1:13" s="59" customFormat="1" ht="16.5">
      <c r="A31" s="59">
        <v>28</v>
      </c>
      <c r="B31" s="6"/>
      <c r="C31" s="97">
        <f>SUMIFS('FORMULARZ OFERTY'!$I$29:$I$1212,'FORMULARZ OFERTY'!$A$29:$A$1212,$A31)</f>
        <v>0</v>
      </c>
      <c r="D31" s="97">
        <f>SUMIFS('FORMULARZ OFERTY'!$J$29:$J$1212,'FORMULARZ OFERTY'!$A$29:$A$1212,$A31)</f>
        <v>0</v>
      </c>
      <c r="E31" s="97">
        <f>SUMIFS('FORMULARZ OFERTY'!$K$29:$K$1212,'FORMULARZ OFERTY'!$A$29:$A$1212,$A31)</f>
        <v>0</v>
      </c>
      <c r="F31" s="6"/>
      <c r="G31" s="97">
        <f>SUMIFS('FORMULARZ OFERTY'!$M$29:$M$1212,'FORMULARZ OFERTY'!$A$29:$A$1212,$A31)</f>
        <v>0</v>
      </c>
      <c r="H31" s="97">
        <f>SUMIFS('FORMULARZ OFERTY'!$N$29:$N$1212,'FORMULARZ OFERTY'!$A$29:$A$1212,$A31)</f>
        <v>0</v>
      </c>
      <c r="I31" s="97">
        <f>SUMIFS('FORMULARZ OFERTY'!$O$29:$O$1212,'FORMULARZ OFERTY'!$A$29:$A$1212,$A31)</f>
        <v>0</v>
      </c>
      <c r="J31" s="6"/>
      <c r="K31" s="97">
        <f>SUMIFS('FORMULARZ OFERTY'!$P$29:$P$1212,'FORMULARZ OFERTY'!$A$29:$A$1212,$A31)</f>
        <v>0</v>
      </c>
      <c r="L31" s="97">
        <f>SUMIFS('FORMULARZ OFERTY'!$Q$29:$Q$1212,'FORMULARZ OFERTY'!$A$29:$A$1212,$A31)</f>
        <v>0</v>
      </c>
      <c r="M31" s="97">
        <f>SUMIFS('FORMULARZ OFERTY'!$R$29:$R$1212,'FORMULARZ OFERTY'!$A$29:$A$1212,$A31)</f>
        <v>0</v>
      </c>
    </row>
    <row r="32" spans="1:13" s="59" customFormat="1" ht="16.5">
      <c r="A32" s="59">
        <v>29</v>
      </c>
      <c r="B32" s="6"/>
      <c r="C32" s="97">
        <f>SUMIFS('FORMULARZ OFERTY'!$I$29:$I$1212,'FORMULARZ OFERTY'!$A$29:$A$1212,$A32)</f>
        <v>0</v>
      </c>
      <c r="D32" s="97">
        <f>SUMIFS('FORMULARZ OFERTY'!$J$29:$J$1212,'FORMULARZ OFERTY'!$A$29:$A$1212,$A32)</f>
        <v>0</v>
      </c>
      <c r="E32" s="97">
        <f>SUMIFS('FORMULARZ OFERTY'!$K$29:$K$1212,'FORMULARZ OFERTY'!$A$29:$A$1212,$A32)</f>
        <v>0</v>
      </c>
      <c r="F32" s="6"/>
      <c r="G32" s="97">
        <f>SUMIFS('FORMULARZ OFERTY'!$M$29:$M$1212,'FORMULARZ OFERTY'!$A$29:$A$1212,$A32)</f>
        <v>0</v>
      </c>
      <c r="H32" s="97">
        <f>SUMIFS('FORMULARZ OFERTY'!$N$29:$N$1212,'FORMULARZ OFERTY'!$A$29:$A$1212,$A32)</f>
        <v>0</v>
      </c>
      <c r="I32" s="97">
        <f>SUMIFS('FORMULARZ OFERTY'!$O$29:$O$1212,'FORMULARZ OFERTY'!$A$29:$A$1212,$A32)</f>
        <v>0</v>
      </c>
      <c r="J32" s="6"/>
      <c r="K32" s="97">
        <f>SUMIFS('FORMULARZ OFERTY'!$P$29:$P$1212,'FORMULARZ OFERTY'!$A$29:$A$1212,$A32)</f>
        <v>0</v>
      </c>
      <c r="L32" s="97">
        <f>SUMIFS('FORMULARZ OFERTY'!$Q$29:$Q$1212,'FORMULARZ OFERTY'!$A$29:$A$1212,$A32)</f>
        <v>0</v>
      </c>
      <c r="M32" s="97">
        <f>SUMIFS('FORMULARZ OFERTY'!$R$29:$R$1212,'FORMULARZ OFERTY'!$A$29:$A$1212,$A32)</f>
        <v>0</v>
      </c>
    </row>
    <row r="33" spans="1:13" s="59" customFormat="1" ht="16.5">
      <c r="A33" s="59">
        <v>30</v>
      </c>
      <c r="B33" s="6"/>
      <c r="C33" s="97">
        <f>SUMIFS('FORMULARZ OFERTY'!$I$29:$I$1212,'FORMULARZ OFERTY'!$A$29:$A$1212,$A33)</f>
        <v>0</v>
      </c>
      <c r="D33" s="97">
        <f>SUMIFS('FORMULARZ OFERTY'!$J$29:$J$1212,'FORMULARZ OFERTY'!$A$29:$A$1212,$A33)</f>
        <v>0</v>
      </c>
      <c r="E33" s="97">
        <f>SUMIFS('FORMULARZ OFERTY'!$K$29:$K$1212,'FORMULARZ OFERTY'!$A$29:$A$1212,$A33)</f>
        <v>0</v>
      </c>
      <c r="F33" s="6"/>
      <c r="G33" s="97">
        <f>SUMIFS('FORMULARZ OFERTY'!$M$29:$M$1212,'FORMULARZ OFERTY'!$A$29:$A$1212,$A33)</f>
        <v>0</v>
      </c>
      <c r="H33" s="97">
        <f>SUMIFS('FORMULARZ OFERTY'!$N$29:$N$1212,'FORMULARZ OFERTY'!$A$29:$A$1212,$A33)</f>
        <v>0</v>
      </c>
      <c r="I33" s="97">
        <f>SUMIFS('FORMULARZ OFERTY'!$O$29:$O$1212,'FORMULARZ OFERTY'!$A$29:$A$1212,$A33)</f>
        <v>0</v>
      </c>
      <c r="J33" s="6"/>
      <c r="K33" s="97">
        <f>SUMIFS('FORMULARZ OFERTY'!$P$29:$P$1212,'FORMULARZ OFERTY'!$A$29:$A$1212,$A33)</f>
        <v>0</v>
      </c>
      <c r="L33" s="97">
        <f>SUMIFS('FORMULARZ OFERTY'!$Q$29:$Q$1212,'FORMULARZ OFERTY'!$A$29:$A$1212,$A33)</f>
        <v>0</v>
      </c>
      <c r="M33" s="97">
        <f>SUMIFS('FORMULARZ OFERTY'!$R$29:$R$1212,'FORMULARZ OFERTY'!$A$29:$A$1212,$A33)</f>
        <v>0</v>
      </c>
    </row>
    <row r="34" spans="1:13" hidden="1">
      <c r="C34" s="96"/>
      <c r="D34" s="96"/>
      <c r="E34" s="96"/>
      <c r="F34" s="96"/>
      <c r="G34" s="96"/>
      <c r="H34" s="96"/>
      <c r="I34" s="96"/>
      <c r="K34" s="96"/>
      <c r="L34" s="96"/>
      <c r="M34" s="96"/>
    </row>
    <row r="35" spans="1:13" hidden="1">
      <c r="C35" s="96"/>
      <c r="D35" s="96"/>
      <c r="E35" s="96"/>
      <c r="F35" s="96"/>
      <c r="G35" s="96"/>
      <c r="H35" s="96"/>
      <c r="I35" s="96"/>
      <c r="K35" s="96"/>
      <c r="L35" s="96"/>
      <c r="M35" s="96"/>
    </row>
    <row r="36" spans="1:13" hidden="1">
      <c r="C36" s="96"/>
      <c r="D36" s="96"/>
      <c r="E36" s="96"/>
      <c r="F36" s="96"/>
      <c r="G36" s="96"/>
      <c r="H36" s="96"/>
      <c r="I36" s="96"/>
      <c r="K36" s="96"/>
      <c r="L36" s="96"/>
      <c r="M36" s="96"/>
    </row>
    <row r="37" spans="1:13" hidden="1">
      <c r="C37" s="96"/>
      <c r="D37" s="96"/>
      <c r="E37" s="96"/>
      <c r="F37" s="96"/>
      <c r="G37" s="96"/>
      <c r="H37" s="96"/>
      <c r="I37" s="96"/>
      <c r="K37" s="96"/>
      <c r="L37" s="96"/>
      <c r="M37" s="96"/>
    </row>
    <row r="38" spans="1:13" hidden="1">
      <c r="C38" s="96"/>
      <c r="D38" s="96"/>
      <c r="E38" s="96"/>
      <c r="F38" s="96"/>
      <c r="G38" s="96"/>
      <c r="H38" s="96"/>
      <c r="I38" s="96"/>
      <c r="K38" s="96"/>
      <c r="L38" s="96"/>
      <c r="M38" s="96"/>
    </row>
    <row r="39" spans="1:13" hidden="1">
      <c r="C39" s="96"/>
      <c r="D39" s="96"/>
      <c r="E39" s="96"/>
      <c r="F39" s="96"/>
      <c r="G39" s="96"/>
      <c r="H39" s="96"/>
      <c r="I39" s="96"/>
      <c r="K39" s="96"/>
      <c r="L39" s="96"/>
      <c r="M39" s="96"/>
    </row>
    <row r="40" spans="1:13" hidden="1">
      <c r="C40" s="96"/>
      <c r="D40" s="96"/>
      <c r="E40" s="96"/>
      <c r="F40" s="96"/>
      <c r="G40" s="96"/>
      <c r="H40" s="96"/>
      <c r="I40" s="96"/>
      <c r="K40" s="96"/>
      <c r="L40" s="96"/>
      <c r="M40" s="96"/>
    </row>
    <row r="41" spans="1:13" hidden="1">
      <c r="C41" s="96"/>
      <c r="D41" s="96"/>
      <c r="E41" s="96"/>
      <c r="F41" s="96"/>
      <c r="G41" s="96"/>
      <c r="H41" s="96"/>
      <c r="I41" s="96"/>
      <c r="K41" s="96"/>
      <c r="L41" s="96"/>
      <c r="M41" s="96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104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5"/>
  <sheetViews>
    <sheetView zoomScale="130" zoomScaleNormal="130" zoomScaleSheetLayoutView="100" workbookViewId="0">
      <selection activeCell="I13" sqref="I13"/>
    </sheetView>
  </sheetViews>
  <sheetFormatPr defaultColWidth="0" defaultRowHeight="12.75" zeroHeight="1"/>
  <cols>
    <col min="1" max="1" width="5.28515625" style="104" customWidth="1"/>
    <col min="2" max="2" width="1.7109375" style="104" customWidth="1"/>
    <col min="3" max="3" width="5.140625" style="90" customWidth="1"/>
    <col min="4" max="4" width="1.7109375" style="90" customWidth="1"/>
    <col min="5" max="5" width="14.7109375" style="90" customWidth="1"/>
    <col min="6" max="6" width="1.7109375" style="90" customWidth="1"/>
    <col min="7" max="7" width="34.7109375" style="90" customWidth="1"/>
    <col min="8" max="8" width="1.7109375" style="90" customWidth="1"/>
    <col min="9" max="9" width="39" style="90" customWidth="1"/>
    <col min="10" max="10" width="1.7109375" style="90" customWidth="1"/>
    <col min="11" max="11" width="3.42578125" style="90" customWidth="1"/>
    <col min="12" max="12" width="13.140625" style="90" customWidth="1"/>
    <col min="13" max="13" width="1.7109375" style="90" customWidth="1"/>
    <col min="14" max="14" width="5.140625" style="90" customWidth="1"/>
    <col min="15" max="23" width="18" style="90" customWidth="1"/>
    <col min="24" max="24" width="9.140625" style="90" customWidth="1"/>
    <col min="25" max="16384" width="9.140625" style="90" hidden="1"/>
  </cols>
  <sheetData>
    <row r="1" spans="1:23" ht="13.5">
      <c r="A1" s="103" t="s">
        <v>103</v>
      </c>
      <c r="C1" s="105" t="s">
        <v>10</v>
      </c>
      <c r="E1" s="105" t="s">
        <v>12</v>
      </c>
      <c r="G1" s="105" t="s">
        <v>30</v>
      </c>
      <c r="I1" s="105" t="s">
        <v>41</v>
      </c>
      <c r="K1" s="106" t="s">
        <v>102</v>
      </c>
      <c r="L1" s="105" t="s">
        <v>101</v>
      </c>
      <c r="N1" s="113" t="s">
        <v>104</v>
      </c>
      <c r="O1" s="90" t="s">
        <v>105</v>
      </c>
      <c r="P1" s="90" t="s">
        <v>106</v>
      </c>
      <c r="Q1" s="90" t="s">
        <v>107</v>
      </c>
      <c r="R1" s="90" t="s">
        <v>108</v>
      </c>
      <c r="S1" s="90" t="s">
        <v>109</v>
      </c>
      <c r="T1" s="90" t="s">
        <v>110</v>
      </c>
      <c r="U1" s="90" t="s">
        <v>111</v>
      </c>
      <c r="V1" s="90" t="s">
        <v>112</v>
      </c>
      <c r="W1" s="90" t="s">
        <v>113</v>
      </c>
    </row>
    <row r="2" spans="1:23" ht="13.5" customHeight="1">
      <c r="A2" s="107">
        <v>1</v>
      </c>
      <c r="C2" s="107" t="s">
        <v>8</v>
      </c>
      <c r="E2" s="107" t="s">
        <v>13</v>
      </c>
      <c r="G2" s="107" t="s">
        <v>31</v>
      </c>
      <c r="I2" s="108" t="s">
        <v>44</v>
      </c>
      <c r="K2" s="109" t="s">
        <v>70</v>
      </c>
      <c r="L2" s="107" t="s">
        <v>86</v>
      </c>
      <c r="O2" s="90" t="s">
        <v>8</v>
      </c>
      <c r="P2" s="90" t="s">
        <v>129</v>
      </c>
      <c r="Q2" s="90" t="s">
        <v>114</v>
      </c>
      <c r="R2" s="90" t="s">
        <v>114</v>
      </c>
      <c r="S2" s="90" t="s">
        <v>114</v>
      </c>
      <c r="T2" s="90" t="s">
        <v>114</v>
      </c>
      <c r="U2" s="90" t="s">
        <v>114</v>
      </c>
      <c r="V2" s="90" t="s">
        <v>114</v>
      </c>
      <c r="W2" s="90" t="s">
        <v>114</v>
      </c>
    </row>
    <row r="3" spans="1:23" ht="13.5" customHeight="1">
      <c r="A3" s="108">
        <v>2</v>
      </c>
      <c r="C3" s="110" t="s">
        <v>9</v>
      </c>
      <c r="E3" s="108" t="s">
        <v>14</v>
      </c>
      <c r="G3" s="108" t="s">
        <v>32</v>
      </c>
      <c r="I3" s="108" t="s">
        <v>45</v>
      </c>
      <c r="K3" s="110" t="s">
        <v>71</v>
      </c>
      <c r="L3" s="108" t="s">
        <v>87</v>
      </c>
      <c r="O3" s="90" t="s">
        <v>9</v>
      </c>
      <c r="P3" s="90" t="s">
        <v>131</v>
      </c>
      <c r="Q3" s="90" t="s">
        <v>114</v>
      </c>
      <c r="R3" s="90" t="s">
        <v>114</v>
      </c>
      <c r="S3" s="90" t="s">
        <v>114</v>
      </c>
      <c r="T3" s="90" t="s">
        <v>114</v>
      </c>
      <c r="U3" s="90" t="s">
        <v>114</v>
      </c>
      <c r="V3" s="90" t="s">
        <v>114</v>
      </c>
      <c r="W3" s="90" t="s">
        <v>114</v>
      </c>
    </row>
    <row r="4" spans="1:23" ht="13.5" customHeight="1">
      <c r="A4" s="108">
        <v>3</v>
      </c>
      <c r="E4" s="108" t="s">
        <v>15</v>
      </c>
      <c r="G4" s="108" t="s">
        <v>33</v>
      </c>
      <c r="I4" s="108" t="s">
        <v>54</v>
      </c>
      <c r="R4" s="90" t="s">
        <v>114</v>
      </c>
      <c r="S4" s="90" t="s">
        <v>114</v>
      </c>
      <c r="T4" s="90" t="s">
        <v>114</v>
      </c>
      <c r="U4" s="90" t="s">
        <v>114</v>
      </c>
      <c r="V4" s="90" t="s">
        <v>114</v>
      </c>
      <c r="W4" s="90" t="s">
        <v>114</v>
      </c>
    </row>
    <row r="5" spans="1:23" ht="13.5" customHeight="1">
      <c r="A5" s="108">
        <v>4</v>
      </c>
      <c r="E5" s="108" t="s">
        <v>16</v>
      </c>
      <c r="G5" s="108" t="s">
        <v>34</v>
      </c>
      <c r="I5" s="108" t="s">
        <v>55</v>
      </c>
      <c r="R5" s="90" t="s">
        <v>114</v>
      </c>
      <c r="S5" s="90" t="s">
        <v>114</v>
      </c>
      <c r="T5" s="90" t="s">
        <v>114</v>
      </c>
      <c r="U5" s="90" t="s">
        <v>114</v>
      </c>
      <c r="V5" s="90" t="s">
        <v>114</v>
      </c>
      <c r="W5" s="90" t="s">
        <v>114</v>
      </c>
    </row>
    <row r="6" spans="1:23" ht="13.5" customHeight="1">
      <c r="A6" s="108">
        <v>5</v>
      </c>
      <c r="E6" s="108" t="s">
        <v>17</v>
      </c>
      <c r="G6" s="108" t="s">
        <v>35</v>
      </c>
      <c r="I6" s="108" t="s">
        <v>56</v>
      </c>
    </row>
    <row r="7" spans="1:23" ht="13.5" customHeight="1">
      <c r="A7" s="108">
        <v>6</v>
      </c>
      <c r="E7" s="108" t="s">
        <v>18</v>
      </c>
      <c r="G7" s="110" t="s">
        <v>36</v>
      </c>
      <c r="I7" s="108" t="s">
        <v>47</v>
      </c>
    </row>
    <row r="8" spans="1:23" ht="13.5" customHeight="1">
      <c r="A8" s="108">
        <v>7</v>
      </c>
      <c r="E8" s="108" t="s">
        <v>19</v>
      </c>
      <c r="G8" s="111"/>
      <c r="I8" s="108" t="s">
        <v>48</v>
      </c>
    </row>
    <row r="9" spans="1:23" ht="13.5" customHeight="1">
      <c r="A9" s="108">
        <v>8</v>
      </c>
      <c r="E9" s="108" t="s">
        <v>20</v>
      </c>
      <c r="G9" s="111"/>
      <c r="I9" s="108" t="s">
        <v>49</v>
      </c>
    </row>
    <row r="10" spans="1:23" ht="13.5" customHeight="1">
      <c r="A10" s="108">
        <v>9</v>
      </c>
      <c r="E10" s="108" t="s">
        <v>21</v>
      </c>
      <c r="G10" s="111"/>
      <c r="I10" s="108" t="s">
        <v>50</v>
      </c>
    </row>
    <row r="11" spans="1:23" ht="13.5" customHeight="1">
      <c r="A11" s="108">
        <v>10</v>
      </c>
      <c r="E11" s="108" t="s">
        <v>22</v>
      </c>
      <c r="G11" s="111"/>
      <c r="I11" s="108" t="s">
        <v>46</v>
      </c>
    </row>
    <row r="12" spans="1:23" ht="13.5" customHeight="1">
      <c r="A12" s="108">
        <v>11</v>
      </c>
      <c r="E12" s="108" t="s">
        <v>23</v>
      </c>
      <c r="G12" s="111"/>
      <c r="I12" s="108" t="s">
        <v>51</v>
      </c>
    </row>
    <row r="13" spans="1:23" ht="13.5" customHeight="1">
      <c r="A13" s="108">
        <v>12</v>
      </c>
      <c r="E13" s="108" t="s">
        <v>24</v>
      </c>
      <c r="G13" s="111"/>
      <c r="I13" s="90" t="s">
        <v>52</v>
      </c>
    </row>
    <row r="14" spans="1:23" ht="13.5" customHeight="1">
      <c r="A14" s="108">
        <v>13</v>
      </c>
      <c r="E14" s="108" t="s">
        <v>25</v>
      </c>
      <c r="G14" s="111"/>
      <c r="I14" s="110" t="s">
        <v>53</v>
      </c>
    </row>
    <row r="15" spans="1:23" ht="13.5" customHeight="1">
      <c r="A15" s="108">
        <v>14</v>
      </c>
      <c r="E15" s="108" t="s">
        <v>26</v>
      </c>
      <c r="G15" s="111"/>
      <c r="I15" s="111"/>
    </row>
    <row r="16" spans="1:23" ht="13.5" customHeight="1">
      <c r="A16" s="108">
        <v>15</v>
      </c>
      <c r="E16" s="108" t="s">
        <v>27</v>
      </c>
      <c r="G16" s="111"/>
      <c r="I16" s="111"/>
    </row>
    <row r="17" spans="1:10" ht="13.5" customHeight="1">
      <c r="A17" s="108">
        <v>16</v>
      </c>
      <c r="E17" s="110" t="s">
        <v>28</v>
      </c>
      <c r="G17" s="111"/>
      <c r="I17" s="111"/>
    </row>
    <row r="18" spans="1:10" ht="13.5" customHeight="1">
      <c r="A18" s="108">
        <v>17</v>
      </c>
      <c r="E18" s="111"/>
      <c r="G18" s="111"/>
      <c r="I18" s="111"/>
    </row>
    <row r="19" spans="1:10" ht="13.5" customHeight="1">
      <c r="A19" s="108">
        <v>18</v>
      </c>
      <c r="C19" s="111"/>
      <c r="D19" s="111"/>
      <c r="E19" s="111"/>
      <c r="F19" s="111"/>
      <c r="G19" s="111"/>
      <c r="H19" s="111"/>
      <c r="I19" s="111"/>
      <c r="J19" s="111"/>
    </row>
    <row r="20" spans="1:10" ht="13.5" customHeight="1">
      <c r="A20" s="108">
        <v>19</v>
      </c>
      <c r="C20" s="111"/>
      <c r="D20" s="111"/>
      <c r="E20" s="111"/>
      <c r="F20" s="111"/>
      <c r="G20" s="111"/>
      <c r="H20" s="111"/>
      <c r="I20" s="111"/>
      <c r="J20" s="111"/>
    </row>
    <row r="21" spans="1:10" ht="13.5" customHeight="1">
      <c r="A21" s="108">
        <v>20</v>
      </c>
      <c r="C21" s="111"/>
      <c r="D21" s="111"/>
      <c r="E21" s="111"/>
      <c r="F21" s="111"/>
      <c r="G21" s="111"/>
      <c r="H21" s="111"/>
      <c r="I21" s="111"/>
      <c r="J21" s="111"/>
    </row>
    <row r="22" spans="1:10" ht="12" customHeight="1">
      <c r="A22" s="108">
        <v>21</v>
      </c>
      <c r="C22" s="111"/>
      <c r="D22" s="111"/>
      <c r="E22" s="111"/>
      <c r="F22" s="111"/>
      <c r="G22" s="111"/>
      <c r="H22" s="111"/>
      <c r="I22" s="111"/>
      <c r="J22" s="111"/>
    </row>
    <row r="23" spans="1:10" ht="12" customHeight="1">
      <c r="A23" s="108">
        <v>22</v>
      </c>
      <c r="C23" s="111"/>
      <c r="D23" s="111"/>
      <c r="E23" s="111"/>
      <c r="F23" s="111"/>
      <c r="G23" s="111"/>
      <c r="H23" s="111"/>
      <c r="I23" s="111"/>
      <c r="J23" s="111"/>
    </row>
    <row r="24" spans="1:10" ht="12" customHeight="1">
      <c r="A24" s="108">
        <v>23</v>
      </c>
      <c r="C24" s="111"/>
      <c r="D24" s="111"/>
      <c r="E24" s="111"/>
      <c r="F24" s="111"/>
      <c r="G24" s="111"/>
      <c r="H24" s="111"/>
      <c r="I24" s="111"/>
      <c r="J24" s="111"/>
    </row>
    <row r="25" spans="1:10" ht="12" customHeight="1">
      <c r="A25" s="108">
        <v>24</v>
      </c>
      <c r="C25" s="111"/>
      <c r="D25" s="111"/>
      <c r="E25" s="111"/>
      <c r="F25" s="111"/>
      <c r="G25" s="111"/>
      <c r="H25" s="111"/>
      <c r="I25" s="111"/>
      <c r="J25" s="111"/>
    </row>
    <row r="26" spans="1:10" ht="12" customHeight="1">
      <c r="A26" s="108">
        <v>25</v>
      </c>
      <c r="C26" s="111"/>
      <c r="D26" s="111"/>
      <c r="E26" s="111"/>
      <c r="F26" s="111"/>
      <c r="G26" s="111"/>
      <c r="H26" s="111"/>
      <c r="I26" s="111"/>
      <c r="J26" s="111"/>
    </row>
    <row r="27" spans="1:10" ht="12" customHeight="1">
      <c r="A27" s="108">
        <v>26</v>
      </c>
      <c r="C27" s="111"/>
      <c r="D27" s="111"/>
      <c r="E27" s="111"/>
      <c r="F27" s="111"/>
      <c r="G27" s="111"/>
      <c r="H27" s="111"/>
      <c r="I27" s="111"/>
      <c r="J27" s="111"/>
    </row>
    <row r="28" spans="1:10" ht="12" customHeight="1">
      <c r="A28" s="108">
        <v>27</v>
      </c>
      <c r="C28" s="111"/>
      <c r="D28" s="111"/>
      <c r="E28" s="111"/>
      <c r="F28" s="111"/>
      <c r="G28" s="111"/>
      <c r="H28" s="111"/>
      <c r="I28" s="111"/>
      <c r="J28" s="111"/>
    </row>
    <row r="29" spans="1:10" ht="12" customHeight="1">
      <c r="A29" s="108">
        <v>28</v>
      </c>
      <c r="C29" s="111"/>
      <c r="D29" s="111"/>
      <c r="E29" s="111"/>
      <c r="F29" s="111"/>
      <c r="G29" s="111"/>
      <c r="H29" s="111"/>
      <c r="I29" s="111"/>
      <c r="J29" s="111"/>
    </row>
    <row r="30" spans="1:10" ht="12" customHeight="1">
      <c r="A30" s="108">
        <v>29</v>
      </c>
      <c r="C30" s="111"/>
      <c r="D30" s="111"/>
      <c r="E30" s="111"/>
      <c r="F30" s="111"/>
      <c r="G30" s="111"/>
      <c r="H30" s="111"/>
      <c r="I30" s="111"/>
      <c r="J30" s="111"/>
    </row>
    <row r="31" spans="1:10" ht="12" customHeight="1">
      <c r="A31" s="108">
        <v>30</v>
      </c>
      <c r="C31" s="111"/>
      <c r="D31" s="111"/>
      <c r="F31" s="111"/>
      <c r="H31" s="111"/>
      <c r="J31" s="111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2SuIXG2nhxj9byXWexAOMJtP70spg01+8ynaq6ir7UgTr1OafcAy72tsEb+M7adzwG1Uv4NVUypcgDn/oQxOuQ==" saltValue="jXLYwiEF1XPCNRdQA4gCEA==" spinCount="100000" sheet="1" objects="1" scenarios="1"/>
  <conditionalFormatting sqref="C1:K3 A2:A31 K31:L1048576 K9:K30 C4:J1048576 M1:XFD1048576">
    <cfRule type="containsBlanks" dxfId="76" priority="13">
      <formula>LEN(TRIM(A1))=0</formula>
    </cfRule>
  </conditionalFormatting>
  <conditionalFormatting sqref="L9:L21 L1:L3">
    <cfRule type="containsBlanks" dxfId="75" priority="12">
      <formula>LEN(TRIM(L1))=0</formula>
    </cfRule>
  </conditionalFormatting>
  <conditionalFormatting sqref="K4:K6">
    <cfRule type="containsBlanks" dxfId="74" priority="11">
      <formula>LEN(TRIM(K4))=0</formula>
    </cfRule>
  </conditionalFormatting>
  <conditionalFormatting sqref="L4:L6">
    <cfRule type="containsBlanks" dxfId="73" priority="10">
      <formula>LEN(TRIM(L4))=0</formula>
    </cfRule>
  </conditionalFormatting>
  <conditionalFormatting sqref="K7:K8">
    <cfRule type="containsBlanks" dxfId="72" priority="9">
      <formula>LEN(TRIM(K7))=0</formula>
    </cfRule>
  </conditionalFormatting>
  <conditionalFormatting sqref="L7:L8">
    <cfRule type="containsBlanks" dxfId="71" priority="8">
      <formula>LEN(TRIM(L7))=0</formula>
    </cfRule>
  </conditionalFormatting>
  <conditionalFormatting sqref="L22:L30">
    <cfRule type="containsBlanks" dxfId="70" priority="5">
      <formula>LEN(TRIM(L22))=0</formula>
    </cfRule>
  </conditionalFormatting>
  <conditionalFormatting sqref="A1">
    <cfRule type="containsBlanks" dxfId="69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99CB4CA-11D6-4EE6-AEF3-B006D75842A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Bielicka Elżbieta</cp:lastModifiedBy>
  <cp:lastPrinted>2024-11-07T09:26:39Z</cp:lastPrinted>
  <dcterms:created xsi:type="dcterms:W3CDTF">2022-06-10T12:26:47Z</dcterms:created>
  <dcterms:modified xsi:type="dcterms:W3CDTF">2024-11-07T09:26:52Z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b48d4cc9-0ee7-4941-a5c1-06d4a5c68af7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JO/5lW5vs2jmTeKC92ezpt8pX0N3cRxg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person">
    <vt:lpwstr>ppszczolka651</vt:lpwstr>
  </property>
  <property fmtid="{D5CDD505-2E9C-101B-9397-08002B2CF9AE}" pid="9" name="s5636:Creator type=author">
    <vt:lpwstr>Bednarz Wioletta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s5636:Creator type=IP">
    <vt:lpwstr>10.11.176.178</vt:lpwstr>
  </property>
</Properties>
</file>