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filterPrivacy="1"/>
  <xr:revisionPtr revIDLastSave="0" documentId="13_ncr:1_{67EC5544-C9EC-4480-A27A-73328D4EE42D}" xr6:coauthVersionLast="36" xr6:coauthVersionMax="36" xr10:uidLastSave="{00000000-0000-0000-0000-000000000000}"/>
  <bookViews>
    <workbookView xWindow="0" yWindow="0" windowWidth="28800" windowHeight="12675" xr2:uid="{00000000-000D-0000-FFFF-FFFF00000000}"/>
  </bookViews>
  <sheets>
    <sheet name="Arkusz1" sheetId="1"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9" i="1" l="1"/>
  <c r="K20" i="1" l="1"/>
  <c r="J20" i="1"/>
  <c r="J19" i="1"/>
  <c r="K19" i="1" s="1"/>
  <c r="J18" i="1"/>
  <c r="K18" i="1" s="1"/>
  <c r="H565" i="1" l="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J555" i="1"/>
  <c r="K555" i="1" l="1"/>
  <c r="K556" i="1" s="1"/>
  <c r="G608" i="1" s="1"/>
  <c r="J556" i="1"/>
  <c r="J546" i="1"/>
  <c r="F559" i="1" l="1"/>
  <c r="J559" i="1"/>
  <c r="K546" i="1"/>
  <c r="K547" i="1" s="1"/>
  <c r="G550" i="1" s="1"/>
  <c r="J547" i="1"/>
  <c r="L559" i="1" l="1"/>
  <c r="L608" i="1" s="1"/>
  <c r="J608" i="1"/>
  <c r="F550" i="1"/>
  <c r="F607" i="1" s="1"/>
  <c r="I559" i="1"/>
  <c r="I608" i="1" s="1"/>
  <c r="G607" i="1"/>
  <c r="J550" i="1"/>
  <c r="F608" i="1"/>
  <c r="J506" i="1"/>
  <c r="K506" i="1" s="1"/>
  <c r="K559" i="1" l="1"/>
  <c r="K608" i="1" s="1"/>
  <c r="L550" i="1"/>
  <c r="L607" i="1" s="1"/>
  <c r="J607" i="1"/>
  <c r="I550" i="1"/>
  <c r="I607" i="1" s="1"/>
  <c r="K550" i="1" l="1"/>
  <c r="K607" i="1" s="1"/>
  <c r="J538" i="1"/>
  <c r="J539" i="1" s="1"/>
  <c r="F542" i="1" s="1"/>
  <c r="I542" i="1" l="1"/>
  <c r="I606" i="1" s="1"/>
  <c r="K538" i="1"/>
  <c r="D566" i="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E566" i="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K542" i="1" l="1"/>
  <c r="K606" i="1" s="1"/>
  <c r="F606" i="1"/>
  <c r="K539" i="1"/>
  <c r="G542" i="1" s="1"/>
  <c r="G606" i="1" l="1"/>
  <c r="J542" i="1"/>
  <c r="J527" i="1"/>
  <c r="J528" i="1"/>
  <c r="J529" i="1"/>
  <c r="J530" i="1"/>
  <c r="J526" i="1"/>
  <c r="J517" i="1"/>
  <c r="J507" i="1"/>
  <c r="J508" i="1"/>
  <c r="J490" i="1"/>
  <c r="J491" i="1"/>
  <c r="J492" i="1"/>
  <c r="J493" i="1"/>
  <c r="J494" i="1"/>
  <c r="J495" i="1"/>
  <c r="J496" i="1"/>
  <c r="J497" i="1"/>
  <c r="J489" i="1"/>
  <c r="J480" i="1"/>
  <c r="J479" i="1"/>
  <c r="J470" i="1"/>
  <c r="J461" i="1"/>
  <c r="J460" i="1"/>
  <c r="J459" i="1"/>
  <c r="J450" i="1"/>
  <c r="J441" i="1"/>
  <c r="J440" i="1"/>
  <c r="J431" i="1"/>
  <c r="J420" i="1"/>
  <c r="J421" i="1"/>
  <c r="J422" i="1"/>
  <c r="J419" i="1"/>
  <c r="J410" i="1"/>
  <c r="J401" i="1"/>
  <c r="J390" i="1"/>
  <c r="J391" i="1"/>
  <c r="J392" i="1"/>
  <c r="J389" i="1"/>
  <c r="J388" i="1"/>
  <c r="J379" i="1"/>
  <c r="J370" i="1"/>
  <c r="J359" i="1"/>
  <c r="J360" i="1"/>
  <c r="J361" i="1"/>
  <c r="J358" i="1"/>
  <c r="J338" i="1"/>
  <c r="J339" i="1"/>
  <c r="J340" i="1"/>
  <c r="J341" i="1"/>
  <c r="J342" i="1"/>
  <c r="J343" i="1"/>
  <c r="J344" i="1"/>
  <c r="J345" i="1"/>
  <c r="J346" i="1"/>
  <c r="J347" i="1"/>
  <c r="J348" i="1"/>
  <c r="J349" i="1"/>
  <c r="J337" i="1"/>
  <c r="J328" i="1"/>
  <c r="J327" i="1"/>
  <c r="J326" i="1"/>
  <c r="J310" i="1"/>
  <c r="J311" i="1"/>
  <c r="J312" i="1"/>
  <c r="J313" i="1"/>
  <c r="J314" i="1"/>
  <c r="J315" i="1"/>
  <c r="J316" i="1"/>
  <c r="J317" i="1"/>
  <c r="J309" i="1"/>
  <c r="J300" i="1"/>
  <c r="J299" i="1"/>
  <c r="J290" i="1"/>
  <c r="J281" i="1"/>
  <c r="J272" i="1"/>
  <c r="J260" i="1"/>
  <c r="J261" i="1"/>
  <c r="J262" i="1"/>
  <c r="J263" i="1"/>
  <c r="J259" i="1"/>
  <c r="J250" i="1"/>
  <c r="J241" i="1"/>
  <c r="J232" i="1"/>
  <c r="J231" i="1"/>
  <c r="J222" i="1"/>
  <c r="J213" i="1"/>
  <c r="J204" i="1"/>
  <c r="J195" i="1"/>
  <c r="J185" i="1"/>
  <c r="J186" i="1"/>
  <c r="J184" i="1"/>
  <c r="J164" i="1"/>
  <c r="J165" i="1"/>
  <c r="J166" i="1"/>
  <c r="J167" i="1"/>
  <c r="J168" i="1"/>
  <c r="J169" i="1"/>
  <c r="J170" i="1"/>
  <c r="J171" i="1"/>
  <c r="J172" i="1"/>
  <c r="J173" i="1"/>
  <c r="J174" i="1"/>
  <c r="J175" i="1"/>
  <c r="J163" i="1"/>
  <c r="J154" i="1"/>
  <c r="J140" i="1"/>
  <c r="J141" i="1"/>
  <c r="J142" i="1"/>
  <c r="J143" i="1"/>
  <c r="J144" i="1"/>
  <c r="J145" i="1"/>
  <c r="J139" i="1"/>
  <c r="J130" i="1"/>
  <c r="J129" i="1"/>
  <c r="J119" i="1"/>
  <c r="J109" i="1"/>
  <c r="J110" i="1"/>
  <c r="J11" i="1"/>
  <c r="J12" i="1"/>
  <c r="J13" i="1"/>
  <c r="J14" i="1"/>
  <c r="J15" i="1"/>
  <c r="J16" i="1"/>
  <c r="J17" i="1"/>
  <c r="J10" i="1"/>
  <c r="L542" i="1" l="1"/>
  <c r="L606" i="1" s="1"/>
  <c r="J606" i="1"/>
  <c r="K431" i="1"/>
  <c r="K527" i="1"/>
  <c r="K528" i="1"/>
  <c r="K529" i="1"/>
  <c r="K530" i="1"/>
  <c r="K526" i="1"/>
  <c r="K531" i="1" l="1"/>
  <c r="G534" i="1" s="1"/>
  <c r="J531" i="1"/>
  <c r="F534" i="1" s="1"/>
  <c r="G605" i="1" l="1"/>
  <c r="J534" i="1"/>
  <c r="I534" i="1"/>
  <c r="I605" i="1" s="1"/>
  <c r="F605" i="1"/>
  <c r="K534" i="1" l="1"/>
  <c r="K605" i="1" s="1"/>
  <c r="L534" i="1"/>
  <c r="L605" i="1" s="1"/>
  <c r="J605" i="1"/>
  <c r="J518" i="1"/>
  <c r="F521" i="1" s="1"/>
  <c r="K517" i="1"/>
  <c r="K518" i="1" s="1"/>
  <c r="G521" i="1" s="1"/>
  <c r="G604" i="1" l="1"/>
  <c r="J521" i="1"/>
  <c r="I521" i="1"/>
  <c r="I604" i="1" s="1"/>
  <c r="F604" i="1"/>
  <c r="K204" i="1"/>
  <c r="K521" i="1" l="1"/>
  <c r="K604" i="1" s="1"/>
  <c r="L521" i="1"/>
  <c r="L604" i="1" s="1"/>
  <c r="J604" i="1"/>
  <c r="K507" i="1"/>
  <c r="K508" i="1"/>
  <c r="J509" i="1" l="1"/>
  <c r="F512" i="1" s="1"/>
  <c r="K509" i="1"/>
  <c r="G512" i="1" s="1"/>
  <c r="K490" i="1"/>
  <c r="K491" i="1"/>
  <c r="K492" i="1"/>
  <c r="K493" i="1"/>
  <c r="K494" i="1"/>
  <c r="K495" i="1"/>
  <c r="K496" i="1"/>
  <c r="K497" i="1"/>
  <c r="K489" i="1"/>
  <c r="K480" i="1"/>
  <c r="I512" i="1" l="1"/>
  <c r="I603" i="1" s="1"/>
  <c r="G603" i="1"/>
  <c r="J512" i="1"/>
  <c r="F603" i="1"/>
  <c r="J481" i="1"/>
  <c r="F484" i="1" s="1"/>
  <c r="K479" i="1"/>
  <c r="K481" i="1" s="1"/>
  <c r="G484" i="1" s="1"/>
  <c r="J498" i="1"/>
  <c r="F501" i="1" s="1"/>
  <c r="K498" i="1"/>
  <c r="G501" i="1" s="1"/>
  <c r="K512" i="1" l="1"/>
  <c r="K603" i="1" s="1"/>
  <c r="L512" i="1"/>
  <c r="L603" i="1" s="1"/>
  <c r="J603" i="1"/>
  <c r="G601" i="1"/>
  <c r="J484" i="1"/>
  <c r="I501" i="1"/>
  <c r="I602" i="1" s="1"/>
  <c r="I484" i="1"/>
  <c r="I601" i="1" s="1"/>
  <c r="J501" i="1"/>
  <c r="J602" i="1" s="1"/>
  <c r="G602" i="1"/>
  <c r="F602" i="1"/>
  <c r="F601" i="1"/>
  <c r="K461" i="1"/>
  <c r="K460" i="1"/>
  <c r="K484" i="1" l="1"/>
  <c r="K601" i="1" s="1"/>
  <c r="K501" i="1"/>
  <c r="K602" i="1" s="1"/>
  <c r="L501" i="1"/>
  <c r="L602" i="1" s="1"/>
  <c r="L484" i="1"/>
  <c r="L601" i="1" s="1"/>
  <c r="J601" i="1"/>
  <c r="J462" i="1"/>
  <c r="F465" i="1" s="1"/>
  <c r="K459" i="1"/>
  <c r="K462" i="1" s="1"/>
  <c r="G465" i="1" s="1"/>
  <c r="J471" i="1"/>
  <c r="F474" i="1" s="1"/>
  <c r="K470" i="1"/>
  <c r="K471" i="1" s="1"/>
  <c r="G474" i="1" s="1"/>
  <c r="K441" i="1"/>
  <c r="K440" i="1"/>
  <c r="J432" i="1"/>
  <c r="K432" i="1"/>
  <c r="G435" i="1" s="1"/>
  <c r="G599" i="1" l="1"/>
  <c r="J465" i="1"/>
  <c r="J599" i="1" s="1"/>
  <c r="I465" i="1"/>
  <c r="I599" i="1" s="1"/>
  <c r="G600" i="1"/>
  <c r="J474" i="1"/>
  <c r="G596" i="1"/>
  <c r="J435" i="1"/>
  <c r="J596" i="1" s="1"/>
  <c r="F435" i="1"/>
  <c r="F596" i="1" s="1"/>
  <c r="I474" i="1"/>
  <c r="I600" i="1" s="1"/>
  <c r="F600" i="1"/>
  <c r="F599" i="1"/>
  <c r="J451" i="1"/>
  <c r="F454" i="1" s="1"/>
  <c r="K450" i="1"/>
  <c r="K451" i="1" s="1"/>
  <c r="G454" i="1" s="1"/>
  <c r="K442" i="1"/>
  <c r="G445" i="1" s="1"/>
  <c r="J442" i="1"/>
  <c r="K420" i="1"/>
  <c r="K421" i="1"/>
  <c r="K422" i="1"/>
  <c r="K419" i="1"/>
  <c r="K474" i="1" l="1"/>
  <c r="K600" i="1" s="1"/>
  <c r="G597" i="1"/>
  <c r="J445" i="1"/>
  <c r="I435" i="1"/>
  <c r="I596" i="1" s="1"/>
  <c r="K465" i="1"/>
  <c r="K599" i="1" s="1"/>
  <c r="J454" i="1"/>
  <c r="J598" i="1" s="1"/>
  <c r="G598" i="1"/>
  <c r="L474" i="1"/>
  <c r="L600" i="1" s="1"/>
  <c r="J600" i="1"/>
  <c r="I454" i="1"/>
  <c r="I598" i="1" s="1"/>
  <c r="L435" i="1"/>
  <c r="L596" i="1" s="1"/>
  <c r="F445" i="1"/>
  <c r="L465" i="1"/>
  <c r="L599" i="1" s="1"/>
  <c r="F598" i="1"/>
  <c r="J411" i="1"/>
  <c r="F414" i="1" s="1"/>
  <c r="K410" i="1"/>
  <c r="K411" i="1" s="1"/>
  <c r="G414" i="1" s="1"/>
  <c r="J423" i="1"/>
  <c r="F426" i="1" s="1"/>
  <c r="K423" i="1"/>
  <c r="G426" i="1" s="1"/>
  <c r="K435" i="1" l="1"/>
  <c r="K596" i="1" s="1"/>
  <c r="L454" i="1"/>
  <c r="L598" i="1" s="1"/>
  <c r="G595" i="1"/>
  <c r="J426" i="1"/>
  <c r="J595" i="1" s="1"/>
  <c r="I426" i="1"/>
  <c r="I595" i="1" s="1"/>
  <c r="K454" i="1"/>
  <c r="K598" i="1" s="1"/>
  <c r="I445" i="1"/>
  <c r="I597" i="1" s="1"/>
  <c r="G594" i="1"/>
  <c r="J414" i="1"/>
  <c r="I414" i="1"/>
  <c r="I594" i="1" s="1"/>
  <c r="F597" i="1"/>
  <c r="L445" i="1"/>
  <c r="L597" i="1" s="1"/>
  <c r="J597" i="1"/>
  <c r="F594" i="1"/>
  <c r="F595" i="1"/>
  <c r="K142" i="1"/>
  <c r="K143" i="1"/>
  <c r="K144" i="1"/>
  <c r="K145" i="1"/>
  <c r="K426" i="1" l="1"/>
  <c r="K595" i="1" s="1"/>
  <c r="K445" i="1"/>
  <c r="K597" i="1" s="1"/>
  <c r="K414" i="1"/>
  <c r="K594" i="1" s="1"/>
  <c r="L414" i="1"/>
  <c r="L594" i="1" s="1"/>
  <c r="J594" i="1"/>
  <c r="L426" i="1"/>
  <c r="L595" i="1" s="1"/>
  <c r="K389" i="1"/>
  <c r="K390" i="1"/>
  <c r="K391" i="1"/>
  <c r="K392" i="1"/>
  <c r="K388" i="1"/>
  <c r="K359" i="1"/>
  <c r="K360" i="1"/>
  <c r="K361" i="1"/>
  <c r="K358" i="1"/>
  <c r="K338" i="1"/>
  <c r="K339" i="1"/>
  <c r="K340" i="1"/>
  <c r="K341" i="1"/>
  <c r="K342" i="1"/>
  <c r="K343" i="1"/>
  <c r="K344" i="1"/>
  <c r="K345" i="1"/>
  <c r="K346" i="1"/>
  <c r="K347" i="1"/>
  <c r="K348" i="1"/>
  <c r="K349" i="1"/>
  <c r="K337" i="1"/>
  <c r="K327" i="1"/>
  <c r="K328" i="1"/>
  <c r="K326" i="1"/>
  <c r="J371" i="1" l="1"/>
  <c r="F374" i="1" s="1"/>
  <c r="K370" i="1"/>
  <c r="K371" i="1" s="1"/>
  <c r="G374" i="1" s="1"/>
  <c r="J380" i="1"/>
  <c r="F383" i="1" s="1"/>
  <c r="K379" i="1"/>
  <c r="K380" i="1" s="1"/>
  <c r="G383" i="1" s="1"/>
  <c r="J402" i="1"/>
  <c r="F405" i="1" s="1"/>
  <c r="K401" i="1"/>
  <c r="K402" i="1" s="1"/>
  <c r="G405" i="1" s="1"/>
  <c r="J362" i="1"/>
  <c r="F365" i="1" s="1"/>
  <c r="J393" i="1"/>
  <c r="F396" i="1" s="1"/>
  <c r="K393" i="1"/>
  <c r="G396" i="1" s="1"/>
  <c r="J329" i="1"/>
  <c r="F332" i="1" s="1"/>
  <c r="J350" i="1"/>
  <c r="F353" i="1" s="1"/>
  <c r="K329" i="1"/>
  <c r="G332" i="1" s="1"/>
  <c r="K350" i="1"/>
  <c r="G353" i="1" s="1"/>
  <c r="K362" i="1"/>
  <c r="G365" i="1" s="1"/>
  <c r="K311" i="1"/>
  <c r="K312" i="1"/>
  <c r="K313" i="1"/>
  <c r="K314" i="1"/>
  <c r="K315" i="1"/>
  <c r="K316" i="1"/>
  <c r="K317" i="1"/>
  <c r="K310" i="1"/>
  <c r="K309" i="1"/>
  <c r="G587" i="1" l="1"/>
  <c r="J332" i="1"/>
  <c r="I396" i="1"/>
  <c r="I592" i="1" s="1"/>
  <c r="J383" i="1"/>
  <c r="G591" i="1"/>
  <c r="I353" i="1"/>
  <c r="I588" i="1" s="1"/>
  <c r="I365" i="1"/>
  <c r="I589" i="1" s="1"/>
  <c r="I383" i="1"/>
  <c r="I591" i="1" s="1"/>
  <c r="G589" i="1"/>
  <c r="J365" i="1"/>
  <c r="I332" i="1"/>
  <c r="I587" i="1" s="1"/>
  <c r="G593" i="1"/>
  <c r="J405" i="1"/>
  <c r="G590" i="1"/>
  <c r="J374" i="1"/>
  <c r="G588" i="1"/>
  <c r="J353" i="1"/>
  <c r="G592" i="1"/>
  <c r="J396" i="1"/>
  <c r="I405" i="1"/>
  <c r="I593" i="1" s="1"/>
  <c r="I374" i="1"/>
  <c r="I590" i="1" s="1"/>
  <c r="F591" i="1"/>
  <c r="F593" i="1"/>
  <c r="F590" i="1"/>
  <c r="F592" i="1"/>
  <c r="F588" i="1"/>
  <c r="F589" i="1"/>
  <c r="F587" i="1"/>
  <c r="J318" i="1"/>
  <c r="F321" i="1" s="1"/>
  <c r="K318" i="1"/>
  <c r="G321" i="1" s="1"/>
  <c r="K300" i="1"/>
  <c r="K299" i="1"/>
  <c r="K383" i="1" l="1"/>
  <c r="K591" i="1" s="1"/>
  <c r="K332" i="1"/>
  <c r="K587" i="1" s="1"/>
  <c r="K353" i="1"/>
  <c r="K588" i="1" s="1"/>
  <c r="K396" i="1"/>
  <c r="K592" i="1" s="1"/>
  <c r="K405" i="1"/>
  <c r="K593" i="1" s="1"/>
  <c r="K365" i="1"/>
  <c r="K589" i="1" s="1"/>
  <c r="K374" i="1"/>
  <c r="K590" i="1" s="1"/>
  <c r="L396" i="1"/>
  <c r="L592" i="1" s="1"/>
  <c r="J592" i="1"/>
  <c r="L374" i="1"/>
  <c r="L590" i="1" s="1"/>
  <c r="J590" i="1"/>
  <c r="G586" i="1"/>
  <c r="J321" i="1"/>
  <c r="L353" i="1"/>
  <c r="L588" i="1" s="1"/>
  <c r="J588" i="1"/>
  <c r="L405" i="1"/>
  <c r="L593" i="1" s="1"/>
  <c r="J593" i="1"/>
  <c r="L365" i="1"/>
  <c r="L589" i="1" s="1"/>
  <c r="J589" i="1"/>
  <c r="L332" i="1"/>
  <c r="L587" i="1" s="1"/>
  <c r="J587" i="1"/>
  <c r="I321" i="1"/>
  <c r="I586" i="1" s="1"/>
  <c r="L383" i="1"/>
  <c r="L591" i="1" s="1"/>
  <c r="J591" i="1"/>
  <c r="F586" i="1"/>
  <c r="J291" i="1"/>
  <c r="F294" i="1" s="1"/>
  <c r="K290" i="1"/>
  <c r="K291" i="1" s="1"/>
  <c r="G294" i="1" s="1"/>
  <c r="J301" i="1"/>
  <c r="F304" i="1" s="1"/>
  <c r="K301" i="1"/>
  <c r="G304" i="1" s="1"/>
  <c r="K185" i="1"/>
  <c r="K184" i="1"/>
  <c r="K321" i="1" l="1"/>
  <c r="K586" i="1" s="1"/>
  <c r="G584" i="1"/>
  <c r="J294" i="1"/>
  <c r="I304" i="1"/>
  <c r="I585" i="1" s="1"/>
  <c r="L321" i="1"/>
  <c r="L586" i="1" s="1"/>
  <c r="J586" i="1"/>
  <c r="I294" i="1"/>
  <c r="I584" i="1" s="1"/>
  <c r="G585" i="1"/>
  <c r="J304" i="1"/>
  <c r="F584" i="1"/>
  <c r="F585" i="1"/>
  <c r="K263" i="1"/>
  <c r="K261" i="1"/>
  <c r="K262" i="1"/>
  <c r="K260" i="1"/>
  <c r="K259" i="1"/>
  <c r="K232" i="1"/>
  <c r="K231" i="1"/>
  <c r="K294" i="1" l="1"/>
  <c r="K584" i="1" s="1"/>
  <c r="K304" i="1"/>
  <c r="K585" i="1" s="1"/>
  <c r="L304" i="1"/>
  <c r="L585" i="1" s="1"/>
  <c r="J585" i="1"/>
  <c r="L294" i="1"/>
  <c r="L584" i="1" s="1"/>
  <c r="J584" i="1"/>
  <c r="J223" i="1"/>
  <c r="F226" i="1" s="1"/>
  <c r="K222" i="1"/>
  <c r="K223" i="1" s="1"/>
  <c r="G226" i="1" s="1"/>
  <c r="J242" i="1"/>
  <c r="F245" i="1" s="1"/>
  <c r="K241" i="1"/>
  <c r="K242" i="1" s="1"/>
  <c r="G245" i="1" s="1"/>
  <c r="J214" i="1"/>
  <c r="F217" i="1" s="1"/>
  <c r="K213" i="1"/>
  <c r="K214" i="1" s="1"/>
  <c r="G217" i="1" s="1"/>
  <c r="J251" i="1"/>
  <c r="F254" i="1" s="1"/>
  <c r="K250" i="1"/>
  <c r="K251" i="1" s="1"/>
  <c r="G254" i="1" s="1"/>
  <c r="J273" i="1"/>
  <c r="F276" i="1" s="1"/>
  <c r="K272" i="1"/>
  <c r="K273" i="1" s="1"/>
  <c r="G276" i="1" s="1"/>
  <c r="J282" i="1"/>
  <c r="F285" i="1" s="1"/>
  <c r="K281" i="1"/>
  <c r="K282" i="1" s="1"/>
  <c r="G285" i="1" s="1"/>
  <c r="J233" i="1"/>
  <c r="F236" i="1" s="1"/>
  <c r="K233" i="1"/>
  <c r="G236" i="1" s="1"/>
  <c r="K264" i="1"/>
  <c r="G267" i="1" s="1"/>
  <c r="J264" i="1"/>
  <c r="F267" i="1" s="1"/>
  <c r="K110" i="1"/>
  <c r="K109" i="1"/>
  <c r="K205" i="1"/>
  <c r="G208" i="1" s="1"/>
  <c r="J205" i="1"/>
  <c r="K164" i="1"/>
  <c r="K165" i="1"/>
  <c r="K166" i="1"/>
  <c r="K167" i="1"/>
  <c r="K168" i="1"/>
  <c r="K169" i="1"/>
  <c r="K170" i="1"/>
  <c r="K171" i="1"/>
  <c r="K172" i="1"/>
  <c r="K173" i="1"/>
  <c r="K174" i="1"/>
  <c r="K175" i="1"/>
  <c r="K163" i="1"/>
  <c r="K140" i="1"/>
  <c r="K141" i="1"/>
  <c r="K139" i="1"/>
  <c r="K119" i="1"/>
  <c r="K130" i="1"/>
  <c r="K129" i="1"/>
  <c r="K154" i="1"/>
  <c r="K11" i="1"/>
  <c r="F208" i="1" l="1"/>
  <c r="I267" i="1"/>
  <c r="I581" i="1" s="1"/>
  <c r="J285" i="1"/>
  <c r="J583" i="1" s="1"/>
  <c r="G583" i="1"/>
  <c r="G580" i="1"/>
  <c r="J254" i="1"/>
  <c r="G579" i="1"/>
  <c r="J245" i="1"/>
  <c r="J208" i="1"/>
  <c r="J575" i="1" s="1"/>
  <c r="G575" i="1"/>
  <c r="G581" i="1"/>
  <c r="J267" i="1"/>
  <c r="I285" i="1"/>
  <c r="I254" i="1"/>
  <c r="I580" i="1" s="1"/>
  <c r="I245" i="1"/>
  <c r="I579" i="1" s="1"/>
  <c r="G578" i="1"/>
  <c r="J236" i="1"/>
  <c r="G582" i="1"/>
  <c r="J276" i="1"/>
  <c r="J217" i="1"/>
  <c r="J576" i="1" s="1"/>
  <c r="G576" i="1"/>
  <c r="G577" i="1"/>
  <c r="J226" i="1"/>
  <c r="I236" i="1"/>
  <c r="I578" i="1" s="1"/>
  <c r="I276" i="1"/>
  <c r="I582" i="1" s="1"/>
  <c r="I217" i="1"/>
  <c r="I576" i="1" s="1"/>
  <c r="I226" i="1"/>
  <c r="I577" i="1" s="1"/>
  <c r="F581" i="1"/>
  <c r="F583" i="1"/>
  <c r="F580" i="1"/>
  <c r="F579" i="1"/>
  <c r="F582" i="1"/>
  <c r="F576" i="1"/>
  <c r="F577" i="1"/>
  <c r="F578" i="1"/>
  <c r="K146" i="1"/>
  <c r="G149" i="1" s="1"/>
  <c r="J187" i="1"/>
  <c r="F190" i="1" s="1"/>
  <c r="I190" i="1" s="1"/>
  <c r="K186" i="1"/>
  <c r="K187" i="1" s="1"/>
  <c r="G190" i="1" s="1"/>
  <c r="J196" i="1"/>
  <c r="F199" i="1" s="1"/>
  <c r="I199" i="1" s="1"/>
  <c r="K195" i="1"/>
  <c r="K196" i="1" s="1"/>
  <c r="G199" i="1" s="1"/>
  <c r="J176" i="1"/>
  <c r="K131" i="1"/>
  <c r="G134" i="1" s="1"/>
  <c r="J131" i="1"/>
  <c r="F134" i="1" s="1"/>
  <c r="I134" i="1" s="1"/>
  <c r="J146" i="1"/>
  <c r="F149" i="1" s="1"/>
  <c r="I149" i="1" s="1"/>
  <c r="K176" i="1"/>
  <c r="G179" i="1" s="1"/>
  <c r="J120" i="1"/>
  <c r="F123" i="1" s="1"/>
  <c r="I123" i="1" s="1"/>
  <c r="K155" i="1"/>
  <c r="G158" i="1" s="1"/>
  <c r="J155" i="1"/>
  <c r="F158" i="1" s="1"/>
  <c r="I158" i="1" s="1"/>
  <c r="K120" i="1"/>
  <c r="G123" i="1" s="1"/>
  <c r="K254" i="1" l="1"/>
  <c r="K580" i="1" s="1"/>
  <c r="K217" i="1"/>
  <c r="K576" i="1" s="1"/>
  <c r="L285" i="1"/>
  <c r="L583" i="1" s="1"/>
  <c r="K267" i="1"/>
  <c r="K581" i="1" s="1"/>
  <c r="K158" i="1"/>
  <c r="K571" i="1" s="1"/>
  <c r="I571" i="1"/>
  <c r="K149" i="1"/>
  <c r="K570" i="1" s="1"/>
  <c r="I570" i="1"/>
  <c r="G574" i="1"/>
  <c r="J199" i="1"/>
  <c r="G570" i="1"/>
  <c r="J149" i="1"/>
  <c r="K236" i="1"/>
  <c r="K578" i="1" s="1"/>
  <c r="L236" i="1"/>
  <c r="L578" i="1" s="1"/>
  <c r="J578" i="1"/>
  <c r="L267" i="1"/>
  <c r="L581" i="1" s="1"/>
  <c r="J581" i="1"/>
  <c r="G571" i="1"/>
  <c r="J158" i="1"/>
  <c r="K134" i="1"/>
  <c r="K569" i="1" s="1"/>
  <c r="I569" i="1"/>
  <c r="K199" i="1"/>
  <c r="K574" i="1" s="1"/>
  <c r="I574" i="1"/>
  <c r="L226" i="1"/>
  <c r="L577" i="1" s="1"/>
  <c r="J577" i="1"/>
  <c r="L245" i="1"/>
  <c r="L579" i="1" s="1"/>
  <c r="J579" i="1"/>
  <c r="K123" i="1"/>
  <c r="K568" i="1" s="1"/>
  <c r="I568" i="1"/>
  <c r="G569" i="1"/>
  <c r="J134" i="1"/>
  <c r="G573" i="1"/>
  <c r="J190" i="1"/>
  <c r="K226" i="1"/>
  <c r="K577" i="1" s="1"/>
  <c r="K276" i="1"/>
  <c r="K582" i="1" s="1"/>
  <c r="L276" i="1"/>
  <c r="L582" i="1" s="1"/>
  <c r="J582" i="1"/>
  <c r="L208" i="1"/>
  <c r="L575" i="1" s="1"/>
  <c r="I208" i="1"/>
  <c r="I575" i="1" s="1"/>
  <c r="G568" i="1"/>
  <c r="J123" i="1"/>
  <c r="G572" i="1"/>
  <c r="J179" i="1"/>
  <c r="F179" i="1"/>
  <c r="K190" i="1"/>
  <c r="K573" i="1" s="1"/>
  <c r="I573" i="1"/>
  <c r="L217" i="1"/>
  <c r="L576" i="1" s="1"/>
  <c r="K245" i="1"/>
  <c r="K579" i="1" s="1"/>
  <c r="K285" i="1"/>
  <c r="K583" i="1" s="1"/>
  <c r="I583" i="1"/>
  <c r="L254" i="1"/>
  <c r="L580" i="1" s="1"/>
  <c r="J580" i="1"/>
  <c r="F575" i="1"/>
  <c r="F571" i="1"/>
  <c r="F574" i="1"/>
  <c r="F573" i="1"/>
  <c r="F569" i="1"/>
  <c r="K12" i="1"/>
  <c r="K13" i="1"/>
  <c r="K14" i="1"/>
  <c r="K15" i="1"/>
  <c r="K16" i="1"/>
  <c r="K17" i="1"/>
  <c r="K10" i="1"/>
  <c r="K208" i="1" l="1"/>
  <c r="K575" i="1" s="1"/>
  <c r="L149" i="1"/>
  <c r="L570" i="1" s="1"/>
  <c r="J570" i="1"/>
  <c r="I179" i="1"/>
  <c r="I572" i="1" s="1"/>
  <c r="L123" i="1"/>
  <c r="L568" i="1" s="1"/>
  <c r="J568" i="1"/>
  <c r="L134" i="1"/>
  <c r="L569" i="1" s="1"/>
  <c r="J569" i="1"/>
  <c r="L158" i="1"/>
  <c r="L571" i="1" s="1"/>
  <c r="J571" i="1"/>
  <c r="F572" i="1"/>
  <c r="L199" i="1"/>
  <c r="L574" i="1" s="1"/>
  <c r="J574" i="1"/>
  <c r="L179" i="1"/>
  <c r="L572" i="1" s="1"/>
  <c r="J572" i="1"/>
  <c r="L190" i="1"/>
  <c r="L573" i="1" s="1"/>
  <c r="J573" i="1"/>
  <c r="J107" i="1"/>
  <c r="K107" i="1" s="1"/>
  <c r="J108" i="1"/>
  <c r="K108" i="1" s="1"/>
  <c r="F568" i="1"/>
  <c r="J95" i="1"/>
  <c r="K95" i="1" s="1"/>
  <c r="J87" i="1"/>
  <c r="K87" i="1" s="1"/>
  <c r="J79" i="1"/>
  <c r="K79" i="1" s="1"/>
  <c r="J67" i="1"/>
  <c r="K67" i="1" s="1"/>
  <c r="J59" i="1"/>
  <c r="K59" i="1" s="1"/>
  <c r="J51" i="1"/>
  <c r="K51" i="1" s="1"/>
  <c r="J43" i="1"/>
  <c r="K43" i="1" s="1"/>
  <c r="J35" i="1"/>
  <c r="K35" i="1" s="1"/>
  <c r="J98" i="1"/>
  <c r="K98" i="1" s="1"/>
  <c r="J94" i="1"/>
  <c r="K94" i="1" s="1"/>
  <c r="J90" i="1"/>
  <c r="K90" i="1" s="1"/>
  <c r="J86" i="1"/>
  <c r="K86" i="1" s="1"/>
  <c r="J82" i="1"/>
  <c r="K82" i="1" s="1"/>
  <c r="J78" i="1"/>
  <c r="K78" i="1" s="1"/>
  <c r="J74" i="1"/>
  <c r="K74" i="1" s="1"/>
  <c r="J70" i="1"/>
  <c r="K70" i="1" s="1"/>
  <c r="J66" i="1"/>
  <c r="K66" i="1" s="1"/>
  <c r="J62" i="1"/>
  <c r="K62" i="1" s="1"/>
  <c r="J58" i="1"/>
  <c r="K58" i="1" s="1"/>
  <c r="J54" i="1"/>
  <c r="K54" i="1" s="1"/>
  <c r="J50" i="1"/>
  <c r="K50" i="1" s="1"/>
  <c r="J46" i="1"/>
  <c r="K46" i="1" s="1"/>
  <c r="J42" i="1"/>
  <c r="K42" i="1" s="1"/>
  <c r="J38" i="1"/>
  <c r="K38" i="1" s="1"/>
  <c r="J34" i="1"/>
  <c r="K34" i="1" s="1"/>
  <c r="J91" i="1"/>
  <c r="K91" i="1" s="1"/>
  <c r="J71" i="1"/>
  <c r="K71" i="1" s="1"/>
  <c r="J31" i="1"/>
  <c r="K31" i="1" s="1"/>
  <c r="J93" i="1"/>
  <c r="K93" i="1" s="1"/>
  <c r="J85" i="1"/>
  <c r="K85" i="1" s="1"/>
  <c r="J77" i="1"/>
  <c r="K77" i="1" s="1"/>
  <c r="J73" i="1"/>
  <c r="K73" i="1" s="1"/>
  <c r="J69" i="1"/>
  <c r="K69" i="1" s="1"/>
  <c r="J65" i="1"/>
  <c r="K65" i="1" s="1"/>
  <c r="J61" i="1"/>
  <c r="K61" i="1" s="1"/>
  <c r="J57" i="1"/>
  <c r="K57" i="1" s="1"/>
  <c r="J53" i="1"/>
  <c r="K53" i="1" s="1"/>
  <c r="J49" i="1"/>
  <c r="K49" i="1" s="1"/>
  <c r="J45" i="1"/>
  <c r="K45" i="1" s="1"/>
  <c r="J41" i="1"/>
  <c r="K41" i="1" s="1"/>
  <c r="J37" i="1"/>
  <c r="K37" i="1" s="1"/>
  <c r="J33" i="1"/>
  <c r="K33" i="1" s="1"/>
  <c r="J83" i="1"/>
  <c r="K83" i="1" s="1"/>
  <c r="J75" i="1"/>
  <c r="K75" i="1" s="1"/>
  <c r="J63" i="1"/>
  <c r="K63" i="1" s="1"/>
  <c r="J55" i="1"/>
  <c r="K55" i="1" s="1"/>
  <c r="J47" i="1"/>
  <c r="K47" i="1" s="1"/>
  <c r="J39" i="1"/>
  <c r="K39" i="1" s="1"/>
  <c r="J97" i="1"/>
  <c r="K97" i="1" s="1"/>
  <c r="J89" i="1"/>
  <c r="K89" i="1" s="1"/>
  <c r="J81" i="1"/>
  <c r="K81" i="1" s="1"/>
  <c r="J96" i="1"/>
  <c r="K96" i="1" s="1"/>
  <c r="J92" i="1"/>
  <c r="K92" i="1" s="1"/>
  <c r="J88" i="1"/>
  <c r="K88" i="1" s="1"/>
  <c r="J84" i="1"/>
  <c r="K84" i="1" s="1"/>
  <c r="J80" i="1"/>
  <c r="K80" i="1" s="1"/>
  <c r="J76" i="1"/>
  <c r="K76" i="1" s="1"/>
  <c r="J72" i="1"/>
  <c r="K72" i="1" s="1"/>
  <c r="J68" i="1"/>
  <c r="K68" i="1" s="1"/>
  <c r="J64" i="1"/>
  <c r="K64" i="1" s="1"/>
  <c r="J60" i="1"/>
  <c r="K60" i="1" s="1"/>
  <c r="J56" i="1"/>
  <c r="K56" i="1" s="1"/>
  <c r="J52" i="1"/>
  <c r="K52" i="1" s="1"/>
  <c r="J48" i="1"/>
  <c r="K48" i="1" s="1"/>
  <c r="J44" i="1"/>
  <c r="K44" i="1" s="1"/>
  <c r="J40" i="1"/>
  <c r="K40" i="1" s="1"/>
  <c r="J36" i="1"/>
  <c r="K36" i="1" s="1"/>
  <c r="J32" i="1"/>
  <c r="K32" i="1" s="1"/>
  <c r="F570" i="1"/>
  <c r="J30" i="1"/>
  <c r="K30" i="1" s="1"/>
  <c r="K179" i="1" l="1"/>
  <c r="K572" i="1" s="1"/>
  <c r="F23" i="1"/>
  <c r="J111" i="1"/>
  <c r="F114" i="1" s="1"/>
  <c r="J99" i="1"/>
  <c r="F102" i="1" s="1"/>
  <c r="K111" i="1"/>
  <c r="G114" i="1" s="1"/>
  <c r="K99" i="1"/>
  <c r="G102" i="1" s="1"/>
  <c r="I102" i="1" l="1"/>
  <c r="I566" i="1" s="1"/>
  <c r="I114" i="1"/>
  <c r="I23" i="1"/>
  <c r="I565" i="1" s="1"/>
  <c r="G566" i="1"/>
  <c r="J102" i="1"/>
  <c r="G567" i="1"/>
  <c r="J114" i="1"/>
  <c r="F566" i="1"/>
  <c r="F565" i="1"/>
  <c r="F567" i="1"/>
  <c r="G23" i="1"/>
  <c r="K23" i="1" l="1"/>
  <c r="K565" i="1" s="1"/>
  <c r="G565" i="1"/>
  <c r="G609" i="1" s="1"/>
  <c r="J23" i="1"/>
  <c r="J565" i="1" s="1"/>
  <c r="L114" i="1"/>
  <c r="L567" i="1" s="1"/>
  <c r="J567" i="1"/>
  <c r="K114" i="1"/>
  <c r="K567" i="1" s="1"/>
  <c r="I567" i="1"/>
  <c r="I609" i="1" s="1"/>
  <c r="L102" i="1"/>
  <c r="L566" i="1" s="1"/>
  <c r="J566" i="1"/>
  <c r="K102" i="1"/>
  <c r="K566" i="1" s="1"/>
  <c r="K609" i="1" s="1"/>
  <c r="F609" i="1"/>
  <c r="J609" i="1" l="1"/>
  <c r="L23" i="1"/>
  <c r="L565" i="1" s="1"/>
  <c r="L609" i="1" s="1"/>
</calcChain>
</file>

<file path=xl/sharedStrings.xml><?xml version="1.0" encoding="utf-8"?>
<sst xmlns="http://schemas.openxmlformats.org/spreadsheetml/2006/main" count="1614" uniqueCount="302">
  <si>
    <t xml:space="preserve">Opis przedmiotu zamówienia </t>
  </si>
  <si>
    <t>j.m.</t>
  </si>
  <si>
    <t>Nazwa i nr dokumentu dopuszczającego do obrotu i używania</t>
  </si>
  <si>
    <t>VAT %</t>
  </si>
  <si>
    <t>RAZEM</t>
  </si>
  <si>
    <t xml:space="preserve">Wartość podstawowa netto w zł </t>
  </si>
  <si>
    <t>Wartość podstawowa  brutto w zł z</t>
  </si>
  <si>
    <t>Prawo opcji</t>
  </si>
  <si>
    <t>Wartość brutto w zł  prawa opcji</t>
  </si>
  <si>
    <t>Wartość całkowita zamówienia netto</t>
  </si>
  <si>
    <t>Wartość całkowita zamówienia brutto</t>
  </si>
  <si>
    <t>Mata na podłogę, o dużej wchłanialności (minimum 1,5 l) płynów, z możliwością przytwierdzania do podłogi. O wymiarach 81 cm (+/-1 cm) cm na 121 cm (+/-1 cm). Opakowanie a. 25 szt.</t>
  </si>
  <si>
    <t>Jednorazowa osłona na podłokietnik stołu operacyjnego. O długości 75 cm (+/- 3cm), szerokości 30 cm (+/-3cm). Posiadająca opaski o regulowanej średnicy, pozwalające na utrzymywanie przedramienia pacjenta. Opakowanie a. 150 szt.</t>
  </si>
  <si>
    <t>Sterylna, jednorazowa osłona na ramię C,  o wymiarach 230 cm (+/- 2 cm) x  104 cm (+/-2 cm). Produkt posiadający rozcięcie ułatwiające zakładanie o dł. min. 135 cm. Opakowanie a 20 szt.</t>
  </si>
  <si>
    <t>Sterylna, jednorazowa osłona na ramię C, znaczona kołem  o wymiarach 100 cm (+/- 2 cm). Opakowanie a.25 szt.</t>
  </si>
  <si>
    <t>Jednorazowe pasy niesterylne do stabilizacji ciała lub kolana pacjenta składający się z trzech warstw (warstwa górna i dolna tkanina z włókna poliestrowego, warstwa środkowa: gąbka kompozytowa). W zestawie znajdują się 2 pasy o wym. szerokość - 10,2 cm, długość pierwszego - 84 cm, długość drugiego - 71 cm. Zawiera rzep oraz możliwośc mocowania na całej długości pasów co umożliwia regulacje. Produkt zgodny z EN ISO 13485: 2016. Opakowanie a. 12 szt.</t>
  </si>
  <si>
    <t>Uniwersalny, sterylny, jednorazowy pokrowiec na uchwyt mikroskopu. W rozmiarze  15 cm (+/-1 cm) x 35 cm (+/-2 cm). Opakowanie a. 20 szt.</t>
  </si>
  <si>
    <t>L.p.</t>
  </si>
  <si>
    <t>Rozmiar</t>
  </si>
  <si>
    <t>J.m.</t>
  </si>
  <si>
    <t>Ilość</t>
  </si>
  <si>
    <t>Nazwa handlowa, nr katalogowy oferowanego asortymentu</t>
  </si>
  <si>
    <t>Wartość netto w zł</t>
  </si>
  <si>
    <t>Wartość brutto w zł</t>
  </si>
  <si>
    <t>EAN 13 opakowania handlowego</t>
  </si>
  <si>
    <t>Klasa wyrobu medycznego</t>
  </si>
  <si>
    <t>7,5x10cm</t>
  </si>
  <si>
    <t>10x18cm</t>
  </si>
  <si>
    <t>20x30cm</t>
  </si>
  <si>
    <t>12,5x12,5cm</t>
  </si>
  <si>
    <t>10x21cm</t>
  </si>
  <si>
    <t>17,5x17,5cm</t>
  </si>
  <si>
    <t>6x8,5cm</t>
  </si>
  <si>
    <t>7,5x8,5</t>
  </si>
  <si>
    <t>12,5x12,5</t>
  </si>
  <si>
    <t>17,5x17,5</t>
  </si>
  <si>
    <t>Sterylny, 5-warstwowy opatrunek specjalistyczny. Paro i gazoprzepuszczalny. Opatrunek posiada:
• zewnętrzną folię  barierową  (z punktowymi znacznikami EPM) - poliuretan
• superabsorbent  - poliakrylan
• warstwę rozprowadzającą wysięk - poliester/ wiskoza
• piankę poliuretanową
• W warstwie kontaktowej, silikon  , rozmieszczony równomiernie na całej powierzchni. 
Opatrunek z nacięciami warstwy chłonnej w kształcie litery Y przekładający się na  wysoką elastyczność  360 stopni. Opatrunek wodoszczelny z obramowaniem.</t>
  </si>
  <si>
    <t xml:space="preserve">10 x 10 </t>
  </si>
  <si>
    <t xml:space="preserve">10 x 20 </t>
  </si>
  <si>
    <t xml:space="preserve">10 x 30 </t>
  </si>
  <si>
    <t>12,5 x 12,5</t>
  </si>
  <si>
    <t xml:space="preserve">15 x 20 </t>
  </si>
  <si>
    <t xml:space="preserve">7,5 x 7,5 </t>
  </si>
  <si>
    <t>15 x 15</t>
  </si>
  <si>
    <t xml:space="preserve">10 x 25 </t>
  </si>
  <si>
    <t>Sterylny, 4- warstwowy opatrunek specjalistyczny. Paro i gazoprzepuszczalny.  Opatrunek posiada:
• zewnętrzną folię  barierową  (z punktowymi znacznikami EPM)- poliuretan
• warstwę rozprowadzającą wysięk - poliester/ wiskoza
• piankę poliuretanową
• warstwie kontaktowej silikon , rozmieszczony równomiernie na całej powierzchni.
Opatrunek z nacięciami warstwy chłonnej w kształcie litery Y przekładający się na  wysoką elastyczność  360 stopni. Opatrunek wodoszczelny z obramowaniem.</t>
  </si>
  <si>
    <t xml:space="preserve">5 x 12,5 </t>
  </si>
  <si>
    <t>7,5x8,5cm</t>
  </si>
  <si>
    <t>4 x 5</t>
  </si>
  <si>
    <t xml:space="preserve">15 x 15 </t>
  </si>
  <si>
    <t>Sterylny, 5-warstwowy opatrunek specjalistyczny. Paro i gazoprzepuszczalny. Opatrunek posiada:
• zewnętrzną folię barierową (z punktowymi znacznikami EPM) - poliuretan
• superabsorbent - poliakrylan
• warstwę rozprowadzającą wysięk - poliester/wiskoza
• piankę poliuretanową
• w warstwie kntaktowej silikon, rozmieszczony równomiernie na całej powierzchni. 
Opatrunek z nacięciami warstwy chłonnej w kształcie litery Y przekładający się na wysoką elastyczność  360 stopni. Opatrunek wodoszczelny z obramowaniem. Kształt owalny.</t>
  </si>
  <si>
    <t>10x10cm</t>
  </si>
  <si>
    <t>15x15</t>
  </si>
  <si>
    <t>18x18</t>
  </si>
  <si>
    <t>20x20</t>
  </si>
  <si>
    <t>23x23</t>
  </si>
  <si>
    <t>Sterylny, 5- warstwowy opatrunek specjalistyczny. Paro i gazoprzepuszczalny. Opatrunek przeciwbakteryjny z siarczanem srebra oraz węglem aktywowanym. Opatrunek zbudowany z 
• zewnętrznej folii barierowej wykonanej z  poliuretanu
• warstwy rozpraszającej wysięk
• superabsorbentu wykonanego z poliakrylanu
• pianki poliuretanowej
• w warstwie kontaktowej silikon , rozmieszczony równomiernie na całej powierzchni opatrunku.  Opatrunek wodoszczelny z obramowaniem. Dedykowany na okolice kości krzyżowej. Siarczan srebra rozmieszczony równomiernie  1,2 mg/cm2.</t>
  </si>
  <si>
    <t xml:space="preserve">Sterylny, 5- warstwowy opatrunek specjalistyczny. Paro i gazoprzepuszczalny. Opatrunek zbudowany z 
• zewnętrznej folii barierowej wykonanej z  poliuretanu
• superabsorbentu wykonanego z poliakrylanu
• warstwy w technologii deep defence lub równoważnej
• pianki poliuretanowej
• w warstwie kontaktowej silikon, rozmieszczony równomiernie na całej powierzchni opatrunku.  Opatrunek wodoszczelny z obramowaniem. Dedykowany na okolice kostki i pięty. </t>
  </si>
  <si>
    <t>22x23</t>
  </si>
  <si>
    <t>2cm x 3 cm</t>
  </si>
  <si>
    <t>13cm x 21cm</t>
  </si>
  <si>
    <t>Sterylny opatrunek  wykonany z przepuszczalnej pianki poliuretanowej, przeciwbakteryjny - z jonami srebra w postaci siarczanu srebra, z węglem aktywowanym, 2-warstwowy, przenoszący wysięk do opatrunku wtórnego, opatrunek z warstwą kontaktową z miękkiego silikonu, bardzo elastyczny i dopasowujacy się do powierchgni ciała, z możliwością cięcia opatrunku.</t>
  </si>
  <si>
    <t>15x20cm</t>
  </si>
  <si>
    <t>10x12,5cm</t>
  </si>
  <si>
    <t>20x50cm</t>
  </si>
  <si>
    <t>Sterylny elastyczny, wodooporny, miekki, wysokochłonny
opatrunek na rany pooperacyjne, Warstwa kontaktowa z miekkiego silikonu minimalizuje wystepowanie odparzen i pecherzy oraz zapewnia, atraumatyczną zmiane opatrunku, eliminujac uszkodzenia rany i skóry otaczajacej. Opatrunek zapewnia duzą elastyczność i bardzo dobre przyleganie opatrunku, co sprzyja mobilizacji pacjentów po zabiegu operacyjnym.</t>
  </si>
  <si>
    <t>6x8cm</t>
  </si>
  <si>
    <t>9x10cm</t>
  </si>
  <si>
    <t>9x15cm</t>
  </si>
  <si>
    <t>10x20cm</t>
  </si>
  <si>
    <t>10x25cm</t>
  </si>
  <si>
    <t>10x30cm</t>
  </si>
  <si>
    <t>10x35cm</t>
  </si>
  <si>
    <t xml:space="preserve">Sterylny opatrunek specjalistyczny,  żelujący. Wykonany z alkoholu poliwinylowego (PVA) z siarczanem srebra. Działanie bójcze już po 30 min. do 7 dni.  Do ran powierzchownych i głębokich z wysiękiem od średniego do dużego. Wykazujący wysoką absorbcję i retencję. Transferujący wysięk do opatrunku chłonnego. Wysoce elastyczny po zżelowaniu. Możliwość docinania. Zapobiega tworzeniu się biofilmu w ranie- badanie in vivo. Opatrunek posiada 0,2 mg/cm2 srebra równomiernie rozmieszczonego w strukturach. </t>
  </si>
  <si>
    <t>5x5cm</t>
  </si>
  <si>
    <t>15x15cm</t>
  </si>
  <si>
    <t>4,5x10cm</t>
  </si>
  <si>
    <t>4,5x20cm</t>
  </si>
  <si>
    <t>4,5x30cm</t>
  </si>
  <si>
    <t>Sterylny opatrunek specjalistyczny, żelujący.  Wykonany z alkoholu poliwinylowego (PVA).  Przeznaczony do ran powierzchownych i głębokich z wysiękiem od średniego do dużego. Wykazujący wysoką absorbcję i retencję. Transferujący wysięk do opatrunku chłonnego. Wysoce elastyczny po zżelowaniu.  Możliwość docinania.</t>
  </si>
  <si>
    <t>10x11cm</t>
  </si>
  <si>
    <t>2x45cm</t>
  </si>
  <si>
    <t>12,5x17,5cm</t>
  </si>
  <si>
    <t>17,5x22,5cm</t>
  </si>
  <si>
    <t>12,5x22,5cm</t>
  </si>
  <si>
    <t>Pakiet 1</t>
  </si>
  <si>
    <t>Cena opakowania handlowego ( netto)</t>
  </si>
  <si>
    <t>Pakiet 2</t>
  </si>
  <si>
    <t>Bezszwowy przyrząd mocujący centralne cewniki naczyniowe o rozmiarze do 12F. Przyrząd mocujący składa się z delikatnego włókninowego podłoża, pokrytego silikonowym klejem oraz specjalnie uformowanego tworzywa sztucznego do przeprowadzenia i stabilizacji kanałów cewnika naczyniowego. Dołączony do przyrządu przezroczysty  opatrunek bakteriobójczy z hydrożelem, zawierającym wagowo 2% roztwór glukonianu chlorheksydyny (wyrób medyczny klasy III.) Czas utrzymania na wkłuciu do 7 dni. Opakowanie folia-papier. W każdym jednostkowym opakowaniu obrazkowa samoprzylepna instrukcja aplikacji.</t>
  </si>
  <si>
    <t>nie dotyczy</t>
  </si>
  <si>
    <t>Bakteriobójczy opatrunek do mocowania cewników naczyniowych.Opatrunek sterylny, przezroczysty, wykonany z foli poliuretanowej pokrytej przezroczystym klejem akrylowym z glukonianem chlorheksydyny (2% CHG). Opatrunek odporny na działanie środków dezynfekcyjnych zawierających alkohol.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 Czas utrzymania na wkłuciu do 7 dni. Opakowanie folia-papier.</t>
  </si>
  <si>
    <t>7x8,5 cm</t>
  </si>
  <si>
    <t>Jednorazowy,  wysokochłonny podkład higieniczny na stół operacyjny wykonany z dwóch scalonych powłok: mocnego, nieprzemakalnego laminatu i chłonnego rdzenia na całej długości prześcieradła. Wymiary prześcieradła: 100 cm (+/-2 cm) x 225 cm ( +/- 4 cm). O gładkiej, jednorodnej powierzchni  – nie powodującej uszkodzeń skóry pacjenta. Wchłanialność co najmniej 3,5 l. W zestawie (podkład pakowany z prześcieradłem w jednym opakowaniu) z prześcieradłem transportowym o rozmiarze 85 cm (+/-2cm)  x 165 cm (+/-3 cm) o udźwigu minimum 200 kg. Produkt łatwy do identyfikacji po rozpakowaniu (opatrzony nazwą produktu lub wytwórcy). Opakowanie a. 25 kompletów.</t>
  </si>
  <si>
    <t>Opakowanie handlowe (wielkość zgodnie ze sposobem fakturowania)</t>
  </si>
  <si>
    <t>Cena jedn. netto w zł</t>
  </si>
  <si>
    <t>1200</t>
  </si>
  <si>
    <t>10</t>
  </si>
  <si>
    <t>op.</t>
  </si>
  <si>
    <t>szt.</t>
  </si>
  <si>
    <t>Jednorazowa, sterylna, bezlateksowa osłona na mikroskop. Rozmiar osłony 117 cm (+/- 1 cm).  na 267 cm (+/- 1 cm). Soczewka o średnicy 65 mm o dużej przezierności, odporna na zarysowania, z materiału nie odbijającego światła i nie tłukącego.  Produkt posiadający trzy  pasy ściągające – umożliwiające mocowanie na mikroskopie. Opakowanie a.10 szt.</t>
  </si>
  <si>
    <t>Cena opakowania handlowego (netto)</t>
  </si>
  <si>
    <t>Pakiet 3</t>
  </si>
  <si>
    <t>Pakiet 8 - zespolenia naczyniowe</t>
  </si>
  <si>
    <t xml:space="preserve">Pakiet 9 - sprzęt dla potrzeb kliniki Urologii </t>
  </si>
  <si>
    <t>Pakiet 10 - przewody do chłodzenia</t>
  </si>
  <si>
    <t>Stetoskop jednorazowy z membraną dwutonową - membrana wykonana z włókna szklanego, epoksydowa z obramowaniem z termoplastycznego poliuretanu. Przewód plastikowy. Oliwki - powłoka z elastomeru silikonowego. Nie zawiera ftalanów ani lateksu, kałczuku naturalnego. Zgodne z normami: ISO 13485 Wyroby Medyczne - Systemy zarządzania jakością, EN/ISO 14971 Wyroby Medyczne - Zastosowanie zarządzania ryzykiem, EN/ISO 10993-1 - Biologiczna ocena wyrobów medycznych, IEC 62366 - Wyroby Medyczne - Zastosowanie inżynierii użyteczności do wyrobów medycznych.</t>
  </si>
  <si>
    <t>Próbówka plastikowa bez dodatków 9 ml, op. a. 50 szt.</t>
  </si>
  <si>
    <t>Próbówka szklana bez dodatków 10 ml, op. a. 50 szt.</t>
  </si>
  <si>
    <t>Igły chirurgiczne bose, okrągłe, zakrzywione, 1,1 mm, długość 55 mm. Op. a. 12 szt.</t>
  </si>
  <si>
    <t>Igły chirurgiczne bose, okrągłe, zakrzywione, 1,1 mm, długość 32 mm. Op. a. 12 szt.</t>
  </si>
  <si>
    <t>Jednorazowe igły do zastrzyków podskórnych. Zgodne z normami ISO 7864 i DIN 13097. Cienkie igły, wykonane ze stali nierdzewnej, chromowo-niklowej. Gładka powierzchnia z powłoką silikonową. Bezbolesne wkłucie, przeźroczysta, plastikowa nasadka typu Luer-Lock. Nasadka igły wykonana z polipropylenu. Nasadka z kolorowymi oznaczeniami zgodna z ISO 6009. Op. 100 sztuk. Wszystkie dostępne rozmiary.</t>
  </si>
  <si>
    <t>Igły chirurgiczne bose, okrągłe, zakrzywione, średnica 1,0 mm, długość 42 mm. Op. a. 12 szt.</t>
  </si>
  <si>
    <t>Jednorazowe pierścienie do zespoleń naczyń krwionośnych, rozmiar 1,0 mm. 1 opakowanie zawiera 6 szt. pierścieni</t>
  </si>
  <si>
    <t>Jednorazowe pierścienie do zespoleń naczyń krwionośnych, rozmiar 1,5 mm. 1 opakowanie zawiera 6 szt. pierścieni</t>
  </si>
  <si>
    <t>Jednorazowe pierścienie do zespoleń naczyń krwionośnych, rozmiar 2,0 mm. 1 opakowanie zawiera 6 szt. pierścieni</t>
  </si>
  <si>
    <t>Jednorazowe pierścienie do zespoleń naczyń krwionośnych, rozmiar 2,5 mm. 1 opakowanie zawiera 6 szt. pierścieni</t>
  </si>
  <si>
    <t>Jednorazowe pierścienie do zespoleń naczyń krwionośnych, rozmiar 3,0 mm. 1 opakowanie zawiera 6 szt. pierścieni</t>
  </si>
  <si>
    <t>Jednorazowe pierścienie do zespoleń naczyń krwionośnych, rozmiar 3,5 mm. 1 opakowanie zawiera 6 szt. pierścieni</t>
  </si>
  <si>
    <t>Jednorazowe pierścienie do zespoleń naczyń krwionośnych, rozmiar 4,0 mm. 1 opakowanie zawiera 6 szt. pierścieni</t>
  </si>
  <si>
    <t>Mikroklipsy tytanowe do zamykania naczyń krwionośnych, rozmiar: wysokość 2,4 mm, długość 3,1 mm. 1 opakowanie 180 szt.</t>
  </si>
  <si>
    <t>Mikroklipsy tytanowe do zamykania naczyń krwionośnych Superfine, rozmiar : wysokość 1,5 mm, długość 2,1 mm. 1 opakowanie  180 szt.</t>
  </si>
  <si>
    <t>Mikroklipsy tytanowe do zamykania naczyń krwionośnych, rozmiar: wysokość 4,5 mm, długość 4,7 mm. 1 opakowanie  180 szt.</t>
  </si>
  <si>
    <t>Jednorazowa osłona  kompatybilna z cystoskopem giętkim CST-400 - terapeutyczny płaszcz Slide-On (kanał roboczy 2,1mm) do cystoskopów/histoskopów CST-4000/4000i. Op. a. 10 szt.</t>
  </si>
  <si>
    <t>1,0 mm</t>
  </si>
  <si>
    <t>1,5 mm</t>
  </si>
  <si>
    <t>2,0 mm</t>
  </si>
  <si>
    <t>2,5 mm</t>
  </si>
  <si>
    <t>3,0 mm</t>
  </si>
  <si>
    <t>3,5 mm</t>
  </si>
  <si>
    <t>4,0 mm</t>
  </si>
  <si>
    <t>H2,4 mm, L3,1 mm</t>
  </si>
  <si>
    <t>H1,5 mm, L2,1 mm</t>
  </si>
  <si>
    <t>H4,5 mm, L4,7 mm</t>
  </si>
  <si>
    <t>Aplikator do mikroklipsów w rozmiarze: wysokość 4,5 mm, długość 4,7 mm. Długość  15 cm.</t>
  </si>
  <si>
    <t>Aplikator do mikroklipsów Superfine w rozmiarze : wysokość 1,5 mm, długość 2,1 mm. Długość  15 cm.</t>
  </si>
  <si>
    <t>Aplikator do mikroklipsów rozmiarze: wysokość 2,4 mm, długość 3,1 mm. Długość  15 cm.</t>
  </si>
  <si>
    <t>L15 cm</t>
  </si>
  <si>
    <t>Jednorazowe przewody służące do chłodzenia urządzenia piezochirurgicznego, wykorzystywanego do precyzyjnego ciecią kości w trakcie zabiegów, kompatybilne z Mectron Piezosurgery Flex.</t>
  </si>
  <si>
    <t>Sterylny zestaw dodatkowy o minimalnym składzie:
- Organizator przewodów typu velcro, w rozmiarze 2,5  x 30-35 cm – 1 szt.
- Grasper – narzędzie laparoskopowe o długości 33 cm i średnicy 5 mm z koszyczkowym przyłączem prądu monopolarnego. Rękojeść z zapadką. Końcówka robocza typu zęby szczura (2 zęby na jednej szczęce , 1 ząb na drugiej szczęce) – 1 szt. 
- Ostrze nr 11 z osłoną i nasadką – 1 szt. 
- Cewnik Folley’a silikonowy 16CH 40 cm, 2 otwory, balon 5-10 ml – 1 szt. 
- Worek do zbiórki moczu 2000 ml – 1 szt. 
- Taca na narzędzia laparoskopowe min. 20 x 55 cm – 1 szt. 
Zestaw zapakowany z opakowaniu papierowo – foliowe typu TYVEC i następnie w karton. Sterylizacja EO. Zestaw oznaczony kolorystycznie na boku oraz w dolnej części opakowania jednostkowego, z napisem: ADENEKTOMIA. Na opakowaniu min. 4 naklejki typu TAG, z możliwością ich przeniesienia do dokumentacji medycznej.</t>
  </si>
  <si>
    <t>Pakiet 11 - zestaw dodatkowy</t>
  </si>
  <si>
    <t>Bakteriobójczy opatrunek do mocowania podskórnych portów naczyniowych. Składa się z dwóch części: żelowej podkładki, zawierającej  2% roztwór glukonianu chlorheksydyny o rozmiarze: 6,2 x 4,9 cm oraz przezroczystego opatrunku wykonanego z foli poliuretanowej  o rozmiarze 12x12 cm.  Przezroczysta folia nie zawiera kleju.  Obrzeża opatrunku wzmocnione są  laminowaną włókniną  zawierającą klej akrylowy z nacięciami na brzegach oraz wycięciem. Ramka ułatwia aplikację, duży pasek włókninowy, laminowany do mocowania oraz metka do oznaczenia. Wyrób medyczny klasy III. Czas utrzymania na porcie naczyniowym  do 7 dni. Odporny na działanie środków dezynfekcyjnych zawierających alkohol. Opakowanie folia-papier.</t>
  </si>
  <si>
    <t>Sterylny, przezroczysty opatrunek do mocowania podskórnych portów naczyniowych wykonany z foli poliuretanowej. Przezroczysta folia nie zawiera kleju.  Obrzeża opatrunku wzmocnione są  laminowaną włókniną zawierającą klej akrylowy z nacięciami na brzegach oraz wycięciem. Ramka ułatwia aplikację, duży pasek włókninowy, laminowany do mocowania oraz metka do oznaczenia. Wyrób medyczny klasy IIa. Czas utrzymania na porcie naczyniowym  do 7 dni. Odporny na działanie środków dezynfekcyjnych zawierających alkohol. Opakowanie folia-folia.</t>
  </si>
  <si>
    <t>12x12 cm</t>
  </si>
  <si>
    <t>Króciec, uniwersalna nakrętka do koncentratora tlenu</t>
  </si>
  <si>
    <t>Pakiet 12 - króciec</t>
  </si>
  <si>
    <t xml:space="preserve">Zestaw do leczenia zatok nosa. W skład zestawu wchodzi: dren, igła punkcyjna i igła iniekcyjna. Dren stanowi półsztywna rurka polietylenowa ze spiralnie uformowanym końcem. Długość drenu może wynosić 18 cm lub 20 cm. Średnica wewnętrzna drenu może wynosić 0,6 mm, 0,8 mm, 1,0 mm lub 1,2 mm. Do zakładania drenu służą igły punkcyjne o średnicy zewnętrznej 1,8 mm, 2,0 mm, 2,4 mm lub 2,5 mm i długości 80 mm lub 100 mm, z końcówką Luer. Część prosta drenu znajduje się wewnątrz igły. Płukanie zatok obocznych nosa prowadzi się przy użyciu strzykawki z igłą iniekcyjną o wymiarach 0,6x30, 0,8x40, 1,1x40 lub 1,2x40, dostosowanych do średnicy wewnętrznej drenu. Umieszczeniu drenu w zatoce towarzyszy punkcja, ale jedno nakłucie wystarcza do wielokrotnego płukania zatok obocznych nosa roztworem fizjologicznym soli lub antybiotykami, w przypadku ostrego zapalenia zatok. Płukanie zatok może być także wykonywane w warunkach domowych przez samych pacjentów. Wyrób jednorazowego użytku. </t>
  </si>
  <si>
    <t>zestaw</t>
  </si>
  <si>
    <t>Pakiet 14 - opatrunki do zebodołu</t>
  </si>
  <si>
    <t>Opatrunek kolagenowy do zębodołu z antybiotykiem, 1 stożek kolagenowo - gentamycynowy zawiera:
- 22,4 natywnych włókien kolagenu końskiego
- 16 mg siarczanu gentamycyny co odpowiada 8,8 - 11,44 mg gentamycyny.
Op. a. 5 szt.</t>
  </si>
  <si>
    <t>Opatrunek kolagenowy do zębodołu bez antybiotyku. 1 stożek kolagenowy zawiera 22,4 mg natywnych włókien kolagenu końskiego. Średnica 12 mm, wysokość - 16 mm. Op. a. 10 szt.</t>
  </si>
  <si>
    <t>Pakiet 15 - uszczelniacz opony twardej</t>
  </si>
  <si>
    <t>Paski do preparatu Nocolyse One Shot. Op. a. 100 szt.</t>
  </si>
  <si>
    <t>Pakiet 16 - paski</t>
  </si>
  <si>
    <t>Pakiet 17 - aplikatory do kleju Glubran</t>
  </si>
  <si>
    <t>Filtry do ssaka kostnego APEO. Op. a. 6 szt.</t>
  </si>
  <si>
    <t>Test wykrywający dopalacze, narkotyki oraz leki (min. 12 różnych substancji).</t>
  </si>
  <si>
    <t>Igła cystoskopowa jałowa, jednorazowego użytku, do ostrzykiwania dolnej części układu moczowego, 4,8 Fr, 23G, długość 35 cm. Igła z wysuwaną końcówką roboczą ( ostrą ), wysunięcie blokowane 4 stopniowe – 0,2,3,4,5 mm. Igła zakończona czarną końcówką indykacyjną, ułatwiającą lokalizację igły i odległość od miejsca wkłucia. Do użytku ze sztywnymi cystoskopami.</t>
  </si>
  <si>
    <t>Igła cystoskopowa jałowa, jednorazowego użytku, do ostrzykiwania dolnej części układu moczowego, 4,8 Fr, 23G, długość 70 cm. Igła z wysuwaną końcówką roboczą ( ostrą ), wysunięcie blokowane 4 stopniowe – 0,2,3,4,5 mm. Igła zakończona czarną końcówką indykacyjną, ułatwiającą lokalizację igły i odległość od miejsca wkłucia. Do użytku z giętkimi cystoskopami.</t>
  </si>
  <si>
    <t>Sterylny, hemostatyczny opatrunek stosowany po usunięciu igły z tętnicy promieniowej lub tętnicy grzbietowej stopy. Stosowany np. po pomiarze ciśnienia tętniczego lub gazometrii. Efekt hemostatyczny zapewnia odpowiednia kompresja za pomocą plastikowej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t>
  </si>
  <si>
    <t>Maska endoskopowa, przeznaczona do bronchoskopii, gastroenterologii, przezprzełykowej echokardiografii. Jednorazowa, z PCV. Wymiary: rozm. 5 - dorosły - membrana 5 mm (0,2"). Op. a. 6 szt.</t>
  </si>
  <si>
    <t>Maska endoskopowa, przeznaczona do bronchoskopii, gastroenterologii, przezprzełykowej echokardiografii. Jednorazowa, z PCV. Wymiary: rozm. 5 - dorosły - membrana 10 mm (0,39"). Op. a. 6 szt.</t>
  </si>
  <si>
    <t>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t>
  </si>
  <si>
    <t>Sterylny, transparentny opatrunek kontaktowy z siatki poliuretanowej z mikroporami, jednostronnie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t>
  </si>
  <si>
    <t>Sterylny, trójwarstwowy opatrunek  z pianki poliuretanowej do ran z małym i srednim wysiękiem, z kontaktową warstwą z miękkiego silikonu na całej powierzchni opatrunku, z możliwością docinania do wybranego kształtu/rozmiaru, pakowany pojedynczo.</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</si>
  <si>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 pakowany pojedynczo.</t>
  </si>
  <si>
    <t>Cienki  trójwarstwowy opatrunek z pianki poliuretanowej z warstwą kontaktową z miękkiego silikonu, przeznaczony do ran suchych i  z bardzo małym wysiękiemm szczególnie w koncoweh fazie gojenia - ziarnina, naskórek z możliwością docinania, pakowany pojedynczo.</t>
  </si>
  <si>
    <t>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 pakowany pojedynczo.</t>
  </si>
  <si>
    <t>Sterylny, wodoodporny pięciowarstwowy  opatrunek wysokochłonny, z obramowaniem z paroprzepuszczalnej, wodoodpornej folii poliuretanowej, z warstwą kontaktową z miękkiego, perforowanego silikonu na całej powierzchni opatrunku.Przeznaczony do opatrywania ran w okolicy kości krzyzowej jak również profilektycznie.  Rozmiar w kształcie serca na kośc krzyżową, pakowany pojedynczo.</t>
  </si>
  <si>
    <t>Opatrunek mocujacy z silikonowa warstwa kontaktowa Safetac. Bezbolesna i atraumatyczna zmiana opatrunku. Idealny do mocowania opatrunków, przewodów, kaniul dozylnych, drenów u pacjentów z delikatna i wrazliwa skórą zwłaszcza u dzieci. Dostosowuje sie do kształtów ciała.</t>
  </si>
  <si>
    <t>Sterylny, trójwarstwowy opatrunek  z pianki poliuretanowej do ran z małym i srednim wysiękiem, z kontaktową warstwą z miękkiego silikonu na całej powierzchni opatrunku, wyprofiloany opatrunek idealnie dopasowuje się  do każdego kształtu pięty lub łokcia, pakowany pojedynczo.</t>
  </si>
  <si>
    <t>Jałowy, włóknisty opatrunek wykonany z wysokochłonnych włókien polialkoholu winylowego, który pod wpływem pochłonietego wysieku z rany przekształca sie w żel. Dedykowany do ran powierzchownych i głebokich z wysiekiem.</t>
  </si>
  <si>
    <r>
      <t xml:space="preserve">Oliwki do tympanometru dostępne w rozmiarach 12 mm, 13 mm, 14 mm, 15 mm, 19 mm (zamawiający dopuszcza zaoferowanie dodatkowo innych wielkości). Pakowane w opakowania zbiorcze jeden rozmiar oliwki. Opakowanie a. 100 szt. </t>
    </r>
    <r>
      <rPr>
        <b/>
        <sz val="11"/>
        <color theme="1"/>
        <rFont val="Calibri"/>
        <family val="2"/>
        <charset val="238"/>
        <scheme val="minor"/>
      </rPr>
      <t>Kompatybilne z tympanometrem Titan.</t>
    </r>
  </si>
  <si>
    <t>Jednorazowy jałowy fartuch chirurgiczny pełnobarierowy zgodny z EN 13795 1-3 z włókniny polipropylenowej typu SMS; gramatura materiału bazowego min 40g/m2. Wzmocnienie wykonane z laminatu włóknina- folia ( PP- PE ) w części przedniej fartucha i na głównej części ramion. Gramatura wzmocnienia min 42 g/m2. Fartuch zapinany u góry za pomocą jednoczęściowej taśmy z możliwością zapięcia w dowolnym miejscu na plecach. Rękaw zakończony elastycznym mankietem z dzianiny poliestrowej o długości 8 cm (+/- 1 cm). Pod szyją kolorowa (czerwona)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peel pouch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</si>
  <si>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Jednorazowy jałowy fartuch chirurgiczny pełnobarierowy zgodny z EN 13795 1-3 z włókniny polipropylenowej typu SMS; gramatura materiału bazowego min 40g/m2. Fartuch zapinany u góry za pomocą jednoczęściowej taśmy z możliwością zapięcia w dowolnym miejscu na plecach. Rękaw zakończony elastycznym mankietem z dzianiny poliestrowej o długości 8 cm (+/- 1 cm). Pod szyją kolorowa (zielona)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WVTR (paroprzepuszczalność) wyrażona w g/m2/24h, ASTM 6701: 7000. Rozmiar M - XXL. Odporność na przesiąkanie płynów 40 cm H2O (wg ISO EN 20811). Wytrzymałość na wypychanie - na sucho: min 139 kPa (wg ISO EN ISO 13938-1). Wytrzymałość na wypychanie - na mokro: min 138 kPa (wg ISO EN ISO 13938-1). Fartuch zapakowany w opakowanie typu peel pouch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</si>
  <si>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par</t>
  </si>
  <si>
    <t>Drut do wiązania odłomów kostnych śr 0,9-1,5 mm dł druta 5m</t>
  </si>
  <si>
    <t>Drut Kirschnera 2,0x310mm</t>
  </si>
  <si>
    <t>Drut Kirschnera 1,2x310mm</t>
  </si>
  <si>
    <t>Drut Kirschnera 1,6x310mm</t>
  </si>
  <si>
    <t>Drut Kirschnera 2,4x310mm</t>
  </si>
  <si>
    <t>Drut Kirschnera 2,5x310mm</t>
  </si>
  <si>
    <t>Drut Kirschnera 1,8x310mm</t>
  </si>
  <si>
    <t>Drut Kirschnera 0,9x310mm</t>
  </si>
  <si>
    <t>Drut Kirschnera 2,2x310mm</t>
  </si>
  <si>
    <t>Drut Kirschnera 2,8x310mm</t>
  </si>
  <si>
    <t>Drut Kirschnera 0,8x310mm</t>
  </si>
  <si>
    <t>Drut Kirschnera 1,0x310mm</t>
  </si>
  <si>
    <t>Drut Kirschnera 1,4x310mm</t>
  </si>
  <si>
    <t>Pieluchomajtki dla dorosłych, posiadające laminat oddychający na całej powierzchni - rozmiar 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100 - 150cm). dwa anatomicznie ukształtowane wkłady chłonne z pulpy celulozowej z superabsorbentem. rozmiary minimalne: długość całkowita pieluchomajtki 970mm, szerokość 790mm. masa 1 sztuki pieluchomajtki nie mniej niż 108g. długość wkładu chłonnego górnego 490mm, dolnego 820mm, szerokość wkładu chłonnego: przód 280mm, środek 160mm, tył 280mm. opakowanie a’30</t>
  </si>
  <si>
    <t>Pieluchomajtki dla dorosłych, posiadające laminat oddychający na całej powierzchni - rozmiar XL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130 - 170cm). dwa anatomicznie ukształtowane wkłady chłonne z pulpy celulozowej z superabsorbentem. rozmiary minimalne: długość całkowita pieluchomajtki 970mm, szerokość 860mm. masa 1 sztuki pieluchomajtki nie mniej niż 109g. długość wkładu chłonnego górnego 490mm, dolnego 820mm, szerokość wkładu chłonnego: przód 280mm, środek 160mm, tył 280mm. opakowanie a’30.</t>
  </si>
  <si>
    <t>Pieluchomajtki dla dorosłych, posiadające laminat oddychający na całej powierzchni - rozmiar M (chłonność minimalna 2300g,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75 - 110cm). dwa anatomicznie ukształtowane wkłady chłonne z pulpy celulozowej z superabsorbentem. rozmiary minimalne: długość całkowita pieluchomajtki 830mm, szerokość 640mm. masa 1 sztuki pieluchomajtki nie mniej niż 93g. długość wkładu chłonnego górnego 400mm, dolnego 690mm, szerokość wkładu chłonnego: przód 260mm, środek 160mm, tył 260mm. opakowanie a’30.</t>
  </si>
  <si>
    <t>Ubranie operacyjne jednorazowe (bluza + spodnie) wykonane z włókniny typu SMS, o właściwościach hydrofobowych, o gramaturze nie mniej niż 40 g/m2. Bluza z krótkim rękawem. Spodnie długie z tasiemką w pasie, włóknina nieprześwitująca. Komplet zapakowany w torebkę foliową, przezroczystą z czytelną etykietą, w opakowaniu bluza +spodnie. Rozmiary S – XXXL. Produkt powinien spełniać normy EN 13795 oraz zawierać dane producenta. Wyrób medyczny.</t>
  </si>
  <si>
    <t>kpl.</t>
  </si>
  <si>
    <t>Jednorazowa końcówka do Kerrisona, ukośna, bez wyrzutnika, cienka lub standardowa stopka, szerokość szczęki 2 mm, 3 mm, 4 mm do wyboru przez Zamawiającego. Opakowanie 3 szt.</t>
  </si>
  <si>
    <t>Pakiet 13 - zestaw do leczenia zatok nosa</t>
  </si>
  <si>
    <t>Pakiet 7  - oliwki do tympanometru</t>
  </si>
  <si>
    <t>Pakiet 6  - igły - do poprawy</t>
  </si>
  <si>
    <t>Pakiet 5 - próbówki do PRF</t>
  </si>
  <si>
    <t>Pakiet 4 - stetoskop jednorazowy</t>
  </si>
  <si>
    <t>Jednorazowy zestaw laryngoskopowy, nierozłączalny (łyżka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#0 - czerwony / dł. 61.0 mm x szer. 8.5 mm rękojeść pediatryczna
#1 - biały / dł. 75.0 mm x szer. 11.5 mm rękojeść pediatryczna                                                           
#2 - niebieski / dł. 93.0 mm x szer. 12.5 mm rękojeść dla dorosłych                                                         
#3 - żółty / dł. 110.0 mm x szer. 13.5 mm rękojeść dla dorosłych                                                         
#4 - różowy / dł. 135.0 mm x szer. 14.0 mm rękojeść dla dorosłych                                                     
#5 - zielony / dł. 156.0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</si>
  <si>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r>
      <t xml:space="preserve">Jednorazowy zestaw laryngoskopowy, nierozłączalny (łyżka połączona z rękojeścią na stałe), gotowy do użytku po wyjęciu z opakowania, zgodny z normą ISO 7376. W skład zestawu wchodzi: łyżka typu Macintosh z chirurgicznej stali nierdzewnej oraz metalowa rękojeść z zainstalowaną baterią 6V. Rękojeść </t>
    </r>
    <r>
      <rPr>
        <b/>
        <sz val="11"/>
        <color indexed="8"/>
        <rFont val="Calibri"/>
        <family val="2"/>
        <charset val="238"/>
        <scheme val="minor"/>
      </rPr>
      <t>metalowa</t>
    </r>
    <r>
      <rPr>
        <sz val="11"/>
        <color indexed="8"/>
        <rFont val="Calibri"/>
        <family val="2"/>
        <charset val="238"/>
        <scheme val="minor"/>
      </rPr>
      <t xml:space="preserve"> z podłużnymi frezami zapewniającymi pewny chwyt, zakończona zakrętką z tworzywa sztucznego. Możliwość szybkiego wyjęcia baterii po użyciu w celu ich bezpiecznej utylizacji. Łyżka z wbudowanym źródłem światła typu LED oraz antyrefleksyjną, satynową powierzchnią. Od strony pacjenta atraumatyczna, zaokrąglona (przekrój w formie walca), pogrubiona. Stopka mocująca wykonana z tworzywa sztucznego połączona z łyżką wspawanym wewnątrz elementem ze stali nierdzewnej. Zestaw przetestowany pod kątem wytrzymałości połączenia siłą nacisku 20 kg (potwierdzić oświadczeniem producenta - załączyć do oferty). Na górnej krawędzi łyżki podane informacje tj.: rozmiar i typ łyżki, symbol CE, numer katalogowy, symbol „nie do powtórnego użycia” (przekreślona cyfra 2). Na bocznej krawędzi łyżki logo i nazwa producenta. Rozmiar zestawu - kodowany kolorem na opakowaniu / dł. x szer. / typ rękojeści: 
#0 - czerwony / dł. 61.0 mm x szer. 8.5 mm / rękojeść pediatryczna
#1 - biały / dł. 75.0 mm x szer. 11.5 mm / rękojeść pediatryczna
#2 - niebieski / dł. 93.0 mm x szer. 12.5 mm / rękojeść pediatryczna           
#2 - niebieski / dł. 93.0 mm x szer. 12.5 mm / rękojeść dorosły                       
#2 - niebieski / dł. 93.0 mm x szer. 12.5 mm / rękojeść krótka                                                       
#3 - żółty / dł. 110.0 mm x szer. 13.5 mm / rękojeść dorośli                     
#3 - żółty / dł. 110.0 mm x szer. 13.5 mm / rękojeść krótka                     
#3.5 - żółty / dł. 122.0 mm x szer. 13.5 mm / rękojeść dorośli                                                          
#4 - różowy / dł. 135.0 mm x szer. 14.0 mm / rękojeść dorośli                   
#4 - różowy / dł. 131.0 mm x szer. 14.0 mm / rękojeść krótka                                                
#5 - zielony / dł. 156.0 mm x szer. 14.0 mm / rękojeść dorośli
Opakowanie jednostkowe folia. Możliwości sprawdzenia wszystkich elementów oraz poprawności działania zestawu w opakowaniu bez potrzeby jego otwierania. Łatwe do otwarcia saszetki. Na opakowaniu jednostkowym etykieta zawierająca: rozmiar i typ łyżki, nr katalogowy, datę ważności, nr serii (LOT), kod QR. Opakowanie oznaczone nazwą i logiem producenta. Produkt bez zawartości lateksu, czysty mikrobiologicznie.</t>
    </r>
  </si>
  <si>
    <r>
      <t xml:space="preserve">Jednorazowa łyżka do laryngoskopu, światłowodowa, typ Macintosh zaprojektowana do użytku w warunkach </t>
    </r>
    <r>
      <rPr>
        <b/>
        <sz val="11"/>
        <color indexed="8"/>
        <rFont val="Calibri"/>
        <family val="2"/>
        <charset val="238"/>
        <scheme val="minor"/>
      </rPr>
      <t>rezonansu magnetycznego</t>
    </r>
    <r>
      <rPr>
        <sz val="11"/>
        <color indexed="8"/>
        <rFont val="Calibri"/>
        <family val="2"/>
        <charset val="238"/>
        <scheme val="minor"/>
      </rPr>
      <t>. Wykonana z odpornego na odkształcenia poliwęglanu, kompatybilna z dedykowanymi do rezonansu magnetycznego rękojeściami w standardzie ISO 7376 (tzw. Zielony Standard). Końcówka łyżki od strony pacjenta atraumatyczna, zaokrąglona, pogrubiona. Światłowód osłonięty, zapewniający mocne skupienie światła. Stopka mocująca wykonana z tworzywa sztucznego z zielonym znacznikiem standardu ISO 7376 na bocznej krawędzi. Mocowanie w rękojeści sprężynowym zatrzaskiem kulkowym w postaci 2 kulek stabilizujących, wykonanych z niemagnetycznego metalu i plastikowym hakiem. Łyżka przetestowana pod kątem wytrzymałości w połączeniu z rękojeścią, siłą nacisku 15 kg.  (Potwierdzić oświadczeniem producenta - załączyć do oferty). Na górnej krawędzi łyżki wyraźny symbol „MR” - Rezonans Magnetyczny oraz kod łyżki. Na bocznej krawędzi podane informacje tj.: symbol CE, numer katalogowy zawierający rozmiar i typ łyżki, symbol „nie do powtórnego użycia” (przekreślona cyfra 2), logo i nazwa producenta. Łyżka testowana laboratoryjnie pod kątem bezpiecznego użycia w następujących warunkach rezonansu magnetycznego: - statyczne pole magnetyczne do 3 Tesli pole gradientu przestrzennego do 2250 Gausów/cm maksymalny uśredniony dla całego ciała współczynnik absorpcji swoistej (SAR) wynoszący 2,68 W/kg przez 15 minut skanowania (potwierdzić oświadczeniem producenta lub instrukcją obsługi). Rozmiar łyżek - kodowany kolorem na opakowaniu / dł. x szer.:
#1 - czerwony / dł. 70.0 mm x szer. 10.0 mm                                                               
#2 - biały / dł. 90.0 mm x szer. 12.0 mm                                                          
#3 - niebieski / dł. 110.0 mm x szer. 15.0 mm                                                           
#4 - żółty / dł. 133.0 mm x szer. 15.0 mm                                                                                 
Opakowanie jednostkowe - podwójna folia. Łatwe do otwarcia saszetki, oznaczone symbolem strzałki, wskazującym miejsce otwarcia opakowania. Na opakowaniu jednostkowym etykieta zawierająca: rozmiar, długość i typ łyżki, nr katalogowy, nr serii (LOT), kod QR. Opakowanie oznaczone nazwą i logiem producenta oraz wyraźnym symbolem MR (Rezonans Magnetyczny). Produkt bez zawartości lateksu, czysty mikrobiologicznie.</t>
    </r>
  </si>
  <si>
    <r>
      <t xml:space="preserve">Rękojeść do laryngoskopu, jednorazowa przeznaczona do użytku w warunkach </t>
    </r>
    <r>
      <rPr>
        <b/>
        <sz val="11"/>
        <color indexed="8"/>
        <rFont val="Calibri"/>
        <family val="2"/>
        <charset val="238"/>
        <scheme val="minor"/>
      </rPr>
      <t>rezonansu magnetycznego</t>
    </r>
    <r>
      <rPr>
        <sz val="11"/>
        <color indexed="8"/>
        <rFont val="Calibri"/>
        <family val="2"/>
        <charset val="238"/>
        <scheme val="minor"/>
      </rPr>
      <t xml:space="preserve"> z wbudowanym źródłem światła - dioda LED. Rękojeść w kolorze czarnym, metalowa niemagnetyczna z podłużnymi frezami zapewniającymi pewny chwyt. W górnej części rękojeści znacznik w postaci zielonej obwódki identyfikujący tzw. Zielony Standard ISO 7376. Na bocznych ściankach rękojeści oznaczenia tj: symbol CE, numer katalogowy, symbol „nie do powtórnego użycia” (przekreślona cyfra 2), symbol „MR”,  logo i nazwa producenta. Dodatkowy symbol „MR” na spodzie uchwytu. Przetestowana pod kątem wytrzymałości w połączeniu z łyżką siłą nacisku 15 kg  (Potwierdzić oświadczeniem producenta - załączyć do oferty). 
W zestawie wielorazowa litowa bateria 3.7V (z limitem użyć do 5 razy), zapewniająca do 100 min. świecenia. Rękojeść pozwalająca na szybkie, bezkontaktowe wyjęcie lub włożenie baterii w celu uniknięcia zakażeń krzyżowych. Rękojeści testowane laboratoryjnie, mogą być bezpiecznie używane w następujących warunkach rezonansu magnetycznego:
- statyczne pole magnetyczne do 3 Tesli włącznie 
- pole gradientu przestrzennego do 2250 Gausów/cm włącznie 
- maksymalny uśredniony dla całego ciała współczynnik absorpcji swoistej (SAR) wynoszący 2,68 W/kg przez 15 minut skanowania  (potwierdzenie oświadczeniem producenta lub instrukcją obsługi)                                                                                                                                  Rozmiar rękojeści - kodowany kolorem na opakowaniu / dł. x szer.:
# Dorosły - różowy / dł. 140.0 mm x szer. 29.0 mm
Opakowanie jednostkowe - folia. Możliwość przetestowania działania rękojeści bez jej otwierania. Łatwa do otwarcia saszetka. Na opakowaniu jednostkowym etykieta zawierająca: rozmiar, nr katalogowy, datę ważności, nr serii (LOT), kod QR. Opakowanie oznaczone nazwą i logiem producenta oraz wyraźnym dużym symbolem „MR” (Rezonans Magnetyczny). Produkt bez zawartości lateksu, czysty mikrobiologicznie. Opakowanie zbiorcze (karton) zawiera 10 szt. rękojeści oraz 2 baterie litowe 3.7V z limitowanym użyciem do 5 razy każda.</t>
    </r>
  </si>
  <si>
    <r>
      <t xml:space="preserve">Jednorazowa łyżka do laryngoskopu, światłowodowa, do trudnych intubacji typ </t>
    </r>
    <r>
      <rPr>
        <b/>
        <sz val="11"/>
        <color indexed="8"/>
        <rFont val="Calibri"/>
        <family val="2"/>
        <charset val="238"/>
        <scheme val="minor"/>
      </rPr>
      <t xml:space="preserve">McCoy </t>
    </r>
    <r>
      <rPr>
        <sz val="11"/>
        <color indexed="8"/>
        <rFont val="Calibri"/>
        <family val="2"/>
        <charset val="238"/>
        <scheme val="minor"/>
      </rPr>
      <t>(ruchoma końcówka łyżki).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krawędzi oznaczone logo z nazwą producenta.                                                                                                                                                                                                                                                                                           
Rozmiar łyżki - kodowany kolorem na opakowaniu / dł. x szer.:                                                                                                                                               
#2 - niebieski / dł. 93.0 mm x szer. 12.5 mm                                                         
#3 - żółty / dł. 110.0 mm x szer. 13.5 mm                                                           
#4 - fioletowy / dł. 135.0 mm x szer. 14.0 mm
Opakowanie jednostkowe - folia. Łatwe do otwarcia saszetki. Na opakowaniu jednostkowym podany: rozmiar, długość i typ łyżki, nr katalogowy, nr seryjny (LOT). Opakowanie oznaczone nazwą i logiem producenta. Produkt bez zawartości lateksu, czysty mikrobiologicznie.</t>
    </r>
  </si>
  <si>
    <t>Plaster mocujący cewniki: tlenowe, sondy żołądkowe i dwunastnicze oraz inne cewniki donosowe zapobiegający przemieszczaniu się cewników i ogranicza kontakt cewnika z wrażliwą dotykową okolicą nosa. Różne rozmiary.</t>
  </si>
  <si>
    <t>Higieniczne, jednorazowe skarpety z 100% poliamidu w uniwersalnym rozmiarze. Na palcach okrągły szew, w górnej cześci elastyczny i rozciągliwy mankiet.</t>
  </si>
  <si>
    <t>G21, 80 mm</t>
  </si>
  <si>
    <t>G23, 60 mm</t>
  </si>
  <si>
    <t>G21, 120 mm</t>
  </si>
  <si>
    <t xml:space="preserve">G20, 70 mm </t>
  </si>
  <si>
    <t>Uszczelniacz opony twardej kompatybilny z końcówką Adherus.</t>
  </si>
  <si>
    <t>Pojedynczo pakowane, sterylne paski przeznaczone do pomiaru ilości wydzielanego filmu łzowego w teście Schirmera. Op. a. 100 szt.</t>
  </si>
  <si>
    <t>Jednorazowy ustnik z gumką wstępnie złożony (gumka założona z jednej strony), pakowany pojedynczo w torebki strunowe.</t>
  </si>
  <si>
    <t xml:space="preserve"> Kleszcze biopsyjne, jednorazowe, 2,3 mm/120 cm, pokrywane. Op. a. 10 szt.</t>
  </si>
  <si>
    <t>Chwytak do usuwania ciał obcych, jednorazowy, powlekany, 2,3 mm/180 cm, typ: krokodylki (zęby aligatora i szczura). Op. a. 10 szt.</t>
  </si>
  <si>
    <t>Szczotka cytologiczna do pobierania wymazów z bronchoskopu dł. 120 cm/śr 2,0 mm, kompatybilna z bronchoskopem Pentax Medical 2,8 EB 19-J10. Op. a. 20 szt.</t>
  </si>
  <si>
    <t>Tacka sterylizacyjna do dokręcane końcówki do narzędzi, na 19 szt końcówek, pakowana pojedyńczo.</t>
  </si>
  <si>
    <t>Rękojeść do haczyka, pakowana pojedyńczo.</t>
  </si>
  <si>
    <t>zest</t>
  </si>
  <si>
    <t>Ssanie - płukanie, jednorazowego użytku, sterylne w podwójnym sterylnym opakowaniu, śr.kaniuli 5mm, dł.robocza 330mm, dwa plastikowe przyłącza do soli fizjologicznej, jedno przyłącze do zbiornika na treść odessaną, sterowanie rękojeścią w systemie trąbkowym z kolorystycznym zróżnicowaniem dla ssania i płukania. Kaniula w części dystalnej wyposażona w min.8 otworów. Kaniula matowana i anty-odblaskowa a w części dystalnej atraumatyczna. Możliwość doposażenia zestawów o sterylne kaniule o śr.10mm i dł. 330 lub 450m. Rękojeść wyposażona w kanał roboczy do wprowadzenia elektrod monopolarnych (10 szt./op.)</t>
  </si>
  <si>
    <t>op</t>
  </si>
  <si>
    <t>Narzędzie laparoskopowe wielofunkcyjne, w części dystalnej bransz grasper 1x2 zęby, w części środkowej imadło uwtardzone wkładką węglową TC, w części proksymalnej nożyczki dedykowane do przecinania materiałów szewnych monofilamentowych od 0-2/0 oraz plecionek wchłanialych 0-2/0, bransze czernione o dł.roboczej 17mm. Narzędzie 4 częściowe, wkład wkręcany w tubus na gwint, montowanie trzonu na kulkę z plastikową rękojeścią, rękojeść z blokadą dolną z możliwością dezaktwyacji i ze złączem HF, dł.robocza trzonu 330mm, śr.5mm</t>
  </si>
  <si>
    <t>Retraktor atraumatyczny, pięciopalczasty zginany, średnica trzonu 10 mm, długość trzonu 32 cm.</t>
  </si>
  <si>
    <t>szt</t>
  </si>
  <si>
    <t>Cewnik do laparoskopii kompatybilne z klejem Glubran</t>
  </si>
  <si>
    <t>Urządzenie rozpylające do laparoskopii. kompatybilne z klejem Glubran</t>
  </si>
  <si>
    <t>Urządzenie rozpylające do laparotomii. kompatybilne z klejem Glubran</t>
  </si>
  <si>
    <t>Małe urządzenie rozpylające do laparoskopii. kompatybilne z klejem Glubran</t>
  </si>
  <si>
    <t>Małe urządzenie rozpylające do laparotomii. kompatybilne z klejem Glubran</t>
  </si>
  <si>
    <t>130X125MM</t>
  </si>
  <si>
    <t>134X110MM</t>
  </si>
  <si>
    <t xml:space="preserve">105X60MM </t>
  </si>
  <si>
    <t xml:space="preserve">75X75MM </t>
  </si>
  <si>
    <t xml:space="preserve">75X57MM </t>
  </si>
  <si>
    <t>Proteza do kranioplastyki sterylna, przeznaczona do uzupełniania ubytku kości w pokrywie czaszki. Wykonana z przędzy polipropylenowej (94%) i poliestrowej (6%), nieulegająca uszkodzeniom mechanicznym o dużej wytrzymałości, niskiej masie właściwej i minimalnej chłonności wody, nietoksyczna. Potrójny sposób pakowania: 2 rękawy papierowo-foliowe + kartonik papierowy. Rozmiary standardowe:</t>
  </si>
  <si>
    <t>Proteza do kranioplastyki sterylna, przeznaczona do uzupełniania ubytku kości w pokrywie czaszki. Wykonana z przędzy polipropylenowej (94%) i poliestrowej (6%), nieulegająca uszkodzeniom mechanicznym o dużej wytrzymałości, niskiej masie właściwej i minimalnej chłonności wody, nietoksyczna. Potrójny sposób pakowania: 2 rękawy papierowo-foliowe + kartonik papierowy.Rozmiary na podstawie obrazu CT, indywidulanie dopasowane do ubytku, sterylne:</t>
  </si>
  <si>
    <t xml:space="preserve">MNIEJSZE NIŻ 50CM KWADRATOWE DOSTOSOWANY </t>
  </si>
  <si>
    <t xml:space="preserve">50-120CM² DOSTOSOWANY </t>
  </si>
  <si>
    <t xml:space="preserve">WIĘKSZE NIŻ 120CM KWADRATOWE DOSTOSOWANY </t>
  </si>
  <si>
    <t xml:space="preserve">ZŁOŻONY Z 2 SZT DOSTOSOWANY </t>
  </si>
  <si>
    <t>Becton</t>
  </si>
  <si>
    <t xml:space="preserve">Strzykawka do przepłukiwania fabrycznie napełniona izotonicznym roztworem 0.9% NaCl pojemność nominalna 3 ml, skala do 3 ml i z wypełnieniem 3 ml do procedur aseptycznych – sterylna zawartość.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gwintowany Luer Lock, zapobiegający przypadkowej kontaminacji wewnętrznej części stożka. Wyrób medyczny klasy III . Okres stabilności roztworu oraz ważności produktu 3 lata. Nie zawiera BPA, LATEXU, DEHP, PVC. Sterylizowana parowo- opakowanie foliowe. Data wazności bezpośrednio na cylindrze. Ilość sztuk w opakowaniu 30. Dołączyć do oferty opublikowane badania kliniczne (min. 3) udawadniające,  że zastosowanie zaoferowanych fabrycznie napełnionych strzykawek pozwala znacząco obniżyć częstość występowania odcewnikowych zakażeń krwi. </t>
  </si>
  <si>
    <t xml:space="preserve">Strzykawka do przepłukiwania fabrycznie napełniona izotonicznym roztworem 0.9% NaCl pojemność nominalna 5 ml, skala do 5 ml i z wypełnieniem 5 ml do procedur aseptycznych – sterylna zawartość.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gwintowany Luer Lock, zapobiegający przypadkowej kontaminacji wewnętrznej części stożka. Wyrób medyczny klasy III . Okres stabilności roztworu oraz ważności produktu 3 lata. Nie zawiera BPA, LATEXU, DEHP, PVC. Sterylizowana parowo- opakowanie foliowe. Data wazności bezpośrednio na cylindrze. Ilość sztuk w opakowaniu 30. Dołączyć do oferty opublikowane badania kliniczne (min. 3) udawadniające,  że zastosowanie zaoferowanych fabrycznie napełnionych strzykawek pozwala znacząco obniżyć częstość występowania odcewnikowych zakażeń krwi. </t>
  </si>
  <si>
    <t xml:space="preserve">Strzykawka do przepłukiwania fabrycznie napełniona izotonicznym roztworem 0.9% NaCl pojemność nominalna 10 ml, skala do 10 ml i z wypełnieniem 10 ml do procedur aseptycznych – sterylna zawartość.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gwintowany Luer Lock, zapobiegający przypadkowej kontaminacji wewnętrznej części stożka. Wyrób medyczny klasy III . Okres stabilności roztworu oraz ważności produktu 3 lata. Nie zawiera BPA, LATEXU, DEHP, PVC. Sterylizowana parowo- opakowanie foliowe. Data wazności bezpośrednio na cylindrze. Ilość sztuk w opakowaniu 30. Dołączyć do oferty opublikowane badania kliniczne (min. 3) udawadniające,  że zastosowanie zaoferowanych fabrycznie napełnionych strzykawek pozwala znacząco obniżyć częstość występowania odcewnikowych zakażeń krwi. </t>
  </si>
  <si>
    <t>Jałowy, skład zestawu: strzykawka 20 ml – 1 sztuka, kompresy gazowe 17N 12W, rozmiar 10cm x 10cm, masa 1 sztuki kompresu min. 2,75g, wielkość wykroju min. 30cm x 38,5cm – 10 sztuk, lubrykant z lidokainą i chloreksydyną w strzykawce, pojemność 6ml – 1 sztuka, cienka metalowa pęseta do bronchoskopii o długości min. 12,5 cm, narzędzie metalowe jednorazowego użytku, wykonane ze stali polerowanej, nierdzewnej AISI 410-420, twardość stali 42-52 HRC., narzędzie musi posiadać trwale naniesiony znak CE i znak jednorazowości, narzędzia zabezpieczone na końcu plastikowym „kapturkiem”, narzędzia zgodne z normą PN-EN 7153-1, znakowane kolorem w celu odróżnienia od narzędzi wielorazowego użytku – 1 sztuka, nerka plastikowa o pojemności 700ml, rozmiar 25cmx10,5cmx5cm – 1 sztuka, pojemnik okrągły o pojemności 250ml, transparentny z podziałką, wysokość 5,5cm, średnica denka 7cm – 1 sztuka. Wszystkie elementy owinięte serwetą o rozmiarze (+,-)70x50cm, laminat wykonany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Zestaw zapakowany w torebkę papierowo-foliową (z wyjątkiem strzykawki z lubrykantem z lidokainą i chloreksydyną) z dużą, czytelną, etykietą z nazwą zestawu i indeksem.. Całość zapakowana w torebkę przezroczystą, posterylizacyjną, samoprzylepną z dużą czytelną, perforowaną etykietą z kodami kreskowymi z czterema naklejkami transferowymi, zawierającymi numer serii, datę ważności, numer LOT. Zamawiający wymaga dokument w postaci raportu walidacji procesu sterylizacji, a także kartę danych technicznych, potwierdzającą wszystkie wymagane parametry.</t>
  </si>
  <si>
    <t>Strzykawka do przepłukiwania fabrycznie napełniona izotonicznym roztworem 0.9% NaCl o poj. 20 ml., skala oraz wypełnienie odpowiadająca nominalnej pojemności strzykawki.</t>
  </si>
  <si>
    <t>Jednorazowy pojemnik z formaliną o pojemności 20 ml do utrwalania próbek bipsyjnych i histopatologicznych opakowanie zbiorcze 24 szt.</t>
  </si>
  <si>
    <t>Jednorazowy pojemnik z formaliną o pojemności 60 ml do utrwalania próbek bipsyjnych i histopatologicznych opakowanie zbiorcze 18 szt.</t>
  </si>
  <si>
    <r>
      <t xml:space="preserve">Rękojeść laparoskopowa z możliwością dokręcenia końcówek za pomocą dwóch blokujących się gwintów na końcu narzędzia, zawierające pin do koagulacji monopolarnej z portem do płukania kanału roboczego, długość 34 cm </t>
    </r>
    <r>
      <rPr>
        <b/>
        <sz val="11"/>
        <color indexed="8"/>
        <rFont val="Calibri"/>
        <family val="2"/>
        <charset val="238"/>
        <scheme val="minor"/>
      </rPr>
      <t>z zatrzaskiem, pakowany pojedyńczo</t>
    </r>
  </si>
  <si>
    <r>
      <t xml:space="preserve">Rękojeść laparoskopowa z możliwością dokręcenia końcówek za pomocą dwóch blokujących się gwintów na końcu narzędzia, zawierające pin do koagulacji monopolarnej z portem do płukania kanału roboczego, długość 34 cm </t>
    </r>
    <r>
      <rPr>
        <b/>
        <sz val="11"/>
        <color indexed="8"/>
        <rFont val="Calibri"/>
        <family val="2"/>
        <charset val="238"/>
        <scheme val="minor"/>
      </rPr>
      <t>bez zatrzasku, pakowany pojedyńczo.</t>
    </r>
  </si>
  <si>
    <r>
      <t xml:space="preserve">Nożyczki, dokręcane końcówki do rękojeści, 6 rodzaji:  </t>
    </r>
    <r>
      <rPr>
        <b/>
        <sz val="11"/>
        <color indexed="8"/>
        <rFont val="Calibri"/>
        <family val="2"/>
        <charset val="238"/>
        <scheme val="minor"/>
      </rPr>
      <t xml:space="preserve">EndoCut, MiniEndocut, Metzenbaum oraz delikatne Metzenbaum, Micro, Hook </t>
    </r>
    <r>
      <rPr>
        <sz val="11"/>
        <color indexed="8"/>
        <rFont val="Calibri"/>
        <family val="2"/>
        <charset val="238"/>
        <scheme val="minor"/>
      </rPr>
      <t>5 szt w op.</t>
    </r>
  </si>
  <si>
    <r>
      <t xml:space="preserve">Dissektory, dokręcane końcówki do rękojeści: 6 rodzaji: </t>
    </r>
    <r>
      <rPr>
        <b/>
        <sz val="11"/>
        <color indexed="8"/>
        <rFont val="Calibri"/>
        <family val="2"/>
        <charset val="238"/>
        <scheme val="minor"/>
      </rPr>
      <t>Modified Maryland lub Tradycyjny Maryland, Nos Delfina, 5mm i 10 mm zakrzywiony pod kątem prostym, Birkett Grasper - Disektor</t>
    </r>
    <r>
      <rPr>
        <sz val="11"/>
        <color indexed="8"/>
        <rFont val="Calibri"/>
        <family val="2"/>
        <charset val="238"/>
        <scheme val="minor"/>
      </rPr>
      <t>, 5 szt w op.</t>
    </r>
  </si>
  <si>
    <r>
      <t xml:space="preserve">Grasper, dokręcane końcówki robocze do  rękojeści: 16 rodzaji: </t>
    </r>
    <r>
      <rPr>
        <b/>
        <sz val="11"/>
        <color indexed="8"/>
        <rFont val="Calibri"/>
        <family val="2"/>
        <charset val="238"/>
        <scheme val="minor"/>
      </rPr>
      <t>Tradycyjny i zmodyfikowany Tradycyjny, Fenestrated, Micro oraz Długi Fenestrated, Grabber, LapClinch, Zmodyfikowany Tradycyjny Babcock, Zmodyfikowany Raptor, 5 mm i 10 mm Babcock, Hunter, Allis Grasper, Cobra Tooth, Cup Tooth, Biopsy Punch, 5 szt w op.</t>
    </r>
  </si>
  <si>
    <r>
      <t>Grasper, 4 rodzaje jednorazowych atraumatycznych grasperów, dokręcanych końcówek do rękojeści, bez latexu, z poliuretanową powłoką: G</t>
    </r>
    <r>
      <rPr>
        <b/>
        <sz val="11"/>
        <color indexed="8"/>
        <rFont val="Calibri"/>
        <family val="2"/>
        <charset val="238"/>
        <scheme val="minor"/>
      </rPr>
      <t>rabber, Modified Raptor, Fenestrated, Short Grabber</t>
    </r>
    <r>
      <rPr>
        <sz val="11"/>
        <color indexed="8"/>
        <rFont val="Calibri"/>
        <family val="2"/>
        <charset val="238"/>
        <scheme val="minor"/>
      </rPr>
      <t>, 10 szt w op.</t>
    </r>
  </si>
  <si>
    <r>
      <t xml:space="preserve">Dokręcana końcówka jednorazowa do haczyka </t>
    </r>
    <r>
      <rPr>
        <b/>
        <sz val="11"/>
        <color indexed="8"/>
        <rFont val="Calibri"/>
        <family val="2"/>
        <charset val="238"/>
        <scheme val="minor"/>
      </rPr>
      <t xml:space="preserve">Szpatułka </t>
    </r>
    <r>
      <rPr>
        <sz val="11"/>
        <color indexed="8"/>
        <rFont val="Calibri"/>
        <family val="2"/>
        <charset val="238"/>
        <scheme val="minor"/>
      </rPr>
      <t xml:space="preserve">lub w kształcie </t>
    </r>
    <r>
      <rPr>
        <b/>
        <sz val="11"/>
        <color indexed="8"/>
        <rFont val="Calibri"/>
        <family val="2"/>
        <charset val="238"/>
        <scheme val="minor"/>
      </rPr>
      <t>litery L,</t>
    </r>
    <r>
      <rPr>
        <sz val="11"/>
        <color indexed="8"/>
        <rFont val="Calibri"/>
        <family val="2"/>
        <charset val="238"/>
        <scheme val="minor"/>
      </rPr>
      <t xml:space="preserve"> op. 10 szt.</t>
    </r>
  </si>
  <si>
    <t>Szczypce biopsyjne  jednorazowego użytku, łyżeczki z okienkiem typu szczęki aligatora;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</si>
  <si>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Szczypce biopsyjne  jednorazowego użytku, łyżeczki owalne z okienkiem;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</si>
  <si>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Szczypce biopsyjne  jednorazowego użytku, łyżeczki owalne z okienkiem i igłą mocującą;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</si>
  <si>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Pakiet 18 - filtry do ssaka kostnego</t>
  </si>
  <si>
    <t>Pakiet 19 - testy</t>
  </si>
  <si>
    <t>Pakiet 20 - opatrunek hemostatyczny</t>
  </si>
  <si>
    <t>Pakiet 21 - maska endoskopowa</t>
  </si>
  <si>
    <t>Pakiet 22 - laparoskopia</t>
  </si>
  <si>
    <t>Pakiet 23 - fartuchy chirurgiczne i skarpetki jednorazowe</t>
  </si>
  <si>
    <t>Pakiet 24 - drut Kirschnera</t>
  </si>
  <si>
    <t>Pakiet 25 - pieluchomajtki</t>
  </si>
  <si>
    <t>Pakiet 26 - ubrania sms</t>
  </si>
  <si>
    <t>Pakiet 27 - końcówka do Kerrisona</t>
  </si>
  <si>
    <t>Pakiet 28 - laryngoskopia</t>
  </si>
  <si>
    <t>Pakiet 29 - opatrunek do cewników/sond donosowych</t>
  </si>
  <si>
    <t>Pakiet 30  - paski diagnostyczne test Schirmera</t>
  </si>
  <si>
    <t>Pakiet 31  - sprzęt jednorazowy</t>
  </si>
  <si>
    <t xml:space="preserve">Pakiet 32 - Zestaw do brochoskopii </t>
  </si>
  <si>
    <t>Pakiet 33 - laparoskopia</t>
  </si>
  <si>
    <t>Pakiet 34 - retraktor</t>
  </si>
  <si>
    <t>Pakiet 35 - sól do przepłukiwań</t>
  </si>
  <si>
    <t>Pakiet 36  - strzykawka</t>
  </si>
  <si>
    <t>Pakiet 37 - pojemniki z formalina</t>
  </si>
  <si>
    <t>Pakiet 39 - Szczypce biopsyjne</t>
  </si>
  <si>
    <t>Pakiet 40 - Igła do krioablacji</t>
  </si>
  <si>
    <t>Igły 1.5mm lub 2.1mm (zgięte pod kątem 90°) do krioablacji (przy użyciu skrajnie niskich temperatur i utworzeniu kuli lodowej). Wskazanie do użycia w obszarach: tkanka gruczołu krokowego, krioablacja tkanek nowotworowych guzów złośliwych i niezłośliwych, nowotworów skóry i innych schorzeń skóry. Komponenty igły: ostra końcówka tnąca, trzon igły (długość 175mm) ze znacznikami, powłoka o niskim współczynniku tarcia i wskaźnik strefy aktywnej dla igieł posiadających wewnętrzny zwój elektryczny do ogrzewania, rękojeść z oznaczeniem kolorystycznym, przewód gazu, złącze do gazu. Igły ze znacznikami na trzonie - szerokie (pierwszy 20mm od końcówki, kolejne co 10mm) oraz wąskie (pierwszy 25mm od końcówki, kolejne co 5mm). Trzon igły zbudowany jest ze stali nierdzewnej, rękojeść mosiężna pokryta otoczką termokurczliwą, przewód gazu poliuretanowy. Igły w zależności od wersji kompatybilne z konsolami pracującymi z gazem argon.</t>
  </si>
  <si>
    <t>Jednorazowe metalowe końcówki do mikroodsysania o długości roboczej 120mm , kącie zagięcia 30 stopni i średnicy wew. 6CH.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 Karton zbiorczy 50szt.</t>
  </si>
  <si>
    <t>Jednorazowe metalowe końcówki do mikroodsysania o długości roboczej 120mm, kącie zagięcia 30 stopni i średnicy wew. 9CH .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Karton zbiorczy 50szt.</t>
  </si>
  <si>
    <t>Jednorazowe metalowe końcówki do mikroodsysania o długości roboczej 120mm , kącie zagięcia 30 stopni i średnicy wew. 12CH .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Karton zbiorczy 50szt.</t>
  </si>
  <si>
    <t>Jednorazowa, zagięta, metalowa końcówka do mikroodsysania typu: FRAZIER długość robocza po zagięciu 9 cm, zagięcie proksymalne 30°, średnica 12 FG, zakończenie POLEROWANE uchwyt ergonomiczny z kontrolą ssania wykonany z ABS, część metalowa trwale wklejona w uchwyt, plastikowy mandryn, opakowanie podwójne.</t>
  </si>
  <si>
    <t>Dren do odsysania pola operacyjnego, sterylny, śr. wew 7 mm, długość 3 m, super miękki o niskiej pamięci, o satynowym wykończeniu, dren zakończony żebrowanymi złączami żeńskimi z przegłubami antyzgięciowymi, nie zawiera szkodliwych ftalanów, pakowany podwójnie (zew. typu papier/folia oraz wew. folia), na opakowaniu napisy w języku polskim.</t>
  </si>
  <si>
    <t>Pakiet 41</t>
  </si>
  <si>
    <t>Pakiet 38  - protezy</t>
  </si>
  <si>
    <t>PAKIET</t>
  </si>
  <si>
    <t>Sterylny nakłuwacz jednorazowego użytku przeznaczony do profesjonalnego pobierania próbek krwi kapilarnej z opuszka palca.
- z mechanizmem zwalniającym uruchamianym po naciśnięciu spustu umieszczonego w poręcznej obudowie dostosowanej do precyzyjnego uchwytu,
- bezpieczny dla personelu medycznego przed przypadkowym zakłuciem,
- igła ze stali nierdzewnej, skośnie ścięta, ze szlifem trzypłaszczyznowym, silikonowana, zabezpieczona osłonką,
- konstrukcja nakłuwacza zabezpieczona przed możliwością ponownego użycia,
- z możliwością regulacji 3 głębokości ukłucia: 1,3 mm, 1,8 mm, 2,3 mm,
- rozmiar igły 23 G,
- wymagania minimalne dla opakowania: data ważności, LOT, seria, rozmiar igły, nazwa producenta, CE.</t>
  </si>
  <si>
    <t>Pakiet 42</t>
  </si>
  <si>
    <t>Pakiet 43 - strzykawka Janet</t>
  </si>
  <si>
    <t>Strzykawka Janet x 100 ml</t>
  </si>
  <si>
    <t>Pakiet 44 - osłonki na USG</t>
  </si>
  <si>
    <t xml:space="preserve"> Osłonka USG pudrowana w folii aluminiowej</t>
  </si>
  <si>
    <t xml:space="preserve">RAZEM </t>
  </si>
  <si>
    <t>Wartość netto w zł  prawa opcji</t>
  </si>
  <si>
    <t>Załącznik nr 2 do SWZ</t>
  </si>
  <si>
    <t>Uwaga ! Należy należy zapoznać się z poniższymi uwagami przed wypełnieniem Formularza asortymentowo-cenowego
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6. Niewycenione pakiety, dla czytelności, prosimy usunąć!!!</t>
  </si>
  <si>
    <t>Sterylna, bezlateksowa,  jednorazowa osłona na sondę do USG śródoperacyjną, posiadającą warstwę lepną. Wymiary 13 cm na 244 cm. W komplecie z elementami mocującymi, polem sterylnym i żelem sterylnym a 20ml</t>
  </si>
  <si>
    <t>Osłona na rektalną sondę temperaturową (sterylna);rozm.5x200mm i 8x400mm. Rozmiar do wyboru zamawiającego.</t>
  </si>
  <si>
    <t>90/PN/ZP/D/2023- DOSTAWY  SPRZĘTU JEDNORAZOWEGO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</si>
</sst>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 _z_ł_-;\-* #,##0.00\ _z_ł_-;_-* &quot;-&quot;??\ _z_ł_-;_-@_-"/>
    <numFmt numFmtId="164" formatCode="[$-415]General"/>
    <numFmt numFmtId="165" formatCode="[$-415]0%"/>
    <numFmt numFmtId="166" formatCode="#,##0.00\ &quot;zł&quot;"/>
    <numFmt numFmtId="167" formatCode="&quot; &quot;#,##0.00&quot; zł &quot;;&quot;-&quot;#,##0.00&quot; zł &quot;;&quot; -&quot;#&quot; zł &quot;;&quot; &quot;@&quot; &quot;"/>
    <numFmt numFmtId="168" formatCode="[$-415]#,##0"/>
    <numFmt numFmtId="169" formatCode="0.00&quot; &quot;[$zł-415]"/>
    <numFmt numFmtId="170" formatCode="_-* #,##0.0\ _z_ł_-;\-* #,##0.0\ _z_ł_-;_-* &quot;-&quot;??\ _z_ł_-;_-@_-"/>
    <numFmt numFmtId="171" formatCode="_-* #,##0.0\ _z_ł_-;\-* #,##0.0\ _z_ł_-;_-* &quot;-&quot;?\ _z_ł_-;_-@_-"/>
    <numFmt numFmtId="172" formatCode="_-* #,##0\ _z_ł_-;\-* #,##0\ _z_ł_-;_-* &quot;-&quot;??\ _z_ł_-;_-@_-"/>
  </numFmts>
  <fonts count="2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rgb="FF000000"/>
      <name val="Calibri"/>
      <family val="2"/>
      <charset val="238"/>
    </font>
    <font>
      <sz val="11"/>
      <color indexed="8"/>
      <name val="Calibri"/>
      <family val="2"/>
      <charset val="238"/>
    </font>
    <font>
      <sz val="11"/>
      <color rgb="FF000000"/>
      <name val="Arial"/>
      <family val="2"/>
      <charset val="238"/>
    </font>
    <font>
      <sz val="10"/>
      <color rgb="FF000000"/>
      <name val="Arial"/>
      <family val="2"/>
      <charset val="238"/>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sz val="10"/>
      <name val="Arial"/>
      <family val="2"/>
      <charset val="238"/>
    </font>
    <font>
      <sz val="10"/>
      <name val="Arial CE"/>
      <charset val="238"/>
    </font>
    <font>
      <b/>
      <sz val="11"/>
      <color theme="1"/>
      <name val="Calibri"/>
      <family val="2"/>
      <charset val="238"/>
      <scheme val="minor"/>
    </font>
    <font>
      <sz val="11"/>
      <color rgb="FF000000"/>
      <name val="Calibri"/>
      <family val="2"/>
      <charset val="238"/>
      <scheme val="minor"/>
    </font>
    <font>
      <sz val="11"/>
      <name val="Calibri"/>
      <family val="2"/>
      <charset val="238"/>
      <scheme val="minor"/>
    </font>
    <font>
      <sz val="11"/>
      <color indexed="8"/>
      <name val="Calibri"/>
      <family val="2"/>
      <charset val="238"/>
      <scheme val="minor"/>
    </font>
    <font>
      <b/>
      <sz val="11"/>
      <color indexed="8"/>
      <name val="Calibri"/>
      <family val="2"/>
      <charset val="238"/>
      <scheme val="minor"/>
    </font>
    <font>
      <sz val="8"/>
      <color theme="1"/>
      <name val="Tahoma"/>
      <family val="2"/>
      <charset val="238"/>
    </font>
    <font>
      <b/>
      <sz val="11"/>
      <color rgb="FFFF0000"/>
      <name val="Calibri"/>
      <family val="2"/>
      <charset val="238"/>
      <scheme val="minor"/>
    </font>
    <font>
      <sz val="8"/>
      <name val="Tahoma"/>
      <family val="2"/>
      <charset val="238"/>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E2F0D9"/>
      </patternFill>
    </fill>
    <fill>
      <patternFill patternType="solid">
        <fgColor theme="0"/>
        <bgColor rgb="FFDEEBF7"/>
      </patternFill>
    </fill>
    <fill>
      <patternFill patternType="solid">
        <fgColor theme="0"/>
        <bgColor rgb="FF00B0F0"/>
      </patternFill>
    </fill>
    <fill>
      <patternFill patternType="solid">
        <fgColor theme="0"/>
        <bgColor rgb="FFDAE3F3"/>
      </patternFill>
    </fill>
    <fill>
      <patternFill patternType="solid">
        <fgColor theme="0"/>
        <bgColor auto="1"/>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auto="1"/>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9">
    <xf numFmtId="0" fontId="0" fillId="0" borderId="0"/>
    <xf numFmtId="44" fontId="8" fillId="0" borderId="0" applyFont="0" applyFill="0" applyBorder="0" applyAlignment="0" applyProtection="0"/>
    <xf numFmtId="164" fontId="9" fillId="0" borderId="0" applyBorder="0" applyProtection="0"/>
    <xf numFmtId="0" fontId="10" fillId="0" borderId="0"/>
    <xf numFmtId="44" fontId="8" fillId="0" borderId="0" applyFont="0" applyFill="0" applyBorder="0" applyAlignment="0" applyProtection="0"/>
    <xf numFmtId="43" fontId="8" fillId="0" borderId="0" applyFont="0" applyFill="0" applyBorder="0" applyAlignment="0" applyProtection="0"/>
    <xf numFmtId="167" fontId="11" fillId="0" borderId="0" applyFont="0" applyBorder="0" applyProtection="0"/>
    <xf numFmtId="164" fontId="12" fillId="0" borderId="0" applyBorder="0" applyProtection="0"/>
    <xf numFmtId="43" fontId="8" fillId="0" borderId="0" applyFont="0" applyFill="0" applyBorder="0" applyAlignment="0" applyProtection="0"/>
    <xf numFmtId="44" fontId="8" fillId="0" borderId="0" applyFont="0" applyFill="0" applyBorder="0" applyAlignment="0" applyProtection="0"/>
    <xf numFmtId="167" fontId="11" fillId="0" borderId="0" applyFont="0" applyBorder="0" applyProtection="0"/>
    <xf numFmtId="0" fontId="13" fillId="0" borderId="0" applyNumberFormat="0" applyBorder="0" applyProtection="0"/>
    <xf numFmtId="164" fontId="14" fillId="0" borderId="0" applyBorder="0" applyProtection="0"/>
    <xf numFmtId="167" fontId="11" fillId="0" borderId="0" applyFont="0" applyBorder="0" applyProtection="0"/>
    <xf numFmtId="164" fontId="12" fillId="0" borderId="0" applyBorder="0" applyProtection="0"/>
    <xf numFmtId="164" fontId="12" fillId="0" borderId="0" applyBorder="0" applyProtection="0"/>
    <xf numFmtId="0" fontId="15" fillId="0" borderId="0" applyNumberFormat="0" applyBorder="0" applyProtection="0"/>
    <xf numFmtId="164" fontId="9" fillId="0" borderId="0" applyBorder="0" applyProtection="0"/>
    <xf numFmtId="0" fontId="13" fillId="0" borderId="0" applyNumberFormat="0" applyBorder="0" applyProtection="0"/>
    <xf numFmtId="0" fontId="16" fillId="0" borderId="0" applyNumberFormat="0" applyFill="0" applyBorder="0" applyProtection="0">
      <alignment vertical="top" wrapText="1"/>
    </xf>
    <xf numFmtId="0" fontId="8" fillId="0" borderId="0"/>
    <xf numFmtId="0" fontId="17" fillId="0" borderId="0" applyNumberFormat="0" applyFill="0" applyBorder="0" applyAlignment="0" applyProtection="0"/>
    <xf numFmtId="164" fontId="13" fillId="0" borderId="0" applyBorder="0" applyProtection="0"/>
    <xf numFmtId="43" fontId="8" fillId="0" borderId="0" applyFont="0" applyFill="0" applyBorder="0" applyAlignment="0" applyProtection="0"/>
    <xf numFmtId="0" fontId="18" fillId="0" borderId="0"/>
    <xf numFmtId="44" fontId="18" fillId="0" borderId="0" applyFont="0" applyFill="0" applyBorder="0" applyAlignment="0" applyProtection="0"/>
    <xf numFmtId="0" fontId="19" fillId="0" borderId="0"/>
    <xf numFmtId="44" fontId="19" fillId="0" borderId="0" applyFont="0" applyFill="0" applyBorder="0" applyAlignment="0" applyProtection="0"/>
    <xf numFmtId="43" fontId="8" fillId="0" borderId="0" applyFont="0" applyFill="0" applyBorder="0" applyAlignment="0" applyProtection="0"/>
  </cellStyleXfs>
  <cellXfs count="190">
    <xf numFmtId="0" fontId="0" fillId="0" borderId="0" xfId="0"/>
    <xf numFmtId="0" fontId="22" fillId="2" borderId="2" xfId="0" applyFont="1" applyFill="1" applyBorder="1" applyAlignment="1">
      <alignment horizontal="left" vertical="center" wrapText="1"/>
    </xf>
    <xf numFmtId="43" fontId="21" fillId="3" borderId="2" xfId="0" applyNumberFormat="1" applyFont="1" applyFill="1" applyBorder="1" applyAlignment="1">
      <alignment horizontal="center" vertical="center" wrapText="1"/>
    </xf>
    <xf numFmtId="165" fontId="21" fillId="3" borderId="2" xfId="0" applyNumberFormat="1" applyFont="1" applyFill="1" applyBorder="1" applyAlignment="1">
      <alignment horizontal="center" vertical="center" wrapText="1"/>
    </xf>
    <xf numFmtId="0" fontId="20" fillId="6" borderId="0" xfId="0" applyFont="1" applyFill="1" applyAlignment="1">
      <alignment horizontal="center" vertical="center" wrapText="1"/>
    </xf>
    <xf numFmtId="167" fontId="20" fillId="6" borderId="0" xfId="0" applyNumberFormat="1" applyFont="1" applyFill="1" applyAlignment="1">
      <alignment horizontal="center" vertical="center" wrapText="1"/>
    </xf>
    <xf numFmtId="167" fontId="20" fillId="6" borderId="0" xfId="0" applyNumberFormat="1" applyFont="1" applyFill="1" applyBorder="1" applyAlignment="1">
      <alignment horizontal="center" vertical="center" wrapText="1"/>
    </xf>
    <xf numFmtId="43" fontId="20" fillId="2" borderId="0"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5" fontId="7" fillId="3" borderId="2" xfId="0" applyNumberFormat="1" applyFont="1" applyFill="1" applyBorder="1" applyAlignment="1">
      <alignment horizontal="center" vertical="center"/>
    </xf>
    <xf numFmtId="167" fontId="7" fillId="6" borderId="0" xfId="0" applyNumberFormat="1" applyFont="1" applyFill="1" applyAlignment="1">
      <alignment horizontal="center" vertical="center" wrapText="1"/>
    </xf>
    <xf numFmtId="43" fontId="7" fillId="2" borderId="0" xfId="0" applyNumberFormat="1" applyFont="1" applyFill="1" applyBorder="1" applyAlignment="1">
      <alignment horizontal="center" vertical="center"/>
    </xf>
    <xf numFmtId="43" fontId="7" fillId="6" borderId="0" xfId="0" applyNumberFormat="1" applyFont="1" applyFill="1" applyBorder="1" applyAlignment="1">
      <alignment horizontal="center" vertical="center" wrapText="1"/>
    </xf>
    <xf numFmtId="0" fontId="7" fillId="2" borderId="0" xfId="0" applyFont="1" applyFill="1" applyAlignment="1">
      <alignment horizontal="center" vertical="center"/>
    </xf>
    <xf numFmtId="0" fontId="7" fillId="2" borderId="2" xfId="26" applyFont="1" applyFill="1" applyBorder="1" applyAlignment="1">
      <alignment horizontal="left"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169" fontId="7" fillId="2" borderId="2" xfId="0" applyNumberFormat="1" applyFont="1" applyFill="1" applyBorder="1" applyAlignment="1">
      <alignment horizontal="center" vertical="center"/>
    </xf>
    <xf numFmtId="165" fontId="7" fillId="3" borderId="4" xfId="0" applyNumberFormat="1" applyFont="1" applyFill="1" applyBorder="1" applyAlignment="1">
      <alignment horizontal="center" vertical="center"/>
    </xf>
    <xf numFmtId="0" fontId="7" fillId="6" borderId="0" xfId="0" applyFont="1" applyFill="1" applyAlignment="1">
      <alignment horizontal="left" vertical="center" wrapText="1"/>
    </xf>
    <xf numFmtId="0" fontId="7" fillId="6" borderId="0" xfId="0" applyFont="1" applyFill="1" applyAlignment="1">
      <alignment horizontal="center" vertical="center" wrapText="1"/>
    </xf>
    <xf numFmtId="165" fontId="7" fillId="3" borderId="2" xfId="0" applyNumberFormat="1"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7" fillId="5" borderId="0" xfId="0" applyFont="1" applyFill="1" applyBorder="1" applyAlignment="1">
      <alignment horizontal="center" vertical="center" wrapText="1"/>
    </xf>
    <xf numFmtId="43" fontId="7" fillId="3" borderId="0"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left" vertical="center" wrapText="1"/>
    </xf>
    <xf numFmtId="168" fontId="7" fillId="7" borderId="2" xfId="0" applyNumberFormat="1" applyFont="1" applyFill="1" applyBorder="1" applyAlignment="1">
      <alignment horizontal="center" vertical="center"/>
    </xf>
    <xf numFmtId="0" fontId="7" fillId="5"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5" fillId="2" borderId="0" xfId="0" applyFont="1" applyFill="1"/>
    <xf numFmtId="0" fontId="7" fillId="2" borderId="0" xfId="0" applyFont="1" applyFill="1"/>
    <xf numFmtId="166" fontId="7" fillId="2" borderId="0" xfId="0" applyNumberFormat="1" applyFont="1" applyFill="1"/>
    <xf numFmtId="0" fontId="1" fillId="2" borderId="0" xfId="0" applyFont="1" applyFill="1" applyAlignment="1">
      <alignment wrapText="1"/>
    </xf>
    <xf numFmtId="0" fontId="7" fillId="2" borderId="0" xfId="0" applyFont="1" applyFill="1" applyBorder="1"/>
    <xf numFmtId="166" fontId="7" fillId="2" borderId="0" xfId="0" applyNumberFormat="1" applyFont="1" applyFill="1" applyBorder="1"/>
    <xf numFmtId="0" fontId="7" fillId="2" borderId="0" xfId="0" applyFont="1" applyFill="1" applyBorder="1" applyAlignment="1">
      <alignment horizontal="left" wrapText="1"/>
    </xf>
    <xf numFmtId="0" fontId="7" fillId="2" borderId="0" xfId="0" applyFont="1" applyFill="1" applyBorder="1" applyAlignment="1">
      <alignment wrapText="1"/>
    </xf>
    <xf numFmtId="166" fontId="7" fillId="2" borderId="0" xfId="0" applyNumberFormat="1" applyFont="1" applyFill="1" applyAlignment="1">
      <alignment horizontal="center" vertical="center" wrapText="1"/>
    </xf>
    <xf numFmtId="0" fontId="21" fillId="2" borderId="2"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164" fontId="21" fillId="2" borderId="2" xfId="2" applyFont="1" applyFill="1" applyBorder="1" applyAlignment="1" applyProtection="1">
      <alignment horizontal="center" vertical="center" wrapText="1"/>
    </xf>
    <xf numFmtId="166" fontId="21" fillId="2" borderId="2" xfId="2" applyNumberFormat="1" applyFont="1" applyFill="1" applyBorder="1" applyAlignment="1" applyProtection="1">
      <alignment horizontal="center" vertical="center" wrapText="1"/>
    </xf>
    <xf numFmtId="0" fontId="7" fillId="2" borderId="0" xfId="0" applyFont="1" applyFill="1" applyAlignment="1">
      <alignment horizontal="left" vertical="center" wrapText="1"/>
    </xf>
    <xf numFmtId="166" fontId="21" fillId="2" borderId="2" xfId="0" applyNumberFormat="1" applyFont="1" applyFill="1" applyBorder="1" applyAlignment="1">
      <alignment horizontal="center" vertical="center" wrapText="1"/>
    </xf>
    <xf numFmtId="9" fontId="21" fillId="2" borderId="2" xfId="0" applyNumberFormat="1" applyFont="1" applyFill="1" applyBorder="1" applyAlignment="1">
      <alignment horizontal="center" vertical="center" wrapText="1"/>
    </xf>
    <xf numFmtId="43" fontId="7" fillId="2" borderId="0" xfId="28" applyFont="1" applyFill="1"/>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166" fontId="20" fillId="2" borderId="0" xfId="1" applyNumberFormat="1" applyFont="1" applyFill="1" applyAlignment="1">
      <alignment horizontal="center" vertical="center" wrapText="1"/>
    </xf>
    <xf numFmtId="0" fontId="20" fillId="2" borderId="14" xfId="0" applyFont="1" applyFill="1" applyBorder="1" applyAlignment="1">
      <alignment horizontal="center" vertical="center" wrapText="1"/>
    </xf>
    <xf numFmtId="166" fontId="20" fillId="2" borderId="13" xfId="0" applyNumberFormat="1" applyFont="1" applyFill="1" applyBorder="1" applyAlignment="1">
      <alignment horizontal="center" vertical="center" wrapText="1"/>
    </xf>
    <xf numFmtId="166" fontId="20" fillId="2" borderId="11" xfId="0" applyNumberFormat="1" applyFont="1" applyFill="1" applyBorder="1" applyAlignment="1">
      <alignment horizontal="center" vertical="center" wrapText="1"/>
    </xf>
    <xf numFmtId="43" fontId="20" fillId="2" borderId="0" xfId="0" applyNumberFormat="1" applyFont="1" applyFill="1"/>
    <xf numFmtId="0" fontId="20" fillId="2" borderId="0" xfId="0" applyFont="1" applyFill="1" applyBorder="1" applyAlignment="1">
      <alignment horizontal="center" vertical="center" wrapText="1"/>
    </xf>
    <xf numFmtId="166" fontId="20" fillId="2" borderId="0" xfId="0" applyNumberFormat="1" applyFont="1" applyFill="1" applyBorder="1" applyAlignment="1">
      <alignment horizontal="center" vertical="center" wrapText="1"/>
    </xf>
    <xf numFmtId="0" fontId="7" fillId="2" borderId="0" xfId="0" applyNumberFormat="1" applyFont="1" applyFill="1"/>
    <xf numFmtId="43" fontId="7" fillId="2" borderId="0" xfId="0" applyNumberFormat="1" applyFont="1" applyFill="1"/>
    <xf numFmtId="0" fontId="20" fillId="2" borderId="5" xfId="0" applyFont="1" applyFill="1" applyBorder="1" applyAlignment="1">
      <alignment horizontal="center" vertical="center" wrapText="1"/>
    </xf>
    <xf numFmtId="166" fontId="20" fillId="2" borderId="5" xfId="0" applyNumberFormat="1" applyFont="1" applyFill="1" applyBorder="1" applyAlignment="1">
      <alignment horizontal="center" vertical="center" wrapText="1"/>
    </xf>
    <xf numFmtId="166" fontId="20" fillId="2" borderId="6" xfId="0" applyNumberFormat="1" applyFont="1" applyFill="1" applyBorder="1" applyAlignment="1">
      <alignment horizontal="center" vertical="center" wrapText="1"/>
    </xf>
    <xf numFmtId="166" fontId="20" fillId="2" borderId="7" xfId="0" applyNumberFormat="1" applyFont="1" applyFill="1" applyBorder="1" applyAlignment="1">
      <alignment horizontal="center" vertical="center" wrapText="1"/>
    </xf>
    <xf numFmtId="10" fontId="20" fillId="2" borderId="7" xfId="0" applyNumberFormat="1" applyFont="1" applyFill="1" applyBorder="1" applyAlignment="1">
      <alignment horizontal="center" vertical="center" wrapText="1"/>
    </xf>
    <xf numFmtId="166" fontId="20" fillId="2" borderId="8" xfId="0" applyNumberFormat="1" applyFont="1" applyFill="1" applyBorder="1" applyAlignment="1">
      <alignment horizontal="center" vertical="center" wrapText="1"/>
    </xf>
    <xf numFmtId="166" fontId="20" fillId="2" borderId="16" xfId="0" applyNumberFormat="1" applyFont="1" applyFill="1" applyBorder="1" applyAlignment="1">
      <alignment horizontal="center" vertical="center" wrapText="1"/>
    </xf>
    <xf numFmtId="166" fontId="20" fillId="2" borderId="17" xfId="0" applyNumberFormat="1" applyFont="1" applyFill="1" applyBorder="1" applyAlignment="1">
      <alignment horizontal="center" vertical="center" wrapText="1"/>
    </xf>
    <xf numFmtId="166" fontId="7" fillId="2" borderId="0" xfId="1" applyNumberFormat="1" applyFont="1" applyFill="1" applyAlignment="1">
      <alignment horizontal="center" vertical="center" wrapText="1"/>
    </xf>
    <xf numFmtId="0" fontId="7" fillId="2" borderId="0" xfId="0" applyFont="1" applyFill="1" applyAlignment="1">
      <alignment horizontal="left" vertical="center"/>
    </xf>
    <xf numFmtId="49" fontId="23" fillId="2" borderId="2"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43" fontId="20" fillId="2" borderId="0" xfId="28" applyFont="1" applyFill="1"/>
    <xf numFmtId="164" fontId="21" fillId="2" borderId="4" xfId="2" applyFont="1" applyFill="1" applyBorder="1" applyAlignment="1" applyProtection="1">
      <alignment horizontal="center" vertical="center" wrapText="1"/>
    </xf>
    <xf numFmtId="2" fontId="7" fillId="2" borderId="0" xfId="0" applyNumberFormat="1" applyFont="1" applyFill="1" applyAlignment="1">
      <alignment horizontal="center" vertical="center" wrapText="1"/>
    </xf>
    <xf numFmtId="2" fontId="7" fillId="2" borderId="0" xfId="0" applyNumberFormat="1" applyFont="1" applyFill="1"/>
    <xf numFmtId="2" fontId="20" fillId="2" borderId="0" xfId="28" applyNumberFormat="1" applyFont="1" applyFill="1"/>
    <xf numFmtId="0" fontId="7" fillId="2" borderId="0" xfId="0" applyFont="1" applyFill="1" applyAlignment="1">
      <alignment horizontal="center"/>
    </xf>
    <xf numFmtId="166" fontId="7" fillId="2" borderId="0" xfId="0" applyNumberFormat="1" applyFont="1" applyFill="1" applyAlignment="1">
      <alignment horizontal="center"/>
    </xf>
    <xf numFmtId="166" fontId="7" fillId="2" borderId="0" xfId="0" applyNumberFormat="1" applyFont="1" applyFill="1" applyBorder="1" applyAlignment="1">
      <alignment horizontal="center" vertical="center"/>
    </xf>
    <xf numFmtId="166" fontId="7" fillId="2" borderId="2" xfId="0" applyNumberFormat="1" applyFont="1" applyFill="1" applyBorder="1" applyAlignment="1">
      <alignment horizontal="center" vertical="center"/>
    </xf>
    <xf numFmtId="43" fontId="20" fillId="2" borderId="12" xfId="0" applyNumberFormat="1" applyFont="1" applyFill="1" applyBorder="1" applyAlignment="1">
      <alignment horizontal="center" vertical="center"/>
    </xf>
    <xf numFmtId="166" fontId="20" fillId="6" borderId="13" xfId="0" applyNumberFormat="1" applyFont="1" applyFill="1" applyBorder="1" applyAlignment="1">
      <alignment horizontal="center" vertical="center" wrapText="1"/>
    </xf>
    <xf numFmtId="166" fontId="20" fillId="6" borderId="11"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7" fillId="2" borderId="0" xfId="0" applyNumberFormat="1" applyFont="1" applyFill="1" applyAlignment="1">
      <alignment horizontal="center" vertical="center"/>
    </xf>
    <xf numFmtId="0" fontId="20" fillId="2" borderId="7" xfId="0" applyFont="1" applyFill="1" applyBorder="1" applyAlignment="1">
      <alignment horizontal="center" vertical="center" wrapText="1"/>
    </xf>
    <xf numFmtId="4" fontId="20" fillId="2" borderId="0" xfId="0" applyNumberFormat="1" applyFont="1" applyFill="1" applyBorder="1" applyAlignment="1">
      <alignment horizontal="center" vertical="center"/>
    </xf>
    <xf numFmtId="166" fontId="7" fillId="2" borderId="2" xfId="0" applyNumberFormat="1" applyFont="1" applyFill="1" applyBorder="1" applyAlignment="1">
      <alignment horizontal="center" vertical="center" wrapText="1"/>
    </xf>
    <xf numFmtId="0" fontId="6" fillId="2" borderId="0" xfId="0" applyFont="1" applyFill="1" applyAlignment="1">
      <alignment horizontal="center" vertical="center"/>
    </xf>
    <xf numFmtId="9" fontId="7" fillId="2" borderId="2" xfId="0" applyNumberFormat="1" applyFont="1" applyFill="1" applyBorder="1" applyAlignment="1">
      <alignment horizontal="center" vertical="center"/>
    </xf>
    <xf numFmtId="9" fontId="7" fillId="2" borderId="0" xfId="0" applyNumberFormat="1" applyFont="1" applyFill="1" applyBorder="1" applyAlignment="1">
      <alignment horizontal="center" vertical="center"/>
    </xf>
    <xf numFmtId="0" fontId="7" fillId="2" borderId="2" xfId="0" applyFont="1" applyFill="1" applyBorder="1" applyAlignment="1">
      <alignment wrapText="1"/>
    </xf>
    <xf numFmtId="168" fontId="7" fillId="2" borderId="2" xfId="0" applyNumberFormat="1" applyFont="1" applyFill="1" applyBorder="1" applyAlignment="1">
      <alignment horizontal="center" vertical="center"/>
    </xf>
    <xf numFmtId="166" fontId="7" fillId="2" borderId="3" xfId="0" applyNumberFormat="1" applyFont="1" applyFill="1" applyBorder="1" applyAlignment="1">
      <alignment horizontal="center" vertical="center"/>
    </xf>
    <xf numFmtId="0" fontId="7" fillId="2" borderId="0" xfId="0" applyFont="1" applyFill="1" applyAlignment="1">
      <alignment wrapText="1"/>
    </xf>
    <xf numFmtId="170" fontId="20" fillId="2" borderId="0" xfId="28" applyNumberFormat="1" applyFont="1" applyFill="1"/>
    <xf numFmtId="0" fontId="6" fillId="2" borderId="0" xfId="0" applyFont="1" applyFill="1" applyAlignment="1">
      <alignment horizontal="left" vertical="center"/>
    </xf>
    <xf numFmtId="0" fontId="23" fillId="2" borderId="15" xfId="0" applyFont="1" applyFill="1" applyBorder="1" applyAlignment="1">
      <alignment horizontal="left" vertical="center" wrapText="1"/>
    </xf>
    <xf numFmtId="0" fontId="22" fillId="2" borderId="15" xfId="0" applyFont="1" applyFill="1" applyBorder="1" applyAlignment="1">
      <alignment horizontal="center" vertical="center"/>
    </xf>
    <xf numFmtId="2" fontId="23" fillId="2" borderId="15" xfId="0" applyNumberFormat="1" applyFont="1" applyFill="1" applyBorder="1" applyAlignment="1">
      <alignment horizontal="center" vertical="center" wrapText="1"/>
    </xf>
    <xf numFmtId="0" fontId="23" fillId="2" borderId="15" xfId="0" applyFont="1" applyFill="1" applyBorder="1" applyAlignment="1">
      <alignment vertical="center" wrapText="1"/>
    </xf>
    <xf numFmtId="2" fontId="22" fillId="2" borderId="15" xfId="0" applyNumberFormat="1" applyFont="1" applyFill="1" applyBorder="1" applyAlignment="1">
      <alignment horizontal="center" vertical="center"/>
    </xf>
    <xf numFmtId="0" fontId="7" fillId="2" borderId="0" xfId="0" applyFont="1" applyFill="1" applyAlignment="1">
      <alignment horizontal="left" wrapText="1"/>
    </xf>
    <xf numFmtId="2" fontId="23" fillId="2" borderId="2" xfId="0" applyNumberFormat="1" applyFont="1" applyFill="1" applyBorder="1" applyAlignment="1">
      <alignment horizontal="center" vertical="center" wrapText="1"/>
    </xf>
    <xf numFmtId="171" fontId="20" fillId="2" borderId="0" xfId="0" applyNumberFormat="1" applyFont="1" applyFill="1"/>
    <xf numFmtId="49" fontId="23" fillId="8" borderId="2" xfId="0" applyNumberFormat="1" applyFont="1" applyFill="1" applyBorder="1" applyAlignment="1">
      <alignment horizontal="left" vertical="center" wrapText="1"/>
    </xf>
    <xf numFmtId="0" fontId="21" fillId="2" borderId="2" xfId="0" applyFont="1" applyFill="1" applyBorder="1" applyAlignment="1">
      <alignment wrapText="1"/>
    </xf>
    <xf numFmtId="166" fontId="23" fillId="2" borderId="2" xfId="0" applyNumberFormat="1" applyFont="1" applyFill="1" applyBorder="1" applyAlignment="1">
      <alignment horizontal="center" vertical="center" wrapText="1"/>
    </xf>
    <xf numFmtId="43" fontId="20" fillId="2" borderId="2" xfId="0" applyNumberFormat="1" applyFont="1" applyFill="1" applyBorder="1" applyAlignment="1">
      <alignment horizontal="center" vertical="center"/>
    </xf>
    <xf numFmtId="166" fontId="20" fillId="6" borderId="2" xfId="0" applyNumberFormat="1" applyFont="1" applyFill="1" applyBorder="1" applyAlignment="1">
      <alignment horizontal="center" vertical="center" wrapText="1"/>
    </xf>
    <xf numFmtId="43" fontId="20" fillId="2" borderId="0" xfId="28" applyNumberFormat="1" applyFont="1" applyFill="1"/>
    <xf numFmtId="0" fontId="20" fillId="2" borderId="0" xfId="0" applyFont="1" applyFill="1"/>
    <xf numFmtId="10" fontId="20" fillId="2" borderId="0" xfId="0" applyNumberFormat="1" applyFont="1" applyFill="1" applyBorder="1" applyAlignment="1">
      <alignment horizontal="center" vertical="center" wrapText="1"/>
    </xf>
    <xf numFmtId="0" fontId="22" fillId="2" borderId="3" xfId="0" applyFont="1" applyFill="1" applyBorder="1" applyAlignment="1">
      <alignment horizontal="left" vertical="center" wrapText="1"/>
    </xf>
    <xf numFmtId="0" fontId="7" fillId="2" borderId="0" xfId="0" applyFont="1" applyFill="1" applyAlignment="1">
      <alignment horizontal="left"/>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43" fontId="20" fillId="2" borderId="3" xfId="0" applyNumberFormat="1" applyFont="1" applyFill="1" applyBorder="1" applyAlignment="1">
      <alignment horizontal="center" vertical="center"/>
    </xf>
    <xf numFmtId="166" fontId="20" fillId="6"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166" fontId="4" fillId="2" borderId="2" xfId="1"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0" xfId="0" applyFont="1" applyFill="1" applyAlignment="1">
      <alignment wrapText="1"/>
    </xf>
    <xf numFmtId="0" fontId="5"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166" fontId="23" fillId="2" borderId="0" xfId="0" applyNumberFormat="1" applyFont="1" applyFill="1" applyBorder="1" applyAlignment="1">
      <alignment horizontal="center" vertical="center" wrapText="1"/>
    </xf>
    <xf numFmtId="166" fontId="7" fillId="2" borderId="0" xfId="0" applyNumberFormat="1" applyFont="1" applyFill="1" applyBorder="1" applyAlignment="1">
      <alignment horizontal="center" vertical="center" wrapText="1"/>
    </xf>
    <xf numFmtId="166" fontId="21" fillId="2" borderId="0"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0" fontId="2" fillId="2" borderId="0" xfId="0" applyFont="1" applyFill="1" applyAlignment="1">
      <alignment wrapText="1"/>
    </xf>
    <xf numFmtId="0" fontId="2" fillId="2" borderId="0" xfId="0" applyFont="1" applyFill="1"/>
    <xf numFmtId="166" fontId="2" fillId="2" borderId="0" xfId="0" applyNumberFormat="1" applyFont="1" applyFill="1"/>
    <xf numFmtId="0"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0" fontId="0" fillId="2" borderId="2" xfId="0" applyFill="1" applyBorder="1"/>
    <xf numFmtId="166" fontId="2" fillId="2" borderId="2" xfId="0" applyNumberFormat="1" applyFont="1" applyFill="1" applyBorder="1" applyAlignment="1">
      <alignment horizontal="center" vertical="center" wrapText="1"/>
    </xf>
    <xf numFmtId="0" fontId="2" fillId="2" borderId="0" xfId="0" applyFont="1" applyFill="1" applyAlignment="1">
      <alignment horizontal="left" wrapText="1"/>
    </xf>
    <xf numFmtId="166" fontId="2" fillId="2" borderId="0" xfId="0" applyNumberFormat="1" applyFont="1" applyFill="1" applyBorder="1" applyAlignment="1">
      <alignment horizontal="center" vertical="center" wrapText="1"/>
    </xf>
    <xf numFmtId="43" fontId="20" fillId="2" borderId="2" xfId="28" applyFont="1" applyFill="1" applyBorder="1"/>
    <xf numFmtId="172" fontId="20" fillId="2" borderId="2" xfId="28" applyNumberFormat="1" applyFont="1" applyFill="1" applyBorder="1"/>
    <xf numFmtId="43" fontId="20" fillId="2" borderId="18" xfId="28" applyFont="1" applyFill="1" applyBorder="1"/>
    <xf numFmtId="0" fontId="27" fillId="2" borderId="0" xfId="0" applyFont="1" applyFill="1"/>
    <xf numFmtId="0" fontId="20" fillId="2" borderId="10"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0" fillId="2" borderId="10"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20" fillId="2" borderId="0" xfId="0" applyNumberFormat="1" applyFont="1" applyFill="1" applyBorder="1" applyAlignment="1">
      <alignment horizontal="left" vertical="center" wrapText="1"/>
    </xf>
    <xf numFmtId="0" fontId="26" fillId="2" borderId="0" xfId="0" applyFont="1" applyFill="1" applyAlignment="1">
      <alignment horizontal="left" vertical="center" wrapText="1"/>
    </xf>
  </cellXfs>
  <cellStyles count="29">
    <cellStyle name="Default" xfId="21" xr:uid="{00000000-0005-0000-0000-000000000000}"/>
    <cellStyle name="Default 1" xfId="16" xr:uid="{00000000-0005-0000-0000-000001000000}"/>
    <cellStyle name="Dziesiętny" xfId="28" builtinId="3"/>
    <cellStyle name="Dziesiętny 2" xfId="5" xr:uid="{00000000-0005-0000-0000-000002000000}"/>
    <cellStyle name="Dziesiętny 2 2" xfId="8" xr:uid="{00000000-0005-0000-0000-000003000000}"/>
    <cellStyle name="Dziesiętny 3" xfId="23" xr:uid="{00000000-0005-0000-0000-000004000000}"/>
    <cellStyle name="Excel Built-in Currency" xfId="6" xr:uid="{00000000-0005-0000-0000-000005000000}"/>
    <cellStyle name="Excel Built-in Normal" xfId="3" xr:uid="{00000000-0005-0000-0000-000006000000}"/>
    <cellStyle name="Excel Built-in Normal 1" xfId="18" xr:uid="{00000000-0005-0000-0000-000007000000}"/>
    <cellStyle name="Excel Built-in Normal 2" xfId="11" xr:uid="{00000000-0005-0000-0000-000008000000}"/>
    <cellStyle name="Excel Built-in Normal 3" xfId="22" xr:uid="{00000000-0005-0000-0000-000009000000}"/>
    <cellStyle name="Normal 2" xfId="15" xr:uid="{00000000-0005-0000-0000-00000A000000}"/>
    <cellStyle name="Normal 3" xfId="14" xr:uid="{00000000-0005-0000-0000-00000B000000}"/>
    <cellStyle name="Normal 4" xfId="17" xr:uid="{00000000-0005-0000-0000-00000C000000}"/>
    <cellStyle name="Normalny" xfId="0" builtinId="0"/>
    <cellStyle name="Normalny 2" xfId="19" xr:uid="{00000000-0005-0000-0000-00000E000000}"/>
    <cellStyle name="Normalny 3" xfId="7" xr:uid="{00000000-0005-0000-0000-00000F000000}"/>
    <cellStyle name="Normalny 4" xfId="26" xr:uid="{00000000-0005-0000-0000-000010000000}"/>
    <cellStyle name="Normalny 5" xfId="24" xr:uid="{00000000-0005-0000-0000-000011000000}"/>
    <cellStyle name="Normalny 6" xfId="20" xr:uid="{00000000-0005-0000-0000-000012000000}"/>
    <cellStyle name="Normalny 8" xfId="2" xr:uid="{00000000-0005-0000-0000-000013000000}"/>
    <cellStyle name="Standardowy 2" xfId="12" xr:uid="{00000000-0005-0000-0000-000014000000}"/>
    <cellStyle name="Walutowe 2" xfId="13" xr:uid="{00000000-0005-0000-0000-000015000000}"/>
    <cellStyle name="Walutowy" xfId="1" builtinId="4"/>
    <cellStyle name="Walutowy 2" xfId="4" xr:uid="{00000000-0005-0000-0000-000017000000}"/>
    <cellStyle name="Walutowy 2 2" xfId="27" xr:uid="{00000000-0005-0000-0000-000018000000}"/>
    <cellStyle name="Walutowy 2 3" xfId="10" xr:uid="{00000000-0005-0000-0000-000019000000}"/>
    <cellStyle name="Walutowy 3" xfId="9" xr:uid="{00000000-0005-0000-0000-00001A000000}"/>
    <cellStyle name="Walutowy 5" xfId="25"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10"/>
  <sheetViews>
    <sheetView tabSelected="1" topLeftCell="A88" zoomScale="80" zoomScaleNormal="80" workbookViewId="0">
      <selection activeCell="N551" sqref="N551"/>
    </sheetView>
  </sheetViews>
  <sheetFormatPr defaultRowHeight="15"/>
  <cols>
    <col min="1" max="1" width="5.5703125" style="54" customWidth="1"/>
    <col min="2" max="2" width="111.42578125" style="127" customWidth="1"/>
    <col min="3" max="3" width="15.7109375" style="119" customWidth="1"/>
    <col min="4" max="4" width="8.28515625" style="54" bestFit="1" customWidth="1"/>
    <col min="5" max="5" width="9.42578125" style="54" bestFit="1" customWidth="1"/>
    <col min="6" max="6" width="19" style="54" bestFit="1" customWidth="1"/>
    <col min="7" max="7" width="20.85546875" style="54" bestFit="1" customWidth="1"/>
    <col min="8" max="8" width="10.85546875" style="55" customWidth="1"/>
    <col min="9" max="9" width="15.7109375" style="54" customWidth="1"/>
    <col min="10" max="10" width="17.42578125" style="55" bestFit="1" customWidth="1"/>
    <col min="11" max="11" width="17.7109375" style="55" bestFit="1" customWidth="1"/>
    <col min="12" max="12" width="23.42578125" style="54" bestFit="1" customWidth="1"/>
    <col min="13" max="13" width="14.5703125" style="54" customWidth="1"/>
    <col min="14" max="14" width="13.140625" style="54" customWidth="1"/>
    <col min="15" max="15" width="13" style="54" customWidth="1"/>
    <col min="16" max="16" width="9.140625" style="54"/>
    <col min="17" max="17" width="16" style="54" bestFit="1" customWidth="1"/>
    <col min="18" max="18" width="15.7109375" style="54" customWidth="1"/>
    <col min="19" max="19" width="16.5703125" style="54" customWidth="1"/>
    <col min="20" max="20" width="18.85546875" style="54" customWidth="1"/>
    <col min="21" max="16384" width="9.140625" style="54"/>
  </cols>
  <sheetData>
    <row r="1" spans="1:18">
      <c r="A1" s="53"/>
      <c r="B1" s="174" t="s">
        <v>301</v>
      </c>
      <c r="C1" s="53" t="s">
        <v>297</v>
      </c>
      <c r="D1" s="53"/>
      <c r="E1" s="53"/>
      <c r="H1" s="54"/>
    </row>
    <row r="2" spans="1:18" ht="165">
      <c r="B2" s="56" t="s">
        <v>298</v>
      </c>
      <c r="C2" s="54"/>
      <c r="H2" s="54"/>
    </row>
    <row r="3" spans="1:18">
      <c r="B3" s="54"/>
      <c r="C3" s="54"/>
      <c r="H3" s="54"/>
    </row>
    <row r="4" spans="1:18">
      <c r="B4" s="54"/>
      <c r="C4" s="54"/>
      <c r="H4" s="54"/>
    </row>
    <row r="5" spans="1:18">
      <c r="B5" s="54"/>
      <c r="C5" s="54"/>
      <c r="H5" s="54"/>
    </row>
    <row r="6" spans="1:18" s="57" customFormat="1">
      <c r="J6" s="58"/>
      <c r="K6" s="58"/>
    </row>
    <row r="7" spans="1:18" s="57" customFormat="1">
      <c r="B7" s="59"/>
      <c r="C7" s="60"/>
      <c r="H7" s="58"/>
      <c r="J7" s="58"/>
      <c r="K7" s="58"/>
    </row>
    <row r="8" spans="1:18">
      <c r="A8" s="175" t="s">
        <v>85</v>
      </c>
      <c r="B8" s="175"/>
      <c r="C8" s="175"/>
      <c r="D8" s="175"/>
      <c r="E8" s="175"/>
      <c r="F8" s="175"/>
      <c r="G8" s="175"/>
      <c r="H8" s="175"/>
      <c r="I8" s="38"/>
      <c r="J8" s="61"/>
      <c r="K8" s="61"/>
      <c r="L8" s="38"/>
      <c r="M8" s="38"/>
      <c r="N8" s="38"/>
      <c r="O8" s="38"/>
    </row>
    <row r="9" spans="1:18" ht="60">
      <c r="A9" s="51" t="s">
        <v>17</v>
      </c>
      <c r="B9" s="62" t="s">
        <v>0</v>
      </c>
      <c r="C9" s="51" t="s">
        <v>18</v>
      </c>
      <c r="D9" s="63" t="s">
        <v>1</v>
      </c>
      <c r="E9" s="51" t="s">
        <v>20</v>
      </c>
      <c r="F9" s="64" t="s">
        <v>21</v>
      </c>
      <c r="G9" s="65" t="s">
        <v>2</v>
      </c>
      <c r="H9" s="66" t="s">
        <v>94</v>
      </c>
      <c r="I9" s="67" t="s">
        <v>3</v>
      </c>
      <c r="J9" s="68" t="s">
        <v>22</v>
      </c>
      <c r="K9" s="68" t="s">
        <v>23</v>
      </c>
      <c r="L9" s="67" t="s">
        <v>93</v>
      </c>
      <c r="M9" s="67" t="s">
        <v>100</v>
      </c>
      <c r="N9" s="67" t="s">
        <v>24</v>
      </c>
      <c r="O9" s="67" t="s">
        <v>25</v>
      </c>
      <c r="Q9" s="69"/>
    </row>
    <row r="10" spans="1:18" ht="90">
      <c r="A10" s="51">
        <v>1</v>
      </c>
      <c r="B10" s="1" t="s">
        <v>92</v>
      </c>
      <c r="C10" s="51" t="s">
        <v>89</v>
      </c>
      <c r="D10" s="45" t="s">
        <v>192</v>
      </c>
      <c r="E10" s="51">
        <v>15000</v>
      </c>
      <c r="F10" s="51"/>
      <c r="G10" s="51"/>
      <c r="H10" s="70"/>
      <c r="I10" s="71"/>
      <c r="J10" s="70">
        <f t="shared" ref="J10:J17" si="0">ROUND(H10*E10,2)</f>
        <v>0</v>
      </c>
      <c r="K10" s="44">
        <f t="shared" ref="K10:K17" si="1">ROUND(J10+(J10*I10),2)</f>
        <v>0</v>
      </c>
      <c r="L10" s="2"/>
      <c r="M10" s="2"/>
      <c r="N10" s="51"/>
      <c r="O10" s="51"/>
      <c r="Q10" s="72"/>
      <c r="R10" s="72"/>
    </row>
    <row r="11" spans="1:18" ht="30">
      <c r="A11" s="51">
        <v>2</v>
      </c>
      <c r="B11" s="1" t="s">
        <v>11</v>
      </c>
      <c r="C11" s="51" t="s">
        <v>89</v>
      </c>
      <c r="D11" s="45" t="s">
        <v>98</v>
      </c>
      <c r="E11" s="51">
        <v>7000</v>
      </c>
      <c r="F11" s="51"/>
      <c r="G11" s="51"/>
      <c r="H11" s="70"/>
      <c r="I11" s="71"/>
      <c r="J11" s="70">
        <f t="shared" si="0"/>
        <v>0</v>
      </c>
      <c r="K11" s="44">
        <f t="shared" si="1"/>
        <v>0</v>
      </c>
      <c r="L11" s="2"/>
      <c r="M11" s="2"/>
      <c r="N11" s="51"/>
      <c r="O11" s="51"/>
      <c r="Q11" s="72"/>
      <c r="R11" s="72"/>
    </row>
    <row r="12" spans="1:18" ht="45">
      <c r="A12" s="51">
        <v>3</v>
      </c>
      <c r="B12" s="1" t="s">
        <v>12</v>
      </c>
      <c r="C12" s="51" t="s">
        <v>89</v>
      </c>
      <c r="D12" s="45" t="s">
        <v>98</v>
      </c>
      <c r="E12" s="51">
        <v>600</v>
      </c>
      <c r="F12" s="51"/>
      <c r="G12" s="51"/>
      <c r="H12" s="70"/>
      <c r="I12" s="71"/>
      <c r="J12" s="70">
        <f t="shared" si="0"/>
        <v>0</v>
      </c>
      <c r="K12" s="44">
        <f t="shared" si="1"/>
        <v>0</v>
      </c>
      <c r="L12" s="2"/>
      <c r="M12" s="2"/>
      <c r="N12" s="51"/>
      <c r="O12" s="51"/>
      <c r="Q12" s="72"/>
      <c r="R12" s="72"/>
    </row>
    <row r="13" spans="1:18" ht="30">
      <c r="A13" s="51">
        <v>4</v>
      </c>
      <c r="B13" s="1" t="s">
        <v>13</v>
      </c>
      <c r="C13" s="51" t="s">
        <v>89</v>
      </c>
      <c r="D13" s="45" t="s">
        <v>98</v>
      </c>
      <c r="E13" s="51">
        <v>2200</v>
      </c>
      <c r="F13" s="51"/>
      <c r="G13" s="51"/>
      <c r="H13" s="70"/>
      <c r="I13" s="71"/>
      <c r="J13" s="70">
        <f t="shared" si="0"/>
        <v>0</v>
      </c>
      <c r="K13" s="44">
        <f t="shared" si="1"/>
        <v>0</v>
      </c>
      <c r="L13" s="2"/>
      <c r="M13" s="2"/>
      <c r="N13" s="51"/>
      <c r="O13" s="51"/>
      <c r="Q13" s="72"/>
      <c r="R13" s="72"/>
    </row>
    <row r="14" spans="1:18">
      <c r="A14" s="51">
        <v>5</v>
      </c>
      <c r="B14" s="1" t="s">
        <v>14</v>
      </c>
      <c r="C14" s="51" t="s">
        <v>89</v>
      </c>
      <c r="D14" s="45" t="s">
        <v>98</v>
      </c>
      <c r="E14" s="51">
        <v>900</v>
      </c>
      <c r="F14" s="51"/>
      <c r="G14" s="51"/>
      <c r="H14" s="70"/>
      <c r="I14" s="71"/>
      <c r="J14" s="70">
        <f t="shared" si="0"/>
        <v>0</v>
      </c>
      <c r="K14" s="44">
        <f t="shared" si="1"/>
        <v>0</v>
      </c>
      <c r="L14" s="2"/>
      <c r="M14" s="2"/>
      <c r="N14" s="51"/>
      <c r="O14" s="51"/>
      <c r="Q14" s="72"/>
      <c r="R14" s="72"/>
    </row>
    <row r="15" spans="1:18" ht="45">
      <c r="A15" s="51">
        <v>6</v>
      </c>
      <c r="B15" s="1" t="s">
        <v>99</v>
      </c>
      <c r="C15" s="51" t="s">
        <v>89</v>
      </c>
      <c r="D15" s="45" t="s">
        <v>98</v>
      </c>
      <c r="E15" s="51">
        <v>100</v>
      </c>
      <c r="F15" s="51"/>
      <c r="G15" s="51"/>
      <c r="H15" s="70"/>
      <c r="I15" s="71"/>
      <c r="J15" s="70">
        <f t="shared" si="0"/>
        <v>0</v>
      </c>
      <c r="K15" s="44">
        <f t="shared" si="1"/>
        <v>0</v>
      </c>
      <c r="L15" s="2"/>
      <c r="M15" s="2"/>
      <c r="N15" s="51"/>
      <c r="O15" s="51"/>
      <c r="Q15" s="72"/>
      <c r="R15" s="72"/>
    </row>
    <row r="16" spans="1:18" ht="60">
      <c r="A16" s="51">
        <v>7</v>
      </c>
      <c r="B16" s="1" t="s">
        <v>15</v>
      </c>
      <c r="C16" s="51" t="s">
        <v>89</v>
      </c>
      <c r="D16" s="45" t="s">
        <v>98</v>
      </c>
      <c r="E16" s="51">
        <v>240</v>
      </c>
      <c r="F16" s="51"/>
      <c r="G16" s="51"/>
      <c r="H16" s="70"/>
      <c r="I16" s="71"/>
      <c r="J16" s="70">
        <f t="shared" si="0"/>
        <v>0</v>
      </c>
      <c r="K16" s="44">
        <f t="shared" si="1"/>
        <v>0</v>
      </c>
      <c r="L16" s="2"/>
      <c r="M16" s="2"/>
      <c r="N16" s="51"/>
      <c r="O16" s="51"/>
      <c r="Q16" s="72"/>
      <c r="R16" s="72"/>
    </row>
    <row r="17" spans="1:20" ht="30">
      <c r="A17" s="51">
        <v>8</v>
      </c>
      <c r="B17" s="1" t="s">
        <v>16</v>
      </c>
      <c r="C17" s="51" t="s">
        <v>89</v>
      </c>
      <c r="D17" s="45" t="s">
        <v>98</v>
      </c>
      <c r="E17" s="51">
        <v>1000</v>
      </c>
      <c r="F17" s="51"/>
      <c r="G17" s="51"/>
      <c r="H17" s="70"/>
      <c r="I17" s="71"/>
      <c r="J17" s="70">
        <f t="shared" si="0"/>
        <v>0</v>
      </c>
      <c r="K17" s="44">
        <f t="shared" si="1"/>
        <v>0</v>
      </c>
      <c r="L17" s="2"/>
      <c r="M17" s="2"/>
      <c r="N17" s="51"/>
      <c r="O17" s="51"/>
      <c r="Q17" s="72"/>
      <c r="R17" s="72"/>
    </row>
    <row r="18" spans="1:20" ht="30">
      <c r="A18" s="52">
        <v>9</v>
      </c>
      <c r="B18" s="1" t="s">
        <v>299</v>
      </c>
      <c r="C18" s="52" t="s">
        <v>89</v>
      </c>
      <c r="D18" s="45" t="s">
        <v>98</v>
      </c>
      <c r="E18" s="52">
        <v>100</v>
      </c>
      <c r="F18" s="52"/>
      <c r="G18" s="52"/>
      <c r="H18" s="70"/>
      <c r="I18" s="71"/>
      <c r="J18" s="70">
        <f t="shared" ref="J18:J19" si="2">ROUND(H18*E18,2)</f>
        <v>0</v>
      </c>
      <c r="K18" s="44">
        <f t="shared" ref="K18:K19" si="3">ROUND(J18+(J18*I18),2)</f>
        <v>0</v>
      </c>
      <c r="L18" s="2"/>
      <c r="M18" s="2"/>
      <c r="N18" s="52"/>
      <c r="O18" s="52"/>
      <c r="Q18" s="72"/>
      <c r="R18" s="72"/>
    </row>
    <row r="19" spans="1:20">
      <c r="A19" s="52">
        <v>10</v>
      </c>
      <c r="B19" s="1" t="s">
        <v>300</v>
      </c>
      <c r="C19" s="52" t="s">
        <v>89</v>
      </c>
      <c r="D19" s="45" t="s">
        <v>98</v>
      </c>
      <c r="E19" s="52">
        <v>100</v>
      </c>
      <c r="F19" s="52"/>
      <c r="G19" s="52"/>
      <c r="H19" s="70"/>
      <c r="I19" s="71"/>
      <c r="J19" s="70">
        <f t="shared" si="2"/>
        <v>0</v>
      </c>
      <c r="K19" s="44">
        <f t="shared" si="3"/>
        <v>0</v>
      </c>
      <c r="L19" s="2"/>
      <c r="M19" s="2"/>
      <c r="N19" s="52"/>
      <c r="O19" s="52"/>
      <c r="Q19" s="72"/>
      <c r="R19" s="72"/>
    </row>
    <row r="20" spans="1:20" ht="15.75" thickBot="1">
      <c r="A20" s="73"/>
      <c r="B20" s="74"/>
      <c r="C20" s="73"/>
      <c r="D20" s="73"/>
      <c r="E20" s="73"/>
      <c r="F20" s="73"/>
      <c r="G20" s="73"/>
      <c r="H20" s="75"/>
      <c r="I20" s="76" t="s">
        <v>4</v>
      </c>
      <c r="J20" s="77">
        <f>SUM(J10:J19)</f>
        <v>0</v>
      </c>
      <c r="K20" s="78">
        <f>SUM(K10:K19)</f>
        <v>0</v>
      </c>
      <c r="L20" s="38"/>
      <c r="M20" s="38"/>
      <c r="N20" s="38"/>
      <c r="O20" s="38"/>
      <c r="Q20" s="79"/>
      <c r="R20" s="79"/>
      <c r="S20" s="79"/>
      <c r="T20" s="79"/>
    </row>
    <row r="21" spans="1:20" ht="15.75" customHeight="1" thickBot="1">
      <c r="A21" s="73"/>
      <c r="B21" s="189"/>
      <c r="C21" s="189"/>
      <c r="D21" s="189"/>
      <c r="E21" s="73"/>
      <c r="F21" s="73"/>
      <c r="G21" s="73"/>
      <c r="H21" s="75"/>
      <c r="I21" s="80"/>
      <c r="J21" s="81"/>
      <c r="K21" s="81"/>
      <c r="L21" s="38"/>
      <c r="M21" s="38"/>
      <c r="N21" s="38"/>
      <c r="O21" s="38"/>
      <c r="Q21" s="82"/>
      <c r="R21" s="82"/>
      <c r="S21" s="82"/>
      <c r="T21" s="83"/>
    </row>
    <row r="22" spans="1:20" ht="45.75" thickBot="1">
      <c r="A22" s="73"/>
      <c r="B22" s="189"/>
      <c r="C22" s="189"/>
      <c r="D22" s="189"/>
      <c r="E22" s="73"/>
      <c r="F22" s="84" t="s">
        <v>5</v>
      </c>
      <c r="G22" s="84" t="s">
        <v>6</v>
      </c>
      <c r="H22" s="85" t="s">
        <v>7</v>
      </c>
      <c r="I22" s="84" t="s">
        <v>296</v>
      </c>
      <c r="J22" s="84" t="s">
        <v>8</v>
      </c>
      <c r="K22" s="86" t="s">
        <v>9</v>
      </c>
      <c r="L22" s="87" t="s">
        <v>10</v>
      </c>
      <c r="M22" s="38"/>
      <c r="N22" s="38"/>
      <c r="O22" s="38"/>
      <c r="Q22" s="83"/>
      <c r="R22" s="83"/>
    </row>
    <row r="23" spans="1:20" ht="15.75" thickBot="1">
      <c r="A23" s="73"/>
      <c r="B23" s="189"/>
      <c r="C23" s="189"/>
      <c r="D23" s="189"/>
      <c r="E23" s="73"/>
      <c r="F23" s="87">
        <f>J20</f>
        <v>0</v>
      </c>
      <c r="G23" s="87">
        <f>K20</f>
        <v>0</v>
      </c>
      <c r="H23" s="88">
        <v>0.2</v>
      </c>
      <c r="I23" s="87">
        <f>F23*H23</f>
        <v>0</v>
      </c>
      <c r="J23" s="89">
        <f>G23*H23</f>
        <v>0</v>
      </c>
      <c r="K23" s="90">
        <f>F23+I23</f>
        <v>0</v>
      </c>
      <c r="L23" s="91">
        <f>G23+J23</f>
        <v>0</v>
      </c>
      <c r="M23" s="38"/>
      <c r="N23" s="38"/>
      <c r="O23" s="38"/>
    </row>
    <row r="24" spans="1:20">
      <c r="A24" s="38"/>
      <c r="B24" s="189"/>
      <c r="C24" s="189"/>
      <c r="D24" s="189"/>
      <c r="E24" s="38"/>
      <c r="F24" s="38"/>
      <c r="G24" s="38"/>
      <c r="H24" s="92"/>
      <c r="I24" s="38"/>
      <c r="J24" s="61"/>
      <c r="K24" s="61"/>
      <c r="L24" s="38"/>
      <c r="M24" s="38"/>
      <c r="N24" s="38"/>
      <c r="O24" s="38"/>
    </row>
    <row r="25" spans="1:20" ht="36.75" customHeight="1">
      <c r="A25" s="38"/>
      <c r="B25" s="189"/>
      <c r="C25" s="189"/>
      <c r="D25" s="189"/>
      <c r="E25" s="38"/>
      <c r="F25" s="38"/>
      <c r="G25" s="38"/>
      <c r="H25" s="92"/>
      <c r="I25" s="38"/>
      <c r="J25" s="61"/>
      <c r="K25" s="61"/>
      <c r="L25" s="38"/>
      <c r="M25" s="38"/>
      <c r="N25" s="38"/>
      <c r="O25" s="38"/>
    </row>
    <row r="26" spans="1:20">
      <c r="A26" s="38"/>
      <c r="B26" s="69"/>
      <c r="C26" s="38"/>
      <c r="D26" s="38"/>
      <c r="E26" s="38"/>
      <c r="F26" s="38"/>
      <c r="G26" s="38"/>
      <c r="H26" s="92"/>
      <c r="I26" s="38"/>
      <c r="J26" s="61"/>
      <c r="K26" s="61"/>
      <c r="L26" s="38"/>
      <c r="M26" s="38"/>
      <c r="N26" s="38"/>
      <c r="O26" s="38"/>
    </row>
    <row r="27" spans="1:20">
      <c r="A27" s="38"/>
      <c r="B27" s="69"/>
      <c r="C27" s="38"/>
      <c r="D27" s="38"/>
      <c r="E27" s="38"/>
      <c r="F27" s="38"/>
      <c r="G27" s="38"/>
      <c r="H27" s="61"/>
      <c r="I27" s="38"/>
      <c r="J27" s="61"/>
      <c r="K27" s="61"/>
      <c r="L27" s="38"/>
      <c r="M27" s="38"/>
      <c r="N27" s="38"/>
      <c r="O27" s="38"/>
    </row>
    <row r="28" spans="1:20">
      <c r="A28" s="175" t="s">
        <v>87</v>
      </c>
      <c r="B28" s="175"/>
      <c r="C28" s="175"/>
      <c r="D28" s="175"/>
      <c r="E28" s="175"/>
      <c r="F28" s="175"/>
      <c r="G28" s="175"/>
      <c r="H28" s="175"/>
      <c r="I28" s="38"/>
      <c r="J28" s="61"/>
      <c r="K28" s="61"/>
      <c r="L28" s="38"/>
      <c r="M28" s="38"/>
      <c r="N28" s="38"/>
      <c r="O28" s="38"/>
    </row>
    <row r="29" spans="1:20" ht="59.25" customHeight="1">
      <c r="A29" s="51" t="s">
        <v>17</v>
      </c>
      <c r="B29" s="62" t="s">
        <v>0</v>
      </c>
      <c r="C29" s="51" t="s">
        <v>18</v>
      </c>
      <c r="D29" s="63" t="s">
        <v>1</v>
      </c>
      <c r="E29" s="51" t="s">
        <v>20</v>
      </c>
      <c r="F29" s="64" t="s">
        <v>21</v>
      </c>
      <c r="G29" s="65" t="s">
        <v>2</v>
      </c>
      <c r="H29" s="66" t="s">
        <v>94</v>
      </c>
      <c r="I29" s="67" t="s">
        <v>3</v>
      </c>
      <c r="J29" s="68" t="s">
        <v>22</v>
      </c>
      <c r="K29" s="68" t="s">
        <v>23</v>
      </c>
      <c r="L29" s="67" t="s">
        <v>93</v>
      </c>
      <c r="M29" s="67" t="s">
        <v>100</v>
      </c>
      <c r="N29" s="67" t="s">
        <v>24</v>
      </c>
      <c r="O29" s="67" t="s">
        <v>25</v>
      </c>
      <c r="Q29" s="93"/>
    </row>
    <row r="30" spans="1:20" ht="15" customHeight="1">
      <c r="A30" s="183">
        <v>1</v>
      </c>
      <c r="B30" s="182" t="s">
        <v>161</v>
      </c>
      <c r="C30" s="51" t="s">
        <v>26</v>
      </c>
      <c r="D30" s="51" t="s">
        <v>98</v>
      </c>
      <c r="E30" s="51">
        <v>50</v>
      </c>
      <c r="F30" s="51"/>
      <c r="G30" s="51"/>
      <c r="H30" s="66"/>
      <c r="I30" s="3"/>
      <c r="J30" s="70">
        <f t="shared" ref="J30:J61" si="4">ROUND(H30*E30,2)</f>
        <v>0</v>
      </c>
      <c r="K30" s="44">
        <f>ROUND(J30+(J30*I30),2)</f>
        <v>0</v>
      </c>
      <c r="L30" s="51"/>
      <c r="M30" s="51"/>
      <c r="N30" s="51"/>
      <c r="O30" s="51"/>
      <c r="Q30" s="72"/>
      <c r="R30" s="72"/>
    </row>
    <row r="31" spans="1:20" ht="15" customHeight="1">
      <c r="A31" s="183"/>
      <c r="B31" s="182"/>
      <c r="C31" s="51" t="s">
        <v>27</v>
      </c>
      <c r="D31" s="51" t="s">
        <v>98</v>
      </c>
      <c r="E31" s="51">
        <v>50</v>
      </c>
      <c r="F31" s="51"/>
      <c r="G31" s="51"/>
      <c r="H31" s="66"/>
      <c r="I31" s="3"/>
      <c r="J31" s="70">
        <f t="shared" si="4"/>
        <v>0</v>
      </c>
      <c r="K31" s="44">
        <f t="shared" ref="K31:K94" si="5">ROUND(J31+(J31*I31),2)</f>
        <v>0</v>
      </c>
      <c r="L31" s="51"/>
      <c r="M31" s="51"/>
      <c r="N31" s="51"/>
      <c r="O31" s="51"/>
      <c r="Q31" s="72"/>
      <c r="R31" s="72"/>
    </row>
    <row r="32" spans="1:20" ht="33" customHeight="1">
      <c r="A32" s="183"/>
      <c r="B32" s="182"/>
      <c r="C32" s="51" t="s">
        <v>28</v>
      </c>
      <c r="D32" s="51" t="s">
        <v>98</v>
      </c>
      <c r="E32" s="51">
        <v>50</v>
      </c>
      <c r="F32" s="51"/>
      <c r="G32" s="51"/>
      <c r="H32" s="66"/>
      <c r="I32" s="3"/>
      <c r="J32" s="70">
        <f t="shared" si="4"/>
        <v>0</v>
      </c>
      <c r="K32" s="44">
        <f t="shared" si="5"/>
        <v>0</v>
      </c>
      <c r="L32" s="51"/>
      <c r="M32" s="51"/>
      <c r="N32" s="51"/>
      <c r="O32" s="51"/>
      <c r="Q32" s="72"/>
      <c r="R32" s="72"/>
    </row>
    <row r="33" spans="1:18">
      <c r="A33" s="183">
        <v>2</v>
      </c>
      <c r="B33" s="182" t="s">
        <v>162</v>
      </c>
      <c r="C33" s="51" t="s">
        <v>26</v>
      </c>
      <c r="D33" s="51" t="s">
        <v>98</v>
      </c>
      <c r="E33" s="51">
        <v>50</v>
      </c>
      <c r="F33" s="51"/>
      <c r="G33" s="51"/>
      <c r="H33" s="66"/>
      <c r="I33" s="3"/>
      <c r="J33" s="70">
        <f t="shared" si="4"/>
        <v>0</v>
      </c>
      <c r="K33" s="44">
        <f t="shared" si="5"/>
        <v>0</v>
      </c>
      <c r="L33" s="51"/>
      <c r="M33" s="51"/>
      <c r="N33" s="51"/>
      <c r="O33" s="51"/>
      <c r="Q33" s="72"/>
      <c r="R33" s="72"/>
    </row>
    <row r="34" spans="1:18" ht="49.5" customHeight="1">
      <c r="A34" s="183"/>
      <c r="B34" s="182"/>
      <c r="C34" s="51" t="s">
        <v>27</v>
      </c>
      <c r="D34" s="51" t="s">
        <v>98</v>
      </c>
      <c r="E34" s="51">
        <v>50</v>
      </c>
      <c r="F34" s="51"/>
      <c r="G34" s="51"/>
      <c r="H34" s="66"/>
      <c r="I34" s="3"/>
      <c r="J34" s="70">
        <f t="shared" si="4"/>
        <v>0</v>
      </c>
      <c r="K34" s="44">
        <f t="shared" si="5"/>
        <v>0</v>
      </c>
      <c r="L34" s="51"/>
      <c r="M34" s="51"/>
      <c r="N34" s="51"/>
      <c r="O34" s="51"/>
      <c r="Q34" s="72"/>
      <c r="R34" s="72"/>
    </row>
    <row r="35" spans="1:18" ht="15" customHeight="1">
      <c r="A35" s="183">
        <v>3</v>
      </c>
      <c r="B35" s="182" t="s">
        <v>163</v>
      </c>
      <c r="C35" s="94" t="s">
        <v>29</v>
      </c>
      <c r="D35" s="51" t="s">
        <v>98</v>
      </c>
      <c r="E35" s="51">
        <v>220</v>
      </c>
      <c r="F35" s="51"/>
      <c r="G35" s="51"/>
      <c r="H35" s="66"/>
      <c r="I35" s="3"/>
      <c r="J35" s="70">
        <f t="shared" si="4"/>
        <v>0</v>
      </c>
      <c r="K35" s="44">
        <f t="shared" si="5"/>
        <v>0</v>
      </c>
      <c r="L35" s="51"/>
      <c r="M35" s="51"/>
      <c r="N35" s="51"/>
      <c r="O35" s="51"/>
      <c r="Q35" s="72"/>
      <c r="R35" s="72"/>
    </row>
    <row r="36" spans="1:18" ht="15" customHeight="1">
      <c r="A36" s="183"/>
      <c r="B36" s="182"/>
      <c r="C36" s="94" t="s">
        <v>30</v>
      </c>
      <c r="D36" s="51" t="s">
        <v>98</v>
      </c>
      <c r="E36" s="51">
        <v>50</v>
      </c>
      <c r="F36" s="51"/>
      <c r="G36" s="51"/>
      <c r="H36" s="66"/>
      <c r="I36" s="3"/>
      <c r="J36" s="70">
        <f t="shared" si="4"/>
        <v>0</v>
      </c>
      <c r="K36" s="44">
        <f t="shared" si="5"/>
        <v>0</v>
      </c>
      <c r="L36" s="51"/>
      <c r="M36" s="51"/>
      <c r="N36" s="51"/>
      <c r="O36" s="51"/>
      <c r="Q36" s="72"/>
      <c r="R36" s="72"/>
    </row>
    <row r="37" spans="1:18" ht="15" customHeight="1">
      <c r="A37" s="183"/>
      <c r="B37" s="182"/>
      <c r="C37" s="94" t="s">
        <v>31</v>
      </c>
      <c r="D37" s="51" t="s">
        <v>98</v>
      </c>
      <c r="E37" s="51">
        <v>50</v>
      </c>
      <c r="F37" s="51"/>
      <c r="G37" s="51"/>
      <c r="H37" s="66"/>
      <c r="I37" s="3"/>
      <c r="J37" s="70">
        <f t="shared" si="4"/>
        <v>0</v>
      </c>
      <c r="K37" s="44">
        <f t="shared" si="5"/>
        <v>0</v>
      </c>
      <c r="L37" s="51"/>
      <c r="M37" s="51"/>
      <c r="N37" s="51"/>
      <c r="O37" s="51"/>
      <c r="Q37" s="72"/>
      <c r="R37" s="72"/>
    </row>
    <row r="38" spans="1:18" ht="15" customHeight="1">
      <c r="A38" s="183">
        <v>4</v>
      </c>
      <c r="B38" s="182" t="s">
        <v>164</v>
      </c>
      <c r="C38" s="94" t="s">
        <v>29</v>
      </c>
      <c r="D38" s="51" t="s">
        <v>98</v>
      </c>
      <c r="E38" s="51">
        <v>125</v>
      </c>
      <c r="F38" s="51"/>
      <c r="G38" s="51"/>
      <c r="H38" s="66"/>
      <c r="I38" s="3"/>
      <c r="J38" s="70">
        <f t="shared" si="4"/>
        <v>0</v>
      </c>
      <c r="K38" s="44">
        <f t="shared" si="5"/>
        <v>0</v>
      </c>
      <c r="L38" s="51"/>
      <c r="M38" s="51"/>
      <c r="N38" s="51"/>
      <c r="O38" s="51"/>
      <c r="Q38" s="72"/>
      <c r="R38" s="72"/>
    </row>
    <row r="39" spans="1:18" ht="15" customHeight="1">
      <c r="A39" s="183"/>
      <c r="B39" s="182"/>
      <c r="C39" s="94" t="s">
        <v>30</v>
      </c>
      <c r="D39" s="51" t="s">
        <v>98</v>
      </c>
      <c r="E39" s="51">
        <v>10</v>
      </c>
      <c r="F39" s="51"/>
      <c r="G39" s="51"/>
      <c r="H39" s="66"/>
      <c r="I39" s="3"/>
      <c r="J39" s="70">
        <f t="shared" si="4"/>
        <v>0</v>
      </c>
      <c r="K39" s="44">
        <f t="shared" si="5"/>
        <v>0</v>
      </c>
      <c r="L39" s="51"/>
      <c r="M39" s="51"/>
      <c r="N39" s="51"/>
      <c r="O39" s="51"/>
      <c r="Q39" s="72"/>
      <c r="R39" s="72"/>
    </row>
    <row r="40" spans="1:18" ht="15" customHeight="1">
      <c r="A40" s="183"/>
      <c r="B40" s="182"/>
      <c r="C40" s="94" t="s">
        <v>32</v>
      </c>
      <c r="D40" s="51" t="s">
        <v>98</v>
      </c>
      <c r="E40" s="51">
        <v>25</v>
      </c>
      <c r="F40" s="51"/>
      <c r="G40" s="51"/>
      <c r="H40" s="66"/>
      <c r="I40" s="3"/>
      <c r="J40" s="70">
        <f t="shared" si="4"/>
        <v>0</v>
      </c>
      <c r="K40" s="44">
        <f t="shared" si="5"/>
        <v>0</v>
      </c>
      <c r="L40" s="51"/>
      <c r="M40" s="51"/>
      <c r="N40" s="51"/>
      <c r="O40" s="51"/>
      <c r="Q40" s="72"/>
      <c r="R40" s="72"/>
    </row>
    <row r="41" spans="1:18" ht="15" customHeight="1">
      <c r="A41" s="183">
        <v>5</v>
      </c>
      <c r="B41" s="182" t="s">
        <v>165</v>
      </c>
      <c r="C41" s="94" t="s">
        <v>33</v>
      </c>
      <c r="D41" s="51" t="s">
        <v>98</v>
      </c>
      <c r="E41" s="51">
        <v>250</v>
      </c>
      <c r="F41" s="51"/>
      <c r="G41" s="51"/>
      <c r="H41" s="66"/>
      <c r="I41" s="3"/>
      <c r="J41" s="70">
        <f t="shared" si="4"/>
        <v>0</v>
      </c>
      <c r="K41" s="44">
        <f t="shared" si="5"/>
        <v>0</v>
      </c>
      <c r="L41" s="51"/>
      <c r="M41" s="51"/>
      <c r="N41" s="51"/>
      <c r="O41" s="51"/>
      <c r="Q41" s="72"/>
      <c r="R41" s="72"/>
    </row>
    <row r="42" spans="1:18" ht="15" customHeight="1">
      <c r="A42" s="183"/>
      <c r="B42" s="182"/>
      <c r="C42" s="94" t="s">
        <v>34</v>
      </c>
      <c r="D42" s="51" t="s">
        <v>98</v>
      </c>
      <c r="E42" s="51">
        <v>30</v>
      </c>
      <c r="F42" s="51"/>
      <c r="G42" s="51"/>
      <c r="H42" s="66"/>
      <c r="I42" s="3"/>
      <c r="J42" s="70">
        <f t="shared" si="4"/>
        <v>0</v>
      </c>
      <c r="K42" s="44">
        <f t="shared" si="5"/>
        <v>0</v>
      </c>
      <c r="L42" s="51"/>
      <c r="M42" s="51"/>
      <c r="N42" s="51"/>
      <c r="O42" s="51"/>
      <c r="Q42" s="72"/>
      <c r="R42" s="72"/>
    </row>
    <row r="43" spans="1:18" ht="15" customHeight="1">
      <c r="A43" s="183"/>
      <c r="B43" s="182"/>
      <c r="C43" s="94" t="s">
        <v>35</v>
      </c>
      <c r="D43" s="51" t="s">
        <v>98</v>
      </c>
      <c r="E43" s="51">
        <v>25</v>
      </c>
      <c r="F43" s="51"/>
      <c r="G43" s="51"/>
      <c r="H43" s="66"/>
      <c r="I43" s="3"/>
      <c r="J43" s="70">
        <f t="shared" si="4"/>
        <v>0</v>
      </c>
      <c r="K43" s="44">
        <f t="shared" si="5"/>
        <v>0</v>
      </c>
      <c r="L43" s="51"/>
      <c r="M43" s="51"/>
      <c r="N43" s="51"/>
      <c r="O43" s="51"/>
      <c r="Q43" s="72"/>
      <c r="R43" s="72"/>
    </row>
    <row r="44" spans="1:18" ht="15" customHeight="1">
      <c r="A44" s="183">
        <v>6</v>
      </c>
      <c r="B44" s="182" t="s">
        <v>36</v>
      </c>
      <c r="C44" s="17" t="s">
        <v>37</v>
      </c>
      <c r="D44" s="51" t="s">
        <v>98</v>
      </c>
      <c r="E44" s="51">
        <v>500</v>
      </c>
      <c r="F44" s="51"/>
      <c r="G44" s="51"/>
      <c r="H44" s="66"/>
      <c r="I44" s="3"/>
      <c r="J44" s="70">
        <f t="shared" si="4"/>
        <v>0</v>
      </c>
      <c r="K44" s="44">
        <f t="shared" si="5"/>
        <v>0</v>
      </c>
      <c r="L44" s="51"/>
      <c r="M44" s="51"/>
      <c r="N44" s="51"/>
      <c r="O44" s="51"/>
      <c r="Q44" s="72"/>
      <c r="R44" s="72"/>
    </row>
    <row r="45" spans="1:18" ht="15" customHeight="1">
      <c r="A45" s="183"/>
      <c r="B45" s="182"/>
      <c r="C45" s="17" t="s">
        <v>38</v>
      </c>
      <c r="D45" s="51" t="s">
        <v>98</v>
      </c>
      <c r="E45" s="51">
        <v>600</v>
      </c>
      <c r="F45" s="51"/>
      <c r="G45" s="51"/>
      <c r="H45" s="66"/>
      <c r="I45" s="3"/>
      <c r="J45" s="70">
        <f t="shared" si="4"/>
        <v>0</v>
      </c>
      <c r="K45" s="44">
        <f t="shared" si="5"/>
        <v>0</v>
      </c>
      <c r="L45" s="51"/>
      <c r="M45" s="51"/>
      <c r="N45" s="51"/>
      <c r="O45" s="51"/>
      <c r="Q45" s="72"/>
      <c r="R45" s="72"/>
    </row>
    <row r="46" spans="1:18" ht="15" customHeight="1">
      <c r="A46" s="183"/>
      <c r="B46" s="182"/>
      <c r="C46" s="17" t="s">
        <v>39</v>
      </c>
      <c r="D46" s="51" t="s">
        <v>98</v>
      </c>
      <c r="E46" s="51">
        <v>220</v>
      </c>
      <c r="F46" s="51"/>
      <c r="G46" s="51"/>
      <c r="H46" s="66"/>
      <c r="I46" s="3"/>
      <c r="J46" s="70">
        <f t="shared" si="4"/>
        <v>0</v>
      </c>
      <c r="K46" s="44">
        <f t="shared" si="5"/>
        <v>0</v>
      </c>
      <c r="L46" s="51"/>
      <c r="M46" s="51"/>
      <c r="N46" s="51"/>
      <c r="O46" s="51"/>
      <c r="Q46" s="72"/>
      <c r="R46" s="72"/>
    </row>
    <row r="47" spans="1:18">
      <c r="A47" s="183"/>
      <c r="B47" s="182"/>
      <c r="C47" s="17" t="s">
        <v>40</v>
      </c>
      <c r="D47" s="51" t="s">
        <v>98</v>
      </c>
      <c r="E47" s="51">
        <v>25</v>
      </c>
      <c r="F47" s="51"/>
      <c r="G47" s="51"/>
      <c r="H47" s="66"/>
      <c r="I47" s="3"/>
      <c r="J47" s="70">
        <f t="shared" si="4"/>
        <v>0</v>
      </c>
      <c r="K47" s="44">
        <f t="shared" si="5"/>
        <v>0</v>
      </c>
      <c r="L47" s="51"/>
      <c r="M47" s="51"/>
      <c r="N47" s="51"/>
      <c r="O47" s="51"/>
      <c r="Q47" s="72"/>
      <c r="R47" s="72"/>
    </row>
    <row r="48" spans="1:18">
      <c r="A48" s="183"/>
      <c r="B48" s="182"/>
      <c r="C48" s="17" t="s">
        <v>41</v>
      </c>
      <c r="D48" s="51" t="s">
        <v>98</v>
      </c>
      <c r="E48" s="51">
        <v>400</v>
      </c>
      <c r="F48" s="51"/>
      <c r="G48" s="51"/>
      <c r="H48" s="66"/>
      <c r="I48" s="3"/>
      <c r="J48" s="70">
        <f t="shared" si="4"/>
        <v>0</v>
      </c>
      <c r="K48" s="44">
        <f t="shared" si="5"/>
        <v>0</v>
      </c>
      <c r="L48" s="51"/>
      <c r="M48" s="51"/>
      <c r="N48" s="51"/>
      <c r="O48" s="51"/>
      <c r="Q48" s="72"/>
      <c r="R48" s="72"/>
    </row>
    <row r="49" spans="1:18">
      <c r="A49" s="183"/>
      <c r="B49" s="182"/>
      <c r="C49" s="17" t="s">
        <v>42</v>
      </c>
      <c r="D49" s="51" t="s">
        <v>98</v>
      </c>
      <c r="E49" s="51">
        <v>100</v>
      </c>
      <c r="F49" s="51"/>
      <c r="G49" s="51"/>
      <c r="H49" s="66"/>
      <c r="I49" s="3"/>
      <c r="J49" s="70">
        <f t="shared" si="4"/>
        <v>0</v>
      </c>
      <c r="K49" s="44">
        <f t="shared" si="5"/>
        <v>0</v>
      </c>
      <c r="L49" s="51"/>
      <c r="M49" s="51"/>
      <c r="N49" s="51"/>
      <c r="O49" s="51"/>
      <c r="Q49" s="72"/>
      <c r="R49" s="72"/>
    </row>
    <row r="50" spans="1:18">
      <c r="A50" s="183"/>
      <c r="B50" s="182"/>
      <c r="C50" s="17" t="s">
        <v>43</v>
      </c>
      <c r="D50" s="51" t="s">
        <v>98</v>
      </c>
      <c r="E50" s="51">
        <v>100</v>
      </c>
      <c r="F50" s="51"/>
      <c r="G50" s="51"/>
      <c r="H50" s="66"/>
      <c r="I50" s="3"/>
      <c r="J50" s="70">
        <f t="shared" si="4"/>
        <v>0</v>
      </c>
      <c r="K50" s="44">
        <f t="shared" si="5"/>
        <v>0</v>
      </c>
      <c r="L50" s="51"/>
      <c r="M50" s="51"/>
      <c r="N50" s="51"/>
      <c r="O50" s="51"/>
      <c r="Q50" s="72"/>
      <c r="R50" s="72"/>
    </row>
    <row r="51" spans="1:18">
      <c r="A51" s="183"/>
      <c r="B51" s="182"/>
      <c r="C51" s="17" t="s">
        <v>44</v>
      </c>
      <c r="D51" s="51" t="s">
        <v>98</v>
      </c>
      <c r="E51" s="51">
        <v>400</v>
      </c>
      <c r="F51" s="51"/>
      <c r="G51" s="51"/>
      <c r="H51" s="66"/>
      <c r="I51" s="3"/>
      <c r="J51" s="70">
        <f t="shared" si="4"/>
        <v>0</v>
      </c>
      <c r="K51" s="44">
        <f t="shared" si="5"/>
        <v>0</v>
      </c>
      <c r="L51" s="51"/>
      <c r="M51" s="51"/>
      <c r="N51" s="51"/>
      <c r="O51" s="51"/>
      <c r="Q51" s="72"/>
      <c r="R51" s="72"/>
    </row>
    <row r="52" spans="1:18" ht="15" customHeight="1">
      <c r="A52" s="183">
        <v>7</v>
      </c>
      <c r="B52" s="182" t="s">
        <v>45</v>
      </c>
      <c r="C52" s="17" t="s">
        <v>46</v>
      </c>
      <c r="D52" s="51" t="s">
        <v>98</v>
      </c>
      <c r="E52" s="51">
        <v>350</v>
      </c>
      <c r="F52" s="51"/>
      <c r="G52" s="51"/>
      <c r="H52" s="66"/>
      <c r="I52" s="3"/>
      <c r="J52" s="70">
        <f t="shared" si="4"/>
        <v>0</v>
      </c>
      <c r="K52" s="44">
        <f t="shared" si="5"/>
        <v>0</v>
      </c>
      <c r="L52" s="51"/>
      <c r="M52" s="51"/>
      <c r="N52" s="51"/>
      <c r="O52" s="51"/>
      <c r="Q52" s="72"/>
      <c r="R52" s="72"/>
    </row>
    <row r="53" spans="1:18" ht="15" customHeight="1">
      <c r="A53" s="183"/>
      <c r="B53" s="182"/>
      <c r="C53" s="94" t="s">
        <v>47</v>
      </c>
      <c r="D53" s="51" t="s">
        <v>98</v>
      </c>
      <c r="E53" s="51">
        <v>300</v>
      </c>
      <c r="F53" s="51"/>
      <c r="G53" s="51"/>
      <c r="H53" s="66"/>
      <c r="I53" s="3"/>
      <c r="J53" s="70">
        <f t="shared" si="4"/>
        <v>0</v>
      </c>
      <c r="K53" s="44">
        <f t="shared" si="5"/>
        <v>0</v>
      </c>
      <c r="L53" s="51"/>
      <c r="M53" s="51"/>
      <c r="N53" s="51"/>
      <c r="O53" s="51"/>
      <c r="Q53" s="72"/>
      <c r="R53" s="72"/>
    </row>
    <row r="54" spans="1:18" ht="15" customHeight="1">
      <c r="A54" s="183"/>
      <c r="B54" s="182"/>
      <c r="C54" s="17" t="s">
        <v>42</v>
      </c>
      <c r="D54" s="51" t="s">
        <v>98</v>
      </c>
      <c r="E54" s="51">
        <v>50</v>
      </c>
      <c r="F54" s="51"/>
      <c r="G54" s="51"/>
      <c r="H54" s="66"/>
      <c r="I54" s="3"/>
      <c r="J54" s="70">
        <f t="shared" si="4"/>
        <v>0</v>
      </c>
      <c r="K54" s="44">
        <f t="shared" si="5"/>
        <v>0</v>
      </c>
      <c r="L54" s="51"/>
      <c r="M54" s="51"/>
      <c r="N54" s="51"/>
      <c r="O54" s="51"/>
      <c r="Q54" s="72"/>
      <c r="R54" s="72"/>
    </row>
    <row r="55" spans="1:18">
      <c r="A55" s="183"/>
      <c r="B55" s="182"/>
      <c r="C55" s="17" t="s">
        <v>48</v>
      </c>
      <c r="D55" s="51" t="s">
        <v>98</v>
      </c>
      <c r="E55" s="51">
        <v>50</v>
      </c>
      <c r="F55" s="51"/>
      <c r="G55" s="51"/>
      <c r="H55" s="66"/>
      <c r="I55" s="3"/>
      <c r="J55" s="70">
        <f t="shared" si="4"/>
        <v>0</v>
      </c>
      <c r="K55" s="44">
        <f t="shared" si="5"/>
        <v>0</v>
      </c>
      <c r="L55" s="51"/>
      <c r="M55" s="51"/>
      <c r="N55" s="51"/>
      <c r="O55" s="51"/>
      <c r="Q55" s="72"/>
      <c r="R55" s="72"/>
    </row>
    <row r="56" spans="1:18" ht="30.75" customHeight="1">
      <c r="A56" s="183"/>
      <c r="B56" s="182"/>
      <c r="C56" s="17" t="s">
        <v>49</v>
      </c>
      <c r="D56" s="51" t="s">
        <v>98</v>
      </c>
      <c r="E56" s="51">
        <v>50</v>
      </c>
      <c r="F56" s="51"/>
      <c r="G56" s="51"/>
      <c r="H56" s="66"/>
      <c r="I56" s="3"/>
      <c r="J56" s="70">
        <f t="shared" si="4"/>
        <v>0</v>
      </c>
      <c r="K56" s="44">
        <f t="shared" si="5"/>
        <v>0</v>
      </c>
      <c r="L56" s="51"/>
      <c r="M56" s="51"/>
      <c r="N56" s="51"/>
      <c r="O56" s="51"/>
      <c r="Q56" s="72"/>
      <c r="R56" s="72"/>
    </row>
    <row r="57" spans="1:18" ht="15" customHeight="1">
      <c r="A57" s="183">
        <v>8</v>
      </c>
      <c r="B57" s="179" t="s">
        <v>50</v>
      </c>
      <c r="C57" s="94" t="s">
        <v>51</v>
      </c>
      <c r="D57" s="51" t="s">
        <v>98</v>
      </c>
      <c r="E57" s="51">
        <v>200</v>
      </c>
      <c r="F57" s="51"/>
      <c r="G57" s="51"/>
      <c r="H57" s="66"/>
      <c r="I57" s="3"/>
      <c r="J57" s="70">
        <f t="shared" si="4"/>
        <v>0</v>
      </c>
      <c r="K57" s="44">
        <f>ROUND(J57+(J57*I57),2)</f>
        <v>0</v>
      </c>
      <c r="L57" s="51"/>
      <c r="M57" s="51"/>
      <c r="N57" s="51"/>
      <c r="O57" s="51"/>
      <c r="Q57" s="72"/>
      <c r="R57" s="72"/>
    </row>
    <row r="58" spans="1:18" ht="15" customHeight="1">
      <c r="A58" s="183"/>
      <c r="B58" s="180"/>
      <c r="C58" s="94" t="s">
        <v>29</v>
      </c>
      <c r="D58" s="51" t="s">
        <v>98</v>
      </c>
      <c r="E58" s="51">
        <v>350</v>
      </c>
      <c r="F58" s="51"/>
      <c r="G58" s="51"/>
      <c r="H58" s="66"/>
      <c r="I58" s="3"/>
      <c r="J58" s="70">
        <f t="shared" si="4"/>
        <v>0</v>
      </c>
      <c r="K58" s="44">
        <f t="shared" si="5"/>
        <v>0</v>
      </c>
      <c r="L58" s="51"/>
      <c r="M58" s="51"/>
      <c r="N58" s="51"/>
      <c r="O58" s="51"/>
      <c r="Q58" s="72"/>
      <c r="R58" s="72"/>
    </row>
    <row r="59" spans="1:18" ht="92.25" customHeight="1">
      <c r="A59" s="183"/>
      <c r="B59" s="181"/>
      <c r="C59" s="94" t="s">
        <v>31</v>
      </c>
      <c r="D59" s="51" t="s">
        <v>98</v>
      </c>
      <c r="E59" s="51">
        <v>70</v>
      </c>
      <c r="F59" s="51"/>
      <c r="G59" s="51"/>
      <c r="H59" s="66"/>
      <c r="I59" s="3"/>
      <c r="J59" s="70">
        <f t="shared" si="4"/>
        <v>0</v>
      </c>
      <c r="K59" s="44">
        <f t="shared" si="5"/>
        <v>0</v>
      </c>
      <c r="L59" s="51"/>
      <c r="M59" s="51"/>
      <c r="N59" s="51"/>
      <c r="O59" s="51"/>
      <c r="Q59" s="72"/>
      <c r="R59" s="72"/>
    </row>
    <row r="60" spans="1:18" ht="15" customHeight="1">
      <c r="A60" s="183">
        <v>9</v>
      </c>
      <c r="B60" s="182" t="s">
        <v>166</v>
      </c>
      <c r="C60" s="94" t="s">
        <v>51</v>
      </c>
      <c r="D60" s="51" t="s">
        <v>98</v>
      </c>
      <c r="E60" s="51">
        <v>200</v>
      </c>
      <c r="F60" s="51"/>
      <c r="G60" s="51"/>
      <c r="H60" s="66"/>
      <c r="I60" s="3"/>
      <c r="J60" s="70">
        <f t="shared" si="4"/>
        <v>0</v>
      </c>
      <c r="K60" s="44">
        <f t="shared" si="5"/>
        <v>0</v>
      </c>
      <c r="L60" s="51"/>
      <c r="M60" s="51"/>
      <c r="N60" s="51"/>
      <c r="O60" s="51"/>
      <c r="Q60" s="72"/>
      <c r="R60" s="72"/>
    </row>
    <row r="61" spans="1:18" ht="15" customHeight="1">
      <c r="A61" s="183"/>
      <c r="B61" s="182"/>
      <c r="C61" s="94" t="s">
        <v>29</v>
      </c>
      <c r="D61" s="51" t="s">
        <v>98</v>
      </c>
      <c r="E61" s="51">
        <v>350</v>
      </c>
      <c r="F61" s="51"/>
      <c r="G61" s="51"/>
      <c r="H61" s="66"/>
      <c r="I61" s="3"/>
      <c r="J61" s="70">
        <f t="shared" si="4"/>
        <v>0</v>
      </c>
      <c r="K61" s="44">
        <f t="shared" si="5"/>
        <v>0</v>
      </c>
      <c r="L61" s="51"/>
      <c r="M61" s="51"/>
      <c r="N61" s="51"/>
      <c r="O61" s="51"/>
      <c r="Q61" s="72"/>
      <c r="R61" s="72"/>
    </row>
    <row r="62" spans="1:18" ht="63" customHeight="1">
      <c r="A62" s="183"/>
      <c r="B62" s="182"/>
      <c r="C62" s="94" t="s">
        <v>31</v>
      </c>
      <c r="D62" s="51" t="s">
        <v>98</v>
      </c>
      <c r="E62" s="51">
        <v>70</v>
      </c>
      <c r="F62" s="51"/>
      <c r="G62" s="51"/>
      <c r="H62" s="66"/>
      <c r="I62" s="3"/>
      <c r="J62" s="70">
        <f t="shared" ref="J62:J98" si="6">ROUND(H62*E62,2)</f>
        <v>0</v>
      </c>
      <c r="K62" s="44">
        <f t="shared" si="5"/>
        <v>0</v>
      </c>
      <c r="L62" s="51"/>
      <c r="M62" s="51"/>
      <c r="N62" s="51"/>
      <c r="O62" s="51"/>
      <c r="Q62" s="72"/>
      <c r="R62" s="72"/>
    </row>
    <row r="63" spans="1:18" ht="15" customHeight="1">
      <c r="A63" s="185">
        <v>10</v>
      </c>
      <c r="B63" s="179" t="s">
        <v>167</v>
      </c>
      <c r="C63" s="17" t="s">
        <v>52</v>
      </c>
      <c r="D63" s="51" t="s">
        <v>98</v>
      </c>
      <c r="E63" s="51">
        <v>50</v>
      </c>
      <c r="F63" s="51"/>
      <c r="G63" s="51"/>
      <c r="H63" s="66"/>
      <c r="I63" s="3"/>
      <c r="J63" s="70">
        <f t="shared" si="6"/>
        <v>0</v>
      </c>
      <c r="K63" s="44">
        <f t="shared" si="5"/>
        <v>0</v>
      </c>
      <c r="L63" s="51"/>
      <c r="M63" s="51"/>
      <c r="N63" s="51"/>
      <c r="O63" s="51"/>
      <c r="Q63" s="72"/>
      <c r="R63" s="72"/>
    </row>
    <row r="64" spans="1:18" ht="15" customHeight="1">
      <c r="A64" s="186"/>
      <c r="B64" s="180"/>
      <c r="C64" s="17" t="s">
        <v>53</v>
      </c>
      <c r="D64" s="51" t="s">
        <v>98</v>
      </c>
      <c r="E64" s="51">
        <v>300</v>
      </c>
      <c r="F64" s="51"/>
      <c r="G64" s="51"/>
      <c r="H64" s="66"/>
      <c r="I64" s="3"/>
      <c r="J64" s="70">
        <f t="shared" si="6"/>
        <v>0</v>
      </c>
      <c r="K64" s="44">
        <f t="shared" si="5"/>
        <v>0</v>
      </c>
      <c r="L64" s="51"/>
      <c r="M64" s="51"/>
      <c r="N64" s="51"/>
      <c r="O64" s="51"/>
      <c r="Q64" s="72"/>
      <c r="R64" s="72"/>
    </row>
    <row r="65" spans="1:18" ht="15" customHeight="1">
      <c r="A65" s="186"/>
      <c r="B65" s="180"/>
      <c r="C65" s="17" t="s">
        <v>54</v>
      </c>
      <c r="D65" s="51" t="s">
        <v>98</v>
      </c>
      <c r="E65" s="51">
        <v>50</v>
      </c>
      <c r="F65" s="51"/>
      <c r="G65" s="51"/>
      <c r="H65" s="66"/>
      <c r="I65" s="3"/>
      <c r="J65" s="70">
        <f t="shared" si="6"/>
        <v>0</v>
      </c>
      <c r="K65" s="44">
        <f t="shared" si="5"/>
        <v>0</v>
      </c>
      <c r="L65" s="51"/>
      <c r="M65" s="51"/>
      <c r="N65" s="51"/>
      <c r="O65" s="51"/>
      <c r="Q65" s="72"/>
      <c r="R65" s="72"/>
    </row>
    <row r="66" spans="1:18">
      <c r="A66" s="187"/>
      <c r="B66" s="181"/>
      <c r="C66" s="17" t="s">
        <v>55</v>
      </c>
      <c r="D66" s="51" t="s">
        <v>98</v>
      </c>
      <c r="E66" s="51">
        <v>50</v>
      </c>
      <c r="F66" s="51"/>
      <c r="G66" s="51"/>
      <c r="H66" s="66"/>
      <c r="I66" s="3"/>
      <c r="J66" s="70">
        <f t="shared" si="6"/>
        <v>0</v>
      </c>
      <c r="K66" s="44">
        <f t="shared" si="5"/>
        <v>0</v>
      </c>
      <c r="L66" s="51"/>
      <c r="M66" s="51"/>
      <c r="N66" s="51"/>
      <c r="O66" s="51"/>
      <c r="Q66" s="72"/>
      <c r="R66" s="72"/>
    </row>
    <row r="67" spans="1:18" ht="15" customHeight="1">
      <c r="A67" s="185">
        <v>11</v>
      </c>
      <c r="B67" s="179" t="s">
        <v>56</v>
      </c>
      <c r="C67" s="17" t="s">
        <v>53</v>
      </c>
      <c r="D67" s="51" t="s">
        <v>98</v>
      </c>
      <c r="E67" s="51">
        <v>50</v>
      </c>
      <c r="F67" s="51"/>
      <c r="G67" s="51"/>
      <c r="H67" s="66"/>
      <c r="I67" s="3"/>
      <c r="J67" s="70">
        <f t="shared" si="6"/>
        <v>0</v>
      </c>
      <c r="K67" s="44">
        <f t="shared" si="5"/>
        <v>0</v>
      </c>
      <c r="L67" s="51"/>
      <c r="M67" s="51"/>
      <c r="N67" s="51"/>
      <c r="O67" s="51"/>
      <c r="Q67" s="72"/>
      <c r="R67" s="72"/>
    </row>
    <row r="68" spans="1:18" ht="123" customHeight="1">
      <c r="A68" s="187"/>
      <c r="B68" s="181"/>
      <c r="C68" s="17" t="s">
        <v>55</v>
      </c>
      <c r="D68" s="51" t="s">
        <v>98</v>
      </c>
      <c r="E68" s="51">
        <v>60</v>
      </c>
      <c r="F68" s="51"/>
      <c r="G68" s="51"/>
      <c r="H68" s="66"/>
      <c r="I68" s="3"/>
      <c r="J68" s="70">
        <f t="shared" si="6"/>
        <v>0</v>
      </c>
      <c r="K68" s="44">
        <f t="shared" si="5"/>
        <v>0</v>
      </c>
      <c r="L68" s="51"/>
      <c r="M68" s="51"/>
      <c r="N68" s="51"/>
      <c r="O68" s="51"/>
      <c r="Q68" s="72"/>
      <c r="R68" s="72"/>
    </row>
    <row r="69" spans="1:18" ht="109.5" customHeight="1">
      <c r="A69" s="35">
        <v>12</v>
      </c>
      <c r="B69" s="95" t="s">
        <v>57</v>
      </c>
      <c r="C69" s="17" t="s">
        <v>58</v>
      </c>
      <c r="D69" s="51" t="s">
        <v>98</v>
      </c>
      <c r="E69" s="51">
        <v>35</v>
      </c>
      <c r="F69" s="51"/>
      <c r="G69" s="51"/>
      <c r="H69" s="66"/>
      <c r="I69" s="3"/>
      <c r="J69" s="70">
        <f t="shared" si="6"/>
        <v>0</v>
      </c>
      <c r="K69" s="44">
        <f t="shared" si="5"/>
        <v>0</v>
      </c>
      <c r="L69" s="51"/>
      <c r="M69" s="51"/>
      <c r="N69" s="51"/>
      <c r="O69" s="51"/>
      <c r="Q69" s="72"/>
      <c r="R69" s="72"/>
    </row>
    <row r="70" spans="1:18" ht="47.25" customHeight="1">
      <c r="A70" s="51">
        <v>13</v>
      </c>
      <c r="B70" s="36" t="s">
        <v>168</v>
      </c>
      <c r="C70" s="94" t="s">
        <v>59</v>
      </c>
      <c r="D70" s="51" t="s">
        <v>98</v>
      </c>
      <c r="E70" s="51">
        <v>10</v>
      </c>
      <c r="F70" s="51"/>
      <c r="G70" s="51"/>
      <c r="H70" s="66"/>
      <c r="I70" s="3"/>
      <c r="J70" s="70">
        <f t="shared" si="6"/>
        <v>0</v>
      </c>
      <c r="K70" s="44">
        <f>ROUND(J70+(J70*I70),2)</f>
        <v>0</v>
      </c>
      <c r="L70" s="51"/>
      <c r="M70" s="51"/>
      <c r="N70" s="51"/>
      <c r="O70" s="51"/>
      <c r="Q70" s="72"/>
      <c r="R70" s="72"/>
    </row>
    <row r="71" spans="1:18" ht="48.75" customHeight="1">
      <c r="A71" s="51">
        <v>14</v>
      </c>
      <c r="B71" s="36" t="s">
        <v>169</v>
      </c>
      <c r="C71" s="94" t="s">
        <v>60</v>
      </c>
      <c r="D71" s="51" t="s">
        <v>98</v>
      </c>
      <c r="E71" s="51">
        <v>250</v>
      </c>
      <c r="F71" s="51"/>
      <c r="G71" s="51"/>
      <c r="H71" s="66"/>
      <c r="I71" s="3"/>
      <c r="J71" s="70">
        <f t="shared" si="6"/>
        <v>0</v>
      </c>
      <c r="K71" s="44">
        <f t="shared" si="5"/>
        <v>0</v>
      </c>
      <c r="L71" s="51"/>
      <c r="M71" s="51"/>
      <c r="N71" s="51"/>
      <c r="O71" s="51"/>
      <c r="Q71" s="72"/>
      <c r="R71" s="72"/>
    </row>
    <row r="72" spans="1:18" ht="15" customHeight="1">
      <c r="A72" s="183">
        <v>15</v>
      </c>
      <c r="B72" s="182" t="s">
        <v>61</v>
      </c>
      <c r="C72" s="94" t="s">
        <v>62</v>
      </c>
      <c r="D72" s="51" t="s">
        <v>98</v>
      </c>
      <c r="E72" s="51">
        <v>20</v>
      </c>
      <c r="F72" s="51"/>
      <c r="G72" s="51"/>
      <c r="H72" s="66"/>
      <c r="I72" s="3"/>
      <c r="J72" s="70">
        <f t="shared" si="6"/>
        <v>0</v>
      </c>
      <c r="K72" s="44">
        <f t="shared" si="5"/>
        <v>0</v>
      </c>
      <c r="L72" s="51"/>
      <c r="M72" s="51"/>
      <c r="N72" s="51"/>
      <c r="O72" s="51"/>
      <c r="Q72" s="72"/>
      <c r="R72" s="72"/>
    </row>
    <row r="73" spans="1:18" ht="15" customHeight="1">
      <c r="A73" s="183"/>
      <c r="B73" s="182"/>
      <c r="C73" s="94" t="s">
        <v>47</v>
      </c>
      <c r="D73" s="51" t="s">
        <v>98</v>
      </c>
      <c r="E73" s="51">
        <v>20</v>
      </c>
      <c r="F73" s="51"/>
      <c r="G73" s="51"/>
      <c r="H73" s="66"/>
      <c r="I73" s="3"/>
      <c r="J73" s="70">
        <f t="shared" si="6"/>
        <v>0</v>
      </c>
      <c r="K73" s="44">
        <f t="shared" si="5"/>
        <v>0</v>
      </c>
      <c r="L73" s="51"/>
      <c r="M73" s="51"/>
      <c r="N73" s="51"/>
      <c r="O73" s="51"/>
      <c r="Q73" s="72"/>
      <c r="R73" s="72"/>
    </row>
    <row r="74" spans="1:18" ht="15" customHeight="1">
      <c r="A74" s="183"/>
      <c r="B74" s="182"/>
      <c r="C74" s="94" t="s">
        <v>63</v>
      </c>
      <c r="D74" s="51" t="s">
        <v>98</v>
      </c>
      <c r="E74" s="51">
        <v>10</v>
      </c>
      <c r="F74" s="51"/>
      <c r="G74" s="51"/>
      <c r="H74" s="66"/>
      <c r="I74" s="3"/>
      <c r="J74" s="70">
        <f t="shared" si="6"/>
        <v>0</v>
      </c>
      <c r="K74" s="44">
        <f t="shared" si="5"/>
        <v>0</v>
      </c>
      <c r="L74" s="51"/>
      <c r="M74" s="51"/>
      <c r="N74" s="51"/>
      <c r="O74" s="51"/>
      <c r="Q74" s="72"/>
      <c r="R74" s="72"/>
    </row>
    <row r="75" spans="1:18">
      <c r="A75" s="183"/>
      <c r="B75" s="182"/>
      <c r="C75" s="94" t="s">
        <v>64</v>
      </c>
      <c r="D75" s="51" t="s">
        <v>98</v>
      </c>
      <c r="E75" s="51">
        <v>10</v>
      </c>
      <c r="F75" s="51"/>
      <c r="G75" s="51"/>
      <c r="H75" s="66"/>
      <c r="I75" s="3"/>
      <c r="J75" s="70">
        <f t="shared" si="6"/>
        <v>0</v>
      </c>
      <c r="K75" s="44">
        <f t="shared" si="5"/>
        <v>0</v>
      </c>
      <c r="L75" s="51"/>
      <c r="M75" s="51"/>
      <c r="N75" s="51"/>
      <c r="O75" s="51"/>
      <c r="Q75" s="72"/>
      <c r="R75" s="72"/>
    </row>
    <row r="76" spans="1:18">
      <c r="A76" s="183"/>
      <c r="B76" s="182"/>
      <c r="C76" s="94" t="s">
        <v>29</v>
      </c>
      <c r="D76" s="51" t="s">
        <v>98</v>
      </c>
      <c r="E76" s="51">
        <v>10</v>
      </c>
      <c r="F76" s="51"/>
      <c r="G76" s="51"/>
      <c r="H76" s="66"/>
      <c r="I76" s="3"/>
      <c r="J76" s="70">
        <f t="shared" si="6"/>
        <v>0</v>
      </c>
      <c r="K76" s="44">
        <f t="shared" si="5"/>
        <v>0</v>
      </c>
      <c r="L76" s="51"/>
      <c r="M76" s="51"/>
      <c r="N76" s="51"/>
      <c r="O76" s="51"/>
      <c r="Q76" s="72"/>
      <c r="R76" s="72"/>
    </row>
    <row r="77" spans="1:18" ht="15" customHeight="1">
      <c r="A77" s="183">
        <v>16</v>
      </c>
      <c r="B77" s="182" t="s">
        <v>65</v>
      </c>
      <c r="C77" s="94" t="s">
        <v>66</v>
      </c>
      <c r="D77" s="51" t="s">
        <v>98</v>
      </c>
      <c r="E77" s="51">
        <v>700</v>
      </c>
      <c r="F77" s="51"/>
      <c r="G77" s="51"/>
      <c r="H77" s="66"/>
      <c r="I77" s="3"/>
      <c r="J77" s="70">
        <f t="shared" si="6"/>
        <v>0</v>
      </c>
      <c r="K77" s="44">
        <f t="shared" si="5"/>
        <v>0</v>
      </c>
      <c r="L77" s="51"/>
      <c r="M77" s="51"/>
      <c r="N77" s="51"/>
      <c r="O77" s="51"/>
      <c r="Q77" s="72"/>
      <c r="R77" s="72"/>
    </row>
    <row r="78" spans="1:18" ht="15" customHeight="1">
      <c r="A78" s="183"/>
      <c r="B78" s="182"/>
      <c r="C78" s="94" t="s">
        <v>67</v>
      </c>
      <c r="D78" s="51" t="s">
        <v>98</v>
      </c>
      <c r="E78" s="51">
        <v>1000</v>
      </c>
      <c r="F78" s="51"/>
      <c r="G78" s="51"/>
      <c r="H78" s="66"/>
      <c r="I78" s="3"/>
      <c r="J78" s="70">
        <f t="shared" si="6"/>
        <v>0</v>
      </c>
      <c r="K78" s="44">
        <f t="shared" si="5"/>
        <v>0</v>
      </c>
      <c r="L78" s="51"/>
      <c r="M78" s="51"/>
      <c r="N78" s="51"/>
      <c r="O78" s="51"/>
      <c r="Q78" s="72"/>
      <c r="R78" s="72"/>
    </row>
    <row r="79" spans="1:18" ht="15" customHeight="1">
      <c r="A79" s="183"/>
      <c r="B79" s="182"/>
      <c r="C79" s="94" t="s">
        <v>68</v>
      </c>
      <c r="D79" s="51" t="s">
        <v>98</v>
      </c>
      <c r="E79" s="51">
        <v>300</v>
      </c>
      <c r="F79" s="51"/>
      <c r="G79" s="51"/>
      <c r="H79" s="66"/>
      <c r="I79" s="3"/>
      <c r="J79" s="70">
        <f t="shared" si="6"/>
        <v>0</v>
      </c>
      <c r="K79" s="44">
        <f t="shared" si="5"/>
        <v>0</v>
      </c>
      <c r="L79" s="51"/>
      <c r="M79" s="51"/>
      <c r="N79" s="51"/>
      <c r="O79" s="51"/>
      <c r="Q79" s="72"/>
      <c r="R79" s="72"/>
    </row>
    <row r="80" spans="1:18">
      <c r="A80" s="183"/>
      <c r="B80" s="182"/>
      <c r="C80" s="94" t="s">
        <v>69</v>
      </c>
      <c r="D80" s="51" t="s">
        <v>98</v>
      </c>
      <c r="E80" s="51">
        <v>1200</v>
      </c>
      <c r="F80" s="51"/>
      <c r="G80" s="51"/>
      <c r="H80" s="66"/>
      <c r="I80" s="3"/>
      <c r="J80" s="70">
        <f t="shared" si="6"/>
        <v>0</v>
      </c>
      <c r="K80" s="44">
        <f t="shared" si="5"/>
        <v>0</v>
      </c>
      <c r="L80" s="51"/>
      <c r="M80" s="51"/>
      <c r="N80" s="51"/>
      <c r="O80" s="51"/>
      <c r="Q80" s="72"/>
      <c r="R80" s="72"/>
    </row>
    <row r="81" spans="1:18">
      <c r="A81" s="183"/>
      <c r="B81" s="182"/>
      <c r="C81" s="94" t="s">
        <v>70</v>
      </c>
      <c r="D81" s="51" t="s">
        <v>98</v>
      </c>
      <c r="E81" s="51">
        <v>800</v>
      </c>
      <c r="F81" s="51"/>
      <c r="G81" s="51"/>
      <c r="H81" s="66"/>
      <c r="I81" s="3"/>
      <c r="J81" s="70">
        <f t="shared" si="6"/>
        <v>0</v>
      </c>
      <c r="K81" s="44">
        <f t="shared" si="5"/>
        <v>0</v>
      </c>
      <c r="L81" s="51"/>
      <c r="M81" s="51"/>
      <c r="N81" s="51"/>
      <c r="O81" s="51"/>
      <c r="Q81" s="72"/>
      <c r="R81" s="72"/>
    </row>
    <row r="82" spans="1:18">
      <c r="A82" s="183"/>
      <c r="B82" s="182"/>
      <c r="C82" s="94" t="s">
        <v>71</v>
      </c>
      <c r="D82" s="51" t="s">
        <v>98</v>
      </c>
      <c r="E82" s="51">
        <v>700</v>
      </c>
      <c r="F82" s="51"/>
      <c r="G82" s="51"/>
      <c r="H82" s="66"/>
      <c r="I82" s="3"/>
      <c r="J82" s="70">
        <f t="shared" si="6"/>
        <v>0</v>
      </c>
      <c r="K82" s="44">
        <f t="shared" si="5"/>
        <v>0</v>
      </c>
      <c r="L82" s="51"/>
      <c r="M82" s="51"/>
      <c r="N82" s="51"/>
      <c r="O82" s="51"/>
      <c r="Q82" s="72"/>
      <c r="R82" s="72"/>
    </row>
    <row r="83" spans="1:18">
      <c r="A83" s="183"/>
      <c r="B83" s="182"/>
      <c r="C83" s="94" t="s">
        <v>72</v>
      </c>
      <c r="D83" s="51" t="s">
        <v>98</v>
      </c>
      <c r="E83" s="51">
        <v>800</v>
      </c>
      <c r="F83" s="51"/>
      <c r="G83" s="51"/>
      <c r="H83" s="66"/>
      <c r="I83" s="3"/>
      <c r="J83" s="70">
        <f t="shared" si="6"/>
        <v>0</v>
      </c>
      <c r="K83" s="44">
        <f t="shared" si="5"/>
        <v>0</v>
      </c>
      <c r="L83" s="51"/>
      <c r="M83" s="51"/>
      <c r="N83" s="51"/>
      <c r="O83" s="51"/>
      <c r="Q83" s="72"/>
      <c r="R83" s="72"/>
    </row>
    <row r="84" spans="1:18" ht="15" customHeight="1">
      <c r="A84" s="183">
        <v>17</v>
      </c>
      <c r="B84" s="182" t="s">
        <v>73</v>
      </c>
      <c r="C84" s="94" t="s">
        <v>74</v>
      </c>
      <c r="D84" s="51" t="s">
        <v>98</v>
      </c>
      <c r="E84" s="51">
        <v>20</v>
      </c>
      <c r="F84" s="51"/>
      <c r="G84" s="51"/>
      <c r="H84" s="66"/>
      <c r="I84" s="3"/>
      <c r="J84" s="70">
        <f t="shared" si="6"/>
        <v>0</v>
      </c>
      <c r="K84" s="44">
        <f t="shared" si="5"/>
        <v>0</v>
      </c>
      <c r="L84" s="51"/>
      <c r="M84" s="51"/>
      <c r="N84" s="51"/>
      <c r="O84" s="51"/>
      <c r="Q84" s="72"/>
      <c r="R84" s="72"/>
    </row>
    <row r="85" spans="1:18" ht="15" customHeight="1">
      <c r="A85" s="183"/>
      <c r="B85" s="182"/>
      <c r="C85" s="94" t="s">
        <v>51</v>
      </c>
      <c r="D85" s="51" t="s">
        <v>98</v>
      </c>
      <c r="E85" s="51">
        <v>60</v>
      </c>
      <c r="F85" s="51"/>
      <c r="G85" s="51"/>
      <c r="H85" s="66"/>
      <c r="I85" s="3"/>
      <c r="J85" s="70">
        <f t="shared" si="6"/>
        <v>0</v>
      </c>
      <c r="K85" s="44">
        <f t="shared" si="5"/>
        <v>0</v>
      </c>
      <c r="L85" s="51"/>
      <c r="M85" s="51"/>
      <c r="N85" s="51"/>
      <c r="O85" s="51"/>
      <c r="Q85" s="72"/>
      <c r="R85" s="72"/>
    </row>
    <row r="86" spans="1:18" ht="15" customHeight="1">
      <c r="A86" s="183"/>
      <c r="B86" s="182"/>
      <c r="C86" s="94" t="s">
        <v>75</v>
      </c>
      <c r="D86" s="51" t="s">
        <v>98</v>
      </c>
      <c r="E86" s="51">
        <v>20</v>
      </c>
      <c r="F86" s="51"/>
      <c r="G86" s="51"/>
      <c r="H86" s="66"/>
      <c r="I86" s="3"/>
      <c r="J86" s="70">
        <f t="shared" si="6"/>
        <v>0</v>
      </c>
      <c r="K86" s="44">
        <f t="shared" si="5"/>
        <v>0</v>
      </c>
      <c r="L86" s="51"/>
      <c r="M86" s="51"/>
      <c r="N86" s="51"/>
      <c r="O86" s="51"/>
      <c r="Q86" s="72"/>
      <c r="R86" s="72"/>
    </row>
    <row r="87" spans="1:18">
      <c r="A87" s="183"/>
      <c r="B87" s="182"/>
      <c r="C87" s="94" t="s">
        <v>76</v>
      </c>
      <c r="D87" s="51" t="s">
        <v>98</v>
      </c>
      <c r="E87" s="51">
        <v>20</v>
      </c>
      <c r="F87" s="51"/>
      <c r="G87" s="51"/>
      <c r="H87" s="66"/>
      <c r="I87" s="3"/>
      <c r="J87" s="70">
        <f t="shared" si="6"/>
        <v>0</v>
      </c>
      <c r="K87" s="44">
        <f t="shared" si="5"/>
        <v>0</v>
      </c>
      <c r="L87" s="51"/>
      <c r="M87" s="51"/>
      <c r="N87" s="51"/>
      <c r="O87" s="51"/>
      <c r="Q87" s="72"/>
      <c r="R87" s="72"/>
    </row>
    <row r="88" spans="1:18">
      <c r="A88" s="183"/>
      <c r="B88" s="182"/>
      <c r="C88" s="94" t="s">
        <v>77</v>
      </c>
      <c r="D88" s="51" t="s">
        <v>98</v>
      </c>
      <c r="E88" s="51">
        <v>30</v>
      </c>
      <c r="F88" s="51"/>
      <c r="G88" s="51"/>
      <c r="H88" s="66"/>
      <c r="I88" s="3"/>
      <c r="J88" s="70">
        <f t="shared" si="6"/>
        <v>0</v>
      </c>
      <c r="K88" s="44">
        <f>ROUND(J88+(J88*I88),2)</f>
        <v>0</v>
      </c>
      <c r="L88" s="51"/>
      <c r="M88" s="51"/>
      <c r="N88" s="51"/>
      <c r="O88" s="51"/>
      <c r="Q88" s="72"/>
      <c r="R88" s="72"/>
    </row>
    <row r="89" spans="1:18">
      <c r="A89" s="183"/>
      <c r="B89" s="182"/>
      <c r="C89" s="94" t="s">
        <v>78</v>
      </c>
      <c r="D89" s="51" t="s">
        <v>98</v>
      </c>
      <c r="E89" s="51">
        <v>20</v>
      </c>
      <c r="F89" s="51"/>
      <c r="G89" s="51"/>
      <c r="H89" s="66"/>
      <c r="I89" s="3"/>
      <c r="J89" s="70">
        <f t="shared" si="6"/>
        <v>0</v>
      </c>
      <c r="K89" s="44">
        <f t="shared" si="5"/>
        <v>0</v>
      </c>
      <c r="L89" s="51"/>
      <c r="M89" s="51"/>
      <c r="N89" s="51"/>
      <c r="O89" s="51"/>
      <c r="Q89" s="72"/>
      <c r="R89" s="72"/>
    </row>
    <row r="90" spans="1:18">
      <c r="A90" s="183"/>
      <c r="B90" s="182"/>
      <c r="C90" s="94" t="s">
        <v>28</v>
      </c>
      <c r="D90" s="51" t="s">
        <v>98</v>
      </c>
      <c r="E90" s="51">
        <v>30</v>
      </c>
      <c r="F90" s="51"/>
      <c r="G90" s="51"/>
      <c r="H90" s="66"/>
      <c r="I90" s="3"/>
      <c r="J90" s="70">
        <f t="shared" si="6"/>
        <v>0</v>
      </c>
      <c r="K90" s="44">
        <f t="shared" si="5"/>
        <v>0</v>
      </c>
      <c r="L90" s="51"/>
      <c r="M90" s="51"/>
      <c r="N90" s="51"/>
      <c r="O90" s="51"/>
      <c r="Q90" s="72"/>
      <c r="R90" s="72"/>
    </row>
    <row r="91" spans="1:18" ht="15" customHeight="1">
      <c r="A91" s="183">
        <v>18</v>
      </c>
      <c r="B91" s="182" t="s">
        <v>79</v>
      </c>
      <c r="C91" s="94" t="s">
        <v>74</v>
      </c>
      <c r="D91" s="51" t="s">
        <v>98</v>
      </c>
      <c r="E91" s="51">
        <v>20</v>
      </c>
      <c r="F91" s="51"/>
      <c r="G91" s="51"/>
      <c r="H91" s="66"/>
      <c r="I91" s="3"/>
      <c r="J91" s="70">
        <f t="shared" si="6"/>
        <v>0</v>
      </c>
      <c r="K91" s="44">
        <f t="shared" si="5"/>
        <v>0</v>
      </c>
      <c r="L91" s="51"/>
      <c r="M91" s="51"/>
      <c r="N91" s="51"/>
      <c r="O91" s="51"/>
      <c r="Q91" s="72"/>
      <c r="R91" s="72"/>
    </row>
    <row r="92" spans="1:18" ht="15" customHeight="1">
      <c r="A92" s="183"/>
      <c r="B92" s="182"/>
      <c r="C92" s="94" t="s">
        <v>51</v>
      </c>
      <c r="D92" s="51" t="s">
        <v>98</v>
      </c>
      <c r="E92" s="51">
        <v>20</v>
      </c>
      <c r="F92" s="51"/>
      <c r="G92" s="51"/>
      <c r="H92" s="66"/>
      <c r="I92" s="3"/>
      <c r="J92" s="70">
        <f t="shared" si="6"/>
        <v>0</v>
      </c>
      <c r="K92" s="44">
        <f t="shared" si="5"/>
        <v>0</v>
      </c>
      <c r="L92" s="51"/>
      <c r="M92" s="51"/>
      <c r="N92" s="51"/>
      <c r="O92" s="51"/>
      <c r="Q92" s="72"/>
      <c r="R92" s="72"/>
    </row>
    <row r="93" spans="1:18" ht="15" customHeight="1">
      <c r="A93" s="183"/>
      <c r="B93" s="182"/>
      <c r="C93" s="94" t="s">
        <v>80</v>
      </c>
      <c r="D93" s="51" t="s">
        <v>98</v>
      </c>
      <c r="E93" s="51">
        <v>60</v>
      </c>
      <c r="F93" s="51"/>
      <c r="G93" s="51"/>
      <c r="H93" s="66"/>
      <c r="I93" s="3"/>
      <c r="J93" s="70">
        <f t="shared" si="6"/>
        <v>0</v>
      </c>
      <c r="K93" s="44">
        <f t="shared" si="5"/>
        <v>0</v>
      </c>
      <c r="L93" s="51"/>
      <c r="M93" s="51"/>
      <c r="N93" s="51"/>
      <c r="O93" s="51"/>
      <c r="Q93" s="72"/>
      <c r="R93" s="72"/>
    </row>
    <row r="94" spans="1:18">
      <c r="A94" s="183"/>
      <c r="B94" s="182"/>
      <c r="C94" s="94" t="s">
        <v>81</v>
      </c>
      <c r="D94" s="51" t="s">
        <v>98</v>
      </c>
      <c r="E94" s="51">
        <v>60</v>
      </c>
      <c r="F94" s="51"/>
      <c r="G94" s="51"/>
      <c r="H94" s="66"/>
      <c r="I94" s="3"/>
      <c r="J94" s="70">
        <f t="shared" si="6"/>
        <v>0</v>
      </c>
      <c r="K94" s="44">
        <f t="shared" si="5"/>
        <v>0</v>
      </c>
      <c r="L94" s="51"/>
      <c r="M94" s="51"/>
      <c r="N94" s="51"/>
      <c r="O94" s="51"/>
      <c r="Q94" s="72"/>
      <c r="R94" s="72"/>
    </row>
    <row r="95" spans="1:18" ht="15" customHeight="1">
      <c r="A95" s="183">
        <v>19</v>
      </c>
      <c r="B95" s="182" t="s">
        <v>170</v>
      </c>
      <c r="C95" s="94" t="s">
        <v>29</v>
      </c>
      <c r="D95" s="51" t="s">
        <v>98</v>
      </c>
      <c r="E95" s="51">
        <v>250</v>
      </c>
      <c r="F95" s="51"/>
      <c r="G95" s="51"/>
      <c r="H95" s="66"/>
      <c r="I95" s="3"/>
      <c r="J95" s="70">
        <f t="shared" si="6"/>
        <v>0</v>
      </c>
      <c r="K95" s="44">
        <f t="shared" ref="K95:K98" si="7">ROUND(J95+(J95*I95),2)</f>
        <v>0</v>
      </c>
      <c r="L95" s="51"/>
      <c r="M95" s="51"/>
      <c r="N95" s="51"/>
      <c r="O95" s="51"/>
      <c r="Q95" s="72"/>
      <c r="R95" s="72"/>
    </row>
    <row r="96" spans="1:18" ht="15" customHeight="1">
      <c r="A96" s="183"/>
      <c r="B96" s="182"/>
      <c r="C96" s="94" t="s">
        <v>82</v>
      </c>
      <c r="D96" s="51" t="s">
        <v>98</v>
      </c>
      <c r="E96" s="51">
        <v>100</v>
      </c>
      <c r="F96" s="51"/>
      <c r="G96" s="51"/>
      <c r="H96" s="66"/>
      <c r="I96" s="3"/>
      <c r="J96" s="70">
        <f t="shared" si="6"/>
        <v>0</v>
      </c>
      <c r="K96" s="44">
        <f t="shared" si="7"/>
        <v>0</v>
      </c>
      <c r="L96" s="51"/>
      <c r="M96" s="51"/>
      <c r="N96" s="51"/>
      <c r="O96" s="51"/>
      <c r="Q96" s="72"/>
      <c r="R96" s="72"/>
    </row>
    <row r="97" spans="1:20" ht="15" customHeight="1">
      <c r="A97" s="183"/>
      <c r="B97" s="182"/>
      <c r="C97" s="94" t="s">
        <v>83</v>
      </c>
      <c r="D97" s="51" t="s">
        <v>98</v>
      </c>
      <c r="E97" s="51">
        <v>300</v>
      </c>
      <c r="F97" s="51"/>
      <c r="G97" s="51"/>
      <c r="H97" s="66"/>
      <c r="I97" s="3"/>
      <c r="J97" s="70">
        <f t="shared" si="6"/>
        <v>0</v>
      </c>
      <c r="K97" s="44">
        <f t="shared" si="7"/>
        <v>0</v>
      </c>
      <c r="L97" s="51"/>
      <c r="M97" s="51"/>
      <c r="N97" s="51"/>
      <c r="O97" s="51"/>
      <c r="Q97" s="72"/>
      <c r="R97" s="72"/>
    </row>
    <row r="98" spans="1:20">
      <c r="A98" s="183"/>
      <c r="B98" s="182"/>
      <c r="C98" s="94" t="s">
        <v>84</v>
      </c>
      <c r="D98" s="51" t="s">
        <v>98</v>
      </c>
      <c r="E98" s="51">
        <v>70</v>
      </c>
      <c r="F98" s="51"/>
      <c r="G98" s="51"/>
      <c r="H98" s="66"/>
      <c r="I98" s="3"/>
      <c r="J98" s="70">
        <f t="shared" si="6"/>
        <v>0</v>
      </c>
      <c r="K98" s="44">
        <f t="shared" si="7"/>
        <v>0</v>
      </c>
      <c r="L98" s="51"/>
      <c r="M98" s="51"/>
      <c r="N98" s="51"/>
      <c r="O98" s="51"/>
      <c r="Q98" s="72"/>
      <c r="R98" s="72"/>
    </row>
    <row r="99" spans="1:20" ht="15.75" thickBot="1">
      <c r="A99" s="38"/>
      <c r="B99" s="69"/>
      <c r="C99" s="38"/>
      <c r="D99" s="38"/>
      <c r="E99" s="38"/>
      <c r="F99" s="38"/>
      <c r="G99" s="38"/>
      <c r="H99" s="61"/>
      <c r="I99" s="76" t="s">
        <v>4</v>
      </c>
      <c r="J99" s="77">
        <f>SUM(J30:J98)</f>
        <v>0</v>
      </c>
      <c r="K99" s="78">
        <f>SUM(K30:K98)</f>
        <v>0</v>
      </c>
      <c r="L99" s="38"/>
      <c r="M99" s="38"/>
      <c r="N99" s="38"/>
      <c r="O99" s="38"/>
      <c r="Q99" s="96"/>
      <c r="R99" s="96"/>
      <c r="S99" s="96"/>
      <c r="T99" s="96"/>
    </row>
    <row r="100" spans="1:20" ht="15.75" thickBot="1">
      <c r="A100" s="38"/>
      <c r="B100" s="69"/>
      <c r="C100" s="38"/>
      <c r="D100" s="38"/>
      <c r="E100" s="38"/>
      <c r="F100" s="38"/>
      <c r="G100" s="38"/>
      <c r="H100" s="61"/>
      <c r="I100" s="80"/>
      <c r="J100" s="81"/>
      <c r="K100" s="81"/>
      <c r="L100" s="38"/>
      <c r="M100" s="38"/>
      <c r="N100" s="38"/>
      <c r="O100" s="38"/>
      <c r="Q100" s="82"/>
      <c r="R100" s="82"/>
      <c r="S100" s="82"/>
      <c r="T100" s="82"/>
    </row>
    <row r="101" spans="1:20" ht="45.75" thickBot="1">
      <c r="A101" s="38"/>
      <c r="B101" s="69"/>
      <c r="C101" s="38"/>
      <c r="D101" s="38"/>
      <c r="E101" s="38"/>
      <c r="F101" s="84" t="s">
        <v>5</v>
      </c>
      <c r="G101" s="84" t="s">
        <v>6</v>
      </c>
      <c r="H101" s="85" t="s">
        <v>7</v>
      </c>
      <c r="I101" s="84" t="s">
        <v>296</v>
      </c>
      <c r="J101" s="84" t="s">
        <v>8</v>
      </c>
      <c r="K101" s="86" t="s">
        <v>9</v>
      </c>
      <c r="L101" s="87" t="s">
        <v>10</v>
      </c>
      <c r="M101" s="38"/>
      <c r="N101" s="38"/>
      <c r="O101" s="38"/>
    </row>
    <row r="102" spans="1:20" ht="15.75" thickBot="1">
      <c r="A102" s="38"/>
      <c r="B102" s="69"/>
      <c r="C102" s="38"/>
      <c r="D102" s="38"/>
      <c r="E102" s="38"/>
      <c r="F102" s="87">
        <f>J99</f>
        <v>0</v>
      </c>
      <c r="G102" s="87">
        <f>K99</f>
        <v>0</v>
      </c>
      <c r="H102" s="88">
        <v>0.2</v>
      </c>
      <c r="I102" s="87">
        <f>F102*H102</f>
        <v>0</v>
      </c>
      <c r="J102" s="89">
        <f>G102*H102</f>
        <v>0</v>
      </c>
      <c r="K102" s="90">
        <f>F102+I102</f>
        <v>0</v>
      </c>
      <c r="L102" s="91">
        <f>G102+J102</f>
        <v>0</v>
      </c>
      <c r="M102" s="38"/>
      <c r="N102" s="38"/>
      <c r="O102" s="38"/>
    </row>
    <row r="103" spans="1:20">
      <c r="A103" s="38"/>
      <c r="B103" s="69"/>
      <c r="C103" s="38"/>
      <c r="D103" s="38"/>
      <c r="E103" s="38"/>
      <c r="F103" s="38"/>
      <c r="G103" s="38"/>
      <c r="H103" s="61"/>
      <c r="I103" s="38"/>
      <c r="J103" s="61"/>
      <c r="K103" s="61"/>
      <c r="L103" s="38"/>
      <c r="M103" s="38"/>
      <c r="N103" s="38"/>
      <c r="O103" s="38"/>
    </row>
    <row r="104" spans="1:20">
      <c r="A104" s="38"/>
      <c r="B104" s="69"/>
      <c r="C104" s="38"/>
      <c r="D104" s="38"/>
      <c r="E104" s="38"/>
      <c r="F104" s="38"/>
      <c r="G104" s="38"/>
      <c r="H104" s="61"/>
      <c r="I104" s="38"/>
      <c r="J104" s="61"/>
      <c r="K104" s="61"/>
      <c r="L104" s="38"/>
      <c r="M104" s="38"/>
      <c r="N104" s="38"/>
      <c r="O104" s="38"/>
    </row>
    <row r="105" spans="1:20">
      <c r="A105" s="175" t="s">
        <v>101</v>
      </c>
      <c r="B105" s="175"/>
      <c r="C105" s="175"/>
      <c r="D105" s="175"/>
      <c r="E105" s="175"/>
      <c r="F105" s="175"/>
      <c r="G105" s="175"/>
      <c r="H105" s="175"/>
      <c r="I105" s="175"/>
      <c r="J105" s="175"/>
      <c r="K105" s="61"/>
      <c r="L105" s="38"/>
      <c r="M105" s="38"/>
      <c r="N105" s="38"/>
      <c r="O105" s="38"/>
    </row>
    <row r="106" spans="1:20" ht="57.75" customHeight="1">
      <c r="A106" s="18" t="s">
        <v>17</v>
      </c>
      <c r="B106" s="62" t="s">
        <v>0</v>
      </c>
      <c r="C106" s="51" t="s">
        <v>18</v>
      </c>
      <c r="D106" s="51" t="s">
        <v>19</v>
      </c>
      <c r="E106" s="51" t="s">
        <v>20</v>
      </c>
      <c r="F106" s="64" t="s">
        <v>21</v>
      </c>
      <c r="G106" s="65" t="s">
        <v>2</v>
      </c>
      <c r="H106" s="66" t="s">
        <v>94</v>
      </c>
      <c r="I106" s="67" t="s">
        <v>3</v>
      </c>
      <c r="J106" s="68" t="s">
        <v>22</v>
      </c>
      <c r="K106" s="68" t="s">
        <v>23</v>
      </c>
      <c r="L106" s="67" t="s">
        <v>93</v>
      </c>
      <c r="M106" s="67" t="s">
        <v>86</v>
      </c>
      <c r="N106" s="97" t="s">
        <v>24</v>
      </c>
      <c r="O106" s="67" t="s">
        <v>25</v>
      </c>
      <c r="Q106" s="69"/>
    </row>
    <row r="107" spans="1:20" ht="91.5" customHeight="1">
      <c r="A107" s="51">
        <v>1</v>
      </c>
      <c r="B107" s="36" t="s">
        <v>88</v>
      </c>
      <c r="C107" s="51" t="s">
        <v>89</v>
      </c>
      <c r="D107" s="51" t="s">
        <v>98</v>
      </c>
      <c r="E107" s="51">
        <v>1200</v>
      </c>
      <c r="F107" s="51"/>
      <c r="G107" s="51"/>
      <c r="H107" s="66"/>
      <c r="I107" s="3"/>
      <c r="J107" s="70">
        <f>ROUND(H107*E107,2)</f>
        <v>0</v>
      </c>
      <c r="K107" s="44">
        <f t="shared" ref="K107:K110" si="8">ROUND(J107+(J107*I107),2)</f>
        <v>0</v>
      </c>
      <c r="L107" s="51"/>
      <c r="M107" s="51"/>
      <c r="N107" s="51"/>
      <c r="O107" s="51"/>
    </row>
    <row r="108" spans="1:20" ht="114.75" customHeight="1">
      <c r="A108" s="51">
        <v>2</v>
      </c>
      <c r="B108" s="36" t="s">
        <v>90</v>
      </c>
      <c r="C108" s="51" t="s">
        <v>91</v>
      </c>
      <c r="D108" s="51" t="s">
        <v>98</v>
      </c>
      <c r="E108" s="51">
        <v>2500</v>
      </c>
      <c r="F108" s="51"/>
      <c r="G108" s="51"/>
      <c r="H108" s="66"/>
      <c r="I108" s="3"/>
      <c r="J108" s="70">
        <f>ROUND(H108*E108,2)</f>
        <v>0</v>
      </c>
      <c r="K108" s="44">
        <f t="shared" si="8"/>
        <v>0</v>
      </c>
      <c r="L108" s="51"/>
      <c r="M108" s="51"/>
      <c r="N108" s="51"/>
      <c r="O108" s="51"/>
    </row>
    <row r="109" spans="1:20" ht="105.75" customHeight="1">
      <c r="A109" s="51">
        <v>3</v>
      </c>
      <c r="B109" s="36" t="s">
        <v>140</v>
      </c>
      <c r="C109" s="51" t="s">
        <v>89</v>
      </c>
      <c r="D109" s="51" t="s">
        <v>98</v>
      </c>
      <c r="E109" s="51">
        <v>500</v>
      </c>
      <c r="F109" s="51"/>
      <c r="G109" s="51"/>
      <c r="H109" s="66"/>
      <c r="I109" s="3"/>
      <c r="J109" s="70">
        <f>ROUND(H109*E109,2)</f>
        <v>0</v>
      </c>
      <c r="K109" s="44">
        <f t="shared" si="8"/>
        <v>0</v>
      </c>
      <c r="L109" s="51"/>
      <c r="M109" s="51"/>
      <c r="N109" s="51"/>
      <c r="O109" s="51"/>
    </row>
    <row r="110" spans="1:20" ht="90" customHeight="1">
      <c r="A110" s="51">
        <v>4</v>
      </c>
      <c r="B110" s="36" t="s">
        <v>141</v>
      </c>
      <c r="C110" s="51" t="s">
        <v>142</v>
      </c>
      <c r="D110" s="51" t="s">
        <v>98</v>
      </c>
      <c r="E110" s="51">
        <v>2000</v>
      </c>
      <c r="F110" s="51"/>
      <c r="G110" s="51"/>
      <c r="H110" s="66"/>
      <c r="I110" s="3"/>
      <c r="J110" s="70">
        <f>ROUND(H110*E110,2)</f>
        <v>0</v>
      </c>
      <c r="K110" s="44">
        <f t="shared" si="8"/>
        <v>0</v>
      </c>
      <c r="L110" s="51"/>
      <c r="M110" s="51"/>
      <c r="N110" s="51"/>
      <c r="O110" s="51"/>
    </row>
    <row r="111" spans="1:20" ht="15.75" thickBot="1">
      <c r="A111" s="38"/>
      <c r="B111" s="69"/>
      <c r="C111" s="38"/>
      <c r="D111" s="38"/>
      <c r="E111" s="38"/>
      <c r="F111" s="38"/>
      <c r="G111" s="38"/>
      <c r="H111" s="61"/>
      <c r="I111" s="76" t="s">
        <v>4</v>
      </c>
      <c r="J111" s="77">
        <f>SUM(J107:J110)</f>
        <v>0</v>
      </c>
      <c r="K111" s="78">
        <f>SUM(K107:K110)</f>
        <v>0</v>
      </c>
      <c r="L111" s="38"/>
      <c r="M111" s="38"/>
      <c r="N111" s="38"/>
      <c r="O111" s="38"/>
      <c r="Q111" s="96"/>
      <c r="R111" s="96"/>
      <c r="S111" s="96"/>
      <c r="T111" s="96"/>
    </row>
    <row r="112" spans="1:20" ht="15.75" thickBot="1">
      <c r="A112" s="38"/>
      <c r="B112" s="69"/>
      <c r="C112" s="38"/>
      <c r="D112" s="38"/>
      <c r="E112" s="38"/>
      <c r="F112" s="38"/>
      <c r="G112" s="38"/>
      <c r="H112" s="61"/>
      <c r="I112" s="38"/>
      <c r="J112" s="61"/>
      <c r="K112" s="61"/>
      <c r="L112" s="38"/>
      <c r="M112" s="38"/>
      <c r="N112" s="38"/>
      <c r="O112" s="98"/>
      <c r="P112" s="99"/>
      <c r="Q112" s="100"/>
      <c r="R112" s="100"/>
      <c r="S112" s="100"/>
      <c r="T112" s="100"/>
    </row>
    <row r="113" spans="1:20" ht="45.75" thickBot="1">
      <c r="A113" s="38"/>
      <c r="B113" s="69"/>
      <c r="C113" s="38"/>
      <c r="D113" s="38"/>
      <c r="E113" s="38"/>
      <c r="F113" s="84" t="s">
        <v>5</v>
      </c>
      <c r="G113" s="84" t="s">
        <v>6</v>
      </c>
      <c r="H113" s="85" t="s">
        <v>7</v>
      </c>
      <c r="I113" s="84" t="s">
        <v>296</v>
      </c>
      <c r="J113" s="84" t="s">
        <v>8</v>
      </c>
      <c r="K113" s="86" t="s">
        <v>9</v>
      </c>
      <c r="L113" s="87" t="s">
        <v>10</v>
      </c>
      <c r="M113" s="38"/>
      <c r="N113" s="38"/>
      <c r="O113" s="38"/>
    </row>
    <row r="114" spans="1:20" ht="15.75" thickBot="1">
      <c r="A114" s="38"/>
      <c r="B114" s="69"/>
      <c r="C114" s="38"/>
      <c r="D114" s="38"/>
      <c r="E114" s="38"/>
      <c r="F114" s="87">
        <f>J111</f>
        <v>0</v>
      </c>
      <c r="G114" s="87">
        <f>K111</f>
        <v>0</v>
      </c>
      <c r="H114" s="88">
        <v>0.2</v>
      </c>
      <c r="I114" s="87">
        <f>F114*H114</f>
        <v>0</v>
      </c>
      <c r="J114" s="89">
        <f>G114*H114</f>
        <v>0</v>
      </c>
      <c r="K114" s="90">
        <f>F114+I114</f>
        <v>0</v>
      </c>
      <c r="L114" s="91">
        <f>G114+J114</f>
        <v>0</v>
      </c>
      <c r="M114" s="38"/>
      <c r="N114" s="38"/>
      <c r="O114" s="38"/>
    </row>
    <row r="115" spans="1:20">
      <c r="A115" s="38"/>
      <c r="B115" s="69"/>
      <c r="C115" s="38"/>
      <c r="D115" s="38"/>
      <c r="E115" s="38"/>
      <c r="F115" s="101"/>
      <c r="G115" s="101"/>
      <c r="H115" s="102"/>
      <c r="I115" s="101"/>
      <c r="J115" s="102"/>
      <c r="K115" s="102"/>
      <c r="L115" s="38"/>
      <c r="M115" s="38"/>
      <c r="N115" s="38"/>
      <c r="O115" s="38"/>
    </row>
    <row r="116" spans="1:20">
      <c r="A116" s="38"/>
      <c r="B116" s="69"/>
      <c r="C116" s="38"/>
      <c r="D116" s="38"/>
      <c r="E116" s="38"/>
      <c r="F116" s="101"/>
      <c r="G116" s="101"/>
      <c r="H116" s="102"/>
      <c r="I116" s="101"/>
      <c r="J116" s="102"/>
      <c r="K116" s="102"/>
      <c r="L116" s="38"/>
      <c r="M116" s="38"/>
      <c r="N116" s="38"/>
      <c r="O116" s="38"/>
    </row>
    <row r="117" spans="1:20">
      <c r="A117" s="188" t="s">
        <v>198</v>
      </c>
      <c r="B117" s="188"/>
      <c r="C117" s="188"/>
      <c r="D117" s="188"/>
      <c r="E117" s="188"/>
      <c r="F117" s="188"/>
      <c r="G117" s="188"/>
      <c r="H117" s="188"/>
      <c r="I117" s="188"/>
      <c r="J117" s="25"/>
      <c r="K117" s="103"/>
      <c r="L117" s="15"/>
      <c r="M117" s="15"/>
      <c r="N117" s="15"/>
      <c r="O117" s="15"/>
    </row>
    <row r="118" spans="1:20" ht="57" customHeight="1">
      <c r="A118" s="51" t="s">
        <v>17</v>
      </c>
      <c r="B118" s="62" t="s">
        <v>0</v>
      </c>
      <c r="C118" s="51" t="s">
        <v>18</v>
      </c>
      <c r="D118" s="63" t="s">
        <v>1</v>
      </c>
      <c r="E118" s="51" t="s">
        <v>20</v>
      </c>
      <c r="F118" s="64" t="s">
        <v>21</v>
      </c>
      <c r="G118" s="65" t="s">
        <v>2</v>
      </c>
      <c r="H118" s="66" t="s">
        <v>94</v>
      </c>
      <c r="I118" s="67" t="s">
        <v>3</v>
      </c>
      <c r="J118" s="68" t="s">
        <v>22</v>
      </c>
      <c r="K118" s="68" t="s">
        <v>23</v>
      </c>
      <c r="L118" s="67" t="s">
        <v>93</v>
      </c>
      <c r="M118" s="67" t="s">
        <v>100</v>
      </c>
      <c r="N118" s="67" t="s">
        <v>24</v>
      </c>
      <c r="O118" s="67" t="s">
        <v>25</v>
      </c>
      <c r="Q118" s="69"/>
    </row>
    <row r="119" spans="1:20" ht="90">
      <c r="A119" s="8">
        <v>1</v>
      </c>
      <c r="B119" s="9" t="s">
        <v>105</v>
      </c>
      <c r="C119" s="51" t="s">
        <v>89</v>
      </c>
      <c r="D119" s="10" t="s">
        <v>98</v>
      </c>
      <c r="E119" s="17" t="s">
        <v>95</v>
      </c>
      <c r="F119" s="18"/>
      <c r="G119" s="19"/>
      <c r="H119" s="19"/>
      <c r="I119" s="11"/>
      <c r="J119" s="70">
        <f>ROUND(H119*E119,2)</f>
        <v>0</v>
      </c>
      <c r="K119" s="44">
        <f t="shared" ref="K119" si="9">ROUND(J119+(J119*I119),2)</f>
        <v>0</v>
      </c>
      <c r="L119" s="18"/>
      <c r="M119" s="104"/>
      <c r="N119" s="18"/>
      <c r="O119" s="18"/>
      <c r="Q119" s="96"/>
      <c r="R119" s="96"/>
      <c r="S119" s="96"/>
      <c r="T119" s="96"/>
    </row>
    <row r="120" spans="1:20" ht="15.75" thickBot="1">
      <c r="A120" s="38"/>
      <c r="B120" s="69"/>
      <c r="C120" s="38"/>
      <c r="D120" s="38"/>
      <c r="E120" s="38"/>
      <c r="F120" s="5"/>
      <c r="G120" s="6"/>
      <c r="H120" s="6"/>
      <c r="I120" s="105" t="s">
        <v>4</v>
      </c>
      <c r="J120" s="106">
        <f>SUM(J119)</f>
        <v>0</v>
      </c>
      <c r="K120" s="107">
        <f>SUM(K119)</f>
        <v>0</v>
      </c>
      <c r="L120" s="108"/>
      <c r="M120" s="109"/>
      <c r="N120" s="15"/>
      <c r="O120" s="15"/>
      <c r="Q120" s="55"/>
      <c r="R120" s="55"/>
      <c r="S120" s="55"/>
      <c r="T120" s="55"/>
    </row>
    <row r="121" spans="1:20" ht="15.75" thickBot="1">
      <c r="A121" s="38"/>
      <c r="B121" s="69"/>
      <c r="C121" s="38"/>
      <c r="D121" s="38"/>
      <c r="E121" s="38"/>
      <c r="F121" s="12"/>
      <c r="G121" s="6"/>
      <c r="H121" s="6"/>
      <c r="I121" s="13"/>
      <c r="J121" s="14"/>
      <c r="K121" s="14"/>
      <c r="L121" s="15"/>
      <c r="M121" s="109"/>
      <c r="N121" s="15"/>
      <c r="O121" s="15"/>
    </row>
    <row r="122" spans="1:20" ht="45.75" customHeight="1" thickBot="1">
      <c r="A122" s="38"/>
      <c r="B122" s="69"/>
      <c r="C122" s="38"/>
      <c r="D122" s="38"/>
      <c r="E122" s="38"/>
      <c r="F122" s="110" t="s">
        <v>5</v>
      </c>
      <c r="G122" s="84" t="s">
        <v>6</v>
      </c>
      <c r="H122" s="85" t="s">
        <v>7</v>
      </c>
      <c r="I122" s="84" t="s">
        <v>296</v>
      </c>
      <c r="J122" s="84" t="s">
        <v>8</v>
      </c>
      <c r="K122" s="86" t="s">
        <v>9</v>
      </c>
      <c r="L122" s="87" t="s">
        <v>10</v>
      </c>
      <c r="M122" s="109"/>
      <c r="N122" s="15"/>
      <c r="O122" s="15"/>
    </row>
    <row r="123" spans="1:20" ht="15.75" thickBot="1">
      <c r="A123" s="38"/>
      <c r="B123" s="69"/>
      <c r="C123" s="38"/>
      <c r="D123" s="38"/>
      <c r="E123" s="38"/>
      <c r="F123" s="87">
        <f>J120</f>
        <v>0</v>
      </c>
      <c r="G123" s="87">
        <f>K120</f>
        <v>0</v>
      </c>
      <c r="H123" s="88">
        <v>0.2</v>
      </c>
      <c r="I123" s="87">
        <f>F123*H123</f>
        <v>0</v>
      </c>
      <c r="J123" s="89">
        <f>G123*H123</f>
        <v>0</v>
      </c>
      <c r="K123" s="90">
        <f>F123+I123</f>
        <v>0</v>
      </c>
      <c r="L123" s="91">
        <f>G123+J123</f>
        <v>0</v>
      </c>
      <c r="M123" s="109"/>
      <c r="N123" s="15"/>
      <c r="O123" s="15"/>
    </row>
    <row r="124" spans="1:20">
      <c r="A124" s="38"/>
      <c r="B124" s="69"/>
      <c r="C124" s="38"/>
      <c r="D124" s="38"/>
      <c r="E124" s="38"/>
      <c r="F124" s="15"/>
      <c r="G124" s="15"/>
      <c r="H124" s="15"/>
      <c r="I124" s="109"/>
      <c r="J124" s="109"/>
      <c r="K124" s="15"/>
      <c r="L124" s="109"/>
      <c r="M124" s="109"/>
      <c r="N124" s="15"/>
      <c r="O124" s="15"/>
    </row>
    <row r="125" spans="1:20">
      <c r="A125" s="38"/>
      <c r="B125" s="69"/>
      <c r="C125" s="38"/>
      <c r="D125" s="38"/>
      <c r="E125" s="38"/>
      <c r="F125" s="15"/>
      <c r="G125" s="15"/>
      <c r="H125" s="15"/>
      <c r="I125" s="109"/>
      <c r="J125" s="109"/>
      <c r="K125" s="15"/>
      <c r="L125" s="109"/>
      <c r="M125" s="109"/>
      <c r="N125" s="15"/>
      <c r="O125" s="15"/>
    </row>
    <row r="126" spans="1:20">
      <c r="A126" s="15"/>
      <c r="B126" s="69"/>
      <c r="C126" s="38"/>
      <c r="D126" s="15"/>
      <c r="E126" s="15"/>
      <c r="F126" s="15"/>
      <c r="G126" s="15"/>
      <c r="H126" s="15"/>
      <c r="I126" s="109"/>
      <c r="J126" s="109"/>
      <c r="K126" s="15"/>
      <c r="L126" s="109"/>
      <c r="M126" s="109"/>
      <c r="N126" s="15"/>
      <c r="O126" s="15"/>
    </row>
    <row r="127" spans="1:20">
      <c r="A127" s="184" t="s">
        <v>197</v>
      </c>
      <c r="B127" s="184"/>
      <c r="C127" s="38"/>
      <c r="D127" s="15"/>
      <c r="E127" s="15"/>
      <c r="F127" s="15"/>
      <c r="G127" s="15"/>
      <c r="H127" s="15"/>
      <c r="I127" s="15"/>
      <c r="J127" s="15"/>
      <c r="K127" s="15"/>
      <c r="L127" s="15"/>
      <c r="M127" s="109"/>
      <c r="N127" s="15"/>
      <c r="O127" s="15"/>
    </row>
    <row r="128" spans="1:20" ht="54.75" customHeight="1">
      <c r="A128" s="51" t="s">
        <v>17</v>
      </c>
      <c r="B128" s="62" t="s">
        <v>0</v>
      </c>
      <c r="C128" s="51" t="s">
        <v>18</v>
      </c>
      <c r="D128" s="63" t="s">
        <v>1</v>
      </c>
      <c r="E128" s="51" t="s">
        <v>20</v>
      </c>
      <c r="F128" s="64" t="s">
        <v>21</v>
      </c>
      <c r="G128" s="65" t="s">
        <v>2</v>
      </c>
      <c r="H128" s="66" t="s">
        <v>94</v>
      </c>
      <c r="I128" s="67" t="s">
        <v>3</v>
      </c>
      <c r="J128" s="68" t="s">
        <v>22</v>
      </c>
      <c r="K128" s="68" t="s">
        <v>23</v>
      </c>
      <c r="L128" s="67" t="s">
        <v>93</v>
      </c>
      <c r="M128" s="67" t="s">
        <v>100</v>
      </c>
      <c r="N128" s="67" t="s">
        <v>24</v>
      </c>
      <c r="O128" s="67" t="s">
        <v>25</v>
      </c>
      <c r="Q128" s="93"/>
    </row>
    <row r="129" spans="1:20">
      <c r="A129" s="8">
        <v>1</v>
      </c>
      <c r="B129" s="16" t="s">
        <v>107</v>
      </c>
      <c r="C129" s="51" t="s">
        <v>89</v>
      </c>
      <c r="D129" s="10" t="s">
        <v>97</v>
      </c>
      <c r="E129" s="17" t="s">
        <v>96</v>
      </c>
      <c r="F129" s="18"/>
      <c r="G129" s="19"/>
      <c r="H129" s="19"/>
      <c r="I129" s="20"/>
      <c r="J129" s="70">
        <f>ROUND(H129*E129,2)</f>
        <v>0</v>
      </c>
      <c r="K129" s="44">
        <f t="shared" ref="K129:K130" si="10">ROUND(J129+(J129*I129),2)</f>
        <v>0</v>
      </c>
      <c r="L129" s="18"/>
      <c r="M129" s="104"/>
      <c r="N129" s="18"/>
      <c r="O129" s="18"/>
      <c r="Q129" s="72"/>
      <c r="R129" s="72"/>
      <c r="S129" s="72"/>
      <c r="T129" s="72"/>
    </row>
    <row r="130" spans="1:20">
      <c r="A130" s="8">
        <v>2</v>
      </c>
      <c r="B130" s="16" t="s">
        <v>106</v>
      </c>
      <c r="C130" s="51" t="s">
        <v>89</v>
      </c>
      <c r="D130" s="10" t="s">
        <v>97</v>
      </c>
      <c r="E130" s="17" t="s">
        <v>96</v>
      </c>
      <c r="F130" s="18"/>
      <c r="G130" s="19"/>
      <c r="H130" s="19"/>
      <c r="I130" s="11"/>
      <c r="J130" s="70">
        <f>ROUND(H130*E130,2)</f>
        <v>0</v>
      </c>
      <c r="K130" s="44">
        <f t="shared" si="10"/>
        <v>0</v>
      </c>
      <c r="L130" s="18"/>
      <c r="M130" s="104"/>
      <c r="N130" s="18"/>
      <c r="O130" s="18"/>
      <c r="Q130" s="72"/>
      <c r="R130" s="72"/>
      <c r="S130" s="72"/>
      <c r="T130" s="72"/>
    </row>
    <row r="131" spans="1:20" ht="15.75" thickBot="1">
      <c r="A131" s="4"/>
      <c r="B131" s="21"/>
      <c r="C131" s="22"/>
      <c r="D131" s="4"/>
      <c r="E131" s="4"/>
      <c r="F131" s="12"/>
      <c r="G131" s="6"/>
      <c r="H131" s="6"/>
      <c r="I131" s="105" t="s">
        <v>4</v>
      </c>
      <c r="J131" s="106">
        <f>SUM(J129:J130)</f>
        <v>0</v>
      </c>
      <c r="K131" s="107">
        <f>SUM(K129:K130)</f>
        <v>0</v>
      </c>
      <c r="L131" s="15"/>
      <c r="M131" s="109"/>
      <c r="N131" s="15"/>
      <c r="O131" s="15"/>
      <c r="Q131" s="96"/>
      <c r="R131" s="96"/>
      <c r="S131" s="96"/>
      <c r="T131" s="96"/>
    </row>
    <row r="132" spans="1:20" ht="15.75" thickBot="1">
      <c r="A132" s="15"/>
      <c r="B132" s="69"/>
      <c r="C132" s="38"/>
      <c r="D132" s="15"/>
      <c r="E132" s="15"/>
      <c r="F132" s="15"/>
      <c r="G132" s="15"/>
      <c r="H132" s="15"/>
      <c r="I132" s="15"/>
      <c r="J132" s="15"/>
      <c r="K132" s="15"/>
      <c r="L132" s="15"/>
      <c r="M132" s="109"/>
      <c r="N132" s="15"/>
      <c r="O132" s="15"/>
      <c r="Q132" s="99"/>
      <c r="R132" s="99"/>
      <c r="S132" s="99"/>
      <c r="T132" s="99"/>
    </row>
    <row r="133" spans="1:20" ht="45.75" thickBot="1">
      <c r="A133" s="15"/>
      <c r="B133" s="69"/>
      <c r="C133" s="38"/>
      <c r="D133" s="15"/>
      <c r="E133" s="15"/>
      <c r="F133" s="84" t="s">
        <v>5</v>
      </c>
      <c r="G133" s="84" t="s">
        <v>6</v>
      </c>
      <c r="H133" s="85" t="s">
        <v>7</v>
      </c>
      <c r="I133" s="84" t="s">
        <v>296</v>
      </c>
      <c r="J133" s="84" t="s">
        <v>8</v>
      </c>
      <c r="K133" s="86" t="s">
        <v>9</v>
      </c>
      <c r="L133" s="87" t="s">
        <v>10</v>
      </c>
      <c r="M133" s="109"/>
      <c r="N133" s="15"/>
      <c r="O133" s="15"/>
    </row>
    <row r="134" spans="1:20" ht="15.75" thickBot="1">
      <c r="A134" s="15"/>
      <c r="B134" s="69"/>
      <c r="C134" s="38"/>
      <c r="D134" s="15"/>
      <c r="E134" s="15"/>
      <c r="F134" s="87">
        <f>J131</f>
        <v>0</v>
      </c>
      <c r="G134" s="87">
        <f>K131</f>
        <v>0</v>
      </c>
      <c r="H134" s="88">
        <v>0.2</v>
      </c>
      <c r="I134" s="87">
        <f>F134*H134</f>
        <v>0</v>
      </c>
      <c r="J134" s="89">
        <f>G134*H134</f>
        <v>0</v>
      </c>
      <c r="K134" s="90">
        <f>F134+I134</f>
        <v>0</v>
      </c>
      <c r="L134" s="91">
        <f>G134+J134</f>
        <v>0</v>
      </c>
      <c r="M134" s="109"/>
      <c r="N134" s="15"/>
      <c r="O134" s="15"/>
    </row>
    <row r="135" spans="1:20">
      <c r="A135" s="15"/>
      <c r="B135" s="69"/>
      <c r="C135" s="38"/>
      <c r="D135" s="15"/>
      <c r="E135" s="15"/>
      <c r="F135" s="15"/>
      <c r="G135" s="15"/>
      <c r="H135" s="15"/>
      <c r="I135" s="109"/>
      <c r="J135" s="109"/>
      <c r="K135" s="15"/>
      <c r="L135" s="109"/>
      <c r="M135" s="109"/>
      <c r="N135" s="15"/>
      <c r="O135" s="15"/>
    </row>
    <row r="136" spans="1:20">
      <c r="A136" s="15"/>
      <c r="B136" s="69"/>
      <c r="C136" s="38"/>
      <c r="D136" s="15"/>
      <c r="E136" s="15"/>
      <c r="F136" s="15"/>
      <c r="G136" s="15"/>
      <c r="H136" s="15"/>
      <c r="I136" s="109"/>
      <c r="J136" s="103"/>
      <c r="K136" s="25"/>
      <c r="L136" s="109"/>
      <c r="M136" s="109"/>
      <c r="N136" s="15"/>
      <c r="O136" s="15"/>
    </row>
    <row r="137" spans="1:20">
      <c r="A137" s="184" t="s">
        <v>196</v>
      </c>
      <c r="B137" s="184"/>
      <c r="C137" s="73"/>
      <c r="D137" s="15"/>
      <c r="E137" s="15"/>
      <c r="F137" s="15"/>
      <c r="G137" s="111"/>
      <c r="H137" s="111"/>
      <c r="I137" s="111"/>
      <c r="J137" s="111"/>
      <c r="K137" s="111"/>
      <c r="L137" s="111"/>
      <c r="M137" s="109"/>
      <c r="N137" s="15"/>
      <c r="O137" s="15"/>
    </row>
    <row r="138" spans="1:20" ht="60">
      <c r="A138" s="51" t="s">
        <v>17</v>
      </c>
      <c r="B138" s="62" t="s">
        <v>0</v>
      </c>
      <c r="C138" s="51" t="s">
        <v>18</v>
      </c>
      <c r="D138" s="63" t="s">
        <v>1</v>
      </c>
      <c r="E138" s="51" t="s">
        <v>20</v>
      </c>
      <c r="F138" s="64" t="s">
        <v>21</v>
      </c>
      <c r="G138" s="65" t="s">
        <v>2</v>
      </c>
      <c r="H138" s="66" t="s">
        <v>94</v>
      </c>
      <c r="I138" s="67" t="s">
        <v>3</v>
      </c>
      <c r="J138" s="68" t="s">
        <v>22</v>
      </c>
      <c r="K138" s="68" t="s">
        <v>23</v>
      </c>
      <c r="L138" s="67" t="s">
        <v>93</v>
      </c>
      <c r="M138" s="67" t="s">
        <v>100</v>
      </c>
      <c r="N138" s="67" t="s">
        <v>24</v>
      </c>
      <c r="O138" s="67" t="s">
        <v>25</v>
      </c>
      <c r="Q138" s="37"/>
    </row>
    <row r="139" spans="1:20">
      <c r="A139" s="51">
        <v>1</v>
      </c>
      <c r="B139" s="9" t="s">
        <v>111</v>
      </c>
      <c r="C139" s="51" t="s">
        <v>89</v>
      </c>
      <c r="D139" s="51" t="s">
        <v>97</v>
      </c>
      <c r="E139" s="51">
        <v>30</v>
      </c>
      <c r="F139" s="51"/>
      <c r="G139" s="51"/>
      <c r="H139" s="112"/>
      <c r="I139" s="23"/>
      <c r="J139" s="70">
        <f t="shared" ref="J139:J145" si="11">ROUND(H139*E139,2)</f>
        <v>0</v>
      </c>
      <c r="K139" s="44">
        <f t="shared" ref="K139:K145" si="12">ROUND(J139+(J139*I139),2)</f>
        <v>0</v>
      </c>
      <c r="L139" s="51"/>
      <c r="M139" s="112"/>
      <c r="N139" s="51"/>
      <c r="O139" s="51"/>
    </row>
    <row r="140" spans="1:20">
      <c r="A140" s="51">
        <v>2</v>
      </c>
      <c r="B140" s="9" t="s">
        <v>108</v>
      </c>
      <c r="C140" s="51" t="s">
        <v>89</v>
      </c>
      <c r="D140" s="51" t="s">
        <v>97</v>
      </c>
      <c r="E140" s="51">
        <v>30</v>
      </c>
      <c r="F140" s="51"/>
      <c r="G140" s="51"/>
      <c r="H140" s="112"/>
      <c r="I140" s="23"/>
      <c r="J140" s="70">
        <f t="shared" si="11"/>
        <v>0</v>
      </c>
      <c r="K140" s="44">
        <f t="shared" si="12"/>
        <v>0</v>
      </c>
      <c r="L140" s="51"/>
      <c r="M140" s="112"/>
      <c r="N140" s="51"/>
      <c r="O140" s="51"/>
    </row>
    <row r="141" spans="1:20">
      <c r="A141" s="51">
        <v>3</v>
      </c>
      <c r="B141" s="9" t="s">
        <v>109</v>
      </c>
      <c r="C141" s="51" t="s">
        <v>89</v>
      </c>
      <c r="D141" s="51" t="s">
        <v>97</v>
      </c>
      <c r="E141" s="51">
        <v>30</v>
      </c>
      <c r="F141" s="51"/>
      <c r="G141" s="51"/>
      <c r="H141" s="112"/>
      <c r="I141" s="23"/>
      <c r="J141" s="70">
        <f t="shared" si="11"/>
        <v>0</v>
      </c>
      <c r="K141" s="44">
        <f t="shared" si="12"/>
        <v>0</v>
      </c>
      <c r="L141" s="51"/>
      <c r="M141" s="112"/>
      <c r="N141" s="51"/>
      <c r="O141" s="51"/>
    </row>
    <row r="142" spans="1:20">
      <c r="A142" s="185">
        <v>4</v>
      </c>
      <c r="B142" s="179" t="s">
        <v>110</v>
      </c>
      <c r="C142" s="51" t="s">
        <v>206</v>
      </c>
      <c r="D142" s="51" t="s">
        <v>97</v>
      </c>
      <c r="E142" s="51">
        <v>50</v>
      </c>
      <c r="F142" s="51"/>
      <c r="G142" s="51"/>
      <c r="H142" s="112"/>
      <c r="I142" s="23"/>
      <c r="J142" s="70">
        <f t="shared" si="11"/>
        <v>0</v>
      </c>
      <c r="K142" s="44">
        <f t="shared" si="12"/>
        <v>0</v>
      </c>
      <c r="L142" s="51"/>
      <c r="M142" s="112"/>
      <c r="N142" s="51"/>
      <c r="O142" s="51"/>
    </row>
    <row r="143" spans="1:20">
      <c r="A143" s="186"/>
      <c r="B143" s="180"/>
      <c r="C143" s="51" t="s">
        <v>207</v>
      </c>
      <c r="D143" s="51" t="s">
        <v>97</v>
      </c>
      <c r="E143" s="51">
        <v>50</v>
      </c>
      <c r="F143" s="51"/>
      <c r="G143" s="51"/>
      <c r="H143" s="112"/>
      <c r="I143" s="23"/>
      <c r="J143" s="70">
        <f t="shared" si="11"/>
        <v>0</v>
      </c>
      <c r="K143" s="44">
        <f t="shared" si="12"/>
        <v>0</v>
      </c>
      <c r="L143" s="51"/>
      <c r="M143" s="112"/>
      <c r="N143" s="51"/>
      <c r="O143" s="51"/>
    </row>
    <row r="144" spans="1:20">
      <c r="A144" s="186"/>
      <c r="B144" s="180"/>
      <c r="C144" s="51" t="s">
        <v>208</v>
      </c>
      <c r="D144" s="51" t="s">
        <v>97</v>
      </c>
      <c r="E144" s="51">
        <v>50</v>
      </c>
      <c r="F144" s="51"/>
      <c r="G144" s="51"/>
      <c r="H144" s="112"/>
      <c r="I144" s="23"/>
      <c r="J144" s="70">
        <f t="shared" si="11"/>
        <v>0</v>
      </c>
      <c r="K144" s="44">
        <f t="shared" si="12"/>
        <v>0</v>
      </c>
      <c r="L144" s="51"/>
      <c r="M144" s="112"/>
      <c r="N144" s="51"/>
      <c r="O144" s="51"/>
    </row>
    <row r="145" spans="1:20">
      <c r="A145" s="187"/>
      <c r="B145" s="181"/>
      <c r="C145" s="51" t="s">
        <v>209</v>
      </c>
      <c r="D145" s="51" t="s">
        <v>97</v>
      </c>
      <c r="E145" s="51">
        <v>50</v>
      </c>
      <c r="F145" s="51"/>
      <c r="G145" s="51"/>
      <c r="H145" s="112"/>
      <c r="I145" s="23"/>
      <c r="J145" s="70">
        <f t="shared" si="11"/>
        <v>0</v>
      </c>
      <c r="K145" s="44">
        <f t="shared" si="12"/>
        <v>0</v>
      </c>
      <c r="L145" s="51"/>
      <c r="M145" s="112"/>
      <c r="N145" s="51"/>
      <c r="O145" s="51"/>
    </row>
    <row r="146" spans="1:20" ht="15.75" thickBot="1">
      <c r="A146" s="25"/>
      <c r="B146" s="69"/>
      <c r="C146" s="69"/>
      <c r="D146" s="15"/>
      <c r="E146" s="15"/>
      <c r="F146" s="15"/>
      <c r="G146" s="15"/>
      <c r="H146" s="15"/>
      <c r="I146" s="105" t="s">
        <v>4</v>
      </c>
      <c r="J146" s="106">
        <f>SUM(J139:J145)</f>
        <v>0</v>
      </c>
      <c r="K146" s="107">
        <f>SUM(K139:K145)</f>
        <v>0</v>
      </c>
      <c r="L146" s="15"/>
      <c r="M146" s="109"/>
      <c r="N146" s="15"/>
      <c r="O146" s="15"/>
      <c r="Q146" s="96"/>
      <c r="R146" s="96"/>
      <c r="S146" s="96"/>
      <c r="T146" s="96"/>
    </row>
    <row r="147" spans="1:20" ht="15.75" thickBot="1">
      <c r="A147" s="93"/>
      <c r="B147" s="24"/>
      <c r="C147" s="69"/>
      <c r="D147" s="15"/>
      <c r="E147" s="15"/>
      <c r="F147" s="15"/>
      <c r="G147" s="15"/>
      <c r="H147" s="15"/>
      <c r="I147" s="7"/>
      <c r="J147" s="7"/>
      <c r="K147" s="7"/>
      <c r="L147" s="15"/>
      <c r="M147" s="109"/>
      <c r="N147" s="15"/>
      <c r="O147" s="15"/>
      <c r="Q147" s="55"/>
      <c r="R147" s="55"/>
      <c r="S147" s="55"/>
      <c r="T147" s="55"/>
    </row>
    <row r="148" spans="1:20" ht="45.75" thickBot="1">
      <c r="A148" s="25"/>
      <c r="B148" s="24"/>
      <c r="C148" s="38"/>
      <c r="D148" s="15"/>
      <c r="E148" s="15"/>
      <c r="F148" s="84" t="s">
        <v>5</v>
      </c>
      <c r="G148" s="84" t="s">
        <v>6</v>
      </c>
      <c r="H148" s="85" t="s">
        <v>7</v>
      </c>
      <c r="I148" s="84" t="s">
        <v>296</v>
      </c>
      <c r="J148" s="84" t="s">
        <v>8</v>
      </c>
      <c r="K148" s="86" t="s">
        <v>9</v>
      </c>
      <c r="L148" s="87" t="s">
        <v>10</v>
      </c>
      <c r="M148" s="103"/>
      <c r="N148" s="15"/>
      <c r="O148" s="15"/>
    </row>
    <row r="149" spans="1:20" ht="15.75" thickBot="1">
      <c r="A149" s="25"/>
      <c r="B149" s="69"/>
      <c r="C149" s="38"/>
      <c r="D149" s="15"/>
      <c r="E149" s="15"/>
      <c r="F149" s="87">
        <f>J146</f>
        <v>0</v>
      </c>
      <c r="G149" s="87">
        <f>K146</f>
        <v>0</v>
      </c>
      <c r="H149" s="88">
        <v>0.2</v>
      </c>
      <c r="I149" s="87">
        <f>F149*H149</f>
        <v>0</v>
      </c>
      <c r="J149" s="89">
        <f>G149*H149</f>
        <v>0</v>
      </c>
      <c r="K149" s="90">
        <f>F149+I149</f>
        <v>0</v>
      </c>
      <c r="L149" s="91">
        <f>G149+J149</f>
        <v>0</v>
      </c>
      <c r="M149" s="103"/>
      <c r="N149" s="15"/>
      <c r="O149" s="15"/>
    </row>
    <row r="150" spans="1:20">
      <c r="A150" s="15"/>
      <c r="B150" s="69"/>
      <c r="C150" s="38"/>
      <c r="D150" s="15"/>
      <c r="E150" s="15"/>
      <c r="F150" s="15"/>
      <c r="G150" s="15"/>
      <c r="H150" s="15"/>
      <c r="I150" s="109"/>
      <c r="J150" s="109"/>
      <c r="K150" s="15"/>
      <c r="L150" s="103"/>
      <c r="M150" s="103"/>
      <c r="N150" s="15"/>
      <c r="O150" s="15"/>
    </row>
    <row r="151" spans="1:20">
      <c r="A151" s="15"/>
      <c r="B151" s="69"/>
      <c r="C151" s="38"/>
      <c r="D151" s="15"/>
      <c r="E151" s="15"/>
      <c r="F151" s="15"/>
      <c r="G151" s="15"/>
      <c r="H151" s="15"/>
      <c r="I151" s="109"/>
      <c r="J151" s="109"/>
      <c r="K151" s="15"/>
      <c r="L151" s="103"/>
      <c r="M151" s="103"/>
      <c r="N151" s="15"/>
      <c r="O151" s="15"/>
    </row>
    <row r="152" spans="1:20">
      <c r="A152" s="184" t="s">
        <v>195</v>
      </c>
      <c r="B152" s="184"/>
      <c r="C152" s="73"/>
      <c r="D152" s="15"/>
      <c r="E152" s="15"/>
      <c r="F152" s="15"/>
      <c r="G152" s="15"/>
      <c r="H152" s="15"/>
      <c r="I152" s="15"/>
      <c r="J152" s="15"/>
      <c r="K152" s="15"/>
      <c r="L152" s="15"/>
      <c r="M152" s="109"/>
      <c r="N152" s="15"/>
      <c r="O152" s="15"/>
    </row>
    <row r="153" spans="1:20" ht="60">
      <c r="A153" s="51" t="s">
        <v>17</v>
      </c>
      <c r="B153" s="62" t="s">
        <v>0</v>
      </c>
      <c r="C153" s="51" t="s">
        <v>18</v>
      </c>
      <c r="D153" s="63" t="s">
        <v>1</v>
      </c>
      <c r="E153" s="51" t="s">
        <v>20</v>
      </c>
      <c r="F153" s="64" t="s">
        <v>21</v>
      </c>
      <c r="G153" s="65" t="s">
        <v>2</v>
      </c>
      <c r="H153" s="66" t="s">
        <v>94</v>
      </c>
      <c r="I153" s="67" t="s">
        <v>3</v>
      </c>
      <c r="J153" s="68" t="s">
        <v>22</v>
      </c>
      <c r="K153" s="68" t="s">
        <v>23</v>
      </c>
      <c r="L153" s="67" t="s">
        <v>93</v>
      </c>
      <c r="M153" s="67" t="s">
        <v>100</v>
      </c>
      <c r="N153" s="67" t="s">
        <v>24</v>
      </c>
      <c r="O153" s="67" t="s">
        <v>25</v>
      </c>
      <c r="Q153" s="113"/>
    </row>
    <row r="154" spans="1:20" ht="45">
      <c r="A154" s="18">
        <v>1</v>
      </c>
      <c r="B154" s="9" t="s">
        <v>171</v>
      </c>
      <c r="C154" s="51" t="s">
        <v>89</v>
      </c>
      <c r="D154" s="51" t="s">
        <v>97</v>
      </c>
      <c r="E154" s="51">
        <v>50</v>
      </c>
      <c r="F154" s="51"/>
      <c r="G154" s="51"/>
      <c r="H154" s="104"/>
      <c r="I154" s="114"/>
      <c r="J154" s="70">
        <f>ROUND(H154*E154,2)</f>
        <v>0</v>
      </c>
      <c r="K154" s="44">
        <f t="shared" ref="K154" si="13">ROUND(J154+(J154*I154),2)</f>
        <v>0</v>
      </c>
      <c r="L154" s="18"/>
      <c r="M154" s="104"/>
      <c r="N154" s="18"/>
      <c r="O154" s="18"/>
      <c r="Q154" s="96"/>
      <c r="R154" s="96"/>
      <c r="S154" s="96"/>
      <c r="T154" s="96"/>
    </row>
    <row r="155" spans="1:20" ht="15.75" thickBot="1">
      <c r="A155" s="25"/>
      <c r="B155" s="24"/>
      <c r="C155" s="26"/>
      <c r="D155" s="39"/>
      <c r="E155" s="39"/>
      <c r="F155" s="39"/>
      <c r="G155" s="39"/>
      <c r="H155" s="13"/>
      <c r="I155" s="105" t="s">
        <v>4</v>
      </c>
      <c r="J155" s="106">
        <f>SUM(J154)</f>
        <v>0</v>
      </c>
      <c r="K155" s="107">
        <f>SUM(K154)</f>
        <v>0</v>
      </c>
      <c r="L155" s="25"/>
      <c r="M155" s="109"/>
      <c r="N155" s="15"/>
      <c r="O155" s="15"/>
    </row>
    <row r="156" spans="1:20" ht="15.75" thickBot="1">
      <c r="A156" s="25"/>
      <c r="B156" s="24"/>
      <c r="C156" s="26"/>
      <c r="D156" s="39"/>
      <c r="E156" s="39"/>
      <c r="F156" s="39"/>
      <c r="G156" s="39"/>
      <c r="H156" s="13"/>
      <c r="I156" s="115"/>
      <c r="J156" s="27"/>
      <c r="K156" s="27"/>
      <c r="L156" s="25"/>
      <c r="M156" s="109"/>
      <c r="N156" s="15"/>
      <c r="O156" s="15"/>
    </row>
    <row r="157" spans="1:20" ht="45.75" thickBot="1">
      <c r="A157" s="15"/>
      <c r="B157" s="24"/>
      <c r="C157" s="38"/>
      <c r="D157" s="15"/>
      <c r="E157" s="15"/>
      <c r="F157" s="84" t="s">
        <v>5</v>
      </c>
      <c r="G157" s="84" t="s">
        <v>6</v>
      </c>
      <c r="H157" s="85" t="s">
        <v>7</v>
      </c>
      <c r="I157" s="84" t="s">
        <v>296</v>
      </c>
      <c r="J157" s="84" t="s">
        <v>8</v>
      </c>
      <c r="K157" s="86" t="s">
        <v>9</v>
      </c>
      <c r="L157" s="87" t="s">
        <v>10</v>
      </c>
      <c r="M157" s="109"/>
      <c r="N157" s="15"/>
      <c r="O157" s="15"/>
    </row>
    <row r="158" spans="1:20" ht="15.75" thickBot="1">
      <c r="A158" s="15"/>
      <c r="B158" s="69"/>
      <c r="C158" s="38"/>
      <c r="D158" s="15"/>
      <c r="E158" s="15"/>
      <c r="F158" s="87">
        <f>J155</f>
        <v>0</v>
      </c>
      <c r="G158" s="87">
        <f>K155</f>
        <v>0</v>
      </c>
      <c r="H158" s="88">
        <v>0.2</v>
      </c>
      <c r="I158" s="87">
        <f>F158*H158</f>
        <v>0</v>
      </c>
      <c r="J158" s="89">
        <f>G158*H158</f>
        <v>0</v>
      </c>
      <c r="K158" s="90">
        <f>F158+I158</f>
        <v>0</v>
      </c>
      <c r="L158" s="91">
        <f>G158+J158</f>
        <v>0</v>
      </c>
      <c r="M158" s="109"/>
      <c r="N158" s="15"/>
      <c r="O158" s="15"/>
    </row>
    <row r="159" spans="1:20">
      <c r="A159" s="15"/>
      <c r="B159" s="69"/>
      <c r="C159" s="38"/>
      <c r="D159" s="15"/>
      <c r="E159" s="15"/>
      <c r="F159" s="15"/>
      <c r="G159" s="111"/>
      <c r="H159" s="111"/>
      <c r="I159" s="111"/>
      <c r="J159" s="111"/>
      <c r="K159" s="111"/>
      <c r="L159" s="111"/>
      <c r="M159" s="109"/>
      <c r="N159" s="15"/>
      <c r="O159" s="15"/>
    </row>
    <row r="160" spans="1:20">
      <c r="A160" s="15"/>
      <c r="B160" s="69"/>
      <c r="C160" s="38"/>
      <c r="D160" s="15"/>
      <c r="E160" s="15"/>
      <c r="F160" s="15"/>
      <c r="G160" s="111"/>
      <c r="H160" s="111"/>
      <c r="I160" s="111"/>
      <c r="J160" s="111"/>
      <c r="K160" s="111"/>
      <c r="L160" s="111"/>
      <c r="M160" s="109"/>
      <c r="N160" s="15"/>
      <c r="O160" s="15"/>
    </row>
    <row r="161" spans="1:20">
      <c r="A161" s="184" t="s">
        <v>102</v>
      </c>
      <c r="B161" s="184"/>
      <c r="C161" s="73"/>
      <c r="D161" s="108"/>
      <c r="E161" s="108"/>
      <c r="F161" s="108"/>
      <c r="G161" s="111"/>
      <c r="H161" s="111"/>
      <c r="I161" s="111"/>
      <c r="J161" s="111"/>
      <c r="K161" s="111"/>
      <c r="L161" s="111"/>
      <c r="M161" s="109"/>
      <c r="N161" s="15"/>
      <c r="O161" s="15"/>
    </row>
    <row r="162" spans="1:20" ht="60">
      <c r="A162" s="51" t="s">
        <v>17</v>
      </c>
      <c r="B162" s="62" t="s">
        <v>0</v>
      </c>
      <c r="C162" s="51" t="s">
        <v>18</v>
      </c>
      <c r="D162" s="63" t="s">
        <v>1</v>
      </c>
      <c r="E162" s="51" t="s">
        <v>20</v>
      </c>
      <c r="F162" s="64" t="s">
        <v>21</v>
      </c>
      <c r="G162" s="65" t="s">
        <v>2</v>
      </c>
      <c r="H162" s="66" t="s">
        <v>94</v>
      </c>
      <c r="I162" s="67" t="s">
        <v>3</v>
      </c>
      <c r="J162" s="68" t="s">
        <v>22</v>
      </c>
      <c r="K162" s="68" t="s">
        <v>23</v>
      </c>
      <c r="L162" s="67" t="s">
        <v>93</v>
      </c>
      <c r="M162" s="67" t="s">
        <v>100</v>
      </c>
      <c r="N162" s="67" t="s">
        <v>24</v>
      </c>
      <c r="O162" s="67" t="s">
        <v>25</v>
      </c>
      <c r="Q162" s="93"/>
    </row>
    <row r="163" spans="1:20">
      <c r="A163" s="28">
        <v>1</v>
      </c>
      <c r="B163" s="9" t="s">
        <v>112</v>
      </c>
      <c r="C163" s="51" t="s">
        <v>123</v>
      </c>
      <c r="D163" s="51" t="s">
        <v>97</v>
      </c>
      <c r="E163" s="51">
        <v>3</v>
      </c>
      <c r="F163" s="51"/>
      <c r="G163" s="51"/>
      <c r="H163" s="104"/>
      <c r="I163" s="11"/>
      <c r="J163" s="70">
        <f t="shared" ref="J163:J175" si="14">ROUND(H163*E163,2)</f>
        <v>0</v>
      </c>
      <c r="K163" s="44">
        <f t="shared" ref="K163:K175" si="15">ROUND(J163+(J163*I163),2)</f>
        <v>0</v>
      </c>
      <c r="L163" s="18"/>
      <c r="M163" s="104"/>
      <c r="N163" s="18"/>
      <c r="O163" s="18"/>
      <c r="Q163" s="72"/>
      <c r="R163" s="72"/>
    </row>
    <row r="164" spans="1:20">
      <c r="A164" s="28">
        <v>2</v>
      </c>
      <c r="B164" s="9" t="s">
        <v>113</v>
      </c>
      <c r="C164" s="51" t="s">
        <v>124</v>
      </c>
      <c r="D164" s="51" t="s">
        <v>97</v>
      </c>
      <c r="E164" s="51">
        <v>5</v>
      </c>
      <c r="F164" s="51"/>
      <c r="G164" s="51"/>
      <c r="H164" s="104"/>
      <c r="I164" s="11"/>
      <c r="J164" s="70">
        <f t="shared" si="14"/>
        <v>0</v>
      </c>
      <c r="K164" s="44">
        <f t="shared" si="15"/>
        <v>0</v>
      </c>
      <c r="L164" s="18"/>
      <c r="M164" s="104"/>
      <c r="N164" s="18"/>
      <c r="O164" s="18"/>
      <c r="Q164" s="72"/>
      <c r="R164" s="72"/>
    </row>
    <row r="165" spans="1:20">
      <c r="A165" s="28">
        <v>3</v>
      </c>
      <c r="B165" s="9" t="s">
        <v>114</v>
      </c>
      <c r="C165" s="51" t="s">
        <v>125</v>
      </c>
      <c r="D165" s="51" t="s">
        <v>97</v>
      </c>
      <c r="E165" s="51">
        <v>3</v>
      </c>
      <c r="F165" s="51"/>
      <c r="G165" s="51"/>
      <c r="H165" s="104"/>
      <c r="I165" s="11"/>
      <c r="J165" s="70">
        <f t="shared" si="14"/>
        <v>0</v>
      </c>
      <c r="K165" s="44">
        <f t="shared" si="15"/>
        <v>0</v>
      </c>
      <c r="L165" s="18"/>
      <c r="M165" s="104"/>
      <c r="N165" s="18"/>
      <c r="O165" s="18"/>
      <c r="Q165" s="72"/>
      <c r="R165" s="72"/>
    </row>
    <row r="166" spans="1:20">
      <c r="A166" s="29">
        <v>4</v>
      </c>
      <c r="B166" s="9" t="s">
        <v>115</v>
      </c>
      <c r="C166" s="51" t="s">
        <v>126</v>
      </c>
      <c r="D166" s="51" t="s">
        <v>97</v>
      </c>
      <c r="E166" s="51">
        <v>3</v>
      </c>
      <c r="F166" s="51"/>
      <c r="G166" s="51"/>
      <c r="H166" s="104"/>
      <c r="I166" s="11"/>
      <c r="J166" s="70">
        <f t="shared" si="14"/>
        <v>0</v>
      </c>
      <c r="K166" s="44">
        <f t="shared" si="15"/>
        <v>0</v>
      </c>
      <c r="L166" s="18"/>
      <c r="M166" s="104"/>
      <c r="N166" s="18"/>
      <c r="O166" s="18"/>
      <c r="Q166" s="72"/>
      <c r="R166" s="72"/>
    </row>
    <row r="167" spans="1:20">
      <c r="A167" s="18">
        <v>5</v>
      </c>
      <c r="B167" s="9" t="s">
        <v>116</v>
      </c>
      <c r="C167" s="51" t="s">
        <v>127</v>
      </c>
      <c r="D167" s="51" t="s">
        <v>97</v>
      </c>
      <c r="E167" s="51">
        <v>2</v>
      </c>
      <c r="F167" s="51"/>
      <c r="G167" s="51"/>
      <c r="H167" s="104"/>
      <c r="I167" s="11"/>
      <c r="J167" s="70">
        <f t="shared" si="14"/>
        <v>0</v>
      </c>
      <c r="K167" s="44">
        <f t="shared" si="15"/>
        <v>0</v>
      </c>
      <c r="L167" s="18"/>
      <c r="M167" s="104"/>
      <c r="N167" s="18"/>
      <c r="O167" s="18"/>
      <c r="Q167" s="72"/>
      <c r="R167" s="72"/>
    </row>
    <row r="168" spans="1:20">
      <c r="A168" s="18">
        <v>6</v>
      </c>
      <c r="B168" s="9" t="s">
        <v>117</v>
      </c>
      <c r="C168" s="51" t="s">
        <v>128</v>
      </c>
      <c r="D168" s="51" t="s">
        <v>97</v>
      </c>
      <c r="E168" s="51">
        <v>5</v>
      </c>
      <c r="F168" s="51"/>
      <c r="G168" s="51"/>
      <c r="H168" s="104"/>
      <c r="I168" s="11"/>
      <c r="J168" s="70">
        <f t="shared" si="14"/>
        <v>0</v>
      </c>
      <c r="K168" s="44">
        <f t="shared" si="15"/>
        <v>0</v>
      </c>
      <c r="L168" s="18"/>
      <c r="M168" s="104"/>
      <c r="N168" s="18"/>
      <c r="O168" s="18"/>
      <c r="Q168" s="72"/>
      <c r="R168" s="72"/>
    </row>
    <row r="169" spans="1:20">
      <c r="A169" s="18">
        <v>7</v>
      </c>
      <c r="B169" s="9" t="s">
        <v>118</v>
      </c>
      <c r="C169" s="51" t="s">
        <v>129</v>
      </c>
      <c r="D169" s="51" t="s">
        <v>97</v>
      </c>
      <c r="E169" s="51">
        <v>12</v>
      </c>
      <c r="F169" s="51"/>
      <c r="G169" s="51"/>
      <c r="H169" s="104"/>
      <c r="I169" s="11"/>
      <c r="J169" s="70">
        <f t="shared" si="14"/>
        <v>0</v>
      </c>
      <c r="K169" s="44">
        <f t="shared" si="15"/>
        <v>0</v>
      </c>
      <c r="L169" s="18"/>
      <c r="M169" s="104"/>
      <c r="N169" s="18"/>
      <c r="O169" s="18"/>
      <c r="Q169" s="72"/>
      <c r="R169" s="72"/>
    </row>
    <row r="170" spans="1:20" ht="30">
      <c r="A170" s="18">
        <v>8</v>
      </c>
      <c r="B170" s="9" t="s">
        <v>119</v>
      </c>
      <c r="C170" s="51" t="s">
        <v>130</v>
      </c>
      <c r="D170" s="51" t="s">
        <v>97</v>
      </c>
      <c r="E170" s="51">
        <v>10</v>
      </c>
      <c r="F170" s="51"/>
      <c r="G170" s="51"/>
      <c r="H170" s="104"/>
      <c r="I170" s="11"/>
      <c r="J170" s="70">
        <f t="shared" si="14"/>
        <v>0</v>
      </c>
      <c r="K170" s="44">
        <f t="shared" si="15"/>
        <v>0</v>
      </c>
      <c r="L170" s="18"/>
      <c r="M170" s="104"/>
      <c r="N170" s="18"/>
      <c r="O170" s="18"/>
      <c r="Q170" s="72"/>
      <c r="R170" s="72"/>
    </row>
    <row r="171" spans="1:20">
      <c r="A171" s="18">
        <v>9</v>
      </c>
      <c r="B171" s="9" t="s">
        <v>135</v>
      </c>
      <c r="C171" s="51" t="s">
        <v>136</v>
      </c>
      <c r="D171" s="51" t="s">
        <v>98</v>
      </c>
      <c r="E171" s="51">
        <v>2</v>
      </c>
      <c r="F171" s="51"/>
      <c r="G171" s="51"/>
      <c r="H171" s="104"/>
      <c r="I171" s="11"/>
      <c r="J171" s="70">
        <f t="shared" si="14"/>
        <v>0</v>
      </c>
      <c r="K171" s="44">
        <f t="shared" si="15"/>
        <v>0</v>
      </c>
      <c r="L171" s="18"/>
      <c r="M171" s="104"/>
      <c r="N171" s="18"/>
      <c r="O171" s="18"/>
      <c r="Q171" s="72"/>
      <c r="R171" s="72"/>
    </row>
    <row r="172" spans="1:20" ht="30">
      <c r="A172" s="18">
        <v>10</v>
      </c>
      <c r="B172" s="9" t="s">
        <v>120</v>
      </c>
      <c r="C172" s="51" t="s">
        <v>131</v>
      </c>
      <c r="D172" s="51" t="s">
        <v>97</v>
      </c>
      <c r="E172" s="51">
        <v>2</v>
      </c>
      <c r="F172" s="51"/>
      <c r="G172" s="51"/>
      <c r="H172" s="104"/>
      <c r="I172" s="11"/>
      <c r="J172" s="70">
        <f t="shared" si="14"/>
        <v>0</v>
      </c>
      <c r="K172" s="44">
        <f t="shared" si="15"/>
        <v>0</v>
      </c>
      <c r="L172" s="18"/>
      <c r="M172" s="104"/>
      <c r="N172" s="18"/>
      <c r="O172" s="18"/>
      <c r="Q172" s="72"/>
      <c r="R172" s="72"/>
    </row>
    <row r="173" spans="1:20">
      <c r="A173" s="18">
        <v>11</v>
      </c>
      <c r="B173" s="9" t="s">
        <v>134</v>
      </c>
      <c r="C173" s="51" t="s">
        <v>136</v>
      </c>
      <c r="D173" s="51" t="s">
        <v>98</v>
      </c>
      <c r="E173" s="51">
        <v>2</v>
      </c>
      <c r="F173" s="51"/>
      <c r="G173" s="51"/>
      <c r="H173" s="104"/>
      <c r="I173" s="11"/>
      <c r="J173" s="70">
        <f t="shared" si="14"/>
        <v>0</v>
      </c>
      <c r="K173" s="44">
        <f t="shared" si="15"/>
        <v>0</v>
      </c>
      <c r="L173" s="18"/>
      <c r="M173" s="104"/>
      <c r="N173" s="18"/>
      <c r="O173" s="18"/>
      <c r="Q173" s="72"/>
      <c r="R173" s="72"/>
    </row>
    <row r="174" spans="1:20" ht="30">
      <c r="A174" s="18">
        <v>12</v>
      </c>
      <c r="B174" s="9" t="s">
        <v>121</v>
      </c>
      <c r="C174" s="51" t="s">
        <v>132</v>
      </c>
      <c r="D174" s="51" t="s">
        <v>97</v>
      </c>
      <c r="E174" s="51">
        <v>15</v>
      </c>
      <c r="F174" s="51"/>
      <c r="G174" s="51"/>
      <c r="H174" s="104"/>
      <c r="I174" s="11"/>
      <c r="J174" s="70">
        <f t="shared" si="14"/>
        <v>0</v>
      </c>
      <c r="K174" s="44">
        <f t="shared" si="15"/>
        <v>0</v>
      </c>
      <c r="L174" s="18"/>
      <c r="M174" s="104"/>
      <c r="N174" s="18"/>
      <c r="O174" s="18"/>
      <c r="Q174" s="72"/>
      <c r="R174" s="72"/>
    </row>
    <row r="175" spans="1:20">
      <c r="A175" s="18">
        <v>13</v>
      </c>
      <c r="B175" s="9" t="s">
        <v>133</v>
      </c>
      <c r="C175" s="51" t="s">
        <v>136</v>
      </c>
      <c r="D175" s="51" t="s">
        <v>98</v>
      </c>
      <c r="E175" s="51">
        <v>3</v>
      </c>
      <c r="F175" s="51"/>
      <c r="G175" s="51"/>
      <c r="H175" s="104"/>
      <c r="I175" s="11"/>
      <c r="J175" s="70">
        <f t="shared" si="14"/>
        <v>0</v>
      </c>
      <c r="K175" s="44">
        <f t="shared" si="15"/>
        <v>0</v>
      </c>
      <c r="L175" s="18"/>
      <c r="M175" s="104"/>
      <c r="N175" s="18"/>
      <c r="O175" s="18"/>
      <c r="Q175" s="72"/>
      <c r="R175" s="72"/>
    </row>
    <row r="176" spans="1:20" ht="15.75" thickBot="1">
      <c r="A176" s="108"/>
      <c r="B176" s="74"/>
      <c r="C176" s="73"/>
      <c r="D176" s="108"/>
      <c r="E176" s="108"/>
      <c r="F176" s="108"/>
      <c r="G176" s="108"/>
      <c r="H176" s="108"/>
      <c r="I176" s="105" t="s">
        <v>4</v>
      </c>
      <c r="J176" s="106">
        <f>SUM(J163:J175)</f>
        <v>0</v>
      </c>
      <c r="K176" s="107">
        <f>SUM(K163:K175)</f>
        <v>0</v>
      </c>
      <c r="L176" s="108"/>
      <c r="M176" s="109"/>
      <c r="N176" s="15"/>
      <c r="O176" s="15"/>
      <c r="Q176" s="79"/>
      <c r="R176" s="79"/>
      <c r="S176" s="79"/>
      <c r="T176" s="79"/>
    </row>
    <row r="177" spans="1:20" ht="15.75" thickBot="1">
      <c r="A177" s="15"/>
      <c r="B177" s="69"/>
      <c r="C177" s="38"/>
      <c r="D177" s="15"/>
      <c r="E177" s="15"/>
      <c r="F177" s="15"/>
      <c r="G177" s="15"/>
      <c r="H177" s="15"/>
      <c r="I177" s="15"/>
      <c r="J177" s="15"/>
      <c r="K177" s="15"/>
      <c r="L177" s="15"/>
      <c r="M177" s="109"/>
      <c r="N177" s="15"/>
      <c r="O177" s="15"/>
    </row>
    <row r="178" spans="1:20" ht="45.75" thickBot="1">
      <c r="A178" s="15"/>
      <c r="B178" s="69"/>
      <c r="C178" s="38"/>
      <c r="D178" s="15"/>
      <c r="E178" s="15"/>
      <c r="F178" s="84" t="s">
        <v>5</v>
      </c>
      <c r="G178" s="84" t="s">
        <v>6</v>
      </c>
      <c r="H178" s="85" t="s">
        <v>7</v>
      </c>
      <c r="I178" s="84" t="s">
        <v>296</v>
      </c>
      <c r="J178" s="84" t="s">
        <v>8</v>
      </c>
      <c r="K178" s="86" t="s">
        <v>9</v>
      </c>
      <c r="L178" s="87" t="s">
        <v>10</v>
      </c>
      <c r="M178" s="109"/>
      <c r="N178" s="15"/>
      <c r="O178" s="15"/>
    </row>
    <row r="179" spans="1:20" ht="15.75" thickBot="1">
      <c r="A179" s="15"/>
      <c r="B179" s="69"/>
      <c r="C179" s="38"/>
      <c r="D179" s="15"/>
      <c r="E179" s="15"/>
      <c r="F179" s="87">
        <f>J176</f>
        <v>0</v>
      </c>
      <c r="G179" s="87">
        <f>K176</f>
        <v>0</v>
      </c>
      <c r="H179" s="88">
        <v>0.2</v>
      </c>
      <c r="I179" s="87">
        <f>F179*H179</f>
        <v>0</v>
      </c>
      <c r="J179" s="89">
        <f>G179*H179</f>
        <v>0</v>
      </c>
      <c r="K179" s="90">
        <f>F179+I179</f>
        <v>0</v>
      </c>
      <c r="L179" s="91">
        <f>G179+J179</f>
        <v>0</v>
      </c>
      <c r="M179" s="109"/>
      <c r="N179" s="15"/>
      <c r="O179" s="15"/>
    </row>
    <row r="180" spans="1:20">
      <c r="A180" s="15"/>
      <c r="B180" s="69"/>
      <c r="C180" s="38"/>
      <c r="D180" s="15"/>
      <c r="E180" s="15"/>
      <c r="F180" s="15"/>
      <c r="G180" s="15"/>
      <c r="H180" s="15"/>
      <c r="I180" s="109"/>
      <c r="J180" s="109"/>
      <c r="K180" s="15"/>
      <c r="L180" s="109"/>
      <c r="M180" s="109"/>
      <c r="N180" s="15"/>
      <c r="O180" s="15"/>
    </row>
    <row r="181" spans="1:20">
      <c r="A181" s="15"/>
      <c r="B181" s="69"/>
      <c r="C181" s="38"/>
      <c r="D181" s="15"/>
      <c r="E181" s="15"/>
      <c r="F181" s="15"/>
      <c r="G181" s="15"/>
      <c r="H181" s="15"/>
      <c r="I181" s="109"/>
      <c r="J181" s="109"/>
      <c r="K181" s="15"/>
      <c r="L181" s="109"/>
      <c r="M181" s="109"/>
      <c r="N181" s="15"/>
      <c r="O181" s="15"/>
    </row>
    <row r="182" spans="1:20">
      <c r="A182" s="184" t="s">
        <v>103</v>
      </c>
      <c r="B182" s="184"/>
      <c r="C182" s="73"/>
      <c r="D182" s="15"/>
      <c r="E182" s="15"/>
      <c r="F182" s="15"/>
      <c r="G182" s="15"/>
      <c r="H182" s="15"/>
      <c r="I182" s="15"/>
      <c r="J182" s="15"/>
      <c r="K182" s="15"/>
      <c r="L182" s="15"/>
      <c r="M182" s="109"/>
      <c r="N182" s="15"/>
      <c r="O182" s="15"/>
    </row>
    <row r="183" spans="1:20" ht="60">
      <c r="A183" s="51" t="s">
        <v>17</v>
      </c>
      <c r="B183" s="62" t="s">
        <v>0</v>
      </c>
      <c r="C183" s="51" t="s">
        <v>18</v>
      </c>
      <c r="D183" s="63" t="s">
        <v>1</v>
      </c>
      <c r="E183" s="51" t="s">
        <v>20</v>
      </c>
      <c r="F183" s="64" t="s">
        <v>21</v>
      </c>
      <c r="G183" s="65" t="s">
        <v>2</v>
      </c>
      <c r="H183" s="66" t="s">
        <v>94</v>
      </c>
      <c r="I183" s="67" t="s">
        <v>3</v>
      </c>
      <c r="J183" s="68" t="s">
        <v>22</v>
      </c>
      <c r="K183" s="68" t="s">
        <v>23</v>
      </c>
      <c r="L183" s="67" t="s">
        <v>93</v>
      </c>
      <c r="M183" s="67" t="s">
        <v>100</v>
      </c>
      <c r="N183" s="67" t="s">
        <v>24</v>
      </c>
      <c r="O183" s="67" t="s">
        <v>25</v>
      </c>
      <c r="Q183" s="93"/>
    </row>
    <row r="184" spans="1:20" ht="60">
      <c r="A184" s="28">
        <v>1</v>
      </c>
      <c r="B184" s="116" t="s">
        <v>156</v>
      </c>
      <c r="C184" s="51" t="s">
        <v>89</v>
      </c>
      <c r="D184" s="30" t="s">
        <v>98</v>
      </c>
      <c r="E184" s="117">
        <v>45</v>
      </c>
      <c r="F184" s="18"/>
      <c r="G184" s="18"/>
      <c r="H184" s="104"/>
      <c r="I184" s="11"/>
      <c r="J184" s="70">
        <f>ROUND(H184*E184,2)</f>
        <v>0</v>
      </c>
      <c r="K184" s="44">
        <f t="shared" ref="K184:K186" si="16">ROUND(J184+(J184*I184),2)</f>
        <v>0</v>
      </c>
      <c r="L184" s="18"/>
      <c r="M184" s="104"/>
      <c r="N184" s="18"/>
      <c r="O184" s="18"/>
      <c r="Q184" s="72"/>
      <c r="R184" s="72"/>
    </row>
    <row r="185" spans="1:20" ht="60">
      <c r="A185" s="28">
        <v>2</v>
      </c>
      <c r="B185" s="116" t="s">
        <v>157</v>
      </c>
      <c r="C185" s="51" t="s">
        <v>89</v>
      </c>
      <c r="D185" s="30" t="s">
        <v>98</v>
      </c>
      <c r="E185" s="117">
        <v>45</v>
      </c>
      <c r="F185" s="18"/>
      <c r="G185" s="18"/>
      <c r="H185" s="104"/>
      <c r="I185" s="11"/>
      <c r="J185" s="70">
        <f>ROUND(H185*E185,2)</f>
        <v>0</v>
      </c>
      <c r="K185" s="44">
        <f t="shared" si="16"/>
        <v>0</v>
      </c>
      <c r="L185" s="18"/>
      <c r="M185" s="104"/>
      <c r="N185" s="18"/>
      <c r="O185" s="18"/>
      <c r="Q185" s="72"/>
      <c r="R185" s="72"/>
    </row>
    <row r="186" spans="1:20" ht="30">
      <c r="A186" s="31">
        <v>3</v>
      </c>
      <c r="B186" s="32" t="s">
        <v>122</v>
      </c>
      <c r="C186" s="51" t="s">
        <v>89</v>
      </c>
      <c r="D186" s="31" t="s">
        <v>97</v>
      </c>
      <c r="E186" s="33">
        <v>120</v>
      </c>
      <c r="F186" s="18"/>
      <c r="G186" s="18"/>
      <c r="H186" s="104"/>
      <c r="I186" s="11"/>
      <c r="J186" s="70">
        <f>ROUND(H186*E186,2)</f>
        <v>0</v>
      </c>
      <c r="K186" s="44">
        <f t="shared" si="16"/>
        <v>0</v>
      </c>
      <c r="L186" s="18"/>
      <c r="M186" s="104"/>
      <c r="N186" s="18"/>
      <c r="O186" s="18"/>
      <c r="Q186" s="72"/>
      <c r="R186" s="72"/>
    </row>
    <row r="187" spans="1:20" ht="15.75" thickBot="1">
      <c r="A187" s="15"/>
      <c r="B187" s="69"/>
      <c r="C187" s="38"/>
      <c r="D187" s="15"/>
      <c r="E187" s="15"/>
      <c r="F187" s="15"/>
      <c r="G187" s="15"/>
      <c r="H187" s="15"/>
      <c r="I187" s="105" t="s">
        <v>4</v>
      </c>
      <c r="J187" s="106">
        <f>SUM(J184:J186)</f>
        <v>0</v>
      </c>
      <c r="K187" s="107">
        <f>SUM(K184:K186)</f>
        <v>0</v>
      </c>
      <c r="L187" s="15"/>
      <c r="M187" s="109"/>
      <c r="N187" s="15"/>
      <c r="O187" s="15"/>
      <c r="Q187" s="96"/>
      <c r="R187" s="96"/>
      <c r="S187" s="79"/>
      <c r="T187" s="79"/>
    </row>
    <row r="188" spans="1:20" ht="15.75" thickBot="1">
      <c r="A188" s="15"/>
      <c r="B188" s="69"/>
      <c r="C188" s="38"/>
      <c r="D188" s="15"/>
      <c r="E188" s="15"/>
      <c r="F188" s="15"/>
      <c r="G188" s="15"/>
      <c r="H188" s="15"/>
      <c r="I188" s="7"/>
      <c r="J188" s="7"/>
      <c r="K188" s="7"/>
      <c r="L188" s="15"/>
      <c r="M188" s="109"/>
      <c r="N188" s="15"/>
      <c r="O188" s="15"/>
    </row>
    <row r="189" spans="1:20" ht="45.75" thickBot="1">
      <c r="A189" s="15"/>
      <c r="B189" s="69"/>
      <c r="C189" s="38"/>
      <c r="D189" s="15"/>
      <c r="E189" s="15"/>
      <c r="F189" s="84" t="s">
        <v>5</v>
      </c>
      <c r="G189" s="84" t="s">
        <v>6</v>
      </c>
      <c r="H189" s="85" t="s">
        <v>7</v>
      </c>
      <c r="I189" s="84" t="s">
        <v>296</v>
      </c>
      <c r="J189" s="84" t="s">
        <v>8</v>
      </c>
      <c r="K189" s="86" t="s">
        <v>9</v>
      </c>
      <c r="L189" s="87" t="s">
        <v>10</v>
      </c>
      <c r="M189" s="109"/>
      <c r="N189" s="15"/>
      <c r="O189" s="15"/>
    </row>
    <row r="190" spans="1:20" ht="15.75" thickBot="1">
      <c r="A190" s="15"/>
      <c r="B190" s="69"/>
      <c r="C190" s="38"/>
      <c r="D190" s="15"/>
      <c r="E190" s="15"/>
      <c r="F190" s="87">
        <f>J187</f>
        <v>0</v>
      </c>
      <c r="G190" s="87">
        <f>K187</f>
        <v>0</v>
      </c>
      <c r="H190" s="88">
        <v>0.2</v>
      </c>
      <c r="I190" s="87">
        <f>F190*H190</f>
        <v>0</v>
      </c>
      <c r="J190" s="89">
        <f>G190*H190</f>
        <v>0</v>
      </c>
      <c r="K190" s="90">
        <f>F190+I190</f>
        <v>0</v>
      </c>
      <c r="L190" s="91">
        <f>G190+J190</f>
        <v>0</v>
      </c>
      <c r="M190" s="109"/>
      <c r="N190" s="15"/>
      <c r="O190" s="15"/>
    </row>
    <row r="191" spans="1:20">
      <c r="A191" s="15"/>
      <c r="B191" s="69"/>
      <c r="C191" s="38"/>
      <c r="D191" s="15"/>
      <c r="E191" s="15"/>
      <c r="F191" s="15"/>
      <c r="G191" s="111"/>
      <c r="H191" s="111"/>
      <c r="I191" s="111"/>
      <c r="J191" s="111"/>
      <c r="K191" s="111"/>
      <c r="L191" s="111"/>
      <c r="M191" s="109"/>
      <c r="N191" s="15"/>
      <c r="O191" s="15"/>
    </row>
    <row r="192" spans="1:20">
      <c r="A192" s="15"/>
      <c r="B192" s="69"/>
      <c r="C192" s="38"/>
      <c r="D192" s="15"/>
      <c r="E192" s="15"/>
      <c r="F192" s="15"/>
      <c r="G192" s="111"/>
      <c r="H192" s="111"/>
      <c r="I192" s="111"/>
      <c r="J192" s="111"/>
      <c r="K192" s="111"/>
      <c r="L192" s="111"/>
      <c r="M192" s="109"/>
      <c r="N192" s="15"/>
      <c r="O192" s="15"/>
    </row>
    <row r="193" spans="1:20">
      <c r="A193" s="184" t="s">
        <v>104</v>
      </c>
      <c r="B193" s="184"/>
      <c r="C193" s="73"/>
      <c r="D193" s="15"/>
      <c r="E193" s="15"/>
      <c r="F193" s="15"/>
      <c r="G193" s="15"/>
      <c r="H193" s="15"/>
      <c r="I193" s="15"/>
      <c r="J193" s="15"/>
      <c r="K193" s="15"/>
      <c r="L193" s="15"/>
      <c r="M193" s="109"/>
      <c r="N193" s="15"/>
      <c r="O193" s="15"/>
    </row>
    <row r="194" spans="1:20" ht="60">
      <c r="A194" s="51" t="s">
        <v>17</v>
      </c>
      <c r="B194" s="62" t="s">
        <v>0</v>
      </c>
      <c r="C194" s="51" t="s">
        <v>18</v>
      </c>
      <c r="D194" s="63" t="s">
        <v>1</v>
      </c>
      <c r="E194" s="51" t="s">
        <v>20</v>
      </c>
      <c r="F194" s="64" t="s">
        <v>21</v>
      </c>
      <c r="G194" s="65" t="s">
        <v>2</v>
      </c>
      <c r="H194" s="66" t="s">
        <v>94</v>
      </c>
      <c r="I194" s="67" t="s">
        <v>3</v>
      </c>
      <c r="J194" s="68" t="s">
        <v>22</v>
      </c>
      <c r="K194" s="68" t="s">
        <v>23</v>
      </c>
      <c r="L194" s="67" t="s">
        <v>93</v>
      </c>
      <c r="M194" s="67" t="s">
        <v>100</v>
      </c>
      <c r="N194" s="67" t="s">
        <v>24</v>
      </c>
      <c r="O194" s="67" t="s">
        <v>25</v>
      </c>
      <c r="Q194" s="93"/>
    </row>
    <row r="195" spans="1:20" ht="30">
      <c r="A195" s="28">
        <v>1</v>
      </c>
      <c r="B195" s="34" t="s">
        <v>137</v>
      </c>
      <c r="C195" s="51" t="s">
        <v>89</v>
      </c>
      <c r="D195" s="35" t="s">
        <v>98</v>
      </c>
      <c r="E195" s="35">
        <v>100</v>
      </c>
      <c r="F195" s="35"/>
      <c r="G195" s="35"/>
      <c r="H195" s="118"/>
      <c r="I195" s="11"/>
      <c r="J195" s="70">
        <f>ROUND(H195*E195,2)</f>
        <v>0</v>
      </c>
      <c r="K195" s="44">
        <f t="shared" ref="K195" si="17">ROUND(J195+(J195*I195),2)</f>
        <v>0</v>
      </c>
      <c r="L195" s="18"/>
      <c r="M195" s="104"/>
      <c r="N195" s="18"/>
      <c r="O195" s="18"/>
      <c r="Q195" s="96"/>
      <c r="R195" s="96"/>
      <c r="S195" s="96"/>
      <c r="T195" s="96"/>
    </row>
    <row r="196" spans="1:20" ht="15.75" thickBot="1">
      <c r="A196" s="15"/>
      <c r="B196" s="69"/>
      <c r="C196" s="38"/>
      <c r="D196" s="15"/>
      <c r="E196" s="15"/>
      <c r="F196" s="15"/>
      <c r="G196" s="15"/>
      <c r="H196" s="15"/>
      <c r="I196" s="105" t="s">
        <v>4</v>
      </c>
      <c r="J196" s="106">
        <f>SUM(J195)</f>
        <v>0</v>
      </c>
      <c r="K196" s="107">
        <f>SUM(K195)</f>
        <v>0</v>
      </c>
      <c r="L196" s="15"/>
      <c r="M196" s="109"/>
      <c r="N196" s="15"/>
      <c r="O196" s="15"/>
    </row>
    <row r="197" spans="1:20" ht="15.75" thickBot="1">
      <c r="A197" s="15"/>
      <c r="B197" s="69"/>
      <c r="C197" s="38"/>
      <c r="D197" s="15"/>
      <c r="E197" s="15"/>
      <c r="F197" s="15"/>
      <c r="G197" s="15"/>
      <c r="H197" s="15"/>
      <c r="I197" s="15"/>
      <c r="J197" s="15"/>
      <c r="K197" s="15"/>
      <c r="L197" s="15"/>
      <c r="M197" s="109"/>
      <c r="N197" s="15"/>
      <c r="O197" s="15"/>
    </row>
    <row r="198" spans="1:20" ht="45.75" thickBot="1">
      <c r="A198" s="15"/>
      <c r="B198" s="69"/>
      <c r="C198" s="38"/>
      <c r="D198" s="15"/>
      <c r="E198" s="15"/>
      <c r="F198" s="84" t="s">
        <v>5</v>
      </c>
      <c r="G198" s="84" t="s">
        <v>6</v>
      </c>
      <c r="H198" s="85" t="s">
        <v>7</v>
      </c>
      <c r="I198" s="84" t="s">
        <v>296</v>
      </c>
      <c r="J198" s="84" t="s">
        <v>8</v>
      </c>
      <c r="K198" s="86" t="s">
        <v>9</v>
      </c>
      <c r="L198" s="87" t="s">
        <v>10</v>
      </c>
      <c r="M198" s="109"/>
      <c r="N198" s="15"/>
      <c r="O198" s="15"/>
    </row>
    <row r="199" spans="1:20" ht="15.75" thickBot="1">
      <c r="A199" s="15"/>
      <c r="B199" s="69"/>
      <c r="C199" s="38"/>
      <c r="D199" s="15"/>
      <c r="E199" s="15"/>
      <c r="F199" s="87">
        <f>J196</f>
        <v>0</v>
      </c>
      <c r="G199" s="87">
        <f>K196</f>
        <v>0</v>
      </c>
      <c r="H199" s="88">
        <v>0.2</v>
      </c>
      <c r="I199" s="87">
        <f>F199*H199</f>
        <v>0</v>
      </c>
      <c r="J199" s="89">
        <f>G199*H199</f>
        <v>0</v>
      </c>
      <c r="K199" s="90">
        <f>F199+I199</f>
        <v>0</v>
      </c>
      <c r="L199" s="91">
        <f>G199+J199</f>
        <v>0</v>
      </c>
      <c r="M199" s="109"/>
      <c r="N199" s="15"/>
      <c r="O199" s="15"/>
    </row>
    <row r="202" spans="1:20">
      <c r="A202" s="184" t="s">
        <v>139</v>
      </c>
      <c r="B202" s="184"/>
      <c r="C202" s="73"/>
      <c r="D202" s="15"/>
      <c r="E202" s="15"/>
      <c r="F202" s="15"/>
      <c r="G202" s="15"/>
      <c r="H202" s="15"/>
      <c r="I202" s="15"/>
      <c r="J202" s="15"/>
      <c r="K202" s="15"/>
      <c r="L202" s="15"/>
      <c r="M202" s="109"/>
      <c r="N202" s="15"/>
      <c r="O202" s="15"/>
    </row>
    <row r="203" spans="1:20" ht="60">
      <c r="A203" s="51" t="s">
        <v>17</v>
      </c>
      <c r="B203" s="62" t="s">
        <v>0</v>
      </c>
      <c r="C203" s="51" t="s">
        <v>18</v>
      </c>
      <c r="D203" s="63" t="s">
        <v>1</v>
      </c>
      <c r="E203" s="51" t="s">
        <v>20</v>
      </c>
      <c r="F203" s="64" t="s">
        <v>21</v>
      </c>
      <c r="G203" s="65" t="s">
        <v>2</v>
      </c>
      <c r="H203" s="66" t="s">
        <v>94</v>
      </c>
      <c r="I203" s="67" t="s">
        <v>3</v>
      </c>
      <c r="J203" s="68" t="s">
        <v>22</v>
      </c>
      <c r="K203" s="68" t="s">
        <v>23</v>
      </c>
      <c r="L203" s="67" t="s">
        <v>93</v>
      </c>
      <c r="M203" s="67" t="s">
        <v>100</v>
      </c>
      <c r="N203" s="67" t="s">
        <v>24</v>
      </c>
      <c r="O203" s="67" t="s">
        <v>25</v>
      </c>
      <c r="Q203" s="93"/>
    </row>
    <row r="204" spans="1:20" ht="180">
      <c r="A204" s="28">
        <v>1</v>
      </c>
      <c r="B204" s="95" t="s">
        <v>138</v>
      </c>
      <c r="C204" s="51" t="s">
        <v>89</v>
      </c>
      <c r="D204" s="35" t="s">
        <v>98</v>
      </c>
      <c r="E204" s="35">
        <v>325</v>
      </c>
      <c r="F204" s="35"/>
      <c r="G204" s="35"/>
      <c r="H204" s="118"/>
      <c r="I204" s="11"/>
      <c r="J204" s="70">
        <f>ROUND(H204*E204,2)</f>
        <v>0</v>
      </c>
      <c r="K204" s="44">
        <f t="shared" ref="K204" si="18">ROUND(J204+(J204*I204),2)</f>
        <v>0</v>
      </c>
      <c r="L204" s="18"/>
      <c r="M204" s="104"/>
      <c r="N204" s="18"/>
      <c r="O204" s="18"/>
      <c r="Q204" s="96"/>
      <c r="R204" s="96"/>
      <c r="S204" s="96"/>
      <c r="T204" s="96"/>
    </row>
    <row r="205" spans="1:20" ht="15.75" thickBot="1">
      <c r="A205" s="15"/>
      <c r="B205" s="69"/>
      <c r="C205" s="38"/>
      <c r="D205" s="15"/>
      <c r="E205" s="15"/>
      <c r="F205" s="15"/>
      <c r="G205" s="15"/>
      <c r="H205" s="15"/>
      <c r="I205" s="105" t="s">
        <v>4</v>
      </c>
      <c r="J205" s="106">
        <f>SUM(J204)</f>
        <v>0</v>
      </c>
      <c r="K205" s="107">
        <f>SUM(K204)</f>
        <v>0</v>
      </c>
      <c r="L205" s="15"/>
      <c r="M205" s="109"/>
      <c r="N205" s="15"/>
      <c r="O205" s="15"/>
    </row>
    <row r="206" spans="1:20" ht="15.75" thickBot="1">
      <c r="A206" s="15"/>
      <c r="B206" s="69"/>
      <c r="C206" s="38"/>
      <c r="D206" s="15"/>
      <c r="E206" s="15"/>
      <c r="F206" s="15"/>
      <c r="G206" s="15"/>
      <c r="H206" s="15"/>
      <c r="I206" s="15"/>
      <c r="J206" s="15"/>
      <c r="K206" s="15"/>
      <c r="L206" s="15"/>
      <c r="M206" s="109"/>
      <c r="N206" s="15"/>
      <c r="O206" s="15"/>
    </row>
    <row r="207" spans="1:20" ht="45.75" thickBot="1">
      <c r="A207" s="15"/>
      <c r="B207" s="69"/>
      <c r="C207" s="38"/>
      <c r="D207" s="15"/>
      <c r="E207" s="15"/>
      <c r="F207" s="84" t="s">
        <v>5</v>
      </c>
      <c r="G207" s="84" t="s">
        <v>6</v>
      </c>
      <c r="H207" s="85" t="s">
        <v>7</v>
      </c>
      <c r="I207" s="84" t="s">
        <v>296</v>
      </c>
      <c r="J207" s="84" t="s">
        <v>8</v>
      </c>
      <c r="K207" s="86" t="s">
        <v>9</v>
      </c>
      <c r="L207" s="87" t="s">
        <v>10</v>
      </c>
      <c r="M207" s="109"/>
      <c r="N207" s="15"/>
      <c r="O207" s="15"/>
    </row>
    <row r="208" spans="1:20" ht="15.75" thickBot="1">
      <c r="A208" s="15"/>
      <c r="B208" s="69"/>
      <c r="C208" s="38"/>
      <c r="D208" s="15"/>
      <c r="E208" s="15"/>
      <c r="F208" s="87">
        <f>J205</f>
        <v>0</v>
      </c>
      <c r="G208" s="87">
        <f>K205</f>
        <v>0</v>
      </c>
      <c r="H208" s="88">
        <v>0.2</v>
      </c>
      <c r="I208" s="87">
        <f>F208*H208</f>
        <v>0</v>
      </c>
      <c r="J208" s="89">
        <f>G208*H208</f>
        <v>0</v>
      </c>
      <c r="K208" s="90">
        <f>F208+I208</f>
        <v>0</v>
      </c>
      <c r="L208" s="91">
        <f>G208+J208</f>
        <v>0</v>
      </c>
      <c r="M208" s="109"/>
      <c r="N208" s="15"/>
      <c r="O208" s="15"/>
    </row>
    <row r="211" spans="1:20">
      <c r="A211" s="184" t="s">
        <v>144</v>
      </c>
      <c r="B211" s="184"/>
      <c r="C211" s="73"/>
      <c r="D211" s="15"/>
      <c r="E211" s="15"/>
      <c r="F211" s="15"/>
      <c r="G211" s="15"/>
      <c r="H211" s="15"/>
      <c r="I211" s="15"/>
      <c r="J211" s="15"/>
      <c r="K211" s="15"/>
      <c r="L211" s="15"/>
      <c r="M211" s="109"/>
      <c r="N211" s="15"/>
      <c r="O211" s="15"/>
    </row>
    <row r="212" spans="1:20" ht="60">
      <c r="A212" s="51" t="s">
        <v>17</v>
      </c>
      <c r="B212" s="62" t="s">
        <v>0</v>
      </c>
      <c r="C212" s="51" t="s">
        <v>18</v>
      </c>
      <c r="D212" s="63" t="s">
        <v>1</v>
      </c>
      <c r="E212" s="51" t="s">
        <v>20</v>
      </c>
      <c r="F212" s="64" t="s">
        <v>21</v>
      </c>
      <c r="G212" s="65" t="s">
        <v>2</v>
      </c>
      <c r="H212" s="66" t="s">
        <v>94</v>
      </c>
      <c r="I212" s="67" t="s">
        <v>3</v>
      </c>
      <c r="J212" s="68" t="s">
        <v>22</v>
      </c>
      <c r="K212" s="68" t="s">
        <v>23</v>
      </c>
      <c r="L212" s="67" t="s">
        <v>93</v>
      </c>
      <c r="M212" s="67" t="s">
        <v>100</v>
      </c>
      <c r="N212" s="67" t="s">
        <v>24</v>
      </c>
      <c r="O212" s="67" t="s">
        <v>25</v>
      </c>
      <c r="Q212" s="113"/>
    </row>
    <row r="213" spans="1:20">
      <c r="A213" s="28">
        <v>1</v>
      </c>
      <c r="B213" s="36" t="s">
        <v>143</v>
      </c>
      <c r="C213" s="51" t="s">
        <v>89</v>
      </c>
      <c r="D213" s="35" t="s">
        <v>98</v>
      </c>
      <c r="E213" s="35">
        <v>5000</v>
      </c>
      <c r="F213" s="35"/>
      <c r="G213" s="35"/>
      <c r="H213" s="118"/>
      <c r="I213" s="11"/>
      <c r="J213" s="70">
        <f>ROUND(H213*E213,2)</f>
        <v>0</v>
      </c>
      <c r="K213" s="44">
        <f t="shared" ref="K213" si="19">ROUND(J213+(J213*I213),2)</f>
        <v>0</v>
      </c>
      <c r="L213" s="18"/>
      <c r="M213" s="104"/>
      <c r="N213" s="18"/>
      <c r="O213" s="18"/>
      <c r="Q213" s="96"/>
      <c r="R213" s="96"/>
      <c r="S213" s="79"/>
      <c r="T213" s="79"/>
    </row>
    <row r="214" spans="1:20" ht="15.75" thickBot="1">
      <c r="A214" s="15"/>
      <c r="B214" s="69"/>
      <c r="C214" s="38"/>
      <c r="D214" s="15"/>
      <c r="E214" s="15"/>
      <c r="F214" s="15"/>
      <c r="G214" s="15"/>
      <c r="H214" s="15"/>
      <c r="I214" s="105" t="s">
        <v>4</v>
      </c>
      <c r="J214" s="106">
        <f>SUM(J213)</f>
        <v>0</v>
      </c>
      <c r="K214" s="107">
        <f>SUM(K213)</f>
        <v>0</v>
      </c>
      <c r="L214" s="15"/>
      <c r="M214" s="109"/>
      <c r="N214" s="15"/>
      <c r="O214" s="15"/>
    </row>
    <row r="215" spans="1:20" ht="15.75" thickBot="1">
      <c r="A215" s="15"/>
      <c r="B215" s="69"/>
      <c r="C215" s="38"/>
      <c r="D215" s="15"/>
      <c r="E215" s="15"/>
      <c r="F215" s="15"/>
      <c r="G215" s="15"/>
      <c r="H215" s="15"/>
      <c r="I215" s="15"/>
      <c r="J215" s="15"/>
      <c r="K215" s="15"/>
      <c r="L215" s="15"/>
      <c r="M215" s="109"/>
      <c r="N215" s="15"/>
      <c r="O215" s="15"/>
    </row>
    <row r="216" spans="1:20" ht="45.75" thickBot="1">
      <c r="A216" s="15"/>
      <c r="B216" s="69"/>
      <c r="C216" s="38"/>
      <c r="D216" s="15"/>
      <c r="E216" s="15"/>
      <c r="F216" s="84" t="s">
        <v>5</v>
      </c>
      <c r="G216" s="84" t="s">
        <v>6</v>
      </c>
      <c r="H216" s="85" t="s">
        <v>7</v>
      </c>
      <c r="I216" s="84" t="s">
        <v>296</v>
      </c>
      <c r="J216" s="84" t="s">
        <v>8</v>
      </c>
      <c r="K216" s="86" t="s">
        <v>9</v>
      </c>
      <c r="L216" s="87" t="s">
        <v>10</v>
      </c>
      <c r="M216" s="109"/>
      <c r="N216" s="15"/>
      <c r="O216" s="15"/>
    </row>
    <row r="217" spans="1:20" ht="15.75" thickBot="1">
      <c r="A217" s="15"/>
      <c r="B217" s="69"/>
      <c r="C217" s="38"/>
      <c r="D217" s="15"/>
      <c r="E217" s="15"/>
      <c r="F217" s="87">
        <f>J214</f>
        <v>0</v>
      </c>
      <c r="G217" s="87">
        <f>K214</f>
        <v>0</v>
      </c>
      <c r="H217" s="88">
        <v>0.2</v>
      </c>
      <c r="I217" s="87">
        <f>F217*H217</f>
        <v>0</v>
      </c>
      <c r="J217" s="89">
        <f>G217*H217</f>
        <v>0</v>
      </c>
      <c r="K217" s="90">
        <f>F217+I217</f>
        <v>0</v>
      </c>
      <c r="L217" s="91">
        <f>G217+J217</f>
        <v>0</v>
      </c>
      <c r="M217" s="109"/>
      <c r="N217" s="15"/>
      <c r="O217" s="15"/>
    </row>
    <row r="220" spans="1:20">
      <c r="A220" s="184" t="s">
        <v>194</v>
      </c>
      <c r="B220" s="184"/>
      <c r="C220" s="73"/>
      <c r="D220" s="15"/>
      <c r="E220" s="15"/>
      <c r="F220" s="15"/>
      <c r="G220" s="15"/>
      <c r="H220" s="15"/>
      <c r="I220" s="15"/>
      <c r="J220" s="15"/>
      <c r="K220" s="15"/>
      <c r="L220" s="15"/>
      <c r="M220" s="109"/>
      <c r="N220" s="15"/>
      <c r="O220" s="15"/>
    </row>
    <row r="221" spans="1:20" ht="60">
      <c r="A221" s="51" t="s">
        <v>17</v>
      </c>
      <c r="B221" s="62" t="s">
        <v>0</v>
      </c>
      <c r="C221" s="51" t="s">
        <v>18</v>
      </c>
      <c r="D221" s="63" t="s">
        <v>1</v>
      </c>
      <c r="E221" s="51" t="s">
        <v>20</v>
      </c>
      <c r="F221" s="64" t="s">
        <v>21</v>
      </c>
      <c r="G221" s="65" t="s">
        <v>2</v>
      </c>
      <c r="H221" s="66" t="s">
        <v>94</v>
      </c>
      <c r="I221" s="67" t="s">
        <v>3</v>
      </c>
      <c r="J221" s="68" t="s">
        <v>22</v>
      </c>
      <c r="K221" s="68" t="s">
        <v>23</v>
      </c>
      <c r="L221" s="67" t="s">
        <v>93</v>
      </c>
      <c r="M221" s="67" t="s">
        <v>100</v>
      </c>
      <c r="N221" s="67" t="s">
        <v>24</v>
      </c>
      <c r="O221" s="67" t="s">
        <v>25</v>
      </c>
      <c r="Q221" s="93"/>
    </row>
    <row r="222" spans="1:20" ht="135">
      <c r="A222" s="28">
        <v>1</v>
      </c>
      <c r="B222" s="36" t="s">
        <v>145</v>
      </c>
      <c r="C222" s="51" t="s">
        <v>89</v>
      </c>
      <c r="D222" s="35" t="s">
        <v>146</v>
      </c>
      <c r="E222" s="35">
        <v>80</v>
      </c>
      <c r="F222" s="35"/>
      <c r="G222" s="35"/>
      <c r="H222" s="118"/>
      <c r="I222" s="11"/>
      <c r="J222" s="70">
        <f>ROUND(H222*E222,2)</f>
        <v>0</v>
      </c>
      <c r="K222" s="44">
        <f t="shared" ref="K222" si="20">ROUND(J222+(J222*I222),2)</f>
        <v>0</v>
      </c>
      <c r="L222" s="18"/>
      <c r="M222" s="104"/>
      <c r="N222" s="18"/>
      <c r="O222" s="18"/>
      <c r="Q222" s="96"/>
      <c r="R222" s="96"/>
      <c r="S222" s="96"/>
      <c r="T222" s="96"/>
    </row>
    <row r="223" spans="1:20" ht="15.75" thickBot="1">
      <c r="A223" s="15"/>
      <c r="B223" s="69"/>
      <c r="C223" s="38"/>
      <c r="D223" s="15"/>
      <c r="E223" s="15"/>
      <c r="F223" s="15"/>
      <c r="G223" s="15"/>
      <c r="H223" s="15"/>
      <c r="I223" s="105" t="s">
        <v>4</v>
      </c>
      <c r="J223" s="106">
        <f>SUM(J222)</f>
        <v>0</v>
      </c>
      <c r="K223" s="107">
        <f>SUM(K222)</f>
        <v>0</v>
      </c>
      <c r="L223" s="15"/>
      <c r="M223" s="109"/>
      <c r="N223" s="15"/>
      <c r="O223" s="15"/>
    </row>
    <row r="224" spans="1:20" ht="15.75" thickBot="1">
      <c r="A224" s="15"/>
      <c r="B224" s="69"/>
      <c r="C224" s="38"/>
      <c r="D224" s="15"/>
      <c r="E224" s="15"/>
      <c r="F224" s="15"/>
      <c r="G224" s="15"/>
      <c r="H224" s="15"/>
      <c r="I224" s="15"/>
      <c r="J224" s="15"/>
      <c r="K224" s="15"/>
      <c r="L224" s="15"/>
      <c r="M224" s="109"/>
      <c r="N224" s="15"/>
      <c r="O224" s="15"/>
    </row>
    <row r="225" spans="1:20" ht="45.75" thickBot="1">
      <c r="A225" s="15"/>
      <c r="B225" s="69"/>
      <c r="C225" s="38"/>
      <c r="D225" s="15"/>
      <c r="E225" s="15"/>
      <c r="F225" s="84" t="s">
        <v>5</v>
      </c>
      <c r="G225" s="84" t="s">
        <v>6</v>
      </c>
      <c r="H225" s="85" t="s">
        <v>7</v>
      </c>
      <c r="I225" s="84" t="s">
        <v>296</v>
      </c>
      <c r="J225" s="84" t="s">
        <v>8</v>
      </c>
      <c r="K225" s="86" t="s">
        <v>9</v>
      </c>
      <c r="L225" s="87" t="s">
        <v>10</v>
      </c>
      <c r="M225" s="109"/>
      <c r="N225" s="15"/>
      <c r="O225" s="15"/>
    </row>
    <row r="226" spans="1:20" ht="15.75" thickBot="1">
      <c r="A226" s="15"/>
      <c r="B226" s="69"/>
      <c r="C226" s="38"/>
      <c r="D226" s="15"/>
      <c r="E226" s="15"/>
      <c r="F226" s="87">
        <f>J223</f>
        <v>0</v>
      </c>
      <c r="G226" s="87">
        <f>K223</f>
        <v>0</v>
      </c>
      <c r="H226" s="88">
        <v>0.2</v>
      </c>
      <c r="I226" s="87">
        <f>F226*H226</f>
        <v>0</v>
      </c>
      <c r="J226" s="89">
        <f>G226*H226</f>
        <v>0</v>
      </c>
      <c r="K226" s="90">
        <f>F226+I226</f>
        <v>0</v>
      </c>
      <c r="L226" s="91">
        <f>G226+J226</f>
        <v>0</v>
      </c>
      <c r="M226" s="109"/>
      <c r="N226" s="15"/>
      <c r="O226" s="15"/>
    </row>
    <row r="229" spans="1:20">
      <c r="A229" s="184" t="s">
        <v>147</v>
      </c>
      <c r="B229" s="184"/>
      <c r="C229" s="73"/>
      <c r="D229" s="15"/>
      <c r="E229" s="15"/>
      <c r="F229" s="15"/>
      <c r="G229" s="15"/>
      <c r="H229" s="15"/>
      <c r="I229" s="15"/>
      <c r="J229" s="15"/>
      <c r="K229" s="15"/>
      <c r="L229" s="15"/>
      <c r="M229" s="109"/>
      <c r="N229" s="15"/>
      <c r="O229" s="15"/>
    </row>
    <row r="230" spans="1:20" ht="60">
      <c r="A230" s="51" t="s">
        <v>17</v>
      </c>
      <c r="B230" s="62" t="s">
        <v>0</v>
      </c>
      <c r="C230" s="51" t="s">
        <v>18</v>
      </c>
      <c r="D230" s="63" t="s">
        <v>1</v>
      </c>
      <c r="E230" s="51" t="s">
        <v>20</v>
      </c>
      <c r="F230" s="64" t="s">
        <v>21</v>
      </c>
      <c r="G230" s="65" t="s">
        <v>2</v>
      </c>
      <c r="H230" s="66" t="s">
        <v>94</v>
      </c>
      <c r="I230" s="67" t="s">
        <v>3</v>
      </c>
      <c r="J230" s="68" t="s">
        <v>22</v>
      </c>
      <c r="K230" s="68" t="s">
        <v>23</v>
      </c>
      <c r="L230" s="67" t="s">
        <v>93</v>
      </c>
      <c r="M230" s="67" t="s">
        <v>100</v>
      </c>
      <c r="N230" s="67" t="s">
        <v>24</v>
      </c>
      <c r="O230" s="67" t="s">
        <v>25</v>
      </c>
      <c r="Q230" s="93"/>
    </row>
    <row r="231" spans="1:20" ht="30">
      <c r="A231" s="28">
        <v>1</v>
      </c>
      <c r="B231" s="36" t="s">
        <v>149</v>
      </c>
      <c r="C231" s="51" t="s">
        <v>89</v>
      </c>
      <c r="D231" s="35" t="s">
        <v>97</v>
      </c>
      <c r="E231" s="35">
        <v>15</v>
      </c>
      <c r="F231" s="35"/>
      <c r="G231" s="35"/>
      <c r="H231" s="118"/>
      <c r="I231" s="11"/>
      <c r="J231" s="70">
        <f>ROUND(H231*E231,2)</f>
        <v>0</v>
      </c>
      <c r="K231" s="44">
        <f t="shared" ref="K231:K232" si="21">ROUND(J231+(J231*I231),2)</f>
        <v>0</v>
      </c>
      <c r="L231" s="18"/>
      <c r="M231" s="104"/>
      <c r="N231" s="18"/>
      <c r="O231" s="18"/>
    </row>
    <row r="232" spans="1:20" ht="60">
      <c r="A232" s="28">
        <v>2</v>
      </c>
      <c r="B232" s="36" t="s">
        <v>148</v>
      </c>
      <c r="C232" s="51" t="s">
        <v>89</v>
      </c>
      <c r="D232" s="35" t="s">
        <v>97</v>
      </c>
      <c r="E232" s="35">
        <v>15</v>
      </c>
      <c r="F232" s="35"/>
      <c r="G232" s="35"/>
      <c r="H232" s="118"/>
      <c r="I232" s="11"/>
      <c r="J232" s="70">
        <f>ROUND(H232*E232,2)</f>
        <v>0</v>
      </c>
      <c r="K232" s="44">
        <f t="shared" si="21"/>
        <v>0</v>
      </c>
      <c r="L232" s="18"/>
      <c r="M232" s="104"/>
      <c r="N232" s="18"/>
      <c r="O232" s="18"/>
    </row>
    <row r="233" spans="1:20" ht="15.75" thickBot="1">
      <c r="A233" s="15"/>
      <c r="B233" s="69"/>
      <c r="C233" s="38"/>
      <c r="D233" s="15"/>
      <c r="E233" s="15"/>
      <c r="F233" s="15"/>
      <c r="G233" s="15"/>
      <c r="H233" s="15"/>
      <c r="I233" s="105" t="s">
        <v>4</v>
      </c>
      <c r="J233" s="106">
        <f>SUM(J231:J232)</f>
        <v>0</v>
      </c>
      <c r="K233" s="107">
        <f>SUM(K231:K232)</f>
        <v>0</v>
      </c>
      <c r="L233" s="15"/>
      <c r="M233" s="109"/>
      <c r="N233" s="15"/>
      <c r="O233" s="15"/>
      <c r="Q233" s="96"/>
      <c r="R233" s="96"/>
      <c r="S233" s="96"/>
      <c r="T233" s="96"/>
    </row>
    <row r="234" spans="1:20" ht="15.75" thickBot="1">
      <c r="A234" s="15"/>
      <c r="B234" s="69"/>
      <c r="C234" s="38"/>
      <c r="D234" s="15"/>
      <c r="E234" s="15"/>
      <c r="F234" s="15"/>
      <c r="G234" s="15"/>
      <c r="H234" s="15"/>
      <c r="I234" s="15"/>
      <c r="J234" s="15"/>
      <c r="K234" s="15"/>
      <c r="L234" s="15"/>
      <c r="M234" s="109"/>
      <c r="N234" s="15"/>
      <c r="O234" s="15"/>
    </row>
    <row r="235" spans="1:20" ht="45.75" thickBot="1">
      <c r="A235" s="15"/>
      <c r="B235" s="69"/>
      <c r="C235" s="38"/>
      <c r="D235" s="15"/>
      <c r="E235" s="15"/>
      <c r="F235" s="84" t="s">
        <v>5</v>
      </c>
      <c r="G235" s="84" t="s">
        <v>6</v>
      </c>
      <c r="H235" s="85" t="s">
        <v>7</v>
      </c>
      <c r="I235" s="84" t="s">
        <v>296</v>
      </c>
      <c r="J235" s="84" t="s">
        <v>8</v>
      </c>
      <c r="K235" s="86" t="s">
        <v>9</v>
      </c>
      <c r="L235" s="87" t="s">
        <v>10</v>
      </c>
      <c r="M235" s="109"/>
      <c r="N235" s="15"/>
      <c r="O235" s="15"/>
    </row>
    <row r="236" spans="1:20" ht="15.75" thickBot="1">
      <c r="A236" s="15"/>
      <c r="B236" s="69"/>
      <c r="C236" s="38"/>
      <c r="D236" s="15"/>
      <c r="E236" s="15"/>
      <c r="F236" s="87">
        <f>J233</f>
        <v>0</v>
      </c>
      <c r="G236" s="87">
        <f>K233</f>
        <v>0</v>
      </c>
      <c r="H236" s="88">
        <v>0.2</v>
      </c>
      <c r="I236" s="87">
        <f>F236*H236</f>
        <v>0</v>
      </c>
      <c r="J236" s="89">
        <f>G236*H236</f>
        <v>0</v>
      </c>
      <c r="K236" s="90">
        <f>F236+I236</f>
        <v>0</v>
      </c>
      <c r="L236" s="91">
        <f>G236+J236</f>
        <v>0</v>
      </c>
      <c r="M236" s="109"/>
      <c r="N236" s="15"/>
      <c r="O236" s="15"/>
    </row>
    <row r="239" spans="1:20">
      <c r="A239" s="184" t="s">
        <v>150</v>
      </c>
      <c r="B239" s="184"/>
    </row>
    <row r="240" spans="1:20" ht="60">
      <c r="A240" s="51" t="s">
        <v>17</v>
      </c>
      <c r="B240" s="62" t="s">
        <v>0</v>
      </c>
      <c r="C240" s="51" t="s">
        <v>18</v>
      </c>
      <c r="D240" s="63" t="s">
        <v>1</v>
      </c>
      <c r="E240" s="51" t="s">
        <v>20</v>
      </c>
      <c r="F240" s="64" t="s">
        <v>21</v>
      </c>
      <c r="G240" s="65" t="s">
        <v>2</v>
      </c>
      <c r="H240" s="66" t="s">
        <v>94</v>
      </c>
      <c r="I240" s="67" t="s">
        <v>3</v>
      </c>
      <c r="J240" s="68" t="s">
        <v>22</v>
      </c>
      <c r="K240" s="68" t="s">
        <v>23</v>
      </c>
      <c r="L240" s="67" t="s">
        <v>93</v>
      </c>
      <c r="M240" s="67" t="s">
        <v>100</v>
      </c>
      <c r="N240" s="67" t="s">
        <v>24</v>
      </c>
      <c r="O240" s="67" t="s">
        <v>25</v>
      </c>
      <c r="Q240" s="93"/>
    </row>
    <row r="241" spans="1:20">
      <c r="A241" s="28">
        <v>1</v>
      </c>
      <c r="B241" s="36" t="s">
        <v>210</v>
      </c>
      <c r="C241" s="51" t="s">
        <v>89</v>
      </c>
      <c r="D241" s="35" t="s">
        <v>98</v>
      </c>
      <c r="E241" s="35">
        <v>16</v>
      </c>
      <c r="F241" s="35"/>
      <c r="G241" s="35"/>
      <c r="H241" s="118"/>
      <c r="I241" s="11"/>
      <c r="J241" s="70">
        <f>ROUND(H241*E241,2)</f>
        <v>0</v>
      </c>
      <c r="K241" s="44">
        <f t="shared" ref="K241" si="22">ROUND(J241+(J241*I241),2)</f>
        <v>0</v>
      </c>
      <c r="L241" s="18"/>
      <c r="M241" s="104"/>
      <c r="N241" s="18"/>
      <c r="O241" s="18"/>
      <c r="Q241" s="96"/>
      <c r="R241" s="96"/>
      <c r="S241" s="96"/>
      <c r="T241" s="96"/>
    </row>
    <row r="242" spans="1:20" ht="15.75" thickBot="1">
      <c r="A242" s="15"/>
      <c r="B242" s="69"/>
      <c r="C242" s="38"/>
      <c r="D242" s="15"/>
      <c r="E242" s="15"/>
      <c r="F242" s="15"/>
      <c r="G242" s="15"/>
      <c r="H242" s="15"/>
      <c r="I242" s="105" t="s">
        <v>4</v>
      </c>
      <c r="J242" s="106">
        <f>SUM(J241)</f>
        <v>0</v>
      </c>
      <c r="K242" s="107">
        <f>SUM(K241)</f>
        <v>0</v>
      </c>
      <c r="L242" s="15"/>
      <c r="M242" s="109"/>
      <c r="N242" s="15"/>
      <c r="O242" s="15"/>
    </row>
    <row r="243" spans="1:20" ht="15.75" thickBot="1">
      <c r="A243" s="15"/>
      <c r="B243" s="69"/>
      <c r="C243" s="38"/>
      <c r="D243" s="15"/>
      <c r="E243" s="15"/>
      <c r="F243" s="15"/>
      <c r="G243" s="15"/>
      <c r="H243" s="15"/>
      <c r="I243" s="15"/>
      <c r="J243" s="15"/>
      <c r="K243" s="15"/>
      <c r="L243" s="15"/>
      <c r="M243" s="109"/>
      <c r="N243" s="15"/>
      <c r="O243" s="15"/>
    </row>
    <row r="244" spans="1:20" ht="45.75" thickBot="1">
      <c r="A244" s="15"/>
      <c r="B244" s="69"/>
      <c r="C244" s="38"/>
      <c r="D244" s="15"/>
      <c r="E244" s="15"/>
      <c r="F244" s="84" t="s">
        <v>5</v>
      </c>
      <c r="G244" s="84" t="s">
        <v>6</v>
      </c>
      <c r="H244" s="85" t="s">
        <v>7</v>
      </c>
      <c r="I244" s="84" t="s">
        <v>296</v>
      </c>
      <c r="J244" s="84" t="s">
        <v>8</v>
      </c>
      <c r="K244" s="86" t="s">
        <v>9</v>
      </c>
      <c r="L244" s="87" t="s">
        <v>10</v>
      </c>
      <c r="M244" s="109"/>
      <c r="N244" s="15"/>
      <c r="O244" s="15"/>
    </row>
    <row r="245" spans="1:20" ht="15.75" thickBot="1">
      <c r="A245" s="15"/>
      <c r="B245" s="69"/>
      <c r="C245" s="38"/>
      <c r="D245" s="15"/>
      <c r="E245" s="15"/>
      <c r="F245" s="87">
        <f>J242</f>
        <v>0</v>
      </c>
      <c r="G245" s="87">
        <f>K242</f>
        <v>0</v>
      </c>
      <c r="H245" s="88">
        <v>0.2</v>
      </c>
      <c r="I245" s="87">
        <f>F245*H245</f>
        <v>0</v>
      </c>
      <c r="J245" s="89">
        <f>G245*H245</f>
        <v>0</v>
      </c>
      <c r="K245" s="90">
        <f>F245+I245</f>
        <v>0</v>
      </c>
      <c r="L245" s="91">
        <f>G245+J245</f>
        <v>0</v>
      </c>
      <c r="M245" s="109"/>
      <c r="N245" s="15"/>
      <c r="O245" s="15"/>
    </row>
    <row r="248" spans="1:20">
      <c r="A248" s="184" t="s">
        <v>152</v>
      </c>
      <c r="B248" s="184"/>
    </row>
    <row r="249" spans="1:20" ht="60">
      <c r="A249" s="51" t="s">
        <v>17</v>
      </c>
      <c r="B249" s="62" t="s">
        <v>0</v>
      </c>
      <c r="C249" s="51" t="s">
        <v>18</v>
      </c>
      <c r="D249" s="63" t="s">
        <v>1</v>
      </c>
      <c r="E249" s="51" t="s">
        <v>20</v>
      </c>
      <c r="F249" s="64" t="s">
        <v>21</v>
      </c>
      <c r="G249" s="65" t="s">
        <v>2</v>
      </c>
      <c r="H249" s="66" t="s">
        <v>94</v>
      </c>
      <c r="I249" s="67" t="s">
        <v>3</v>
      </c>
      <c r="J249" s="68" t="s">
        <v>22</v>
      </c>
      <c r="K249" s="68" t="s">
        <v>23</v>
      </c>
      <c r="L249" s="67" t="s">
        <v>93</v>
      </c>
      <c r="M249" s="67" t="s">
        <v>100</v>
      </c>
      <c r="N249" s="67" t="s">
        <v>24</v>
      </c>
      <c r="O249" s="67" t="s">
        <v>25</v>
      </c>
      <c r="Q249" s="93"/>
    </row>
    <row r="250" spans="1:20">
      <c r="A250" s="28">
        <v>1</v>
      </c>
      <c r="B250" s="36" t="s">
        <v>151</v>
      </c>
      <c r="C250" s="51" t="s">
        <v>89</v>
      </c>
      <c r="D250" s="35" t="s">
        <v>97</v>
      </c>
      <c r="E250" s="35">
        <v>30</v>
      </c>
      <c r="F250" s="35"/>
      <c r="G250" s="35"/>
      <c r="H250" s="118"/>
      <c r="I250" s="11"/>
      <c r="J250" s="70">
        <f>ROUND(H250*E250,2)</f>
        <v>0</v>
      </c>
      <c r="K250" s="44">
        <f t="shared" ref="K250" si="23">ROUND(J250+(J250*I250),2)</f>
        <v>0</v>
      </c>
      <c r="L250" s="18"/>
      <c r="M250" s="104"/>
      <c r="N250" s="18"/>
      <c r="O250" s="18"/>
      <c r="Q250" s="96"/>
      <c r="R250" s="96"/>
      <c r="S250" s="96"/>
      <c r="T250" s="96"/>
    </row>
    <row r="251" spans="1:20" ht="15.75" thickBot="1">
      <c r="A251" s="15"/>
      <c r="B251" s="69"/>
      <c r="C251" s="38"/>
      <c r="D251" s="15"/>
      <c r="E251" s="15"/>
      <c r="F251" s="15"/>
      <c r="G251" s="15"/>
      <c r="H251" s="15"/>
      <c r="I251" s="105" t="s">
        <v>4</v>
      </c>
      <c r="J251" s="106">
        <f>SUM(J250)</f>
        <v>0</v>
      </c>
      <c r="K251" s="107">
        <f>SUM(K250)</f>
        <v>0</v>
      </c>
      <c r="L251" s="15"/>
      <c r="M251" s="109"/>
      <c r="N251" s="15"/>
      <c r="O251" s="15"/>
    </row>
    <row r="252" spans="1:20" ht="15.75" thickBot="1">
      <c r="A252" s="15"/>
      <c r="B252" s="69"/>
      <c r="C252" s="38"/>
      <c r="D252" s="15"/>
      <c r="E252" s="15"/>
      <c r="F252" s="15"/>
      <c r="G252" s="15"/>
      <c r="H252" s="15"/>
      <c r="I252" s="15"/>
      <c r="J252" s="15"/>
      <c r="K252" s="15"/>
      <c r="L252" s="15"/>
      <c r="M252" s="109"/>
      <c r="N252" s="15"/>
      <c r="O252" s="15"/>
    </row>
    <row r="253" spans="1:20" ht="45.75" thickBot="1">
      <c r="A253" s="15"/>
      <c r="B253" s="69"/>
      <c r="C253" s="38"/>
      <c r="D253" s="15"/>
      <c r="E253" s="15"/>
      <c r="F253" s="84" t="s">
        <v>5</v>
      </c>
      <c r="G253" s="84" t="s">
        <v>6</v>
      </c>
      <c r="H253" s="85" t="s">
        <v>7</v>
      </c>
      <c r="I253" s="84" t="s">
        <v>296</v>
      </c>
      <c r="J253" s="84" t="s">
        <v>8</v>
      </c>
      <c r="K253" s="86" t="s">
        <v>9</v>
      </c>
      <c r="L253" s="87" t="s">
        <v>10</v>
      </c>
      <c r="M253" s="109"/>
      <c r="N253" s="15"/>
      <c r="O253" s="15"/>
    </row>
    <row r="254" spans="1:20" ht="15.75" thickBot="1">
      <c r="A254" s="15"/>
      <c r="B254" s="69"/>
      <c r="C254" s="38"/>
      <c r="D254" s="15"/>
      <c r="E254" s="15"/>
      <c r="F254" s="87">
        <f>J251</f>
        <v>0</v>
      </c>
      <c r="G254" s="87">
        <f>K251</f>
        <v>0</v>
      </c>
      <c r="H254" s="88">
        <v>0.2</v>
      </c>
      <c r="I254" s="87">
        <f>F254*H254</f>
        <v>0</v>
      </c>
      <c r="J254" s="89">
        <f>G254*H254</f>
        <v>0</v>
      </c>
      <c r="K254" s="90">
        <f>F254+I254</f>
        <v>0</v>
      </c>
      <c r="L254" s="91">
        <f>G254+J254</f>
        <v>0</v>
      </c>
      <c r="M254" s="109"/>
      <c r="N254" s="15"/>
      <c r="O254" s="15"/>
    </row>
    <row r="257" spans="1:20">
      <c r="A257" s="184" t="s">
        <v>153</v>
      </c>
      <c r="B257" s="184"/>
    </row>
    <row r="258" spans="1:20" ht="60">
      <c r="A258" s="51" t="s">
        <v>17</v>
      </c>
      <c r="B258" s="62" t="s">
        <v>0</v>
      </c>
      <c r="C258" s="51" t="s">
        <v>18</v>
      </c>
      <c r="D258" s="63" t="s">
        <v>1</v>
      </c>
      <c r="E258" s="51" t="s">
        <v>20</v>
      </c>
      <c r="F258" s="64" t="s">
        <v>21</v>
      </c>
      <c r="G258" s="65" t="s">
        <v>2</v>
      </c>
      <c r="H258" s="66" t="s">
        <v>94</v>
      </c>
      <c r="I258" s="67" t="s">
        <v>3</v>
      </c>
      <c r="J258" s="68" t="s">
        <v>22</v>
      </c>
      <c r="K258" s="68" t="s">
        <v>23</v>
      </c>
      <c r="L258" s="67" t="s">
        <v>93</v>
      </c>
      <c r="M258" s="67" t="s">
        <v>100</v>
      </c>
      <c r="N258" s="67" t="s">
        <v>24</v>
      </c>
      <c r="O258" s="67" t="s">
        <v>25</v>
      </c>
      <c r="Q258" s="93"/>
    </row>
    <row r="259" spans="1:20">
      <c r="A259" s="28">
        <v>1</v>
      </c>
      <c r="B259" s="36" t="s">
        <v>224</v>
      </c>
      <c r="C259" s="51" t="s">
        <v>89</v>
      </c>
      <c r="D259" s="35" t="s">
        <v>98</v>
      </c>
      <c r="E259" s="35">
        <v>5</v>
      </c>
      <c r="F259" s="35"/>
      <c r="G259" s="35"/>
      <c r="H259" s="118"/>
      <c r="I259" s="11"/>
      <c r="J259" s="70">
        <f>ROUND(H259*E259,2)</f>
        <v>0</v>
      </c>
      <c r="K259" s="44">
        <f t="shared" ref="K259:K263" si="24">ROUND(J259+(J259*I259),2)</f>
        <v>0</v>
      </c>
      <c r="L259" s="18"/>
      <c r="M259" s="104"/>
      <c r="N259" s="18"/>
      <c r="O259" s="18"/>
    </row>
    <row r="260" spans="1:20">
      <c r="A260" s="28">
        <v>2</v>
      </c>
      <c r="B260" s="36" t="s">
        <v>225</v>
      </c>
      <c r="C260" s="51" t="s">
        <v>89</v>
      </c>
      <c r="D260" s="35" t="s">
        <v>98</v>
      </c>
      <c r="E260" s="35">
        <v>5</v>
      </c>
      <c r="F260" s="35"/>
      <c r="G260" s="35"/>
      <c r="H260" s="118"/>
      <c r="I260" s="11"/>
      <c r="J260" s="70">
        <f>ROUND(H260*E260,2)</f>
        <v>0</v>
      </c>
      <c r="K260" s="44">
        <f t="shared" si="24"/>
        <v>0</v>
      </c>
      <c r="L260" s="18"/>
      <c r="M260" s="104"/>
      <c r="N260" s="18"/>
      <c r="O260" s="18"/>
    </row>
    <row r="261" spans="1:20">
      <c r="A261" s="28">
        <v>3</v>
      </c>
      <c r="B261" s="36" t="s">
        <v>226</v>
      </c>
      <c r="C261" s="51" t="s">
        <v>89</v>
      </c>
      <c r="D261" s="35" t="s">
        <v>98</v>
      </c>
      <c r="E261" s="35">
        <v>5</v>
      </c>
      <c r="F261" s="35"/>
      <c r="G261" s="35"/>
      <c r="H261" s="118"/>
      <c r="I261" s="11"/>
      <c r="J261" s="70">
        <f>ROUND(H261*E261,2)</f>
        <v>0</v>
      </c>
      <c r="K261" s="44">
        <f t="shared" si="24"/>
        <v>0</v>
      </c>
      <c r="L261" s="18"/>
      <c r="M261" s="104"/>
      <c r="N261" s="18"/>
      <c r="O261" s="18"/>
    </row>
    <row r="262" spans="1:20">
      <c r="A262" s="28">
        <v>4</v>
      </c>
      <c r="B262" s="36" t="s">
        <v>227</v>
      </c>
      <c r="C262" s="51" t="s">
        <v>89</v>
      </c>
      <c r="D262" s="35" t="s">
        <v>98</v>
      </c>
      <c r="E262" s="35">
        <v>5</v>
      </c>
      <c r="F262" s="35"/>
      <c r="G262" s="35"/>
      <c r="H262" s="118"/>
      <c r="I262" s="11"/>
      <c r="J262" s="70">
        <f>ROUND(H262*E262,2)</f>
        <v>0</v>
      </c>
      <c r="K262" s="44">
        <f t="shared" si="24"/>
        <v>0</v>
      </c>
      <c r="L262" s="18"/>
      <c r="M262" s="104"/>
      <c r="N262" s="18"/>
      <c r="O262" s="18"/>
    </row>
    <row r="263" spans="1:20">
      <c r="A263" s="28">
        <v>5</v>
      </c>
      <c r="B263" s="36" t="s">
        <v>228</v>
      </c>
      <c r="C263" s="51" t="s">
        <v>89</v>
      </c>
      <c r="D263" s="35" t="s">
        <v>98</v>
      </c>
      <c r="E263" s="35">
        <v>5</v>
      </c>
      <c r="F263" s="35"/>
      <c r="G263" s="35"/>
      <c r="H263" s="118"/>
      <c r="I263" s="11"/>
      <c r="J263" s="70">
        <f>ROUND(H263*E263,2)</f>
        <v>0</v>
      </c>
      <c r="K263" s="44">
        <f t="shared" si="24"/>
        <v>0</v>
      </c>
      <c r="L263" s="18"/>
      <c r="M263" s="104"/>
      <c r="N263" s="18"/>
      <c r="O263" s="18"/>
    </row>
    <row r="264" spans="1:20" ht="15.75" thickBot="1">
      <c r="A264" s="15"/>
      <c r="B264" s="69"/>
      <c r="C264" s="38"/>
      <c r="D264" s="15"/>
      <c r="E264" s="15"/>
      <c r="F264" s="15"/>
      <c r="G264" s="15"/>
      <c r="H264" s="15"/>
      <c r="I264" s="105" t="s">
        <v>4</v>
      </c>
      <c r="J264" s="106">
        <f>SUM(J259:J263)</f>
        <v>0</v>
      </c>
      <c r="K264" s="107">
        <f>SUM(K259:K263)</f>
        <v>0</v>
      </c>
      <c r="L264" s="15"/>
      <c r="M264" s="109"/>
      <c r="N264" s="15"/>
      <c r="O264" s="15"/>
      <c r="Q264" s="120"/>
      <c r="R264" s="120"/>
      <c r="S264" s="120"/>
      <c r="T264" s="120"/>
    </row>
    <row r="265" spans="1:20" ht="15.75" thickBot="1">
      <c r="A265" s="15"/>
      <c r="B265" s="69"/>
      <c r="C265" s="38"/>
      <c r="D265" s="15"/>
      <c r="E265" s="15"/>
      <c r="F265" s="15"/>
      <c r="G265" s="15"/>
      <c r="H265" s="15"/>
      <c r="I265" s="15"/>
      <c r="J265" s="15"/>
      <c r="K265" s="15"/>
      <c r="L265" s="15"/>
      <c r="M265" s="109"/>
      <c r="N265" s="15"/>
      <c r="O265" s="15"/>
    </row>
    <row r="266" spans="1:20" ht="45.75" thickBot="1">
      <c r="A266" s="15"/>
      <c r="B266" s="69"/>
      <c r="C266" s="38"/>
      <c r="D266" s="15"/>
      <c r="E266" s="15"/>
      <c r="F266" s="84" t="s">
        <v>5</v>
      </c>
      <c r="G266" s="84" t="s">
        <v>6</v>
      </c>
      <c r="H266" s="85" t="s">
        <v>7</v>
      </c>
      <c r="I266" s="84" t="s">
        <v>296</v>
      </c>
      <c r="J266" s="84" t="s">
        <v>8</v>
      </c>
      <c r="K266" s="86" t="s">
        <v>9</v>
      </c>
      <c r="L266" s="87" t="s">
        <v>10</v>
      </c>
      <c r="M266" s="109"/>
      <c r="N266" s="15"/>
      <c r="O266" s="15"/>
    </row>
    <row r="267" spans="1:20" ht="15.75" thickBot="1">
      <c r="A267" s="15"/>
      <c r="B267" s="69"/>
      <c r="C267" s="38"/>
      <c r="D267" s="15"/>
      <c r="E267" s="15"/>
      <c r="F267" s="87">
        <f>J264</f>
        <v>0</v>
      </c>
      <c r="G267" s="87">
        <f>K264</f>
        <v>0</v>
      </c>
      <c r="H267" s="88">
        <v>0.2</v>
      </c>
      <c r="I267" s="87">
        <f>F267*H267</f>
        <v>0</v>
      </c>
      <c r="J267" s="89">
        <f>G267*H267</f>
        <v>0</v>
      </c>
      <c r="K267" s="90">
        <f>F267+I267</f>
        <v>0</v>
      </c>
      <c r="L267" s="91">
        <f>G267+J267</f>
        <v>0</v>
      </c>
      <c r="M267" s="109"/>
      <c r="N267" s="15"/>
      <c r="O267" s="15"/>
    </row>
    <row r="270" spans="1:20">
      <c r="A270" s="184" t="s">
        <v>258</v>
      </c>
      <c r="B270" s="184"/>
    </row>
    <row r="271" spans="1:20" ht="60">
      <c r="A271" s="51" t="s">
        <v>17</v>
      </c>
      <c r="B271" s="62" t="s">
        <v>0</v>
      </c>
      <c r="C271" s="51" t="s">
        <v>18</v>
      </c>
      <c r="D271" s="63" t="s">
        <v>1</v>
      </c>
      <c r="E271" s="51" t="s">
        <v>20</v>
      </c>
      <c r="F271" s="64" t="s">
        <v>21</v>
      </c>
      <c r="G271" s="65" t="s">
        <v>2</v>
      </c>
      <c r="H271" s="66" t="s">
        <v>94</v>
      </c>
      <c r="I271" s="67" t="s">
        <v>3</v>
      </c>
      <c r="J271" s="68" t="s">
        <v>22</v>
      </c>
      <c r="K271" s="68" t="s">
        <v>23</v>
      </c>
      <c r="L271" s="67" t="s">
        <v>93</v>
      </c>
      <c r="M271" s="67" t="s">
        <v>100</v>
      </c>
      <c r="N271" s="67" t="s">
        <v>24</v>
      </c>
      <c r="O271" s="67" t="s">
        <v>25</v>
      </c>
      <c r="Q271" s="121"/>
    </row>
    <row r="272" spans="1:20">
      <c r="A272" s="28">
        <v>1</v>
      </c>
      <c r="B272" s="36" t="s">
        <v>154</v>
      </c>
      <c r="C272" s="51" t="s">
        <v>89</v>
      </c>
      <c r="D272" s="35" t="s">
        <v>97</v>
      </c>
      <c r="E272" s="35">
        <v>10</v>
      </c>
      <c r="F272" s="35"/>
      <c r="G272" s="35"/>
      <c r="H272" s="118"/>
      <c r="I272" s="11"/>
      <c r="J272" s="70">
        <f>ROUND(H272*E272,2)</f>
        <v>0</v>
      </c>
      <c r="K272" s="44">
        <f t="shared" ref="K272" si="25">ROUND(J272+(J272*I272),2)</f>
        <v>0</v>
      </c>
      <c r="L272" s="18"/>
      <c r="M272" s="104"/>
      <c r="N272" s="18"/>
      <c r="O272" s="18"/>
      <c r="Q272" s="96"/>
      <c r="R272" s="96"/>
      <c r="S272" s="96"/>
      <c r="T272" s="96"/>
    </row>
    <row r="273" spans="1:20" ht="15.75" thickBot="1">
      <c r="A273" s="15"/>
      <c r="B273" s="69"/>
      <c r="C273" s="38"/>
      <c r="D273" s="15"/>
      <c r="E273" s="15"/>
      <c r="F273" s="15"/>
      <c r="G273" s="15"/>
      <c r="H273" s="15"/>
      <c r="I273" s="105" t="s">
        <v>4</v>
      </c>
      <c r="J273" s="106">
        <f>SUM(J272)</f>
        <v>0</v>
      </c>
      <c r="K273" s="107">
        <f>SUM(K272)</f>
        <v>0</v>
      </c>
      <c r="L273" s="15"/>
      <c r="M273" s="109"/>
      <c r="N273" s="15"/>
      <c r="O273" s="15"/>
    </row>
    <row r="274" spans="1:20" ht="15.75" thickBot="1">
      <c r="A274" s="15"/>
      <c r="B274" s="69"/>
      <c r="C274" s="38"/>
      <c r="D274" s="15"/>
      <c r="E274" s="15"/>
      <c r="F274" s="15"/>
      <c r="G274" s="15"/>
      <c r="H274" s="15"/>
      <c r="I274" s="15"/>
      <c r="J274" s="15"/>
      <c r="K274" s="15"/>
      <c r="L274" s="15"/>
      <c r="M274" s="109"/>
      <c r="N274" s="15"/>
      <c r="O274" s="15"/>
    </row>
    <row r="275" spans="1:20" ht="45.75" thickBot="1">
      <c r="A275" s="15"/>
      <c r="B275" s="69"/>
      <c r="C275" s="38"/>
      <c r="D275" s="15"/>
      <c r="E275" s="15"/>
      <c r="F275" s="84" t="s">
        <v>5</v>
      </c>
      <c r="G275" s="84" t="s">
        <v>6</v>
      </c>
      <c r="H275" s="85" t="s">
        <v>7</v>
      </c>
      <c r="I275" s="84" t="s">
        <v>296</v>
      </c>
      <c r="J275" s="84" t="s">
        <v>8</v>
      </c>
      <c r="K275" s="86" t="s">
        <v>9</v>
      </c>
      <c r="L275" s="87" t="s">
        <v>10</v>
      </c>
      <c r="M275" s="109"/>
      <c r="N275" s="15"/>
      <c r="O275" s="15"/>
    </row>
    <row r="276" spans="1:20" ht="15.75" thickBot="1">
      <c r="A276" s="15"/>
      <c r="B276" s="69"/>
      <c r="C276" s="38"/>
      <c r="D276" s="15"/>
      <c r="E276" s="15"/>
      <c r="F276" s="87">
        <f>J273</f>
        <v>0</v>
      </c>
      <c r="G276" s="87">
        <f>K273</f>
        <v>0</v>
      </c>
      <c r="H276" s="88">
        <v>0.2</v>
      </c>
      <c r="I276" s="87">
        <f>F276*H276</f>
        <v>0</v>
      </c>
      <c r="J276" s="89">
        <f>G276*H276</f>
        <v>0</v>
      </c>
      <c r="K276" s="90">
        <f>F276+I276</f>
        <v>0</v>
      </c>
      <c r="L276" s="91">
        <f>G276+J276</f>
        <v>0</v>
      </c>
      <c r="M276" s="109"/>
      <c r="N276" s="15"/>
      <c r="O276" s="15"/>
    </row>
    <row r="279" spans="1:20">
      <c r="A279" s="184" t="s">
        <v>259</v>
      </c>
      <c r="B279" s="184"/>
    </row>
    <row r="280" spans="1:20" ht="60">
      <c r="A280" s="51" t="s">
        <v>17</v>
      </c>
      <c r="B280" s="62" t="s">
        <v>0</v>
      </c>
      <c r="C280" s="51" t="s">
        <v>18</v>
      </c>
      <c r="D280" s="63" t="s">
        <v>1</v>
      </c>
      <c r="E280" s="51" t="s">
        <v>20</v>
      </c>
      <c r="F280" s="64" t="s">
        <v>21</v>
      </c>
      <c r="G280" s="65" t="s">
        <v>2</v>
      </c>
      <c r="H280" s="66" t="s">
        <v>94</v>
      </c>
      <c r="I280" s="67" t="s">
        <v>3</v>
      </c>
      <c r="J280" s="68" t="s">
        <v>22</v>
      </c>
      <c r="K280" s="68" t="s">
        <v>23</v>
      </c>
      <c r="L280" s="67" t="s">
        <v>93</v>
      </c>
      <c r="M280" s="67" t="s">
        <v>100</v>
      </c>
      <c r="N280" s="67" t="s">
        <v>24</v>
      </c>
      <c r="O280" s="67" t="s">
        <v>25</v>
      </c>
      <c r="Q280" s="113"/>
    </row>
    <row r="281" spans="1:20">
      <c r="A281" s="28">
        <v>1</v>
      </c>
      <c r="B281" s="36" t="s">
        <v>155</v>
      </c>
      <c r="C281" s="51" t="s">
        <v>89</v>
      </c>
      <c r="D281" s="35" t="s">
        <v>98</v>
      </c>
      <c r="E281" s="35">
        <v>60</v>
      </c>
      <c r="F281" s="35"/>
      <c r="G281" s="35"/>
      <c r="H281" s="118"/>
      <c r="I281" s="11"/>
      <c r="J281" s="70">
        <f>ROUND(H281*E281,2)</f>
        <v>0</v>
      </c>
      <c r="K281" s="44">
        <f t="shared" ref="K281" si="26">ROUND(J281+(J281*I281),2)</f>
        <v>0</v>
      </c>
      <c r="L281" s="18"/>
      <c r="M281" s="104"/>
      <c r="N281" s="18"/>
      <c r="O281" s="18"/>
      <c r="Q281" s="96"/>
      <c r="R281" s="96"/>
      <c r="S281" s="96"/>
      <c r="T281" s="96"/>
    </row>
    <row r="282" spans="1:20" ht="15.75" thickBot="1">
      <c r="A282" s="15"/>
      <c r="B282" s="69"/>
      <c r="C282" s="38"/>
      <c r="D282" s="15"/>
      <c r="E282" s="15"/>
      <c r="F282" s="15"/>
      <c r="G282" s="15"/>
      <c r="H282" s="15"/>
      <c r="I282" s="105" t="s">
        <v>4</v>
      </c>
      <c r="J282" s="106">
        <f>SUM(J281)</f>
        <v>0</v>
      </c>
      <c r="K282" s="107">
        <f>SUM(K281)</f>
        <v>0</v>
      </c>
      <c r="L282" s="15"/>
      <c r="M282" s="109"/>
      <c r="N282" s="15"/>
      <c r="O282" s="15"/>
    </row>
    <row r="283" spans="1:20" ht="15.75" thickBot="1">
      <c r="A283" s="15"/>
      <c r="B283" s="69"/>
      <c r="C283" s="38"/>
      <c r="D283" s="15"/>
      <c r="E283" s="15"/>
      <c r="F283" s="15"/>
      <c r="G283" s="15"/>
      <c r="H283" s="15"/>
      <c r="I283" s="15"/>
      <c r="J283" s="15"/>
      <c r="K283" s="15"/>
      <c r="L283" s="15"/>
      <c r="M283" s="109"/>
      <c r="N283" s="15"/>
      <c r="O283" s="15"/>
    </row>
    <row r="284" spans="1:20" ht="45.75" thickBot="1">
      <c r="A284" s="15"/>
      <c r="B284" s="69"/>
      <c r="C284" s="38"/>
      <c r="D284" s="15"/>
      <c r="E284" s="15"/>
      <c r="F284" s="84" t="s">
        <v>5</v>
      </c>
      <c r="G284" s="84" t="s">
        <v>6</v>
      </c>
      <c r="H284" s="85" t="s">
        <v>7</v>
      </c>
      <c r="I284" s="84" t="s">
        <v>296</v>
      </c>
      <c r="J284" s="84" t="s">
        <v>8</v>
      </c>
      <c r="K284" s="86" t="s">
        <v>9</v>
      </c>
      <c r="L284" s="87" t="s">
        <v>10</v>
      </c>
      <c r="M284" s="109"/>
      <c r="N284" s="15"/>
      <c r="O284" s="15"/>
    </row>
    <row r="285" spans="1:20" ht="15.75" thickBot="1">
      <c r="A285" s="15"/>
      <c r="B285" s="69"/>
      <c r="C285" s="38"/>
      <c r="D285" s="15"/>
      <c r="E285" s="15"/>
      <c r="F285" s="87">
        <f>J282</f>
        <v>0</v>
      </c>
      <c r="G285" s="87">
        <f>K282</f>
        <v>0</v>
      </c>
      <c r="H285" s="88">
        <v>0.2</v>
      </c>
      <c r="I285" s="87">
        <f>F285*H285</f>
        <v>0</v>
      </c>
      <c r="J285" s="89">
        <f>G285*H285</f>
        <v>0</v>
      </c>
      <c r="K285" s="90">
        <f>F285+I285</f>
        <v>0</v>
      </c>
      <c r="L285" s="91">
        <f>G285+J285</f>
        <v>0</v>
      </c>
      <c r="M285" s="109"/>
      <c r="N285" s="15"/>
      <c r="O285" s="15"/>
    </row>
    <row r="288" spans="1:20">
      <c r="A288" s="184" t="s">
        <v>260</v>
      </c>
      <c r="B288" s="184"/>
    </row>
    <row r="289" spans="1:21" ht="60">
      <c r="A289" s="51" t="s">
        <v>17</v>
      </c>
      <c r="B289" s="62" t="s">
        <v>0</v>
      </c>
      <c r="C289" s="51" t="s">
        <v>18</v>
      </c>
      <c r="D289" s="63" t="s">
        <v>1</v>
      </c>
      <c r="E289" s="51" t="s">
        <v>20</v>
      </c>
      <c r="F289" s="64" t="s">
        <v>21</v>
      </c>
      <c r="G289" s="65" t="s">
        <v>2</v>
      </c>
      <c r="H289" s="66" t="s">
        <v>94</v>
      </c>
      <c r="I289" s="67" t="s">
        <v>3</v>
      </c>
      <c r="J289" s="68" t="s">
        <v>22</v>
      </c>
      <c r="K289" s="68" t="s">
        <v>23</v>
      </c>
      <c r="L289" s="67" t="s">
        <v>93</v>
      </c>
      <c r="M289" s="67" t="s">
        <v>100</v>
      </c>
      <c r="N289" s="67" t="s">
        <v>24</v>
      </c>
      <c r="O289" s="67" t="s">
        <v>25</v>
      </c>
      <c r="Q289" s="121"/>
    </row>
    <row r="290" spans="1:21" ht="90">
      <c r="A290" s="28">
        <v>1</v>
      </c>
      <c r="B290" s="36" t="s">
        <v>158</v>
      </c>
      <c r="C290" s="51" t="s">
        <v>89</v>
      </c>
      <c r="D290" s="35" t="s">
        <v>98</v>
      </c>
      <c r="E290" s="35">
        <v>1000</v>
      </c>
      <c r="F290" s="35"/>
      <c r="G290" s="35"/>
      <c r="H290" s="118"/>
      <c r="I290" s="11"/>
      <c r="J290" s="70">
        <f>ROUND(H290*E290,2)</f>
        <v>0</v>
      </c>
      <c r="K290" s="44">
        <f t="shared" ref="K290" si="27">ROUND(J290+(J290*I290),2)</f>
        <v>0</v>
      </c>
      <c r="L290" s="18"/>
      <c r="M290" s="104"/>
      <c r="N290" s="18"/>
      <c r="O290" s="18"/>
      <c r="Q290" s="96"/>
      <c r="R290" s="96"/>
      <c r="S290" s="96"/>
      <c r="T290" s="96"/>
    </row>
    <row r="291" spans="1:21" ht="15.75" thickBot="1">
      <c r="A291" s="15"/>
      <c r="B291" s="69"/>
      <c r="C291" s="38"/>
      <c r="D291" s="15"/>
      <c r="E291" s="15"/>
      <c r="F291" s="15"/>
      <c r="G291" s="15"/>
      <c r="H291" s="15"/>
      <c r="I291" s="105" t="s">
        <v>4</v>
      </c>
      <c r="J291" s="106">
        <f>SUM(J290)</f>
        <v>0</v>
      </c>
      <c r="K291" s="107">
        <f>SUM(K290)</f>
        <v>0</v>
      </c>
      <c r="L291" s="15"/>
      <c r="M291" s="109"/>
      <c r="N291" s="15"/>
      <c r="O291" s="15"/>
    </row>
    <row r="292" spans="1:21" ht="15.75" thickBot="1">
      <c r="A292" s="15"/>
      <c r="B292" s="69"/>
      <c r="C292" s="38"/>
      <c r="D292" s="15"/>
      <c r="E292" s="15"/>
      <c r="F292" s="15"/>
      <c r="G292" s="15"/>
      <c r="H292" s="15"/>
      <c r="I292" s="15"/>
      <c r="J292" s="15"/>
      <c r="K292" s="15"/>
      <c r="L292" s="15"/>
      <c r="M292" s="109"/>
      <c r="N292" s="15"/>
      <c r="O292" s="15"/>
    </row>
    <row r="293" spans="1:21" ht="45.75" customHeight="1" thickBot="1">
      <c r="A293" s="15"/>
      <c r="B293" s="69"/>
      <c r="C293" s="38"/>
      <c r="D293" s="15"/>
      <c r="E293" s="15"/>
      <c r="F293" s="84" t="s">
        <v>5</v>
      </c>
      <c r="G293" s="84" t="s">
        <v>6</v>
      </c>
      <c r="H293" s="85" t="s">
        <v>7</v>
      </c>
      <c r="I293" s="84" t="s">
        <v>296</v>
      </c>
      <c r="J293" s="84" t="s">
        <v>8</v>
      </c>
      <c r="K293" s="86" t="s">
        <v>9</v>
      </c>
      <c r="L293" s="87" t="s">
        <v>10</v>
      </c>
      <c r="M293" s="109"/>
      <c r="N293" s="15"/>
      <c r="O293" s="15"/>
    </row>
    <row r="294" spans="1:21" ht="15.75" thickBot="1">
      <c r="A294" s="15"/>
      <c r="B294" s="69"/>
      <c r="C294" s="38"/>
      <c r="D294" s="15"/>
      <c r="E294" s="15"/>
      <c r="F294" s="87">
        <f>J291</f>
        <v>0</v>
      </c>
      <c r="G294" s="87">
        <f>K291</f>
        <v>0</v>
      </c>
      <c r="H294" s="88">
        <v>0.2</v>
      </c>
      <c r="I294" s="87">
        <f>F294*H294</f>
        <v>0</v>
      </c>
      <c r="J294" s="89">
        <f>G294*H294</f>
        <v>0</v>
      </c>
      <c r="K294" s="90">
        <f>F294+I294</f>
        <v>0</v>
      </c>
      <c r="L294" s="91">
        <f>G294+J294</f>
        <v>0</v>
      </c>
      <c r="M294" s="109"/>
      <c r="N294" s="15"/>
      <c r="O294" s="15"/>
    </row>
    <row r="297" spans="1:21">
      <c r="A297" s="184" t="s">
        <v>261</v>
      </c>
      <c r="B297" s="184"/>
    </row>
    <row r="298" spans="1:21" ht="60">
      <c r="A298" s="51" t="s">
        <v>17</v>
      </c>
      <c r="B298" s="62" t="s">
        <v>0</v>
      </c>
      <c r="C298" s="51" t="s">
        <v>18</v>
      </c>
      <c r="D298" s="63" t="s">
        <v>1</v>
      </c>
      <c r="E298" s="51" t="s">
        <v>20</v>
      </c>
      <c r="F298" s="64" t="s">
        <v>21</v>
      </c>
      <c r="G298" s="65" t="s">
        <v>2</v>
      </c>
      <c r="H298" s="66" t="s">
        <v>94</v>
      </c>
      <c r="I298" s="67" t="s">
        <v>3</v>
      </c>
      <c r="J298" s="68" t="s">
        <v>22</v>
      </c>
      <c r="K298" s="68" t="s">
        <v>23</v>
      </c>
      <c r="L298" s="67" t="s">
        <v>93</v>
      </c>
      <c r="M298" s="67" t="s">
        <v>100</v>
      </c>
      <c r="N298" s="67" t="s">
        <v>24</v>
      </c>
      <c r="O298" s="67" t="s">
        <v>25</v>
      </c>
      <c r="Q298" s="121"/>
    </row>
    <row r="299" spans="1:21" ht="30">
      <c r="A299" s="28">
        <v>1</v>
      </c>
      <c r="B299" s="36" t="s">
        <v>159</v>
      </c>
      <c r="C299" s="51" t="s">
        <v>89</v>
      </c>
      <c r="D299" s="35" t="s">
        <v>97</v>
      </c>
      <c r="E299" s="35">
        <v>20</v>
      </c>
      <c r="F299" s="35"/>
      <c r="G299" s="35"/>
      <c r="H299" s="118"/>
      <c r="I299" s="11"/>
      <c r="J299" s="70">
        <f>ROUND(H299*E299,2)</f>
        <v>0</v>
      </c>
      <c r="K299" s="44">
        <f t="shared" ref="K299:K300" si="28">ROUND(J299+(J299*I299),2)</f>
        <v>0</v>
      </c>
      <c r="L299" s="18"/>
      <c r="M299" s="104"/>
      <c r="N299" s="18"/>
      <c r="O299" s="18"/>
    </row>
    <row r="300" spans="1:21" ht="30">
      <c r="A300" s="18">
        <v>2</v>
      </c>
      <c r="B300" s="36" t="s">
        <v>160</v>
      </c>
      <c r="C300" s="51" t="s">
        <v>89</v>
      </c>
      <c r="D300" s="51" t="s">
        <v>97</v>
      </c>
      <c r="E300" s="51">
        <v>20</v>
      </c>
      <c r="F300" s="35"/>
      <c r="G300" s="35"/>
      <c r="H300" s="118"/>
      <c r="I300" s="11"/>
      <c r="J300" s="70">
        <f>ROUND(H300*E300,2)</f>
        <v>0</v>
      </c>
      <c r="K300" s="44">
        <f t="shared" si="28"/>
        <v>0</v>
      </c>
      <c r="L300" s="18"/>
      <c r="M300" s="104"/>
      <c r="N300" s="18"/>
      <c r="O300" s="18"/>
    </row>
    <row r="301" spans="1:21" ht="15.75" thickBot="1">
      <c r="A301" s="15"/>
      <c r="B301" s="69"/>
      <c r="C301" s="38"/>
      <c r="D301" s="15"/>
      <c r="E301" s="15"/>
      <c r="F301" s="15"/>
      <c r="G301" s="15"/>
      <c r="H301" s="15"/>
      <c r="I301" s="105" t="s">
        <v>4</v>
      </c>
      <c r="J301" s="106">
        <f>SUM(J299:J300)</f>
        <v>0</v>
      </c>
      <c r="K301" s="107">
        <f>SUM(K299:K300)</f>
        <v>0</v>
      </c>
      <c r="L301" s="15"/>
      <c r="M301" s="109"/>
      <c r="N301" s="15"/>
      <c r="O301" s="15"/>
      <c r="Q301" s="96"/>
      <c r="R301" s="96"/>
      <c r="S301" s="96"/>
      <c r="T301" s="96"/>
      <c r="U301" s="96"/>
    </row>
    <row r="302" spans="1:21" ht="15.75" thickBot="1">
      <c r="A302" s="15"/>
      <c r="B302" s="69"/>
      <c r="C302" s="38"/>
      <c r="D302" s="15"/>
      <c r="E302" s="15"/>
      <c r="F302" s="15"/>
      <c r="G302" s="15"/>
      <c r="H302" s="15"/>
      <c r="I302" s="15"/>
      <c r="J302" s="15"/>
      <c r="K302" s="15"/>
      <c r="L302" s="15"/>
      <c r="M302" s="109"/>
      <c r="N302" s="15"/>
      <c r="O302" s="15"/>
    </row>
    <row r="303" spans="1:21" ht="45.75" thickBot="1">
      <c r="A303" s="15"/>
      <c r="B303" s="69"/>
      <c r="C303" s="38"/>
      <c r="D303" s="15"/>
      <c r="E303" s="15"/>
      <c r="F303" s="84" t="s">
        <v>5</v>
      </c>
      <c r="G303" s="84" t="s">
        <v>6</v>
      </c>
      <c r="H303" s="85" t="s">
        <v>7</v>
      </c>
      <c r="I303" s="84" t="s">
        <v>296</v>
      </c>
      <c r="J303" s="84" t="s">
        <v>8</v>
      </c>
      <c r="K303" s="86" t="s">
        <v>9</v>
      </c>
      <c r="L303" s="87" t="s">
        <v>10</v>
      </c>
      <c r="M303" s="109"/>
      <c r="N303" s="15"/>
      <c r="O303" s="15"/>
    </row>
    <row r="304" spans="1:21" ht="15.75" thickBot="1">
      <c r="A304" s="15"/>
      <c r="B304" s="69"/>
      <c r="C304" s="38"/>
      <c r="D304" s="15"/>
      <c r="E304" s="15"/>
      <c r="F304" s="87">
        <f>J301</f>
        <v>0</v>
      </c>
      <c r="G304" s="87">
        <f>K301</f>
        <v>0</v>
      </c>
      <c r="H304" s="88">
        <v>0.2</v>
      </c>
      <c r="I304" s="87">
        <f>F304*H304</f>
        <v>0</v>
      </c>
      <c r="J304" s="89">
        <f>G304*H304</f>
        <v>0</v>
      </c>
      <c r="K304" s="90">
        <f>F304+I304</f>
        <v>0</v>
      </c>
      <c r="L304" s="91">
        <f>G304+J304</f>
        <v>0</v>
      </c>
      <c r="M304" s="109"/>
      <c r="N304" s="15"/>
      <c r="O304" s="15"/>
    </row>
    <row r="307" spans="1:20">
      <c r="A307" s="184" t="s">
        <v>262</v>
      </c>
      <c r="B307" s="184"/>
    </row>
    <row r="308" spans="1:20" ht="60">
      <c r="A308" s="51" t="s">
        <v>17</v>
      </c>
      <c r="B308" s="62" t="s">
        <v>0</v>
      </c>
      <c r="C308" s="51" t="s">
        <v>18</v>
      </c>
      <c r="D308" s="63" t="s">
        <v>1</v>
      </c>
      <c r="E308" s="51" t="s">
        <v>20</v>
      </c>
      <c r="F308" s="64" t="s">
        <v>21</v>
      </c>
      <c r="G308" s="65" t="s">
        <v>2</v>
      </c>
      <c r="H308" s="66" t="s">
        <v>94</v>
      </c>
      <c r="I308" s="67" t="s">
        <v>3</v>
      </c>
      <c r="J308" s="68" t="s">
        <v>22</v>
      </c>
      <c r="K308" s="68" t="s">
        <v>23</v>
      </c>
      <c r="L308" s="67" t="s">
        <v>93</v>
      </c>
      <c r="M308" s="67" t="s">
        <v>100</v>
      </c>
      <c r="N308" s="67" t="s">
        <v>24</v>
      </c>
      <c r="O308" s="67" t="s">
        <v>25</v>
      </c>
      <c r="Q308" s="93"/>
    </row>
    <row r="309" spans="1:20" ht="45">
      <c r="A309" s="28">
        <v>1</v>
      </c>
      <c r="B309" s="122" t="s">
        <v>248</v>
      </c>
      <c r="C309" s="51" t="s">
        <v>89</v>
      </c>
      <c r="D309" s="51" t="s">
        <v>97</v>
      </c>
      <c r="E309" s="123">
        <v>27</v>
      </c>
      <c r="F309" s="35"/>
      <c r="G309" s="35"/>
      <c r="H309" s="124"/>
      <c r="I309" s="11"/>
      <c r="J309" s="70">
        <f t="shared" ref="J309:J317" si="29">ROUND(H309*E309,2)</f>
        <v>0</v>
      </c>
      <c r="K309" s="44">
        <f t="shared" ref="K309:K317" si="30">ROUND(J309+(J309*I309),2)</f>
        <v>0</v>
      </c>
      <c r="L309" s="18"/>
      <c r="M309" s="104"/>
      <c r="N309" s="18"/>
      <c r="O309" s="18"/>
      <c r="Q309" s="72"/>
      <c r="R309" s="72"/>
    </row>
    <row r="310" spans="1:20" ht="45">
      <c r="A310" s="18">
        <v>2</v>
      </c>
      <c r="B310" s="122" t="s">
        <v>249</v>
      </c>
      <c r="C310" s="51" t="s">
        <v>89</v>
      </c>
      <c r="D310" s="51" t="s">
        <v>97</v>
      </c>
      <c r="E310" s="123">
        <v>27</v>
      </c>
      <c r="F310" s="35"/>
      <c r="G310" s="35"/>
      <c r="H310" s="124"/>
      <c r="I310" s="11"/>
      <c r="J310" s="70">
        <f t="shared" si="29"/>
        <v>0</v>
      </c>
      <c r="K310" s="44">
        <f t="shared" si="30"/>
        <v>0</v>
      </c>
      <c r="L310" s="18"/>
      <c r="M310" s="104"/>
      <c r="N310" s="18"/>
      <c r="O310" s="18"/>
      <c r="Q310" s="72"/>
      <c r="R310" s="72"/>
    </row>
    <row r="311" spans="1:20" ht="30">
      <c r="A311" s="28">
        <v>3</v>
      </c>
      <c r="B311" s="125" t="s">
        <v>250</v>
      </c>
      <c r="C311" s="51" t="s">
        <v>89</v>
      </c>
      <c r="D311" s="51" t="s">
        <v>97</v>
      </c>
      <c r="E311" s="123">
        <v>50</v>
      </c>
      <c r="F311" s="35"/>
      <c r="G311" s="35"/>
      <c r="H311" s="126"/>
      <c r="I311" s="11"/>
      <c r="J311" s="70">
        <f t="shared" si="29"/>
        <v>0</v>
      </c>
      <c r="K311" s="44">
        <f t="shared" si="30"/>
        <v>0</v>
      </c>
      <c r="L311" s="18"/>
      <c r="M311" s="104"/>
      <c r="N311" s="18"/>
      <c r="O311" s="18"/>
      <c r="Q311" s="72"/>
      <c r="R311" s="72"/>
    </row>
    <row r="312" spans="1:20" ht="30">
      <c r="A312" s="18">
        <v>4</v>
      </c>
      <c r="B312" s="125" t="s">
        <v>251</v>
      </c>
      <c r="C312" s="51" t="s">
        <v>89</v>
      </c>
      <c r="D312" s="51" t="s">
        <v>97</v>
      </c>
      <c r="E312" s="123">
        <v>35</v>
      </c>
      <c r="F312" s="35"/>
      <c r="G312" s="35"/>
      <c r="H312" s="126"/>
      <c r="I312" s="11"/>
      <c r="J312" s="70">
        <f t="shared" si="29"/>
        <v>0</v>
      </c>
      <c r="K312" s="44">
        <f t="shared" si="30"/>
        <v>0</v>
      </c>
      <c r="L312" s="18"/>
      <c r="M312" s="104"/>
      <c r="N312" s="18"/>
      <c r="O312" s="18"/>
      <c r="Q312" s="72"/>
      <c r="R312" s="72"/>
    </row>
    <row r="313" spans="1:20" ht="45">
      <c r="A313" s="28">
        <v>5</v>
      </c>
      <c r="B313" s="125" t="s">
        <v>252</v>
      </c>
      <c r="C313" s="51" t="s">
        <v>89</v>
      </c>
      <c r="D313" s="51" t="s">
        <v>97</v>
      </c>
      <c r="E313" s="123">
        <v>65</v>
      </c>
      <c r="F313" s="35"/>
      <c r="G313" s="35"/>
      <c r="H313" s="126"/>
      <c r="I313" s="11"/>
      <c r="J313" s="70">
        <f t="shared" si="29"/>
        <v>0</v>
      </c>
      <c r="K313" s="44">
        <f t="shared" si="30"/>
        <v>0</v>
      </c>
      <c r="L313" s="18"/>
      <c r="M313" s="104"/>
      <c r="N313" s="18"/>
      <c r="O313" s="18"/>
      <c r="Q313" s="72"/>
      <c r="R313" s="72"/>
    </row>
    <row r="314" spans="1:20" ht="30">
      <c r="A314" s="18">
        <v>6</v>
      </c>
      <c r="B314" s="125" t="s">
        <v>253</v>
      </c>
      <c r="C314" s="51" t="s">
        <v>89</v>
      </c>
      <c r="D314" s="51" t="s">
        <v>97</v>
      </c>
      <c r="E314" s="123">
        <v>100</v>
      </c>
      <c r="F314" s="35"/>
      <c r="G314" s="35"/>
      <c r="H314" s="126"/>
      <c r="I314" s="11"/>
      <c r="J314" s="70">
        <f t="shared" si="29"/>
        <v>0</v>
      </c>
      <c r="K314" s="44">
        <f t="shared" si="30"/>
        <v>0</v>
      </c>
      <c r="L314" s="18"/>
      <c r="M314" s="104"/>
      <c r="N314" s="18"/>
      <c r="O314" s="18"/>
      <c r="Q314" s="72"/>
      <c r="R314" s="72"/>
    </row>
    <row r="315" spans="1:20">
      <c r="A315" s="28">
        <v>7</v>
      </c>
      <c r="B315" s="125" t="s">
        <v>217</v>
      </c>
      <c r="C315" s="51" t="s">
        <v>89</v>
      </c>
      <c r="D315" s="51" t="s">
        <v>97</v>
      </c>
      <c r="E315" s="123">
        <v>12</v>
      </c>
      <c r="F315" s="35"/>
      <c r="G315" s="35"/>
      <c r="H315" s="126"/>
      <c r="I315" s="11"/>
      <c r="J315" s="70">
        <f t="shared" si="29"/>
        <v>0</v>
      </c>
      <c r="K315" s="44">
        <f t="shared" si="30"/>
        <v>0</v>
      </c>
      <c r="L315" s="18"/>
      <c r="M315" s="104"/>
      <c r="N315" s="18"/>
      <c r="O315" s="18"/>
      <c r="Q315" s="72"/>
      <c r="R315" s="72"/>
    </row>
    <row r="316" spans="1:20">
      <c r="A316" s="18">
        <v>8</v>
      </c>
      <c r="B316" s="125" t="s">
        <v>254</v>
      </c>
      <c r="C316" s="51" t="s">
        <v>89</v>
      </c>
      <c r="D316" s="51" t="s">
        <v>97</v>
      </c>
      <c r="E316" s="123">
        <v>40</v>
      </c>
      <c r="F316" s="35"/>
      <c r="G316" s="35"/>
      <c r="H316" s="126"/>
      <c r="I316" s="11"/>
      <c r="J316" s="70">
        <f t="shared" si="29"/>
        <v>0</v>
      </c>
      <c r="K316" s="44">
        <f t="shared" si="30"/>
        <v>0</v>
      </c>
      <c r="L316" s="18"/>
      <c r="M316" s="104"/>
      <c r="N316" s="18"/>
      <c r="O316" s="18"/>
      <c r="Q316" s="72"/>
      <c r="R316" s="72"/>
    </row>
    <row r="317" spans="1:20">
      <c r="A317" s="28">
        <v>9</v>
      </c>
      <c r="B317" s="125" t="s">
        <v>216</v>
      </c>
      <c r="C317" s="51" t="s">
        <v>89</v>
      </c>
      <c r="D317" s="51" t="s">
        <v>97</v>
      </c>
      <c r="E317" s="123">
        <v>4</v>
      </c>
      <c r="F317" s="35"/>
      <c r="G317" s="35"/>
      <c r="H317" s="126"/>
      <c r="I317" s="11"/>
      <c r="J317" s="70">
        <f t="shared" si="29"/>
        <v>0</v>
      </c>
      <c r="K317" s="44">
        <f t="shared" si="30"/>
        <v>0</v>
      </c>
      <c r="L317" s="18"/>
      <c r="M317" s="104"/>
      <c r="N317" s="18"/>
      <c r="O317" s="18"/>
      <c r="Q317" s="72"/>
      <c r="R317" s="72"/>
    </row>
    <row r="318" spans="1:20" ht="15.75" thickBot="1">
      <c r="I318" s="105" t="s">
        <v>4</v>
      </c>
      <c r="J318" s="106">
        <f>SUM(J309:J317)</f>
        <v>0</v>
      </c>
      <c r="K318" s="107">
        <f>SUM(K309:K317)</f>
        <v>0</v>
      </c>
      <c r="Q318" s="79"/>
      <c r="R318" s="79"/>
      <c r="S318" s="79"/>
      <c r="T318" s="79"/>
    </row>
    <row r="319" spans="1:20" ht="15.75" thickBot="1"/>
    <row r="320" spans="1:20" ht="45.75" thickBot="1">
      <c r="B320" s="69"/>
      <c r="F320" s="84" t="s">
        <v>5</v>
      </c>
      <c r="G320" s="84" t="s">
        <v>6</v>
      </c>
      <c r="H320" s="85" t="s">
        <v>7</v>
      </c>
      <c r="I320" s="84" t="s">
        <v>296</v>
      </c>
      <c r="J320" s="84" t="s">
        <v>8</v>
      </c>
      <c r="K320" s="86" t="s">
        <v>9</v>
      </c>
      <c r="L320" s="87" t="s">
        <v>10</v>
      </c>
    </row>
    <row r="321" spans="1:20" ht="15.75" thickBot="1">
      <c r="F321" s="87">
        <f>J318</f>
        <v>0</v>
      </c>
      <c r="G321" s="87">
        <f>K318</f>
        <v>0</v>
      </c>
      <c r="H321" s="88">
        <v>0.2</v>
      </c>
      <c r="I321" s="87">
        <f>F321*H321</f>
        <v>0</v>
      </c>
      <c r="J321" s="89">
        <f>G321*H321</f>
        <v>0</v>
      </c>
      <c r="K321" s="90">
        <f>F321+I321</f>
        <v>0</v>
      </c>
      <c r="L321" s="91">
        <f>G321+J321</f>
        <v>0</v>
      </c>
    </row>
    <row r="324" spans="1:20">
      <c r="A324" s="175" t="s">
        <v>263</v>
      </c>
      <c r="B324" s="175"/>
      <c r="C324" s="38"/>
      <c r="D324" s="38"/>
      <c r="E324" s="38"/>
      <c r="F324" s="38"/>
      <c r="G324" s="38"/>
      <c r="H324" s="61"/>
      <c r="I324" s="38"/>
      <c r="J324" s="61"/>
      <c r="K324" s="61"/>
      <c r="L324" s="38"/>
      <c r="M324" s="38"/>
      <c r="N324" s="38"/>
      <c r="O324" s="38"/>
    </row>
    <row r="325" spans="1:20" ht="60">
      <c r="A325" s="51" t="s">
        <v>17</v>
      </c>
      <c r="B325" s="62" t="s">
        <v>0</v>
      </c>
      <c r="C325" s="51" t="s">
        <v>18</v>
      </c>
      <c r="D325" s="63" t="s">
        <v>1</v>
      </c>
      <c r="E325" s="51" t="s">
        <v>20</v>
      </c>
      <c r="F325" s="64" t="s">
        <v>21</v>
      </c>
      <c r="G325" s="65" t="s">
        <v>2</v>
      </c>
      <c r="H325" s="66" t="s">
        <v>94</v>
      </c>
      <c r="I325" s="67" t="s">
        <v>3</v>
      </c>
      <c r="J325" s="68" t="s">
        <v>22</v>
      </c>
      <c r="K325" s="68" t="s">
        <v>23</v>
      </c>
      <c r="L325" s="67" t="s">
        <v>93</v>
      </c>
      <c r="M325" s="67" t="s">
        <v>100</v>
      </c>
      <c r="N325" s="67" t="s">
        <v>24</v>
      </c>
      <c r="O325" s="67" t="s">
        <v>25</v>
      </c>
      <c r="Q325" s="121"/>
    </row>
    <row r="326" spans="1:20" ht="246.75" customHeight="1">
      <c r="A326" s="51">
        <v>1</v>
      </c>
      <c r="B326" s="36" t="s">
        <v>172</v>
      </c>
      <c r="C326" s="51" t="s">
        <v>89</v>
      </c>
      <c r="D326" s="51" t="s">
        <v>98</v>
      </c>
      <c r="E326" s="45">
        <v>1300</v>
      </c>
      <c r="F326" s="51"/>
      <c r="G326" s="51"/>
      <c r="H326" s="128"/>
      <c r="I326" s="23"/>
      <c r="J326" s="70">
        <f>ROUND(H326*E326,2)</f>
        <v>0</v>
      </c>
      <c r="K326" s="44">
        <f t="shared" ref="K326:K328" si="31">ROUND(J326+(J326*I326),2)</f>
        <v>0</v>
      </c>
      <c r="L326" s="51"/>
      <c r="M326" s="112"/>
      <c r="N326" s="51"/>
      <c r="O326" s="51"/>
    </row>
    <row r="327" spans="1:20" ht="218.25" customHeight="1">
      <c r="A327" s="51">
        <v>2</v>
      </c>
      <c r="B327" s="36" t="s">
        <v>173</v>
      </c>
      <c r="C327" s="51" t="s">
        <v>89</v>
      </c>
      <c r="D327" s="51" t="s">
        <v>98</v>
      </c>
      <c r="E327" s="51">
        <v>7000</v>
      </c>
      <c r="F327" s="51"/>
      <c r="G327" s="51"/>
      <c r="H327" s="112"/>
      <c r="I327" s="23"/>
      <c r="J327" s="70">
        <f>ROUND(H327*E327,2)</f>
        <v>0</v>
      </c>
      <c r="K327" s="44">
        <f t="shared" si="31"/>
        <v>0</v>
      </c>
      <c r="L327" s="51"/>
      <c r="M327" s="112"/>
      <c r="N327" s="51"/>
      <c r="O327" s="51"/>
    </row>
    <row r="328" spans="1:20" ht="30">
      <c r="A328" s="51">
        <v>3</v>
      </c>
      <c r="B328" s="36" t="s">
        <v>205</v>
      </c>
      <c r="C328" s="51" t="s">
        <v>89</v>
      </c>
      <c r="D328" s="51" t="s">
        <v>174</v>
      </c>
      <c r="E328" s="51">
        <v>10000</v>
      </c>
      <c r="F328" s="51"/>
      <c r="G328" s="51"/>
      <c r="H328" s="112"/>
      <c r="I328" s="23"/>
      <c r="J328" s="70">
        <f>ROUND(H328*E328,2)</f>
        <v>0</v>
      </c>
      <c r="K328" s="44">
        <f t="shared" si="31"/>
        <v>0</v>
      </c>
      <c r="L328" s="51"/>
      <c r="M328" s="112"/>
      <c r="N328" s="51"/>
      <c r="O328" s="51"/>
    </row>
    <row r="329" spans="1:20" ht="15.75" thickBot="1">
      <c r="I329" s="105" t="s">
        <v>4</v>
      </c>
      <c r="J329" s="106">
        <f>SUM(J326:J328)</f>
        <v>0</v>
      </c>
      <c r="K329" s="107">
        <f>SUM(K326:K328)</f>
        <v>0</v>
      </c>
      <c r="Q329" s="96"/>
      <c r="R329" s="96"/>
      <c r="S329" s="96"/>
      <c r="T329" s="96"/>
    </row>
    <row r="330" spans="1:20" ht="15.75" thickBot="1"/>
    <row r="331" spans="1:20" ht="45.75" thickBot="1">
      <c r="B331" s="69"/>
      <c r="F331" s="84" t="s">
        <v>5</v>
      </c>
      <c r="G331" s="84" t="s">
        <v>6</v>
      </c>
      <c r="H331" s="85" t="s">
        <v>7</v>
      </c>
      <c r="I331" s="84" t="s">
        <v>296</v>
      </c>
      <c r="J331" s="84" t="s">
        <v>8</v>
      </c>
      <c r="K331" s="86" t="s">
        <v>9</v>
      </c>
      <c r="L331" s="87" t="s">
        <v>10</v>
      </c>
    </row>
    <row r="332" spans="1:20" ht="15.75" thickBot="1">
      <c r="F332" s="87">
        <f>J329</f>
        <v>0</v>
      </c>
      <c r="G332" s="87">
        <f>K329</f>
        <v>0</v>
      </c>
      <c r="H332" s="88">
        <v>0.2</v>
      </c>
      <c r="I332" s="87">
        <f>F332*H332</f>
        <v>0</v>
      </c>
      <c r="J332" s="89">
        <f>G332*H332</f>
        <v>0</v>
      </c>
      <c r="K332" s="90">
        <f>F332+I332</f>
        <v>0</v>
      </c>
      <c r="L332" s="91">
        <f>G332+J332</f>
        <v>0</v>
      </c>
    </row>
    <row r="335" spans="1:20">
      <c r="A335" s="175" t="s">
        <v>264</v>
      </c>
      <c r="B335" s="175"/>
      <c r="C335" s="38"/>
      <c r="D335" s="38"/>
      <c r="E335" s="38"/>
      <c r="F335" s="38"/>
      <c r="G335" s="38"/>
      <c r="H335" s="61"/>
      <c r="I335" s="38"/>
      <c r="J335" s="61"/>
      <c r="K335" s="61"/>
      <c r="L335" s="38"/>
      <c r="M335" s="38"/>
      <c r="N335" s="38"/>
      <c r="O335" s="38"/>
    </row>
    <row r="336" spans="1:20" ht="60">
      <c r="A336" s="51" t="s">
        <v>17</v>
      </c>
      <c r="B336" s="62" t="s">
        <v>0</v>
      </c>
      <c r="C336" s="51" t="s">
        <v>18</v>
      </c>
      <c r="D336" s="63" t="s">
        <v>1</v>
      </c>
      <c r="E336" s="51" t="s">
        <v>20</v>
      </c>
      <c r="F336" s="64" t="s">
        <v>21</v>
      </c>
      <c r="G336" s="65" t="s">
        <v>2</v>
      </c>
      <c r="H336" s="66" t="s">
        <v>94</v>
      </c>
      <c r="I336" s="67" t="s">
        <v>3</v>
      </c>
      <c r="J336" s="68" t="s">
        <v>22</v>
      </c>
      <c r="K336" s="68" t="s">
        <v>23</v>
      </c>
      <c r="L336" s="67" t="s">
        <v>93</v>
      </c>
      <c r="M336" s="67" t="s">
        <v>100</v>
      </c>
      <c r="N336" s="67" t="s">
        <v>24</v>
      </c>
      <c r="O336" s="67" t="s">
        <v>25</v>
      </c>
      <c r="Q336" s="121"/>
    </row>
    <row r="337" spans="1:20">
      <c r="A337" s="51">
        <v>1</v>
      </c>
      <c r="B337" s="36" t="s">
        <v>175</v>
      </c>
      <c r="C337" s="51" t="s">
        <v>89</v>
      </c>
      <c r="D337" s="51" t="s">
        <v>98</v>
      </c>
      <c r="E337" s="45">
        <v>20</v>
      </c>
      <c r="F337" s="51"/>
      <c r="G337" s="51"/>
      <c r="H337" s="128"/>
      <c r="I337" s="23"/>
      <c r="J337" s="70">
        <f t="shared" ref="J337:J349" si="32">ROUND(H337*E337,2)</f>
        <v>0</v>
      </c>
      <c r="K337" s="44">
        <f t="shared" ref="K337:K349" si="33">ROUND(J337+(J337*I337),2)</f>
        <v>0</v>
      </c>
      <c r="L337" s="51"/>
      <c r="M337" s="112"/>
      <c r="N337" s="51"/>
      <c r="O337" s="51"/>
      <c r="Q337" s="99"/>
      <c r="R337" s="99"/>
    </row>
    <row r="338" spans="1:20">
      <c r="A338" s="18">
        <v>2</v>
      </c>
      <c r="B338" s="36" t="s">
        <v>176</v>
      </c>
      <c r="C338" s="51" t="s">
        <v>89</v>
      </c>
      <c r="D338" s="51" t="s">
        <v>98</v>
      </c>
      <c r="E338" s="18">
        <v>350</v>
      </c>
      <c r="F338" s="18"/>
      <c r="G338" s="18"/>
      <c r="H338" s="104"/>
      <c r="I338" s="23"/>
      <c r="J338" s="70">
        <f t="shared" si="32"/>
        <v>0</v>
      </c>
      <c r="K338" s="44">
        <f t="shared" si="33"/>
        <v>0</v>
      </c>
      <c r="L338" s="51"/>
      <c r="M338" s="112"/>
      <c r="N338" s="51"/>
      <c r="O338" s="51"/>
      <c r="Q338" s="99"/>
      <c r="R338" s="99"/>
    </row>
    <row r="339" spans="1:20">
      <c r="A339" s="51">
        <v>3</v>
      </c>
      <c r="B339" s="36" t="s">
        <v>177</v>
      </c>
      <c r="C339" s="51" t="s">
        <v>89</v>
      </c>
      <c r="D339" s="51" t="s">
        <v>98</v>
      </c>
      <c r="E339" s="18">
        <v>1500</v>
      </c>
      <c r="F339" s="18"/>
      <c r="G339" s="18"/>
      <c r="H339" s="104"/>
      <c r="I339" s="23"/>
      <c r="J339" s="70">
        <f t="shared" si="32"/>
        <v>0</v>
      </c>
      <c r="K339" s="44">
        <f t="shared" si="33"/>
        <v>0</v>
      </c>
      <c r="L339" s="51"/>
      <c r="M339" s="112"/>
      <c r="N339" s="51"/>
      <c r="O339" s="51"/>
      <c r="Q339" s="99"/>
      <c r="R339" s="99"/>
    </row>
    <row r="340" spans="1:20">
      <c r="A340" s="18">
        <v>4</v>
      </c>
      <c r="B340" s="36" t="s">
        <v>178</v>
      </c>
      <c r="C340" s="51" t="s">
        <v>89</v>
      </c>
      <c r="D340" s="51" t="s">
        <v>98</v>
      </c>
      <c r="E340" s="18">
        <v>600</v>
      </c>
      <c r="F340" s="18"/>
      <c r="G340" s="18"/>
      <c r="H340" s="104"/>
      <c r="I340" s="23"/>
      <c r="J340" s="70">
        <f t="shared" si="32"/>
        <v>0</v>
      </c>
      <c r="K340" s="44">
        <f t="shared" si="33"/>
        <v>0</v>
      </c>
      <c r="L340" s="51"/>
      <c r="M340" s="112"/>
      <c r="N340" s="51"/>
      <c r="O340" s="51"/>
      <c r="Q340" s="99"/>
      <c r="R340" s="99"/>
    </row>
    <row r="341" spans="1:20">
      <c r="A341" s="51">
        <v>5</v>
      </c>
      <c r="B341" s="36" t="s">
        <v>179</v>
      </c>
      <c r="C341" s="51" t="s">
        <v>89</v>
      </c>
      <c r="D341" s="51" t="s">
        <v>98</v>
      </c>
      <c r="E341" s="18">
        <v>350</v>
      </c>
      <c r="F341" s="18"/>
      <c r="G341" s="18"/>
      <c r="H341" s="104"/>
      <c r="I341" s="23"/>
      <c r="J341" s="70">
        <f t="shared" si="32"/>
        <v>0</v>
      </c>
      <c r="K341" s="44">
        <f t="shared" si="33"/>
        <v>0</v>
      </c>
      <c r="L341" s="51"/>
      <c r="M341" s="112"/>
      <c r="N341" s="51"/>
      <c r="O341" s="51"/>
      <c r="Q341" s="99"/>
      <c r="R341" s="99"/>
    </row>
    <row r="342" spans="1:20">
      <c r="A342" s="18">
        <v>6</v>
      </c>
      <c r="B342" s="36" t="s">
        <v>180</v>
      </c>
      <c r="C342" s="51" t="s">
        <v>89</v>
      </c>
      <c r="D342" s="51" t="s">
        <v>98</v>
      </c>
      <c r="E342" s="18">
        <v>30</v>
      </c>
      <c r="F342" s="18"/>
      <c r="G342" s="18"/>
      <c r="H342" s="104"/>
      <c r="I342" s="23"/>
      <c r="J342" s="70">
        <f t="shared" si="32"/>
        <v>0</v>
      </c>
      <c r="K342" s="44">
        <f t="shared" si="33"/>
        <v>0</v>
      </c>
      <c r="L342" s="51"/>
      <c r="M342" s="112"/>
      <c r="N342" s="51"/>
      <c r="O342" s="51"/>
      <c r="Q342" s="99"/>
      <c r="R342" s="99"/>
    </row>
    <row r="343" spans="1:20">
      <c r="A343" s="51">
        <v>7</v>
      </c>
      <c r="B343" s="36" t="s">
        <v>181</v>
      </c>
      <c r="C343" s="51" t="s">
        <v>89</v>
      </c>
      <c r="D343" s="51" t="s">
        <v>98</v>
      </c>
      <c r="E343" s="18">
        <v>350</v>
      </c>
      <c r="F343" s="18"/>
      <c r="G343" s="18"/>
      <c r="H343" s="104"/>
      <c r="I343" s="23"/>
      <c r="J343" s="70">
        <f t="shared" si="32"/>
        <v>0</v>
      </c>
      <c r="K343" s="44">
        <f t="shared" si="33"/>
        <v>0</v>
      </c>
      <c r="L343" s="51"/>
      <c r="M343" s="112"/>
      <c r="N343" s="51"/>
      <c r="O343" s="51"/>
      <c r="Q343" s="99"/>
      <c r="R343" s="99"/>
    </row>
    <row r="344" spans="1:20">
      <c r="A344" s="18">
        <v>8</v>
      </c>
      <c r="B344" s="36" t="s">
        <v>182</v>
      </c>
      <c r="C344" s="51" t="s">
        <v>89</v>
      </c>
      <c r="D344" s="51" t="s">
        <v>98</v>
      </c>
      <c r="E344" s="18">
        <v>550</v>
      </c>
      <c r="F344" s="18"/>
      <c r="G344" s="18"/>
      <c r="H344" s="104"/>
      <c r="I344" s="23"/>
      <c r="J344" s="70">
        <f t="shared" si="32"/>
        <v>0</v>
      </c>
      <c r="K344" s="44">
        <f t="shared" si="33"/>
        <v>0</v>
      </c>
      <c r="L344" s="51"/>
      <c r="M344" s="112"/>
      <c r="N344" s="51"/>
      <c r="O344" s="51"/>
      <c r="Q344" s="99"/>
      <c r="R344" s="99"/>
    </row>
    <row r="345" spans="1:20">
      <c r="A345" s="51">
        <v>9</v>
      </c>
      <c r="B345" s="36" t="s">
        <v>183</v>
      </c>
      <c r="C345" s="51" t="s">
        <v>89</v>
      </c>
      <c r="D345" s="51" t="s">
        <v>98</v>
      </c>
      <c r="E345" s="18">
        <v>350</v>
      </c>
      <c r="F345" s="18"/>
      <c r="G345" s="18"/>
      <c r="H345" s="104"/>
      <c r="I345" s="23"/>
      <c r="J345" s="70">
        <f t="shared" si="32"/>
        <v>0</v>
      </c>
      <c r="K345" s="44">
        <f t="shared" si="33"/>
        <v>0</v>
      </c>
      <c r="L345" s="51"/>
      <c r="M345" s="112"/>
      <c r="N345" s="51"/>
      <c r="O345" s="51"/>
      <c r="Q345" s="99"/>
      <c r="R345" s="99"/>
    </row>
    <row r="346" spans="1:20">
      <c r="A346" s="18">
        <v>10</v>
      </c>
      <c r="B346" s="36" t="s">
        <v>184</v>
      </c>
      <c r="C346" s="51" t="s">
        <v>89</v>
      </c>
      <c r="D346" s="51" t="s">
        <v>98</v>
      </c>
      <c r="E346" s="18">
        <v>30</v>
      </c>
      <c r="F346" s="18"/>
      <c r="G346" s="18"/>
      <c r="H346" s="104"/>
      <c r="I346" s="23"/>
      <c r="J346" s="70">
        <f t="shared" si="32"/>
        <v>0</v>
      </c>
      <c r="K346" s="44">
        <f t="shared" si="33"/>
        <v>0</v>
      </c>
      <c r="L346" s="51"/>
      <c r="M346" s="112"/>
      <c r="N346" s="51"/>
      <c r="O346" s="51"/>
      <c r="Q346" s="99"/>
      <c r="R346" s="99"/>
    </row>
    <row r="347" spans="1:20">
      <c r="A347" s="51">
        <v>11</v>
      </c>
      <c r="B347" s="36" t="s">
        <v>185</v>
      </c>
      <c r="C347" s="51" t="s">
        <v>89</v>
      </c>
      <c r="D347" s="51" t="s">
        <v>98</v>
      </c>
      <c r="E347" s="18">
        <v>700</v>
      </c>
      <c r="F347" s="18"/>
      <c r="G347" s="18"/>
      <c r="H347" s="104"/>
      <c r="I347" s="23"/>
      <c r="J347" s="70">
        <f t="shared" si="32"/>
        <v>0</v>
      </c>
      <c r="K347" s="44">
        <f t="shared" si="33"/>
        <v>0</v>
      </c>
      <c r="L347" s="51"/>
      <c r="M347" s="112"/>
      <c r="N347" s="51"/>
      <c r="O347" s="51"/>
      <c r="Q347" s="99"/>
      <c r="R347" s="99"/>
    </row>
    <row r="348" spans="1:20">
      <c r="A348" s="18">
        <v>12</v>
      </c>
      <c r="B348" s="36" t="s">
        <v>186</v>
      </c>
      <c r="C348" s="51" t="s">
        <v>89</v>
      </c>
      <c r="D348" s="51" t="s">
        <v>98</v>
      </c>
      <c r="E348" s="18">
        <v>1200</v>
      </c>
      <c r="F348" s="18"/>
      <c r="G348" s="18"/>
      <c r="H348" s="104"/>
      <c r="I348" s="23"/>
      <c r="J348" s="70">
        <f t="shared" si="32"/>
        <v>0</v>
      </c>
      <c r="K348" s="44">
        <f t="shared" si="33"/>
        <v>0</v>
      </c>
      <c r="L348" s="51"/>
      <c r="M348" s="112"/>
      <c r="N348" s="51"/>
      <c r="O348" s="51"/>
      <c r="Q348" s="99"/>
      <c r="R348" s="99"/>
    </row>
    <row r="349" spans="1:20">
      <c r="A349" s="51">
        <v>13</v>
      </c>
      <c r="B349" s="36" t="s">
        <v>187</v>
      </c>
      <c r="C349" s="51" t="s">
        <v>89</v>
      </c>
      <c r="D349" s="51" t="s">
        <v>98</v>
      </c>
      <c r="E349" s="18">
        <v>1400</v>
      </c>
      <c r="F349" s="18"/>
      <c r="G349" s="18"/>
      <c r="H349" s="104"/>
      <c r="I349" s="23"/>
      <c r="J349" s="70">
        <f t="shared" si="32"/>
        <v>0</v>
      </c>
      <c r="K349" s="44">
        <f t="shared" si="33"/>
        <v>0</v>
      </c>
      <c r="L349" s="51"/>
      <c r="M349" s="112"/>
      <c r="N349" s="51"/>
      <c r="O349" s="51"/>
      <c r="Q349" s="99"/>
      <c r="R349" s="99"/>
    </row>
    <row r="350" spans="1:20" ht="15.75" thickBot="1">
      <c r="A350" s="15"/>
      <c r="B350" s="38"/>
      <c r="C350" s="38"/>
      <c r="D350" s="15"/>
      <c r="E350" s="15"/>
      <c r="F350" s="15"/>
      <c r="G350" s="15"/>
      <c r="H350" s="109"/>
      <c r="I350" s="105" t="s">
        <v>4</v>
      </c>
      <c r="J350" s="106">
        <f>SUM(J337:J349)</f>
        <v>0</v>
      </c>
      <c r="K350" s="107">
        <f>SUM(K337:K349)</f>
        <v>0</v>
      </c>
      <c r="L350" s="15"/>
      <c r="M350" s="15"/>
      <c r="N350" s="15"/>
      <c r="O350" s="15"/>
      <c r="Q350" s="96"/>
      <c r="R350" s="96"/>
      <c r="S350" s="96"/>
      <c r="T350" s="96"/>
    </row>
    <row r="351" spans="1:20" ht="15.75" thickBot="1"/>
    <row r="352" spans="1:20" ht="45.75" thickBot="1">
      <c r="B352" s="69"/>
      <c r="F352" s="84" t="s">
        <v>5</v>
      </c>
      <c r="G352" s="84" t="s">
        <v>6</v>
      </c>
      <c r="H352" s="85" t="s">
        <v>7</v>
      </c>
      <c r="I352" s="84" t="s">
        <v>296</v>
      </c>
      <c r="J352" s="84" t="s">
        <v>8</v>
      </c>
      <c r="K352" s="86" t="s">
        <v>9</v>
      </c>
      <c r="L352" s="87" t="s">
        <v>10</v>
      </c>
    </row>
    <row r="353" spans="1:20" ht="15.75" thickBot="1">
      <c r="F353" s="87">
        <f>J350</f>
        <v>0</v>
      </c>
      <c r="G353" s="87">
        <f>K350</f>
        <v>0</v>
      </c>
      <c r="H353" s="88">
        <v>0.2</v>
      </c>
      <c r="I353" s="87">
        <f>F353*H353</f>
        <v>0</v>
      </c>
      <c r="J353" s="89">
        <f>G353*H353</f>
        <v>0</v>
      </c>
      <c r="K353" s="90">
        <f>F353+I353</f>
        <v>0</v>
      </c>
      <c r="L353" s="91">
        <f>G353+J353</f>
        <v>0</v>
      </c>
    </row>
    <row r="356" spans="1:20">
      <c r="A356" s="175" t="s">
        <v>265</v>
      </c>
      <c r="B356" s="175"/>
    </row>
    <row r="357" spans="1:20" ht="60">
      <c r="A357" s="51" t="s">
        <v>17</v>
      </c>
      <c r="B357" s="62" t="s">
        <v>0</v>
      </c>
      <c r="C357" s="51" t="s">
        <v>18</v>
      </c>
      <c r="D357" s="63" t="s">
        <v>1</v>
      </c>
      <c r="E357" s="51" t="s">
        <v>20</v>
      </c>
      <c r="F357" s="64" t="s">
        <v>21</v>
      </c>
      <c r="G357" s="65" t="s">
        <v>2</v>
      </c>
      <c r="H357" s="66" t="s">
        <v>94</v>
      </c>
      <c r="I357" s="67" t="s">
        <v>3</v>
      </c>
      <c r="J357" s="68" t="s">
        <v>22</v>
      </c>
      <c r="K357" s="68" t="s">
        <v>23</v>
      </c>
      <c r="L357" s="67" t="s">
        <v>93</v>
      </c>
      <c r="M357" s="67" t="s">
        <v>100</v>
      </c>
      <c r="N357" s="67" t="s">
        <v>24</v>
      </c>
      <c r="O357" s="67" t="s">
        <v>25</v>
      </c>
      <c r="Q357" s="121"/>
    </row>
    <row r="358" spans="1:20" ht="126" customHeight="1">
      <c r="A358" s="51">
        <v>1</v>
      </c>
      <c r="B358" s="36" t="s">
        <v>190</v>
      </c>
      <c r="C358" s="51" t="s">
        <v>89</v>
      </c>
      <c r="D358" s="51" t="s">
        <v>97</v>
      </c>
      <c r="E358" s="45">
        <v>1450</v>
      </c>
      <c r="F358" s="51"/>
      <c r="G358" s="51"/>
      <c r="H358" s="128"/>
      <c r="I358" s="23"/>
      <c r="J358" s="70">
        <f>ROUND(H358*E358,2)</f>
        <v>0</v>
      </c>
      <c r="K358" s="44">
        <f t="shared" ref="K358:K361" si="34">ROUND(J358+(J358*I358),2)</f>
        <v>0</v>
      </c>
      <c r="L358" s="51"/>
      <c r="M358" s="112"/>
      <c r="N358" s="51"/>
      <c r="O358" s="51"/>
      <c r="Q358" s="72"/>
      <c r="R358" s="72"/>
    </row>
    <row r="359" spans="1:20" ht="126.75" customHeight="1">
      <c r="A359" s="18">
        <v>2</v>
      </c>
      <c r="B359" s="36" t="s">
        <v>188</v>
      </c>
      <c r="C359" s="51" t="s">
        <v>89</v>
      </c>
      <c r="D359" s="51" t="s">
        <v>97</v>
      </c>
      <c r="E359" s="18">
        <v>3500</v>
      </c>
      <c r="F359" s="18"/>
      <c r="G359" s="18"/>
      <c r="H359" s="104"/>
      <c r="I359" s="23"/>
      <c r="J359" s="70">
        <f>ROUND(H359*E359,2)</f>
        <v>0</v>
      </c>
      <c r="K359" s="44">
        <f t="shared" si="34"/>
        <v>0</v>
      </c>
      <c r="L359" s="51"/>
      <c r="M359" s="112"/>
      <c r="N359" s="51"/>
      <c r="O359" s="51"/>
      <c r="Q359" s="72"/>
      <c r="R359" s="72"/>
    </row>
    <row r="360" spans="1:20" ht="123.75" customHeight="1">
      <c r="A360" s="18">
        <v>3</v>
      </c>
      <c r="B360" s="36" t="s">
        <v>189</v>
      </c>
      <c r="C360" s="51" t="s">
        <v>89</v>
      </c>
      <c r="D360" s="51" t="s">
        <v>97</v>
      </c>
      <c r="E360" s="18">
        <v>6700</v>
      </c>
      <c r="F360" s="18"/>
      <c r="G360" s="18"/>
      <c r="H360" s="104"/>
      <c r="I360" s="23"/>
      <c r="J360" s="70">
        <f>ROUND(H360*E360,2)</f>
        <v>0</v>
      </c>
      <c r="K360" s="44">
        <f t="shared" si="34"/>
        <v>0</v>
      </c>
      <c r="L360" s="51"/>
      <c r="M360" s="112"/>
      <c r="N360" s="51"/>
      <c r="O360" s="51"/>
      <c r="Q360" s="72"/>
      <c r="R360" s="72"/>
    </row>
    <row r="361" spans="1:20" ht="133.5" customHeight="1">
      <c r="A361" s="18">
        <v>4</v>
      </c>
      <c r="B361" s="36" t="s">
        <v>189</v>
      </c>
      <c r="C361" s="51" t="s">
        <v>89</v>
      </c>
      <c r="D361" s="51" t="s">
        <v>97</v>
      </c>
      <c r="E361" s="18">
        <v>80</v>
      </c>
      <c r="F361" s="18"/>
      <c r="G361" s="18"/>
      <c r="H361" s="104"/>
      <c r="I361" s="23"/>
      <c r="J361" s="70">
        <f>ROUND(H361*E361,2)</f>
        <v>0</v>
      </c>
      <c r="K361" s="44">
        <f t="shared" si="34"/>
        <v>0</v>
      </c>
      <c r="L361" s="51"/>
      <c r="M361" s="112"/>
      <c r="N361" s="51"/>
      <c r="O361" s="51"/>
      <c r="Q361" s="72"/>
      <c r="R361" s="72"/>
    </row>
    <row r="362" spans="1:20" ht="15.75" thickBot="1">
      <c r="I362" s="105" t="s">
        <v>4</v>
      </c>
      <c r="J362" s="106">
        <f>SUM(J358:J361)</f>
        <v>0</v>
      </c>
      <c r="K362" s="107">
        <f>SUM(K358:K361)</f>
        <v>0</v>
      </c>
      <c r="Q362" s="79"/>
      <c r="R362" s="79"/>
      <c r="S362" s="79"/>
      <c r="T362" s="79"/>
    </row>
    <row r="363" spans="1:20" ht="15.75" thickBot="1"/>
    <row r="364" spans="1:20" ht="45.75" thickBot="1">
      <c r="B364" s="69"/>
      <c r="F364" s="84" t="s">
        <v>5</v>
      </c>
      <c r="G364" s="84" t="s">
        <v>6</v>
      </c>
      <c r="H364" s="85" t="s">
        <v>7</v>
      </c>
      <c r="I364" s="84" t="s">
        <v>296</v>
      </c>
      <c r="J364" s="84" t="s">
        <v>8</v>
      </c>
      <c r="K364" s="86" t="s">
        <v>9</v>
      </c>
      <c r="L364" s="87" t="s">
        <v>10</v>
      </c>
    </row>
    <row r="365" spans="1:20" ht="15.75" thickBot="1">
      <c r="F365" s="87">
        <f>J362</f>
        <v>0</v>
      </c>
      <c r="G365" s="87">
        <f>K362</f>
        <v>0</v>
      </c>
      <c r="H365" s="88">
        <v>0.2</v>
      </c>
      <c r="I365" s="87">
        <f>F365*H365</f>
        <v>0</v>
      </c>
      <c r="J365" s="89">
        <f>G365*H365</f>
        <v>0</v>
      </c>
      <c r="K365" s="90">
        <f>F365+I365</f>
        <v>0</v>
      </c>
      <c r="L365" s="91">
        <f>G365+J365</f>
        <v>0</v>
      </c>
    </row>
    <row r="368" spans="1:20">
      <c r="A368" s="175" t="s">
        <v>266</v>
      </c>
      <c r="B368" s="175"/>
    </row>
    <row r="369" spans="1:20" ht="60">
      <c r="A369" s="51" t="s">
        <v>17</v>
      </c>
      <c r="B369" s="62" t="s">
        <v>0</v>
      </c>
      <c r="C369" s="51" t="s">
        <v>18</v>
      </c>
      <c r="D369" s="63" t="s">
        <v>1</v>
      </c>
      <c r="E369" s="51" t="s">
        <v>20</v>
      </c>
      <c r="F369" s="64" t="s">
        <v>21</v>
      </c>
      <c r="G369" s="65" t="s">
        <v>2</v>
      </c>
      <c r="H369" s="66" t="s">
        <v>94</v>
      </c>
      <c r="I369" s="67" t="s">
        <v>3</v>
      </c>
      <c r="J369" s="68" t="s">
        <v>22</v>
      </c>
      <c r="K369" s="68" t="s">
        <v>23</v>
      </c>
      <c r="L369" s="67" t="s">
        <v>93</v>
      </c>
      <c r="M369" s="67" t="s">
        <v>100</v>
      </c>
      <c r="N369" s="67" t="s">
        <v>24</v>
      </c>
      <c r="O369" s="67" t="s">
        <v>25</v>
      </c>
      <c r="Q369" s="121"/>
    </row>
    <row r="370" spans="1:20" ht="75">
      <c r="A370" s="51">
        <v>1</v>
      </c>
      <c r="B370" s="36" t="s">
        <v>191</v>
      </c>
      <c r="C370" s="51" t="s">
        <v>89</v>
      </c>
      <c r="D370" s="51" t="s">
        <v>192</v>
      </c>
      <c r="E370" s="45">
        <v>60000</v>
      </c>
      <c r="F370" s="51"/>
      <c r="G370" s="51"/>
      <c r="H370" s="128"/>
      <c r="I370" s="23"/>
      <c r="J370" s="70">
        <f>ROUND(H370*E370,2)</f>
        <v>0</v>
      </c>
      <c r="K370" s="44">
        <f t="shared" ref="K370" si="35">ROUND(J370+(J370*I370),2)</f>
        <v>0</v>
      </c>
      <c r="L370" s="51"/>
      <c r="M370" s="112"/>
      <c r="N370" s="51"/>
      <c r="O370" s="51"/>
      <c r="Q370" s="96"/>
      <c r="R370" s="96"/>
      <c r="S370" s="96"/>
      <c r="T370" s="96"/>
    </row>
    <row r="371" spans="1:20" ht="15.75" thickBot="1">
      <c r="I371" s="105" t="s">
        <v>4</v>
      </c>
      <c r="J371" s="106">
        <f>SUM(J370)</f>
        <v>0</v>
      </c>
      <c r="K371" s="107">
        <f>SUM(K370)</f>
        <v>0</v>
      </c>
    </row>
    <row r="372" spans="1:20" ht="15.75" thickBot="1"/>
    <row r="373" spans="1:20" ht="45.75" thickBot="1">
      <c r="F373" s="84" t="s">
        <v>5</v>
      </c>
      <c r="G373" s="84" t="s">
        <v>6</v>
      </c>
      <c r="H373" s="85" t="s">
        <v>7</v>
      </c>
      <c r="I373" s="84" t="s">
        <v>296</v>
      </c>
      <c r="J373" s="84" t="s">
        <v>8</v>
      </c>
      <c r="K373" s="86" t="s">
        <v>9</v>
      </c>
      <c r="L373" s="87" t="s">
        <v>10</v>
      </c>
    </row>
    <row r="374" spans="1:20" ht="15.75" thickBot="1">
      <c r="F374" s="87">
        <f>J371</f>
        <v>0</v>
      </c>
      <c r="G374" s="87">
        <f>K371</f>
        <v>0</v>
      </c>
      <c r="H374" s="88">
        <v>0.2</v>
      </c>
      <c r="I374" s="87">
        <f>F374*H374</f>
        <v>0</v>
      </c>
      <c r="J374" s="89">
        <f>G374*H374</f>
        <v>0</v>
      </c>
      <c r="K374" s="90">
        <f>F374+I374</f>
        <v>0</v>
      </c>
      <c r="L374" s="91">
        <f>G374+J374</f>
        <v>0</v>
      </c>
    </row>
    <row r="377" spans="1:20">
      <c r="A377" s="175" t="s">
        <v>267</v>
      </c>
      <c r="B377" s="175"/>
    </row>
    <row r="378" spans="1:20" ht="60">
      <c r="A378" s="51" t="s">
        <v>17</v>
      </c>
      <c r="B378" s="62" t="s">
        <v>0</v>
      </c>
      <c r="C378" s="51" t="s">
        <v>18</v>
      </c>
      <c r="D378" s="63" t="s">
        <v>1</v>
      </c>
      <c r="E378" s="51" t="s">
        <v>20</v>
      </c>
      <c r="F378" s="64" t="s">
        <v>21</v>
      </c>
      <c r="G378" s="65" t="s">
        <v>2</v>
      </c>
      <c r="H378" s="66" t="s">
        <v>94</v>
      </c>
      <c r="I378" s="67" t="s">
        <v>3</v>
      </c>
      <c r="J378" s="68" t="s">
        <v>22</v>
      </c>
      <c r="K378" s="68" t="s">
        <v>23</v>
      </c>
      <c r="L378" s="67" t="s">
        <v>93</v>
      </c>
      <c r="M378" s="67" t="s">
        <v>100</v>
      </c>
      <c r="N378" s="67" t="s">
        <v>24</v>
      </c>
      <c r="O378" s="67" t="s">
        <v>25</v>
      </c>
      <c r="Q378" s="121"/>
    </row>
    <row r="379" spans="1:20" ht="30">
      <c r="A379" s="51">
        <v>1</v>
      </c>
      <c r="B379" s="36" t="s">
        <v>193</v>
      </c>
      <c r="C379" s="51" t="s">
        <v>89</v>
      </c>
      <c r="D379" s="51" t="s">
        <v>97</v>
      </c>
      <c r="E379" s="45">
        <v>180</v>
      </c>
      <c r="F379" s="51"/>
      <c r="G379" s="51"/>
      <c r="H379" s="128"/>
      <c r="I379" s="23"/>
      <c r="J379" s="70">
        <f>ROUND(H379*E379,2)</f>
        <v>0</v>
      </c>
      <c r="K379" s="44">
        <f t="shared" ref="K379" si="36">ROUND(J379+(J379*I379),2)</f>
        <v>0</v>
      </c>
      <c r="L379" s="51"/>
      <c r="M379" s="112"/>
      <c r="N379" s="51"/>
      <c r="O379" s="51"/>
      <c r="Q379" s="120"/>
      <c r="R379" s="120"/>
      <c r="S379" s="129"/>
      <c r="T379" s="129"/>
    </row>
    <row r="380" spans="1:20" ht="15.75" thickBot="1">
      <c r="I380" s="105" t="s">
        <v>4</v>
      </c>
      <c r="J380" s="106">
        <f>SUM(J379)</f>
        <v>0</v>
      </c>
      <c r="K380" s="107">
        <f>SUM(K379)</f>
        <v>0</v>
      </c>
    </row>
    <row r="381" spans="1:20" ht="15.75" thickBot="1"/>
    <row r="382" spans="1:20" ht="45.75" thickBot="1">
      <c r="F382" s="84" t="s">
        <v>5</v>
      </c>
      <c r="G382" s="84" t="s">
        <v>6</v>
      </c>
      <c r="H382" s="85" t="s">
        <v>7</v>
      </c>
      <c r="I382" s="84" t="s">
        <v>296</v>
      </c>
      <c r="J382" s="84" t="s">
        <v>8</v>
      </c>
      <c r="K382" s="86" t="s">
        <v>9</v>
      </c>
      <c r="L382" s="87" t="s">
        <v>10</v>
      </c>
    </row>
    <row r="383" spans="1:20" ht="15.75" thickBot="1">
      <c r="F383" s="87">
        <f>J380</f>
        <v>0</v>
      </c>
      <c r="G383" s="87">
        <f>K380</f>
        <v>0</v>
      </c>
      <c r="H383" s="88">
        <v>0.2</v>
      </c>
      <c r="I383" s="87">
        <f>F383*H383</f>
        <v>0</v>
      </c>
      <c r="J383" s="89">
        <f>G383*H383</f>
        <v>0</v>
      </c>
      <c r="K383" s="90">
        <f>F383+I383</f>
        <v>0</v>
      </c>
      <c r="L383" s="91">
        <f>G383+J383</f>
        <v>0</v>
      </c>
    </row>
    <row r="386" spans="1:20">
      <c r="A386" s="175" t="s">
        <v>268</v>
      </c>
      <c r="B386" s="175"/>
    </row>
    <row r="387" spans="1:20" ht="60">
      <c r="A387" s="51" t="s">
        <v>17</v>
      </c>
      <c r="B387" s="62" t="s">
        <v>0</v>
      </c>
      <c r="C387" s="51" t="s">
        <v>18</v>
      </c>
      <c r="D387" s="63" t="s">
        <v>1</v>
      </c>
      <c r="E387" s="51" t="s">
        <v>20</v>
      </c>
      <c r="F387" s="64" t="s">
        <v>21</v>
      </c>
      <c r="G387" s="65" t="s">
        <v>2</v>
      </c>
      <c r="H387" s="66" t="s">
        <v>94</v>
      </c>
      <c r="I387" s="67" t="s">
        <v>3</v>
      </c>
      <c r="J387" s="68" t="s">
        <v>22</v>
      </c>
      <c r="K387" s="68" t="s">
        <v>23</v>
      </c>
      <c r="L387" s="67" t="s">
        <v>93</v>
      </c>
      <c r="M387" s="67" t="s">
        <v>100</v>
      </c>
      <c r="N387" s="67" t="s">
        <v>24</v>
      </c>
      <c r="O387" s="67" t="s">
        <v>25</v>
      </c>
      <c r="Q387" s="113"/>
    </row>
    <row r="388" spans="1:20" ht="329.25" customHeight="1">
      <c r="A388" s="51">
        <v>1</v>
      </c>
      <c r="B388" s="36" t="s">
        <v>199</v>
      </c>
      <c r="C388" s="51" t="s">
        <v>89</v>
      </c>
      <c r="D388" s="51" t="s">
        <v>98</v>
      </c>
      <c r="E388" s="45">
        <v>7</v>
      </c>
      <c r="F388" s="51"/>
      <c r="G388" s="51"/>
      <c r="H388" s="128"/>
      <c r="I388" s="23"/>
      <c r="J388" s="70">
        <f>ROUND(H388*E388,2)</f>
        <v>0</v>
      </c>
      <c r="K388" s="44">
        <f t="shared" ref="K388:K392" si="37">ROUND(J388+(J388*I388),2)</f>
        <v>0</v>
      </c>
      <c r="L388" s="51"/>
      <c r="M388" s="112"/>
      <c r="N388" s="51"/>
      <c r="O388" s="51"/>
    </row>
    <row r="389" spans="1:20" ht="396" customHeight="1">
      <c r="A389" s="18">
        <v>2</v>
      </c>
      <c r="B389" s="130" t="s">
        <v>200</v>
      </c>
      <c r="C389" s="51" t="s">
        <v>89</v>
      </c>
      <c r="D389" s="51" t="s">
        <v>98</v>
      </c>
      <c r="E389" s="18">
        <v>1500</v>
      </c>
      <c r="F389" s="18"/>
      <c r="G389" s="18"/>
      <c r="H389" s="104"/>
      <c r="I389" s="23"/>
      <c r="J389" s="70">
        <f>ROUND(H389*E389,2)</f>
        <v>0</v>
      </c>
      <c r="K389" s="44">
        <f t="shared" si="37"/>
        <v>0</v>
      </c>
      <c r="L389" s="51"/>
      <c r="M389" s="112"/>
      <c r="N389" s="51"/>
      <c r="O389" s="51"/>
    </row>
    <row r="390" spans="1:20" ht="348.75" customHeight="1">
      <c r="A390" s="18">
        <v>3</v>
      </c>
      <c r="B390" s="130" t="s">
        <v>201</v>
      </c>
      <c r="C390" s="51" t="s">
        <v>89</v>
      </c>
      <c r="D390" s="51" t="s">
        <v>98</v>
      </c>
      <c r="E390" s="18">
        <v>3</v>
      </c>
      <c r="F390" s="18"/>
      <c r="G390" s="18"/>
      <c r="H390" s="104"/>
      <c r="I390" s="23"/>
      <c r="J390" s="70">
        <f>ROUND(H390*E390,2)</f>
        <v>0</v>
      </c>
      <c r="K390" s="44">
        <f t="shared" si="37"/>
        <v>0</v>
      </c>
      <c r="L390" s="51"/>
      <c r="M390" s="112"/>
      <c r="N390" s="51"/>
      <c r="O390" s="51"/>
    </row>
    <row r="391" spans="1:20" ht="338.25" customHeight="1">
      <c r="A391" s="18">
        <v>4</v>
      </c>
      <c r="B391" s="130" t="s">
        <v>202</v>
      </c>
      <c r="C391" s="51" t="s">
        <v>89</v>
      </c>
      <c r="D391" s="18" t="s">
        <v>146</v>
      </c>
      <c r="E391" s="18">
        <v>1</v>
      </c>
      <c r="F391" s="18"/>
      <c r="G391" s="18"/>
      <c r="H391" s="104"/>
      <c r="I391" s="23"/>
      <c r="J391" s="70">
        <f>ROUND(H391*E391,2)</f>
        <v>0</v>
      </c>
      <c r="K391" s="44">
        <f t="shared" si="37"/>
        <v>0</v>
      </c>
      <c r="L391" s="51"/>
      <c r="M391" s="112"/>
      <c r="N391" s="51"/>
      <c r="O391" s="51"/>
    </row>
    <row r="392" spans="1:20" ht="275.25" customHeight="1">
      <c r="A392" s="18">
        <v>5</v>
      </c>
      <c r="B392" s="130" t="s">
        <v>203</v>
      </c>
      <c r="C392" s="51" t="s">
        <v>89</v>
      </c>
      <c r="D392" s="51" t="s">
        <v>98</v>
      </c>
      <c r="E392" s="18">
        <v>70</v>
      </c>
      <c r="F392" s="18"/>
      <c r="G392" s="18"/>
      <c r="H392" s="104"/>
      <c r="I392" s="23"/>
      <c r="J392" s="70">
        <f>ROUND(H392*E392,2)</f>
        <v>0</v>
      </c>
      <c r="K392" s="44">
        <f t="shared" si="37"/>
        <v>0</v>
      </c>
      <c r="L392" s="51"/>
      <c r="M392" s="112"/>
      <c r="N392" s="51"/>
      <c r="O392" s="51"/>
    </row>
    <row r="393" spans="1:20" ht="15.75" thickBot="1">
      <c r="I393" s="105" t="s">
        <v>4</v>
      </c>
      <c r="J393" s="106">
        <f>SUM(J388:J392)</f>
        <v>0</v>
      </c>
      <c r="K393" s="107">
        <f>SUM(K388:K392)</f>
        <v>0</v>
      </c>
      <c r="Q393" s="96"/>
      <c r="R393" s="96"/>
      <c r="S393" s="96"/>
      <c r="T393" s="96"/>
    </row>
    <row r="394" spans="1:20" ht="15.75" thickBot="1"/>
    <row r="395" spans="1:20" ht="45.75" thickBot="1">
      <c r="F395" s="84" t="s">
        <v>5</v>
      </c>
      <c r="G395" s="84" t="s">
        <v>6</v>
      </c>
      <c r="H395" s="85" t="s">
        <v>7</v>
      </c>
      <c r="I395" s="84" t="s">
        <v>296</v>
      </c>
      <c r="J395" s="84" t="s">
        <v>8</v>
      </c>
      <c r="K395" s="86" t="s">
        <v>9</v>
      </c>
      <c r="L395" s="87" t="s">
        <v>10</v>
      </c>
    </row>
    <row r="396" spans="1:20" ht="15.75" thickBot="1">
      <c r="F396" s="87">
        <f>J393</f>
        <v>0</v>
      </c>
      <c r="G396" s="87">
        <f>K393</f>
        <v>0</v>
      </c>
      <c r="H396" s="88">
        <v>0.2</v>
      </c>
      <c r="I396" s="87">
        <f>F396*H396</f>
        <v>0</v>
      </c>
      <c r="J396" s="89">
        <f>G396*H396</f>
        <v>0</v>
      </c>
      <c r="K396" s="90">
        <f>F396+I396</f>
        <v>0</v>
      </c>
      <c r="L396" s="91">
        <f>G396+J396</f>
        <v>0</v>
      </c>
    </row>
    <row r="399" spans="1:20">
      <c r="A399" s="175" t="s">
        <v>269</v>
      </c>
      <c r="B399" s="175"/>
    </row>
    <row r="400" spans="1:20" ht="60">
      <c r="A400" s="51" t="s">
        <v>17</v>
      </c>
      <c r="B400" s="62" t="s">
        <v>0</v>
      </c>
      <c r="C400" s="51" t="s">
        <v>18</v>
      </c>
      <c r="D400" s="63" t="s">
        <v>1</v>
      </c>
      <c r="E400" s="51" t="s">
        <v>20</v>
      </c>
      <c r="F400" s="64" t="s">
        <v>21</v>
      </c>
      <c r="G400" s="65" t="s">
        <v>2</v>
      </c>
      <c r="H400" s="66" t="s">
        <v>94</v>
      </c>
      <c r="I400" s="67" t="s">
        <v>3</v>
      </c>
      <c r="J400" s="68" t="s">
        <v>22</v>
      </c>
      <c r="K400" s="68" t="s">
        <v>23</v>
      </c>
      <c r="L400" s="67" t="s">
        <v>93</v>
      </c>
      <c r="M400" s="67" t="s">
        <v>100</v>
      </c>
      <c r="N400" s="67" t="s">
        <v>24</v>
      </c>
      <c r="O400" s="67" t="s">
        <v>25</v>
      </c>
      <c r="Q400" s="113"/>
    </row>
    <row r="401" spans="1:20" ht="30">
      <c r="A401" s="51">
        <v>1</v>
      </c>
      <c r="B401" s="131" t="s">
        <v>204</v>
      </c>
      <c r="C401" s="51" t="s">
        <v>89</v>
      </c>
      <c r="D401" s="51" t="s">
        <v>98</v>
      </c>
      <c r="E401" s="45">
        <v>3000</v>
      </c>
      <c r="F401" s="51"/>
      <c r="G401" s="51"/>
      <c r="H401" s="128"/>
      <c r="I401" s="23"/>
      <c r="J401" s="70">
        <f>ROUND(H401*E401,2)</f>
        <v>0</v>
      </c>
      <c r="K401" s="44">
        <f t="shared" ref="K401" si="38">ROUND(J401+(J401*I401),2)</f>
        <v>0</v>
      </c>
      <c r="L401" s="51"/>
      <c r="M401" s="112"/>
      <c r="N401" s="51"/>
      <c r="O401" s="51"/>
      <c r="Q401" s="96"/>
      <c r="R401" s="96"/>
      <c r="S401" s="79"/>
      <c r="T401" s="79"/>
    </row>
    <row r="402" spans="1:20" ht="15.75" thickBot="1">
      <c r="I402" s="105" t="s">
        <v>4</v>
      </c>
      <c r="J402" s="106">
        <f>SUM(J401)</f>
        <v>0</v>
      </c>
      <c r="K402" s="107">
        <f>SUM(K401)</f>
        <v>0</v>
      </c>
    </row>
    <row r="403" spans="1:20" ht="15.75" thickBot="1"/>
    <row r="404" spans="1:20" ht="45.75" thickBot="1">
      <c r="B404" s="69"/>
      <c r="F404" s="84" t="s">
        <v>5</v>
      </c>
      <c r="G404" s="84" t="s">
        <v>6</v>
      </c>
      <c r="H404" s="85" t="s">
        <v>7</v>
      </c>
      <c r="I404" s="84" t="s">
        <v>296</v>
      </c>
      <c r="J404" s="84" t="s">
        <v>8</v>
      </c>
      <c r="K404" s="86" t="s">
        <v>9</v>
      </c>
      <c r="L404" s="87" t="s">
        <v>10</v>
      </c>
    </row>
    <row r="405" spans="1:20" ht="15.75" thickBot="1">
      <c r="F405" s="87">
        <f>J402</f>
        <v>0</v>
      </c>
      <c r="G405" s="87">
        <f>K402</f>
        <v>0</v>
      </c>
      <c r="H405" s="88">
        <v>0.2</v>
      </c>
      <c r="I405" s="87">
        <f>F405*H405</f>
        <v>0</v>
      </c>
      <c r="J405" s="89">
        <f>G405*H405</f>
        <v>0</v>
      </c>
      <c r="K405" s="90">
        <f>F405+I405</f>
        <v>0</v>
      </c>
      <c r="L405" s="91">
        <f>G405+J405</f>
        <v>0</v>
      </c>
    </row>
    <row r="408" spans="1:20">
      <c r="A408" s="175" t="s">
        <v>270</v>
      </c>
      <c r="B408" s="175"/>
    </row>
    <row r="409" spans="1:20" ht="60">
      <c r="A409" s="51" t="s">
        <v>17</v>
      </c>
      <c r="B409" s="62" t="s">
        <v>0</v>
      </c>
      <c r="C409" s="51" t="s">
        <v>18</v>
      </c>
      <c r="D409" s="63" t="s">
        <v>1</v>
      </c>
      <c r="E409" s="51" t="s">
        <v>20</v>
      </c>
      <c r="F409" s="64" t="s">
        <v>21</v>
      </c>
      <c r="G409" s="65" t="s">
        <v>2</v>
      </c>
      <c r="H409" s="66" t="s">
        <v>94</v>
      </c>
      <c r="I409" s="67" t="s">
        <v>3</v>
      </c>
      <c r="J409" s="68" t="s">
        <v>22</v>
      </c>
      <c r="K409" s="68" t="s">
        <v>23</v>
      </c>
      <c r="L409" s="67" t="s">
        <v>93</v>
      </c>
      <c r="M409" s="67" t="s">
        <v>100</v>
      </c>
      <c r="N409" s="67" t="s">
        <v>24</v>
      </c>
      <c r="O409" s="67" t="s">
        <v>25</v>
      </c>
      <c r="Q409" s="121"/>
    </row>
    <row r="410" spans="1:20" ht="30">
      <c r="A410" s="51">
        <v>1</v>
      </c>
      <c r="B410" s="36" t="s">
        <v>211</v>
      </c>
      <c r="C410" s="51" t="s">
        <v>89</v>
      </c>
      <c r="D410" s="51" t="s">
        <v>97</v>
      </c>
      <c r="E410" s="45">
        <v>5</v>
      </c>
      <c r="F410" s="51"/>
      <c r="G410" s="51"/>
      <c r="H410" s="128"/>
      <c r="I410" s="23"/>
      <c r="J410" s="70">
        <f>ROUND(H410*E410,2)</f>
        <v>0</v>
      </c>
      <c r="K410" s="44">
        <f t="shared" ref="K410" si="39">ROUND(J410+(J410*I410),2)</f>
        <v>0</v>
      </c>
      <c r="L410" s="51"/>
      <c r="M410" s="112"/>
      <c r="N410" s="51"/>
      <c r="O410" s="51"/>
      <c r="Q410" s="96"/>
      <c r="R410" s="96"/>
      <c r="S410" s="96"/>
      <c r="T410" s="96"/>
    </row>
    <row r="411" spans="1:20" ht="15.75" thickBot="1">
      <c r="I411" s="105" t="s">
        <v>4</v>
      </c>
      <c r="J411" s="106">
        <f>SUM(J410)</f>
        <v>0</v>
      </c>
      <c r="K411" s="107">
        <f>SUM(K410)</f>
        <v>0</v>
      </c>
    </row>
    <row r="412" spans="1:20" ht="15.75" thickBot="1"/>
    <row r="413" spans="1:20" ht="45.75" thickBot="1">
      <c r="B413" s="69"/>
      <c r="F413" s="84" t="s">
        <v>5</v>
      </c>
      <c r="G413" s="84" t="s">
        <v>6</v>
      </c>
      <c r="H413" s="85" t="s">
        <v>7</v>
      </c>
      <c r="I413" s="84" t="s">
        <v>296</v>
      </c>
      <c r="J413" s="84" t="s">
        <v>8</v>
      </c>
      <c r="K413" s="86" t="s">
        <v>9</v>
      </c>
      <c r="L413" s="87" t="s">
        <v>10</v>
      </c>
    </row>
    <row r="414" spans="1:20" ht="15.75" thickBot="1">
      <c r="F414" s="87">
        <f>J411</f>
        <v>0</v>
      </c>
      <c r="G414" s="87">
        <f>K411</f>
        <v>0</v>
      </c>
      <c r="H414" s="88">
        <v>0.2</v>
      </c>
      <c r="I414" s="87">
        <f>F414*H414</f>
        <v>0</v>
      </c>
      <c r="J414" s="89">
        <f>G414*H414</f>
        <v>0</v>
      </c>
      <c r="K414" s="90">
        <f>F414+I414</f>
        <v>0</v>
      </c>
      <c r="L414" s="91">
        <f>G414+J414</f>
        <v>0</v>
      </c>
    </row>
    <row r="417" spans="1:20">
      <c r="A417" s="175" t="s">
        <v>271</v>
      </c>
      <c r="B417" s="175"/>
    </row>
    <row r="418" spans="1:20" ht="60">
      <c r="A418" s="51" t="s">
        <v>17</v>
      </c>
      <c r="B418" s="62" t="s">
        <v>0</v>
      </c>
      <c r="C418" s="51" t="s">
        <v>18</v>
      </c>
      <c r="D418" s="63" t="s">
        <v>1</v>
      </c>
      <c r="E418" s="51" t="s">
        <v>20</v>
      </c>
      <c r="F418" s="64" t="s">
        <v>21</v>
      </c>
      <c r="G418" s="65" t="s">
        <v>2</v>
      </c>
      <c r="H418" s="66" t="s">
        <v>94</v>
      </c>
      <c r="I418" s="67" t="s">
        <v>3</v>
      </c>
      <c r="J418" s="68" t="s">
        <v>22</v>
      </c>
      <c r="K418" s="68" t="s">
        <v>23</v>
      </c>
      <c r="L418" s="67" t="s">
        <v>93</v>
      </c>
      <c r="M418" s="67" t="s">
        <v>100</v>
      </c>
      <c r="N418" s="67" t="s">
        <v>24</v>
      </c>
      <c r="O418" s="67" t="s">
        <v>25</v>
      </c>
      <c r="Q418" s="121"/>
    </row>
    <row r="419" spans="1:20">
      <c r="A419" s="51">
        <v>1</v>
      </c>
      <c r="B419" s="36" t="s">
        <v>213</v>
      </c>
      <c r="C419" s="51" t="s">
        <v>89</v>
      </c>
      <c r="D419" s="51" t="s">
        <v>98</v>
      </c>
      <c r="E419" s="45">
        <v>600</v>
      </c>
      <c r="F419" s="51"/>
      <c r="G419" s="51"/>
      <c r="H419" s="132"/>
      <c r="I419" s="23"/>
      <c r="J419" s="70">
        <f>ROUND(H419*E419,2)</f>
        <v>0</v>
      </c>
      <c r="K419" s="44">
        <f t="shared" ref="K419:K422" si="40">ROUND(J419+(J419*I419),2)</f>
        <v>0</v>
      </c>
      <c r="L419" s="51"/>
      <c r="M419" s="112"/>
      <c r="N419" s="51"/>
      <c r="O419" s="51"/>
    </row>
    <row r="420" spans="1:20" ht="30">
      <c r="A420" s="18">
        <v>2</v>
      </c>
      <c r="B420" s="36" t="s">
        <v>214</v>
      </c>
      <c r="C420" s="51" t="s">
        <v>89</v>
      </c>
      <c r="D420" s="51" t="s">
        <v>98</v>
      </c>
      <c r="E420" s="18">
        <v>350</v>
      </c>
      <c r="F420" s="18"/>
      <c r="G420" s="18"/>
      <c r="H420" s="104"/>
      <c r="I420" s="23"/>
      <c r="J420" s="70">
        <f>ROUND(H420*E420,2)</f>
        <v>0</v>
      </c>
      <c r="K420" s="44">
        <f t="shared" si="40"/>
        <v>0</v>
      </c>
      <c r="L420" s="18"/>
      <c r="M420" s="18"/>
      <c r="N420" s="18"/>
      <c r="O420" s="18"/>
    </row>
    <row r="421" spans="1:20" ht="30">
      <c r="A421" s="18">
        <v>3</v>
      </c>
      <c r="B421" s="36" t="s">
        <v>215</v>
      </c>
      <c r="C421" s="51" t="s">
        <v>89</v>
      </c>
      <c r="D421" s="51" t="s">
        <v>98</v>
      </c>
      <c r="E421" s="18">
        <v>100</v>
      </c>
      <c r="F421" s="18"/>
      <c r="G421" s="18"/>
      <c r="H421" s="104"/>
      <c r="I421" s="23"/>
      <c r="J421" s="70">
        <f>ROUND(H421*E421,2)</f>
        <v>0</v>
      </c>
      <c r="K421" s="44">
        <f t="shared" si="40"/>
        <v>0</v>
      </c>
      <c r="L421" s="18"/>
      <c r="M421" s="18"/>
      <c r="N421" s="18"/>
      <c r="O421" s="18"/>
    </row>
    <row r="422" spans="1:20" ht="30">
      <c r="A422" s="18">
        <v>4</v>
      </c>
      <c r="B422" s="36" t="s">
        <v>212</v>
      </c>
      <c r="C422" s="51" t="s">
        <v>89</v>
      </c>
      <c r="D422" s="51" t="s">
        <v>98</v>
      </c>
      <c r="E422" s="18">
        <v>3300</v>
      </c>
      <c r="F422" s="18"/>
      <c r="G422" s="18"/>
      <c r="H422" s="104"/>
      <c r="I422" s="23"/>
      <c r="J422" s="70">
        <f>ROUND(H422*E422,2)</f>
        <v>0</v>
      </c>
      <c r="K422" s="44">
        <f t="shared" si="40"/>
        <v>0</v>
      </c>
      <c r="L422" s="18"/>
      <c r="M422" s="18"/>
      <c r="N422" s="18"/>
      <c r="O422" s="18"/>
    </row>
    <row r="423" spans="1:20">
      <c r="I423" s="133" t="s">
        <v>4</v>
      </c>
      <c r="J423" s="134">
        <f>SUM(J419:J422)</f>
        <v>0</v>
      </c>
      <c r="K423" s="134">
        <f>SUM(K419:K422)</f>
        <v>0</v>
      </c>
      <c r="Q423" s="96"/>
      <c r="R423" s="96"/>
      <c r="S423" s="96"/>
      <c r="T423" s="96"/>
    </row>
    <row r="424" spans="1:20" ht="15.75" thickBot="1"/>
    <row r="425" spans="1:20" ht="45.75" thickBot="1">
      <c r="B425" s="69"/>
      <c r="F425" s="84" t="s">
        <v>5</v>
      </c>
      <c r="G425" s="84" t="s">
        <v>6</v>
      </c>
      <c r="H425" s="85" t="s">
        <v>7</v>
      </c>
      <c r="I425" s="84" t="s">
        <v>296</v>
      </c>
      <c r="J425" s="84" t="s">
        <v>8</v>
      </c>
      <c r="K425" s="86" t="s">
        <v>9</v>
      </c>
      <c r="L425" s="87" t="s">
        <v>10</v>
      </c>
    </row>
    <row r="426" spans="1:20" ht="15.75" thickBot="1">
      <c r="F426" s="87">
        <f>J423</f>
        <v>0</v>
      </c>
      <c r="G426" s="87">
        <f>K423</f>
        <v>0</v>
      </c>
      <c r="H426" s="88">
        <v>0.2</v>
      </c>
      <c r="I426" s="87">
        <f>F426*H426</f>
        <v>0</v>
      </c>
      <c r="J426" s="89">
        <f>G426*H426</f>
        <v>0</v>
      </c>
      <c r="K426" s="90">
        <f>F426+I426</f>
        <v>0</v>
      </c>
      <c r="L426" s="91">
        <f>G426+J426</f>
        <v>0</v>
      </c>
    </row>
    <row r="429" spans="1:20">
      <c r="A429" s="175" t="s">
        <v>272</v>
      </c>
      <c r="B429" s="175"/>
    </row>
    <row r="430" spans="1:20" ht="60">
      <c r="A430" s="51" t="s">
        <v>17</v>
      </c>
      <c r="B430" s="62" t="s">
        <v>0</v>
      </c>
      <c r="C430" s="51" t="s">
        <v>18</v>
      </c>
      <c r="D430" s="63" t="s">
        <v>1</v>
      </c>
      <c r="E430" s="51" t="s">
        <v>20</v>
      </c>
      <c r="F430" s="64" t="s">
        <v>21</v>
      </c>
      <c r="G430" s="65" t="s">
        <v>2</v>
      </c>
      <c r="H430" s="66" t="s">
        <v>94</v>
      </c>
      <c r="I430" s="67" t="s">
        <v>3</v>
      </c>
      <c r="J430" s="68" t="s">
        <v>22</v>
      </c>
      <c r="K430" s="68" t="s">
        <v>23</v>
      </c>
      <c r="L430" s="67" t="s">
        <v>93</v>
      </c>
      <c r="M430" s="67" t="s">
        <v>100</v>
      </c>
      <c r="N430" s="67" t="s">
        <v>24</v>
      </c>
      <c r="O430" s="67" t="s">
        <v>25</v>
      </c>
      <c r="Q430" s="121"/>
    </row>
    <row r="431" spans="1:20" ht="317.25" customHeight="1">
      <c r="A431" s="51">
        <v>1</v>
      </c>
      <c r="B431" s="36" t="s">
        <v>244</v>
      </c>
      <c r="C431" s="51" t="s">
        <v>89</v>
      </c>
      <c r="D431" s="51" t="s">
        <v>218</v>
      </c>
      <c r="E431" s="45">
        <v>1000</v>
      </c>
      <c r="F431" s="51"/>
      <c r="G431" s="51"/>
      <c r="H431" s="128"/>
      <c r="I431" s="23"/>
      <c r="J431" s="70">
        <f>ROUND(H431*E431,2)</f>
        <v>0</v>
      </c>
      <c r="K431" s="44">
        <f t="shared" ref="K431" si="41">ROUND(J431+(J431*I431),2)</f>
        <v>0</v>
      </c>
      <c r="L431" s="51"/>
      <c r="M431" s="112"/>
      <c r="N431" s="51"/>
      <c r="O431" s="51"/>
      <c r="Q431" s="135"/>
      <c r="R431" s="135"/>
      <c r="S431" s="135"/>
      <c r="T431" s="135"/>
    </row>
    <row r="432" spans="1:20" ht="15.75" thickBot="1">
      <c r="I432" s="105" t="s">
        <v>4</v>
      </c>
      <c r="J432" s="106">
        <f>SUM(J431)</f>
        <v>0</v>
      </c>
      <c r="K432" s="107">
        <f>SUM(K431)</f>
        <v>0</v>
      </c>
    </row>
    <row r="433" spans="1:20" ht="15.75" thickBot="1"/>
    <row r="434" spans="1:20" ht="45.75" thickBot="1">
      <c r="B434" s="69"/>
      <c r="F434" s="84" t="s">
        <v>5</v>
      </c>
      <c r="G434" s="84" t="s">
        <v>6</v>
      </c>
      <c r="H434" s="85" t="s">
        <v>7</v>
      </c>
      <c r="I434" s="84" t="s">
        <v>296</v>
      </c>
      <c r="J434" s="84" t="s">
        <v>8</v>
      </c>
      <c r="K434" s="86" t="s">
        <v>9</v>
      </c>
      <c r="L434" s="87" t="s">
        <v>10</v>
      </c>
    </row>
    <row r="435" spans="1:20" ht="15.75" thickBot="1">
      <c r="F435" s="87">
        <f>J432</f>
        <v>0</v>
      </c>
      <c r="G435" s="87">
        <f>K432</f>
        <v>0</v>
      </c>
      <c r="H435" s="88">
        <v>0.2</v>
      </c>
      <c r="I435" s="87">
        <f>F435*H435</f>
        <v>0</v>
      </c>
      <c r="J435" s="89">
        <f>G435*H435</f>
        <v>0</v>
      </c>
      <c r="K435" s="90">
        <f>F435+I435</f>
        <v>0</v>
      </c>
      <c r="L435" s="91">
        <f>G435+J435</f>
        <v>0</v>
      </c>
    </row>
    <row r="438" spans="1:20">
      <c r="A438" s="175" t="s">
        <v>273</v>
      </c>
      <c r="B438" s="175"/>
    </row>
    <row r="439" spans="1:20" ht="60">
      <c r="A439" s="51" t="s">
        <v>17</v>
      </c>
      <c r="B439" s="62" t="s">
        <v>0</v>
      </c>
      <c r="C439" s="51" t="s">
        <v>18</v>
      </c>
      <c r="D439" s="63" t="s">
        <v>1</v>
      </c>
      <c r="E439" s="51" t="s">
        <v>20</v>
      </c>
      <c r="F439" s="64" t="s">
        <v>21</v>
      </c>
      <c r="G439" s="65" t="s">
        <v>2</v>
      </c>
      <c r="H439" s="66" t="s">
        <v>94</v>
      </c>
      <c r="I439" s="67" t="s">
        <v>3</v>
      </c>
      <c r="J439" s="68" t="s">
        <v>22</v>
      </c>
      <c r="K439" s="68" t="s">
        <v>23</v>
      </c>
      <c r="L439" s="67" t="s">
        <v>93</v>
      </c>
      <c r="M439" s="67" t="s">
        <v>100</v>
      </c>
      <c r="N439" s="67" t="s">
        <v>24</v>
      </c>
      <c r="O439" s="67" t="s">
        <v>25</v>
      </c>
      <c r="Q439" s="121"/>
    </row>
    <row r="440" spans="1:20" ht="90">
      <c r="A440" s="51">
        <v>1</v>
      </c>
      <c r="B440" s="36" t="s">
        <v>219</v>
      </c>
      <c r="C440" s="51" t="s">
        <v>89</v>
      </c>
      <c r="D440" s="51" t="s">
        <v>220</v>
      </c>
      <c r="E440" s="45">
        <v>10</v>
      </c>
      <c r="F440" s="51"/>
      <c r="G440" s="51"/>
      <c r="H440" s="132"/>
      <c r="I440" s="23"/>
      <c r="J440" s="70">
        <f>ROUND(H440*E440,2)</f>
        <v>0</v>
      </c>
      <c r="K440" s="44">
        <f t="shared" ref="K440:K441" si="42">ROUND(J440+(J440*I440),2)</f>
        <v>0</v>
      </c>
      <c r="L440" s="51"/>
      <c r="M440" s="112"/>
      <c r="N440" s="51"/>
      <c r="O440" s="51"/>
    </row>
    <row r="441" spans="1:20" ht="75">
      <c r="A441" s="18">
        <v>2</v>
      </c>
      <c r="B441" s="36" t="s">
        <v>221</v>
      </c>
      <c r="C441" s="51" t="s">
        <v>89</v>
      </c>
      <c r="D441" s="51" t="s">
        <v>98</v>
      </c>
      <c r="E441" s="18">
        <v>20</v>
      </c>
      <c r="F441" s="18"/>
      <c r="G441" s="18"/>
      <c r="H441" s="104"/>
      <c r="I441" s="23"/>
      <c r="J441" s="70">
        <f>ROUND(H441*E441,2)</f>
        <v>0</v>
      </c>
      <c r="K441" s="44">
        <f t="shared" si="42"/>
        <v>0</v>
      </c>
      <c r="L441" s="18"/>
      <c r="M441" s="18"/>
      <c r="N441" s="18"/>
      <c r="O441" s="18"/>
    </row>
    <row r="442" spans="1:20">
      <c r="I442" s="133" t="s">
        <v>4</v>
      </c>
      <c r="J442" s="134">
        <f>SUM(J440:J441)</f>
        <v>0</v>
      </c>
      <c r="K442" s="134">
        <f>SUM(K440:K441)</f>
        <v>0</v>
      </c>
      <c r="Q442" s="96"/>
      <c r="R442" s="96"/>
      <c r="S442" s="96"/>
      <c r="T442" s="96"/>
    </row>
    <row r="443" spans="1:20" ht="15.75" thickBot="1"/>
    <row r="444" spans="1:20" ht="45.75" thickBot="1">
      <c r="B444" s="69"/>
      <c r="F444" s="84" t="s">
        <v>5</v>
      </c>
      <c r="G444" s="84" t="s">
        <v>6</v>
      </c>
      <c r="H444" s="85" t="s">
        <v>7</v>
      </c>
      <c r="I444" s="84" t="s">
        <v>296</v>
      </c>
      <c r="J444" s="84" t="s">
        <v>8</v>
      </c>
      <c r="K444" s="86" t="s">
        <v>9</v>
      </c>
      <c r="L444" s="87" t="s">
        <v>10</v>
      </c>
    </row>
    <row r="445" spans="1:20" ht="15.75" thickBot="1">
      <c r="F445" s="87">
        <f>J442</f>
        <v>0</v>
      </c>
      <c r="G445" s="87">
        <f>K442</f>
        <v>0</v>
      </c>
      <c r="H445" s="88">
        <v>0.2</v>
      </c>
      <c r="I445" s="87">
        <f>F445*H445</f>
        <v>0</v>
      </c>
      <c r="J445" s="89">
        <f>G445*H445</f>
        <v>0</v>
      </c>
      <c r="K445" s="90">
        <f>F445+I445</f>
        <v>0</v>
      </c>
      <c r="L445" s="91">
        <f>G445+J445</f>
        <v>0</v>
      </c>
    </row>
    <row r="448" spans="1:20">
      <c r="A448" s="175" t="s">
        <v>274</v>
      </c>
      <c r="B448" s="175"/>
    </row>
    <row r="449" spans="1:20" ht="60">
      <c r="A449" s="51" t="s">
        <v>17</v>
      </c>
      <c r="B449" s="62" t="s">
        <v>0</v>
      </c>
      <c r="C449" s="51" t="s">
        <v>18</v>
      </c>
      <c r="D449" s="63" t="s">
        <v>1</v>
      </c>
      <c r="E449" s="51" t="s">
        <v>20</v>
      </c>
      <c r="F449" s="64" t="s">
        <v>21</v>
      </c>
      <c r="G449" s="65" t="s">
        <v>2</v>
      </c>
      <c r="H449" s="66" t="s">
        <v>94</v>
      </c>
      <c r="I449" s="67" t="s">
        <v>3</v>
      </c>
      <c r="J449" s="68" t="s">
        <v>22</v>
      </c>
      <c r="K449" s="68" t="s">
        <v>23</v>
      </c>
      <c r="L449" s="67" t="s">
        <v>93</v>
      </c>
      <c r="M449" s="67" t="s">
        <v>100</v>
      </c>
      <c r="N449" s="67" t="s">
        <v>24</v>
      </c>
      <c r="O449" s="67" t="s">
        <v>25</v>
      </c>
      <c r="Q449" s="121"/>
    </row>
    <row r="450" spans="1:20">
      <c r="A450" s="51">
        <v>1</v>
      </c>
      <c r="B450" s="36" t="s">
        <v>222</v>
      </c>
      <c r="C450" s="51" t="s">
        <v>89</v>
      </c>
      <c r="D450" s="51" t="s">
        <v>223</v>
      </c>
      <c r="E450" s="45">
        <v>36</v>
      </c>
      <c r="F450" s="51"/>
      <c r="G450" s="51"/>
      <c r="H450" s="132"/>
      <c r="I450" s="23"/>
      <c r="J450" s="70">
        <f>ROUND(H450*E450,2)</f>
        <v>0</v>
      </c>
      <c r="K450" s="44">
        <f t="shared" ref="K450" si="43">ROUND(J450+(J450*I450),2)</f>
        <v>0</v>
      </c>
      <c r="L450" s="51"/>
      <c r="M450" s="112"/>
      <c r="N450" s="51"/>
      <c r="O450" s="51"/>
      <c r="Q450" s="136"/>
      <c r="R450" s="136"/>
      <c r="S450" s="136"/>
      <c r="T450" s="136"/>
    </row>
    <row r="451" spans="1:20">
      <c r="I451" s="133" t="s">
        <v>4</v>
      </c>
      <c r="J451" s="134">
        <f>SUM(J450:J450)</f>
        <v>0</v>
      </c>
      <c r="K451" s="134">
        <f>SUM(K450:K450)</f>
        <v>0</v>
      </c>
    </row>
    <row r="452" spans="1:20" ht="15.75" thickBot="1"/>
    <row r="453" spans="1:20" ht="45.75" thickBot="1">
      <c r="B453" s="69"/>
      <c r="F453" s="84" t="s">
        <v>5</v>
      </c>
      <c r="G453" s="84" t="s">
        <v>6</v>
      </c>
      <c r="H453" s="85" t="s">
        <v>7</v>
      </c>
      <c r="I453" s="84" t="s">
        <v>296</v>
      </c>
      <c r="J453" s="84" t="s">
        <v>8</v>
      </c>
      <c r="K453" s="86" t="s">
        <v>9</v>
      </c>
      <c r="L453" s="87" t="s">
        <v>10</v>
      </c>
    </row>
    <row r="454" spans="1:20" ht="15.75" thickBot="1">
      <c r="F454" s="87">
        <f>J451</f>
        <v>0</v>
      </c>
      <c r="G454" s="87">
        <f>K451</f>
        <v>0</v>
      </c>
      <c r="H454" s="88">
        <v>0.2</v>
      </c>
      <c r="I454" s="87">
        <f>F454*H454</f>
        <v>0</v>
      </c>
      <c r="J454" s="89">
        <f>G454*H454</f>
        <v>0</v>
      </c>
      <c r="K454" s="90">
        <f>F454+I454</f>
        <v>0</v>
      </c>
      <c r="L454" s="91">
        <f>G454+J454</f>
        <v>0</v>
      </c>
    </row>
    <row r="457" spans="1:20">
      <c r="A457" s="175" t="s">
        <v>275</v>
      </c>
      <c r="B457" s="175"/>
    </row>
    <row r="458" spans="1:20" ht="60">
      <c r="A458" s="51" t="s">
        <v>17</v>
      </c>
      <c r="B458" s="62" t="s">
        <v>0</v>
      </c>
      <c r="C458" s="51" t="s">
        <v>18</v>
      </c>
      <c r="D458" s="63" t="s">
        <v>1</v>
      </c>
      <c r="E458" s="51" t="s">
        <v>20</v>
      </c>
      <c r="F458" s="64" t="s">
        <v>21</v>
      </c>
      <c r="G458" s="65" t="s">
        <v>2</v>
      </c>
      <c r="H458" s="66" t="s">
        <v>94</v>
      </c>
      <c r="I458" s="67" t="s">
        <v>3</v>
      </c>
      <c r="J458" s="68" t="s">
        <v>22</v>
      </c>
      <c r="K458" s="68" t="s">
        <v>23</v>
      </c>
      <c r="L458" s="67" t="s">
        <v>93</v>
      </c>
      <c r="M458" s="67" t="s">
        <v>100</v>
      </c>
      <c r="N458" s="67" t="s">
        <v>24</v>
      </c>
      <c r="O458" s="67" t="s">
        <v>25</v>
      </c>
      <c r="Q458" s="93"/>
    </row>
    <row r="459" spans="1:20" ht="210">
      <c r="A459" s="51">
        <v>1</v>
      </c>
      <c r="B459" s="36" t="s">
        <v>241</v>
      </c>
      <c r="C459" s="51" t="s">
        <v>89</v>
      </c>
      <c r="D459" s="51" t="s">
        <v>98</v>
      </c>
      <c r="E459" s="45">
        <v>45000</v>
      </c>
      <c r="F459" s="51"/>
      <c r="G459" s="51"/>
      <c r="H459" s="132"/>
      <c r="I459" s="23"/>
      <c r="J459" s="70">
        <f>ROUND(H459*E459,2)</f>
        <v>0</v>
      </c>
      <c r="K459" s="44">
        <f t="shared" ref="K459:K461" si="44">ROUND(J459+(J459*I459),2)</f>
        <v>0</v>
      </c>
      <c r="L459" s="51"/>
      <c r="M459" s="112"/>
      <c r="N459" s="51"/>
      <c r="O459" s="51"/>
    </row>
    <row r="460" spans="1:20" ht="210">
      <c r="A460" s="18">
        <v>2</v>
      </c>
      <c r="B460" s="36" t="s">
        <v>242</v>
      </c>
      <c r="C460" s="51" t="s">
        <v>89</v>
      </c>
      <c r="D460" s="51" t="s">
        <v>98</v>
      </c>
      <c r="E460" s="18">
        <v>45000</v>
      </c>
      <c r="F460" s="18"/>
      <c r="G460" s="18"/>
      <c r="H460" s="104"/>
      <c r="I460" s="23"/>
      <c r="J460" s="70">
        <f>ROUND(H460*E460,2)</f>
        <v>0</v>
      </c>
      <c r="K460" s="44">
        <f t="shared" si="44"/>
        <v>0</v>
      </c>
      <c r="L460" s="18"/>
      <c r="M460" s="18"/>
      <c r="N460" s="18"/>
      <c r="O460" s="18"/>
    </row>
    <row r="461" spans="1:20" ht="210">
      <c r="A461" s="18">
        <v>3</v>
      </c>
      <c r="B461" s="36" t="s">
        <v>243</v>
      </c>
      <c r="C461" s="51" t="s">
        <v>89</v>
      </c>
      <c r="D461" s="51" t="s">
        <v>98</v>
      </c>
      <c r="E461" s="18">
        <v>90000</v>
      </c>
      <c r="F461" s="18"/>
      <c r="G461" s="18"/>
      <c r="H461" s="104"/>
      <c r="I461" s="23"/>
      <c r="J461" s="70">
        <f>ROUND(H461*E461,2)</f>
        <v>0</v>
      </c>
      <c r="K461" s="44">
        <f t="shared" si="44"/>
        <v>0</v>
      </c>
      <c r="L461" s="18"/>
      <c r="M461" s="18"/>
      <c r="N461" s="18"/>
      <c r="O461" s="18"/>
    </row>
    <row r="462" spans="1:20">
      <c r="I462" s="133" t="s">
        <v>4</v>
      </c>
      <c r="J462" s="134">
        <f>SUM(J459:J461)</f>
        <v>0</v>
      </c>
      <c r="K462" s="134">
        <f>SUM(K459:K461)</f>
        <v>0</v>
      </c>
      <c r="Q462" s="96"/>
      <c r="R462" s="96"/>
      <c r="S462" s="96"/>
      <c r="T462" s="96"/>
    </row>
    <row r="463" spans="1:20" ht="15.75" thickBot="1"/>
    <row r="464" spans="1:20" ht="45.75" thickBot="1">
      <c r="B464" s="69" t="s">
        <v>240</v>
      </c>
      <c r="F464" s="84" t="s">
        <v>5</v>
      </c>
      <c r="G464" s="84" t="s">
        <v>6</v>
      </c>
      <c r="H464" s="85" t="s">
        <v>7</v>
      </c>
      <c r="I464" s="84" t="s">
        <v>296</v>
      </c>
      <c r="J464" s="84" t="s">
        <v>8</v>
      </c>
      <c r="K464" s="86" t="s">
        <v>9</v>
      </c>
      <c r="L464" s="87" t="s">
        <v>10</v>
      </c>
    </row>
    <row r="465" spans="1:20" ht="15.75" thickBot="1">
      <c r="F465" s="87">
        <f>J462</f>
        <v>0</v>
      </c>
      <c r="G465" s="87">
        <f>K462</f>
        <v>0</v>
      </c>
      <c r="H465" s="88">
        <v>0.2</v>
      </c>
      <c r="I465" s="87">
        <f>F465*H465</f>
        <v>0</v>
      </c>
      <c r="J465" s="89">
        <f>G465*H465</f>
        <v>0</v>
      </c>
      <c r="K465" s="90">
        <f>F465+I465</f>
        <v>0</v>
      </c>
      <c r="L465" s="91">
        <f>G465+J465</f>
        <v>0</v>
      </c>
    </row>
    <row r="466" spans="1:20">
      <c r="F466" s="81"/>
      <c r="G466" s="81"/>
      <c r="H466" s="137"/>
      <c r="I466" s="81"/>
      <c r="J466" s="81"/>
      <c r="K466" s="81"/>
    </row>
    <row r="468" spans="1:20">
      <c r="A468" s="175" t="s">
        <v>276</v>
      </c>
      <c r="B468" s="175"/>
    </row>
    <row r="469" spans="1:20" ht="60">
      <c r="A469" s="51" t="s">
        <v>17</v>
      </c>
      <c r="B469" s="62" t="s">
        <v>0</v>
      </c>
      <c r="C469" s="51" t="s">
        <v>18</v>
      </c>
      <c r="D469" s="63" t="s">
        <v>1</v>
      </c>
      <c r="E469" s="51" t="s">
        <v>20</v>
      </c>
      <c r="F469" s="64" t="s">
        <v>21</v>
      </c>
      <c r="G469" s="65" t="s">
        <v>2</v>
      </c>
      <c r="H469" s="66" t="s">
        <v>94</v>
      </c>
      <c r="I469" s="67" t="s">
        <v>3</v>
      </c>
      <c r="J469" s="68" t="s">
        <v>22</v>
      </c>
      <c r="K469" s="68" t="s">
        <v>23</v>
      </c>
      <c r="L469" s="67" t="s">
        <v>93</v>
      </c>
      <c r="M469" s="67" t="s">
        <v>100</v>
      </c>
      <c r="N469" s="67" t="s">
        <v>24</v>
      </c>
      <c r="O469" s="67" t="s">
        <v>25</v>
      </c>
    </row>
    <row r="470" spans="1:20" ht="30">
      <c r="A470" s="51">
        <v>1</v>
      </c>
      <c r="B470" s="36" t="s">
        <v>245</v>
      </c>
      <c r="C470" s="51" t="s">
        <v>89</v>
      </c>
      <c r="D470" s="51" t="s">
        <v>98</v>
      </c>
      <c r="E470" s="45">
        <v>12000</v>
      </c>
      <c r="F470" s="51"/>
      <c r="G470" s="51"/>
      <c r="H470" s="132"/>
      <c r="I470" s="23"/>
      <c r="J470" s="70">
        <f>ROUND(H470*E470,2)</f>
        <v>0</v>
      </c>
      <c r="K470" s="44">
        <f t="shared" ref="K470" si="45">ROUND(J470+(J470*I470),2)</f>
        <v>0</v>
      </c>
      <c r="L470" s="51"/>
      <c r="M470" s="112"/>
      <c r="N470" s="51"/>
      <c r="O470" s="51"/>
      <c r="Q470" s="96"/>
      <c r="R470" s="96"/>
      <c r="S470" s="96"/>
      <c r="T470" s="96"/>
    </row>
    <row r="471" spans="1:20">
      <c r="I471" s="133" t="s">
        <v>4</v>
      </c>
      <c r="J471" s="134">
        <f>SUM(J468:J470)</f>
        <v>0</v>
      </c>
      <c r="K471" s="134">
        <f>SUM(K468:K470)</f>
        <v>0</v>
      </c>
    </row>
    <row r="472" spans="1:20" ht="15.75" thickBot="1"/>
    <row r="473" spans="1:20" ht="45.75" thickBot="1">
      <c r="F473" s="84" t="s">
        <v>5</v>
      </c>
      <c r="G473" s="84" t="s">
        <v>6</v>
      </c>
      <c r="H473" s="85" t="s">
        <v>7</v>
      </c>
      <c r="I473" s="84" t="s">
        <v>296</v>
      </c>
      <c r="J473" s="84" t="s">
        <v>8</v>
      </c>
      <c r="K473" s="86" t="s">
        <v>9</v>
      </c>
      <c r="L473" s="87" t="s">
        <v>10</v>
      </c>
    </row>
    <row r="474" spans="1:20" ht="15.75" thickBot="1">
      <c r="F474" s="87">
        <f>J471</f>
        <v>0</v>
      </c>
      <c r="G474" s="87">
        <f>K471</f>
        <v>0</v>
      </c>
      <c r="H474" s="88">
        <v>0.2</v>
      </c>
      <c r="I474" s="87">
        <f>F474*H474</f>
        <v>0</v>
      </c>
      <c r="J474" s="89">
        <f>G474*H474</f>
        <v>0</v>
      </c>
      <c r="K474" s="90">
        <f>F474+I474</f>
        <v>0</v>
      </c>
      <c r="L474" s="91">
        <f>G474+J474</f>
        <v>0</v>
      </c>
    </row>
    <row r="477" spans="1:20">
      <c r="A477" s="175" t="s">
        <v>277</v>
      </c>
      <c r="B477" s="175"/>
    </row>
    <row r="478" spans="1:20" ht="60">
      <c r="A478" s="51" t="s">
        <v>17</v>
      </c>
      <c r="B478" s="62" t="s">
        <v>0</v>
      </c>
      <c r="C478" s="51" t="s">
        <v>18</v>
      </c>
      <c r="D478" s="63" t="s">
        <v>1</v>
      </c>
      <c r="E478" s="51" t="s">
        <v>20</v>
      </c>
      <c r="F478" s="64" t="s">
        <v>21</v>
      </c>
      <c r="G478" s="65" t="s">
        <v>2</v>
      </c>
      <c r="H478" s="66" t="s">
        <v>94</v>
      </c>
      <c r="I478" s="67" t="s">
        <v>3</v>
      </c>
      <c r="J478" s="68" t="s">
        <v>22</v>
      </c>
      <c r="K478" s="68" t="s">
        <v>23</v>
      </c>
      <c r="L478" s="67" t="s">
        <v>93</v>
      </c>
      <c r="M478" s="67" t="s">
        <v>100</v>
      </c>
      <c r="N478" s="67" t="s">
        <v>24</v>
      </c>
      <c r="O478" s="67" t="s">
        <v>25</v>
      </c>
    </row>
    <row r="479" spans="1:20" ht="30">
      <c r="A479" s="51">
        <v>1</v>
      </c>
      <c r="B479" s="138" t="s">
        <v>246</v>
      </c>
      <c r="C479" s="51" t="s">
        <v>89</v>
      </c>
      <c r="D479" s="51" t="s">
        <v>98</v>
      </c>
      <c r="E479" s="45">
        <v>18000</v>
      </c>
      <c r="F479" s="51"/>
      <c r="G479" s="51"/>
      <c r="H479" s="132"/>
      <c r="I479" s="23"/>
      <c r="J479" s="70">
        <f>ROUND(H479*E479,2)</f>
        <v>0</v>
      </c>
      <c r="K479" s="44">
        <f t="shared" ref="K479:K480" si="46">ROUND(J479+(J479*I479),2)</f>
        <v>0</v>
      </c>
      <c r="L479" s="51"/>
      <c r="M479" s="112"/>
      <c r="N479" s="51"/>
      <c r="O479" s="51"/>
    </row>
    <row r="480" spans="1:20" ht="30">
      <c r="A480" s="18">
        <v>2</v>
      </c>
      <c r="B480" s="1" t="s">
        <v>247</v>
      </c>
      <c r="C480" s="51" t="s">
        <v>89</v>
      </c>
      <c r="D480" s="51" t="s">
        <v>98</v>
      </c>
      <c r="E480" s="18">
        <v>5940</v>
      </c>
      <c r="F480" s="18"/>
      <c r="G480" s="18"/>
      <c r="H480" s="104"/>
      <c r="I480" s="23"/>
      <c r="J480" s="70">
        <f>ROUND(H480*E480,2)</f>
        <v>0</v>
      </c>
      <c r="K480" s="44">
        <f t="shared" si="46"/>
        <v>0</v>
      </c>
      <c r="L480" s="18"/>
      <c r="M480" s="18"/>
      <c r="N480" s="18"/>
      <c r="O480" s="18"/>
    </row>
    <row r="481" spans="1:20">
      <c r="I481" s="133" t="s">
        <v>4</v>
      </c>
      <c r="J481" s="134">
        <f>SUM(J479:J480)</f>
        <v>0</v>
      </c>
      <c r="K481" s="134">
        <f>SUM(K479:K480)</f>
        <v>0</v>
      </c>
      <c r="Q481" s="96"/>
      <c r="R481" s="96"/>
      <c r="S481" s="96"/>
      <c r="T481" s="96"/>
    </row>
    <row r="482" spans="1:20" ht="15.75" thickBot="1"/>
    <row r="483" spans="1:20" ht="45.75" thickBot="1">
      <c r="B483" s="69"/>
      <c r="F483" s="84" t="s">
        <v>5</v>
      </c>
      <c r="G483" s="84" t="s">
        <v>6</v>
      </c>
      <c r="H483" s="85" t="s">
        <v>7</v>
      </c>
      <c r="I483" s="84" t="s">
        <v>296</v>
      </c>
      <c r="J483" s="84" t="s">
        <v>8</v>
      </c>
      <c r="K483" s="86" t="s">
        <v>9</v>
      </c>
      <c r="L483" s="87" t="s">
        <v>10</v>
      </c>
    </row>
    <row r="484" spans="1:20" ht="15.75" thickBot="1">
      <c r="F484" s="87">
        <f>J481</f>
        <v>0</v>
      </c>
      <c r="G484" s="87">
        <f>K481</f>
        <v>0</v>
      </c>
      <c r="H484" s="88">
        <v>0.2</v>
      </c>
      <c r="I484" s="87">
        <f>F484*H484</f>
        <v>0</v>
      </c>
      <c r="J484" s="89">
        <f>G484*H484</f>
        <v>0</v>
      </c>
      <c r="K484" s="90">
        <f>F484+I484</f>
        <v>0</v>
      </c>
      <c r="L484" s="91">
        <f>G484+J484</f>
        <v>0</v>
      </c>
    </row>
    <row r="487" spans="1:20">
      <c r="A487" s="175" t="s">
        <v>287</v>
      </c>
      <c r="B487" s="175"/>
    </row>
    <row r="488" spans="1:20" ht="60">
      <c r="A488" s="51" t="s">
        <v>17</v>
      </c>
      <c r="B488" s="63" t="s">
        <v>0</v>
      </c>
      <c r="C488" s="51" t="s">
        <v>18</v>
      </c>
      <c r="D488" s="63" t="s">
        <v>1</v>
      </c>
      <c r="E488" s="51" t="s">
        <v>20</v>
      </c>
      <c r="F488" s="64" t="s">
        <v>21</v>
      </c>
      <c r="G488" s="65" t="s">
        <v>2</v>
      </c>
      <c r="H488" s="66" t="s">
        <v>94</v>
      </c>
      <c r="I488" s="67" t="s">
        <v>3</v>
      </c>
      <c r="J488" s="68" t="s">
        <v>22</v>
      </c>
      <c r="K488" s="68" t="s">
        <v>23</v>
      </c>
      <c r="L488" s="67" t="s">
        <v>93</v>
      </c>
      <c r="M488" s="67" t="s">
        <v>100</v>
      </c>
      <c r="N488" s="67" t="s">
        <v>24</v>
      </c>
      <c r="O488" s="67" t="s">
        <v>25</v>
      </c>
      <c r="Q488" s="139"/>
    </row>
    <row r="489" spans="1:20" ht="39" customHeight="1">
      <c r="A489" s="183">
        <v>1</v>
      </c>
      <c r="B489" s="182" t="s">
        <v>234</v>
      </c>
      <c r="C489" s="51" t="s">
        <v>229</v>
      </c>
      <c r="D489" s="51" t="s">
        <v>98</v>
      </c>
      <c r="E489" s="45">
        <v>3</v>
      </c>
      <c r="F489" s="51"/>
      <c r="G489" s="51"/>
      <c r="H489" s="132"/>
      <c r="I489" s="23"/>
      <c r="J489" s="70">
        <f t="shared" ref="J489:J497" si="47">ROUND(H489*E489,2)</f>
        <v>0</v>
      </c>
      <c r="K489" s="44">
        <f t="shared" ref="K489:K497" si="48">ROUND(J489+(J489*I489),2)</f>
        <v>0</v>
      </c>
      <c r="L489" s="51"/>
      <c r="M489" s="112"/>
      <c r="N489" s="51"/>
      <c r="O489" s="51"/>
      <c r="Q489" s="72"/>
      <c r="R489" s="72"/>
    </row>
    <row r="490" spans="1:20">
      <c r="A490" s="183"/>
      <c r="B490" s="182"/>
      <c r="C490" s="51" t="s">
        <v>230</v>
      </c>
      <c r="D490" s="51" t="s">
        <v>98</v>
      </c>
      <c r="E490" s="18">
        <v>3</v>
      </c>
      <c r="F490" s="18"/>
      <c r="G490" s="18"/>
      <c r="H490" s="104"/>
      <c r="I490" s="23"/>
      <c r="J490" s="70">
        <f t="shared" si="47"/>
        <v>0</v>
      </c>
      <c r="K490" s="44">
        <f t="shared" si="48"/>
        <v>0</v>
      </c>
      <c r="L490" s="18"/>
      <c r="M490" s="18"/>
      <c r="N490" s="18"/>
      <c r="O490" s="18"/>
      <c r="Q490" s="72"/>
      <c r="R490" s="72"/>
    </row>
    <row r="491" spans="1:20">
      <c r="A491" s="183"/>
      <c r="B491" s="182"/>
      <c r="C491" s="51" t="s">
        <v>231</v>
      </c>
      <c r="D491" s="51" t="s">
        <v>98</v>
      </c>
      <c r="E491" s="18">
        <v>3</v>
      </c>
      <c r="F491" s="18"/>
      <c r="G491" s="18"/>
      <c r="H491" s="104"/>
      <c r="I491" s="23"/>
      <c r="J491" s="70">
        <f t="shared" si="47"/>
        <v>0</v>
      </c>
      <c r="K491" s="44">
        <f t="shared" si="48"/>
        <v>0</v>
      </c>
      <c r="L491" s="18"/>
      <c r="M491" s="18"/>
      <c r="N491" s="18"/>
      <c r="O491" s="18"/>
      <c r="Q491" s="72"/>
      <c r="R491" s="72"/>
    </row>
    <row r="492" spans="1:20">
      <c r="A492" s="183"/>
      <c r="B492" s="182"/>
      <c r="C492" s="51" t="s">
        <v>232</v>
      </c>
      <c r="D492" s="51" t="s">
        <v>98</v>
      </c>
      <c r="E492" s="18">
        <v>3</v>
      </c>
      <c r="F492" s="18"/>
      <c r="G492" s="18"/>
      <c r="H492" s="104"/>
      <c r="I492" s="23"/>
      <c r="J492" s="70">
        <f t="shared" si="47"/>
        <v>0</v>
      </c>
      <c r="K492" s="44">
        <f t="shared" si="48"/>
        <v>0</v>
      </c>
      <c r="L492" s="18"/>
      <c r="M492" s="18"/>
      <c r="N492" s="18"/>
      <c r="O492" s="18"/>
      <c r="Q492" s="72"/>
      <c r="R492" s="72"/>
    </row>
    <row r="493" spans="1:20">
      <c r="A493" s="183"/>
      <c r="B493" s="182"/>
      <c r="C493" s="51" t="s">
        <v>233</v>
      </c>
      <c r="D493" s="51" t="s">
        <v>98</v>
      </c>
      <c r="E493" s="18">
        <v>3</v>
      </c>
      <c r="F493" s="18"/>
      <c r="G493" s="18"/>
      <c r="H493" s="104"/>
      <c r="I493" s="23"/>
      <c r="J493" s="70">
        <f t="shared" si="47"/>
        <v>0</v>
      </c>
      <c r="K493" s="44">
        <f t="shared" si="48"/>
        <v>0</v>
      </c>
      <c r="L493" s="18"/>
      <c r="M493" s="18"/>
      <c r="N493" s="18"/>
      <c r="O493" s="18"/>
      <c r="Q493" s="72"/>
      <c r="R493" s="72"/>
    </row>
    <row r="494" spans="1:20" ht="60" customHeight="1">
      <c r="A494" s="176">
        <v>2</v>
      </c>
      <c r="B494" s="179" t="s">
        <v>235</v>
      </c>
      <c r="C494" s="38" t="s">
        <v>236</v>
      </c>
      <c r="D494" s="51" t="s">
        <v>98</v>
      </c>
      <c r="E494" s="18">
        <v>1</v>
      </c>
      <c r="F494" s="18"/>
      <c r="G494" s="18"/>
      <c r="H494" s="104"/>
      <c r="I494" s="23"/>
      <c r="J494" s="70">
        <f t="shared" si="47"/>
        <v>0</v>
      </c>
      <c r="K494" s="44">
        <f t="shared" si="48"/>
        <v>0</v>
      </c>
      <c r="L494" s="18"/>
      <c r="M494" s="18"/>
      <c r="N494" s="18"/>
      <c r="O494" s="18"/>
      <c r="Q494" s="72"/>
      <c r="R494" s="72"/>
    </row>
    <row r="495" spans="1:20" ht="30">
      <c r="A495" s="177"/>
      <c r="B495" s="180"/>
      <c r="C495" s="51" t="s">
        <v>237</v>
      </c>
      <c r="D495" s="51" t="s">
        <v>98</v>
      </c>
      <c r="E495" s="18">
        <v>1</v>
      </c>
      <c r="F495" s="18"/>
      <c r="G495" s="18"/>
      <c r="H495" s="104"/>
      <c r="I495" s="23"/>
      <c r="J495" s="70">
        <f t="shared" si="47"/>
        <v>0</v>
      </c>
      <c r="K495" s="44">
        <f t="shared" si="48"/>
        <v>0</v>
      </c>
      <c r="L495" s="18"/>
      <c r="M495" s="18"/>
      <c r="N495" s="18"/>
      <c r="O495" s="18"/>
      <c r="Q495" s="72"/>
      <c r="R495" s="72"/>
    </row>
    <row r="496" spans="1:20" ht="60">
      <c r="A496" s="177"/>
      <c r="B496" s="180"/>
      <c r="C496" s="140" t="s">
        <v>238</v>
      </c>
      <c r="D496" s="140" t="s">
        <v>98</v>
      </c>
      <c r="E496" s="141">
        <v>1</v>
      </c>
      <c r="F496" s="141"/>
      <c r="G496" s="141"/>
      <c r="H496" s="142"/>
      <c r="I496" s="23"/>
      <c r="J496" s="70">
        <f t="shared" si="47"/>
        <v>0</v>
      </c>
      <c r="K496" s="44">
        <f t="shared" si="48"/>
        <v>0</v>
      </c>
      <c r="L496" s="141"/>
      <c r="M496" s="141"/>
      <c r="N496" s="141"/>
      <c r="O496" s="141"/>
      <c r="Q496" s="72"/>
      <c r="R496" s="72"/>
    </row>
    <row r="497" spans="1:20" s="57" customFormat="1" ht="30">
      <c r="A497" s="178"/>
      <c r="B497" s="181"/>
      <c r="C497" s="51" t="s">
        <v>239</v>
      </c>
      <c r="D497" s="18" t="s">
        <v>98</v>
      </c>
      <c r="E497" s="18">
        <v>1</v>
      </c>
      <c r="F497" s="18"/>
      <c r="G497" s="18"/>
      <c r="H497" s="104"/>
      <c r="I497" s="23"/>
      <c r="J497" s="70">
        <f t="shared" si="47"/>
        <v>0</v>
      </c>
      <c r="K497" s="44">
        <f t="shared" si="48"/>
        <v>0</v>
      </c>
      <c r="L497" s="18"/>
      <c r="M497" s="18"/>
      <c r="N497" s="18"/>
      <c r="O497" s="18"/>
      <c r="Q497" s="72"/>
      <c r="R497" s="72"/>
    </row>
    <row r="498" spans="1:20">
      <c r="I498" s="133" t="s">
        <v>4</v>
      </c>
      <c r="J498" s="134">
        <f>SUM(J489:J497)</f>
        <v>0</v>
      </c>
      <c r="K498" s="134">
        <f>SUM(K489:K497)</f>
        <v>0</v>
      </c>
      <c r="Q498" s="96"/>
      <c r="R498" s="96"/>
      <c r="S498" s="96"/>
      <c r="T498" s="96"/>
    </row>
    <row r="499" spans="1:20" ht="15.75" thickBot="1"/>
    <row r="500" spans="1:20" ht="45.75" thickBot="1">
      <c r="F500" s="84" t="s">
        <v>5</v>
      </c>
      <c r="G500" s="84" t="s">
        <v>6</v>
      </c>
      <c r="H500" s="85" t="s">
        <v>7</v>
      </c>
      <c r="I500" s="84" t="s">
        <v>296</v>
      </c>
      <c r="J500" s="84" t="s">
        <v>8</v>
      </c>
      <c r="K500" s="86" t="s">
        <v>9</v>
      </c>
      <c r="L500" s="87" t="s">
        <v>10</v>
      </c>
    </row>
    <row r="501" spans="1:20" ht="15.75" thickBot="1">
      <c r="F501" s="87">
        <f>J498</f>
        <v>0</v>
      </c>
      <c r="G501" s="87">
        <f>K498</f>
        <v>0</v>
      </c>
      <c r="H501" s="88">
        <v>0.2</v>
      </c>
      <c r="I501" s="87">
        <f>F501*H501</f>
        <v>0</v>
      </c>
      <c r="J501" s="89">
        <f>G501*H501</f>
        <v>0</v>
      </c>
      <c r="K501" s="90">
        <f>F501+I501</f>
        <v>0</v>
      </c>
      <c r="L501" s="91">
        <f>G501+J501</f>
        <v>0</v>
      </c>
    </row>
    <row r="504" spans="1:20">
      <c r="A504" s="175" t="s">
        <v>278</v>
      </c>
      <c r="B504" s="175"/>
    </row>
    <row r="505" spans="1:20" ht="60">
      <c r="A505" s="51" t="s">
        <v>17</v>
      </c>
      <c r="B505" s="62" t="s">
        <v>0</v>
      </c>
      <c r="C505" s="51" t="s">
        <v>18</v>
      </c>
      <c r="D505" s="63" t="s">
        <v>1</v>
      </c>
      <c r="E505" s="51" t="s">
        <v>20</v>
      </c>
      <c r="F505" s="64" t="s">
        <v>21</v>
      </c>
      <c r="G505" s="65" t="s">
        <v>2</v>
      </c>
      <c r="H505" s="66" t="s">
        <v>94</v>
      </c>
      <c r="I505" s="67" t="s">
        <v>3</v>
      </c>
      <c r="J505" s="68" t="s">
        <v>22</v>
      </c>
      <c r="K505" s="68" t="s">
        <v>23</v>
      </c>
      <c r="L505" s="67" t="s">
        <v>93</v>
      </c>
      <c r="M505" s="67" t="s">
        <v>100</v>
      </c>
      <c r="N505" s="67" t="s">
        <v>24</v>
      </c>
      <c r="O505" s="67" t="s">
        <v>25</v>
      </c>
      <c r="Q505" s="93"/>
    </row>
    <row r="506" spans="1:20" ht="96.75" customHeight="1">
      <c r="A506" s="51">
        <v>1</v>
      </c>
      <c r="B506" s="1" t="s">
        <v>255</v>
      </c>
      <c r="C506" s="51" t="s">
        <v>89</v>
      </c>
      <c r="D506" s="51" t="s">
        <v>220</v>
      </c>
      <c r="E506" s="45">
        <v>30</v>
      </c>
      <c r="F506" s="51"/>
      <c r="G506" s="51"/>
      <c r="H506" s="132"/>
      <c r="I506" s="23"/>
      <c r="J506" s="70">
        <f>ROUND(H506*E506,2)</f>
        <v>0</v>
      </c>
      <c r="K506" s="44">
        <f>ROUND(J506+(J506*I506),2)</f>
        <v>0</v>
      </c>
      <c r="L506" s="51"/>
      <c r="M506" s="112"/>
      <c r="N506" s="51"/>
      <c r="O506" s="51"/>
    </row>
    <row r="507" spans="1:20" ht="109.5" customHeight="1">
      <c r="A507" s="18">
        <v>2</v>
      </c>
      <c r="B507" s="1" t="s">
        <v>256</v>
      </c>
      <c r="C507" s="51" t="s">
        <v>89</v>
      </c>
      <c r="D507" s="51" t="s">
        <v>220</v>
      </c>
      <c r="E507" s="18">
        <v>20</v>
      </c>
      <c r="F507" s="18"/>
      <c r="G507" s="18"/>
      <c r="H507" s="104"/>
      <c r="I507" s="23"/>
      <c r="J507" s="70">
        <f>ROUND(H507*E507,2)</f>
        <v>0</v>
      </c>
      <c r="K507" s="44">
        <f t="shared" ref="K507:K508" si="49">ROUND(J507+(J507*I507),2)</f>
        <v>0</v>
      </c>
      <c r="L507" s="18"/>
      <c r="M507" s="18"/>
      <c r="N507" s="18"/>
      <c r="O507" s="18"/>
    </row>
    <row r="508" spans="1:20" ht="90">
      <c r="A508" s="18">
        <v>3</v>
      </c>
      <c r="B508" s="1" t="s">
        <v>257</v>
      </c>
      <c r="C508" s="51" t="s">
        <v>89</v>
      </c>
      <c r="D508" s="51" t="s">
        <v>220</v>
      </c>
      <c r="E508" s="18">
        <v>15</v>
      </c>
      <c r="F508" s="18"/>
      <c r="G508" s="18"/>
      <c r="H508" s="104"/>
      <c r="I508" s="23"/>
      <c r="J508" s="70">
        <f>ROUND(H508*E508,2)</f>
        <v>0</v>
      </c>
      <c r="K508" s="44">
        <f t="shared" si="49"/>
        <v>0</v>
      </c>
      <c r="L508" s="18"/>
      <c r="M508" s="18"/>
      <c r="N508" s="18"/>
      <c r="O508" s="18"/>
    </row>
    <row r="509" spans="1:20">
      <c r="I509" s="143" t="s">
        <v>4</v>
      </c>
      <c r="J509" s="144">
        <f>SUM(J506:J508)</f>
        <v>0</v>
      </c>
      <c r="K509" s="144">
        <f>SUM(K506:K508)</f>
        <v>0</v>
      </c>
      <c r="Q509" s="96"/>
      <c r="R509" s="96"/>
      <c r="S509" s="96"/>
      <c r="T509" s="96"/>
    </row>
    <row r="510" spans="1:20" ht="15.75" thickBot="1"/>
    <row r="511" spans="1:20" ht="45.75" thickBot="1">
      <c r="B511" s="69"/>
      <c r="F511" s="84" t="s">
        <v>5</v>
      </c>
      <c r="G511" s="84" t="s">
        <v>6</v>
      </c>
      <c r="H511" s="85" t="s">
        <v>7</v>
      </c>
      <c r="I511" s="84" t="s">
        <v>296</v>
      </c>
      <c r="J511" s="84" t="s">
        <v>8</v>
      </c>
      <c r="K511" s="86" t="s">
        <v>9</v>
      </c>
      <c r="L511" s="87" t="s">
        <v>10</v>
      </c>
    </row>
    <row r="512" spans="1:20" ht="15.75" thickBot="1">
      <c r="F512" s="87">
        <f>J509</f>
        <v>0</v>
      </c>
      <c r="G512" s="87">
        <f>K509</f>
        <v>0</v>
      </c>
      <c r="H512" s="88">
        <v>0.2</v>
      </c>
      <c r="I512" s="87">
        <f>F512*H512</f>
        <v>0</v>
      </c>
      <c r="J512" s="89">
        <f>G512*H512</f>
        <v>0</v>
      </c>
      <c r="K512" s="90">
        <f>F512+I512</f>
        <v>0</v>
      </c>
      <c r="L512" s="91">
        <f>G512+J512</f>
        <v>0</v>
      </c>
    </row>
    <row r="515" spans="1:20">
      <c r="A515" s="175" t="s">
        <v>279</v>
      </c>
      <c r="B515" s="175"/>
    </row>
    <row r="516" spans="1:20" ht="60">
      <c r="A516" s="51" t="s">
        <v>17</v>
      </c>
      <c r="B516" s="62" t="s">
        <v>0</v>
      </c>
      <c r="C516" s="51" t="s">
        <v>18</v>
      </c>
      <c r="D516" s="63" t="s">
        <v>1</v>
      </c>
      <c r="E516" s="51" t="s">
        <v>20</v>
      </c>
      <c r="F516" s="64" t="s">
        <v>21</v>
      </c>
      <c r="G516" s="65" t="s">
        <v>2</v>
      </c>
      <c r="H516" s="66" t="s">
        <v>94</v>
      </c>
      <c r="I516" s="67" t="s">
        <v>3</v>
      </c>
      <c r="J516" s="68" t="s">
        <v>22</v>
      </c>
      <c r="K516" s="68" t="s">
        <v>23</v>
      </c>
      <c r="L516" s="67" t="s">
        <v>93</v>
      </c>
      <c r="M516" s="67" t="s">
        <v>100</v>
      </c>
      <c r="N516" s="67" t="s">
        <v>24</v>
      </c>
      <c r="O516" s="67" t="s">
        <v>25</v>
      </c>
    </row>
    <row r="517" spans="1:20" ht="139.5" customHeight="1">
      <c r="A517" s="51">
        <v>1</v>
      </c>
      <c r="B517" s="1" t="s">
        <v>280</v>
      </c>
      <c r="C517" s="51" t="s">
        <v>89</v>
      </c>
      <c r="D517" s="145" t="s">
        <v>98</v>
      </c>
      <c r="E517" s="45">
        <v>20</v>
      </c>
      <c r="F517" s="51"/>
      <c r="G517" s="51"/>
      <c r="H517" s="132"/>
      <c r="I517" s="23"/>
      <c r="J517" s="70">
        <f>ROUND(H517*E517,2)</f>
        <v>0</v>
      </c>
      <c r="K517" s="44">
        <f t="shared" ref="K517" si="50">ROUND(J517+(J517*I517),2)</f>
        <v>0</v>
      </c>
      <c r="L517" s="51"/>
      <c r="M517" s="112"/>
      <c r="N517" s="51"/>
      <c r="O517" s="51"/>
      <c r="Q517" s="96"/>
      <c r="R517" s="96"/>
      <c r="S517" s="96"/>
      <c r="T517" s="96"/>
    </row>
    <row r="518" spans="1:20">
      <c r="I518" s="143" t="s">
        <v>4</v>
      </c>
      <c r="J518" s="144">
        <f>SUM(J515:J517)</f>
        <v>0</v>
      </c>
      <c r="K518" s="144">
        <f>SUM(K515:K517)</f>
        <v>0</v>
      </c>
    </row>
    <row r="519" spans="1:20" ht="15.75" thickBot="1"/>
    <row r="520" spans="1:20" ht="45.75" thickBot="1">
      <c r="F520" s="84" t="s">
        <v>5</v>
      </c>
      <c r="G520" s="84" t="s">
        <v>6</v>
      </c>
      <c r="H520" s="85" t="s">
        <v>7</v>
      </c>
      <c r="I520" s="84" t="s">
        <v>296</v>
      </c>
      <c r="J520" s="84" t="s">
        <v>8</v>
      </c>
      <c r="K520" s="86" t="s">
        <v>9</v>
      </c>
      <c r="L520" s="87" t="s">
        <v>10</v>
      </c>
    </row>
    <row r="521" spans="1:20" ht="15.75" thickBot="1">
      <c r="F521" s="87">
        <f>J518</f>
        <v>0</v>
      </c>
      <c r="G521" s="87">
        <f>K518</f>
        <v>0</v>
      </c>
      <c r="H521" s="88">
        <v>0.2</v>
      </c>
      <c r="I521" s="87">
        <f>F521*H521</f>
        <v>0</v>
      </c>
      <c r="J521" s="89">
        <f>G521*H521</f>
        <v>0</v>
      </c>
      <c r="K521" s="90">
        <f>F521+I521</f>
        <v>0</v>
      </c>
      <c r="L521" s="91">
        <f>G521+J521</f>
        <v>0</v>
      </c>
    </row>
    <row r="524" spans="1:20">
      <c r="A524" s="175" t="s">
        <v>286</v>
      </c>
      <c r="B524" s="175"/>
    </row>
    <row r="525" spans="1:20" ht="60">
      <c r="A525" s="42" t="s">
        <v>17</v>
      </c>
      <c r="B525" s="62" t="s">
        <v>0</v>
      </c>
      <c r="C525" s="42" t="s">
        <v>18</v>
      </c>
      <c r="D525" s="63" t="s">
        <v>1</v>
      </c>
      <c r="E525" s="42" t="s">
        <v>20</v>
      </c>
      <c r="F525" s="146" t="s">
        <v>21</v>
      </c>
      <c r="G525" s="147" t="s">
        <v>2</v>
      </c>
      <c r="H525" s="148" t="s">
        <v>94</v>
      </c>
      <c r="I525" s="67" t="s">
        <v>3</v>
      </c>
      <c r="J525" s="68" t="s">
        <v>22</v>
      </c>
      <c r="K525" s="68" t="s">
        <v>23</v>
      </c>
      <c r="L525" s="67" t="s">
        <v>93</v>
      </c>
      <c r="M525" s="67" t="s">
        <v>100</v>
      </c>
      <c r="N525" s="67" t="s">
        <v>24</v>
      </c>
      <c r="O525" s="67" t="s">
        <v>25</v>
      </c>
    </row>
    <row r="526" spans="1:20" ht="61.5" customHeight="1">
      <c r="A526" s="42">
        <v>1</v>
      </c>
      <c r="B526" s="1" t="s">
        <v>284</v>
      </c>
      <c r="C526" s="42" t="s">
        <v>89</v>
      </c>
      <c r="D526" s="42" t="s">
        <v>98</v>
      </c>
      <c r="E526" s="45">
        <v>700</v>
      </c>
      <c r="F526" s="42"/>
      <c r="G526" s="42"/>
      <c r="H526" s="132"/>
      <c r="I526" s="43"/>
      <c r="J526" s="70">
        <f>ROUND(H526*E526,2)</f>
        <v>0</v>
      </c>
      <c r="K526" s="44">
        <f>ROUND(J526+(J526*I526),2)</f>
        <v>0</v>
      </c>
      <c r="L526" s="42"/>
      <c r="M526" s="149"/>
      <c r="N526" s="42"/>
      <c r="O526" s="42"/>
    </row>
    <row r="527" spans="1:20" ht="81.75" customHeight="1">
      <c r="A527" s="42">
        <v>2</v>
      </c>
      <c r="B527" s="1" t="s">
        <v>281</v>
      </c>
      <c r="C527" s="42" t="s">
        <v>89</v>
      </c>
      <c r="D527" s="42" t="s">
        <v>98</v>
      </c>
      <c r="E527" s="45">
        <v>350</v>
      </c>
      <c r="F527" s="42"/>
      <c r="G527" s="42"/>
      <c r="H527" s="132"/>
      <c r="I527" s="43"/>
      <c r="J527" s="70">
        <f>ROUND(H527*E527,2)</f>
        <v>0</v>
      </c>
      <c r="K527" s="44">
        <f t="shared" ref="K527:K530" si="51">ROUND(J527+(J527*I527),2)</f>
        <v>0</v>
      </c>
      <c r="L527" s="42"/>
      <c r="M527" s="149"/>
      <c r="N527" s="42"/>
      <c r="O527" s="42"/>
    </row>
    <row r="528" spans="1:20" ht="82.5" customHeight="1">
      <c r="A528" s="42">
        <v>3</v>
      </c>
      <c r="B528" s="1" t="s">
        <v>282</v>
      </c>
      <c r="C528" s="42" t="s">
        <v>89</v>
      </c>
      <c r="D528" s="42" t="s">
        <v>98</v>
      </c>
      <c r="E528" s="45">
        <v>700</v>
      </c>
      <c r="F528" s="42"/>
      <c r="G528" s="42"/>
      <c r="H528" s="132"/>
      <c r="I528" s="43"/>
      <c r="J528" s="70">
        <f>ROUND(H528*E528,2)</f>
        <v>0</v>
      </c>
      <c r="K528" s="44">
        <f t="shared" si="51"/>
        <v>0</v>
      </c>
      <c r="L528" s="42"/>
      <c r="M528" s="149"/>
      <c r="N528" s="42"/>
      <c r="O528" s="42"/>
    </row>
    <row r="529" spans="1:20" ht="80.25" customHeight="1">
      <c r="A529" s="42">
        <v>4</v>
      </c>
      <c r="B529" s="150" t="s">
        <v>283</v>
      </c>
      <c r="C529" s="42" t="s">
        <v>89</v>
      </c>
      <c r="D529" s="42" t="s">
        <v>98</v>
      </c>
      <c r="E529" s="45">
        <v>700</v>
      </c>
      <c r="F529" s="42"/>
      <c r="G529" s="42"/>
      <c r="H529" s="132"/>
      <c r="I529" s="43"/>
      <c r="J529" s="70">
        <f>ROUND(H529*E529,2)</f>
        <v>0</v>
      </c>
      <c r="K529" s="44">
        <f t="shared" si="51"/>
        <v>0</v>
      </c>
      <c r="L529" s="42"/>
      <c r="M529" s="149"/>
      <c r="N529" s="42"/>
      <c r="O529" s="42"/>
    </row>
    <row r="530" spans="1:20" ht="61.5" customHeight="1">
      <c r="A530" s="42">
        <v>5</v>
      </c>
      <c r="B530" s="150" t="s">
        <v>285</v>
      </c>
      <c r="C530" s="42" t="s">
        <v>89</v>
      </c>
      <c r="D530" s="42" t="s">
        <v>98</v>
      </c>
      <c r="E530" s="45">
        <v>1400</v>
      </c>
      <c r="F530" s="42"/>
      <c r="G530" s="42"/>
      <c r="H530" s="132"/>
      <c r="I530" s="43"/>
      <c r="J530" s="70">
        <f>ROUND(H530*E530,2)</f>
        <v>0</v>
      </c>
      <c r="K530" s="44">
        <f t="shared" si="51"/>
        <v>0</v>
      </c>
      <c r="L530" s="42"/>
      <c r="M530" s="149"/>
      <c r="N530" s="42"/>
      <c r="O530" s="42"/>
    </row>
    <row r="531" spans="1:20">
      <c r="A531" s="39"/>
      <c r="B531" s="151"/>
      <c r="C531" s="39"/>
      <c r="D531" s="152"/>
      <c r="E531" s="153"/>
      <c r="F531" s="39"/>
      <c r="G531" s="39"/>
      <c r="H531" s="154"/>
      <c r="I531" s="143" t="s">
        <v>4</v>
      </c>
      <c r="J531" s="144">
        <f>SUM(J526:J530)</f>
        <v>0</v>
      </c>
      <c r="K531" s="144">
        <f>SUM(K526:K530)</f>
        <v>0</v>
      </c>
      <c r="L531" s="39"/>
      <c r="M531" s="155"/>
      <c r="N531" s="39"/>
      <c r="O531" s="39"/>
      <c r="Q531" s="96"/>
      <c r="R531" s="96"/>
      <c r="S531" s="96"/>
      <c r="T531" s="96"/>
    </row>
    <row r="532" spans="1:20" ht="15.75" thickBot="1">
      <c r="A532" s="39"/>
      <c r="B532" s="151"/>
      <c r="C532" s="39"/>
      <c r="D532" s="152"/>
      <c r="E532" s="153"/>
      <c r="F532" s="39"/>
      <c r="G532" s="39"/>
      <c r="H532" s="154"/>
      <c r="I532" s="40"/>
      <c r="J532" s="156"/>
      <c r="K532" s="41"/>
      <c r="L532" s="39"/>
      <c r="M532" s="155"/>
      <c r="N532" s="39"/>
      <c r="O532" s="39"/>
    </row>
    <row r="533" spans="1:20" ht="45.75" thickBot="1">
      <c r="A533" s="39"/>
      <c r="B533" s="151"/>
      <c r="C533" s="39"/>
      <c r="D533" s="152"/>
      <c r="E533" s="153"/>
      <c r="F533" s="84" t="s">
        <v>5</v>
      </c>
      <c r="G533" s="84" t="s">
        <v>6</v>
      </c>
      <c r="H533" s="85" t="s">
        <v>7</v>
      </c>
      <c r="I533" s="84" t="s">
        <v>296</v>
      </c>
      <c r="J533" s="84" t="s">
        <v>8</v>
      </c>
      <c r="K533" s="86" t="s">
        <v>9</v>
      </c>
      <c r="L533" s="87" t="s">
        <v>10</v>
      </c>
      <c r="M533" s="155"/>
      <c r="N533" s="39"/>
      <c r="O533" s="39"/>
    </row>
    <row r="534" spans="1:20" ht="15.75" thickBot="1">
      <c r="A534" s="39"/>
      <c r="B534" s="151"/>
      <c r="C534" s="39"/>
      <c r="D534" s="152"/>
      <c r="E534" s="153"/>
      <c r="F534" s="87">
        <f>J531</f>
        <v>0</v>
      </c>
      <c r="G534" s="87">
        <f>K531</f>
        <v>0</v>
      </c>
      <c r="H534" s="88">
        <v>0.2</v>
      </c>
      <c r="I534" s="87">
        <f>F534*H534</f>
        <v>0</v>
      </c>
      <c r="J534" s="89">
        <f>G534*H534</f>
        <v>0</v>
      </c>
      <c r="K534" s="90">
        <f>F534+I534</f>
        <v>0</v>
      </c>
      <c r="L534" s="91">
        <f>G534+J534</f>
        <v>0</v>
      </c>
      <c r="M534" s="155"/>
      <c r="N534" s="39"/>
      <c r="O534" s="39"/>
    </row>
    <row r="535" spans="1:20">
      <c r="A535" s="39"/>
      <c r="B535" s="151"/>
      <c r="C535" s="39"/>
      <c r="D535" s="152"/>
      <c r="E535" s="153"/>
      <c r="F535" s="81"/>
      <c r="G535" s="81"/>
      <c r="H535" s="137"/>
      <c r="I535" s="81"/>
      <c r="J535" s="81"/>
      <c r="K535" s="81"/>
      <c r="L535" s="39"/>
      <c r="M535" s="155"/>
      <c r="N535" s="39"/>
      <c r="O535" s="39"/>
    </row>
    <row r="536" spans="1:20" ht="15" customHeight="1">
      <c r="A536" s="175" t="s">
        <v>290</v>
      </c>
      <c r="B536" s="175"/>
    </row>
    <row r="537" spans="1:20" ht="60">
      <c r="A537" s="42" t="s">
        <v>17</v>
      </c>
      <c r="B537" s="62" t="s">
        <v>0</v>
      </c>
      <c r="C537" s="42" t="s">
        <v>18</v>
      </c>
      <c r="D537" s="63" t="s">
        <v>1</v>
      </c>
      <c r="E537" s="42" t="s">
        <v>20</v>
      </c>
      <c r="F537" s="146" t="s">
        <v>21</v>
      </c>
      <c r="G537" s="147" t="s">
        <v>2</v>
      </c>
      <c r="H537" s="148" t="s">
        <v>94</v>
      </c>
      <c r="I537" s="67" t="s">
        <v>3</v>
      </c>
      <c r="J537" s="68" t="s">
        <v>22</v>
      </c>
      <c r="K537" s="68" t="s">
        <v>23</v>
      </c>
      <c r="L537" s="67" t="s">
        <v>93</v>
      </c>
      <c r="M537" s="67" t="s">
        <v>100</v>
      </c>
      <c r="N537" s="67" t="s">
        <v>24</v>
      </c>
      <c r="O537" s="67" t="s">
        <v>25</v>
      </c>
    </row>
    <row r="538" spans="1:20" ht="165.75" customHeight="1">
      <c r="A538" s="42">
        <v>1</v>
      </c>
      <c r="B538" s="1" t="s">
        <v>289</v>
      </c>
      <c r="C538" s="42" t="s">
        <v>89</v>
      </c>
      <c r="D538" s="157" t="s">
        <v>220</v>
      </c>
      <c r="E538" s="45">
        <v>320</v>
      </c>
      <c r="F538" s="42"/>
      <c r="G538" s="42"/>
      <c r="H538" s="132"/>
      <c r="I538" s="43"/>
      <c r="J538" s="70">
        <f>ROUND(H538*E538,2)</f>
        <v>0</v>
      </c>
      <c r="K538" s="44">
        <f>ROUND(J538+(J538*I538),2)</f>
        <v>0</v>
      </c>
      <c r="L538" s="42"/>
      <c r="M538" s="149"/>
      <c r="N538" s="42"/>
      <c r="O538" s="42"/>
      <c r="Q538" s="136"/>
      <c r="R538" s="136"/>
      <c r="S538" s="136"/>
      <c r="T538" s="136"/>
    </row>
    <row r="539" spans="1:20" ht="15.75" customHeight="1">
      <c r="A539" s="50"/>
      <c r="B539" s="158"/>
      <c r="C539" s="50"/>
      <c r="D539" s="159"/>
      <c r="E539" s="153"/>
      <c r="F539" s="50"/>
      <c r="G539" s="50"/>
      <c r="H539" s="154"/>
      <c r="I539" s="143" t="s">
        <v>295</v>
      </c>
      <c r="J539" s="144">
        <f>SUM(J536:J538)</f>
        <v>0</v>
      </c>
      <c r="K539" s="144">
        <f>SUM(K536:K538)</f>
        <v>0</v>
      </c>
      <c r="L539" s="50"/>
      <c r="M539" s="160"/>
      <c r="N539" s="50"/>
      <c r="O539" s="50"/>
      <c r="Q539" s="136"/>
      <c r="R539" s="136"/>
      <c r="S539" s="136"/>
      <c r="T539" s="136"/>
    </row>
    <row r="540" spans="1:20" ht="15.75" thickBot="1">
      <c r="A540" s="39"/>
      <c r="B540" s="151"/>
      <c r="C540" s="39"/>
      <c r="D540" s="152"/>
      <c r="E540" s="153"/>
      <c r="F540" s="81"/>
      <c r="G540" s="81"/>
      <c r="H540" s="137"/>
      <c r="I540" s="81"/>
      <c r="J540" s="81"/>
      <c r="K540" s="81"/>
      <c r="L540" s="39"/>
      <c r="M540" s="155"/>
      <c r="N540" s="39"/>
      <c r="O540" s="39"/>
      <c r="Q540" s="136"/>
      <c r="R540" s="136"/>
      <c r="S540" s="136"/>
      <c r="T540" s="136"/>
    </row>
    <row r="541" spans="1:20" ht="45.75" thickBot="1">
      <c r="A541" s="39"/>
      <c r="B541" s="151"/>
      <c r="C541" s="39"/>
      <c r="D541" s="152"/>
      <c r="E541" s="153"/>
      <c r="F541" s="84" t="s">
        <v>5</v>
      </c>
      <c r="G541" s="84" t="s">
        <v>6</v>
      </c>
      <c r="H541" s="85" t="s">
        <v>7</v>
      </c>
      <c r="I541" s="84" t="s">
        <v>296</v>
      </c>
      <c r="J541" s="84" t="s">
        <v>8</v>
      </c>
      <c r="K541" s="86" t="s">
        <v>9</v>
      </c>
      <c r="L541" s="87" t="s">
        <v>10</v>
      </c>
      <c r="M541" s="155"/>
      <c r="N541" s="39"/>
      <c r="O541" s="39"/>
    </row>
    <row r="542" spans="1:20" ht="15.75" thickBot="1">
      <c r="A542" s="39"/>
      <c r="B542" s="151"/>
      <c r="C542" s="39"/>
      <c r="D542" s="152"/>
      <c r="E542" s="153"/>
      <c r="F542" s="87">
        <f>J539</f>
        <v>0</v>
      </c>
      <c r="G542" s="87">
        <f>K539</f>
        <v>0</v>
      </c>
      <c r="H542" s="88">
        <v>0.2</v>
      </c>
      <c r="I542" s="87">
        <f>F542*H542</f>
        <v>0</v>
      </c>
      <c r="J542" s="89">
        <f>G542*H542</f>
        <v>0</v>
      </c>
      <c r="K542" s="90">
        <f>F542+I542</f>
        <v>0</v>
      </c>
      <c r="L542" s="91">
        <f>G542+J542</f>
        <v>0</v>
      </c>
      <c r="M542" s="155"/>
      <c r="N542" s="39"/>
      <c r="O542" s="39"/>
    </row>
    <row r="543" spans="1:20">
      <c r="A543" s="39"/>
      <c r="B543" s="151"/>
      <c r="C543" s="39"/>
      <c r="D543" s="152"/>
      <c r="E543" s="153"/>
      <c r="F543" s="81"/>
      <c r="G543" s="81"/>
      <c r="H543" s="137"/>
      <c r="I543" s="81"/>
      <c r="J543" s="81"/>
      <c r="K543" s="81"/>
      <c r="L543" s="39"/>
      <c r="M543" s="155"/>
      <c r="N543" s="39"/>
      <c r="O543" s="39"/>
    </row>
    <row r="544" spans="1:20" ht="15" customHeight="1">
      <c r="A544" s="175" t="s">
        <v>291</v>
      </c>
      <c r="B544" s="175"/>
      <c r="C544" s="161"/>
      <c r="D544" s="162"/>
      <c r="E544" s="162"/>
      <c r="F544" s="162"/>
      <c r="G544" s="162"/>
      <c r="H544" s="163"/>
      <c r="I544" s="162"/>
      <c r="J544" s="163"/>
      <c r="K544" s="163"/>
      <c r="L544" s="162"/>
      <c r="M544" s="162"/>
      <c r="N544" s="162"/>
      <c r="O544" s="162"/>
    </row>
    <row r="545" spans="1:20" ht="60">
      <c r="A545" s="46" t="s">
        <v>17</v>
      </c>
      <c r="B545" s="62" t="s">
        <v>0</v>
      </c>
      <c r="C545" s="46" t="s">
        <v>18</v>
      </c>
      <c r="D545" s="63" t="s">
        <v>1</v>
      </c>
      <c r="E545" s="46" t="s">
        <v>20</v>
      </c>
      <c r="F545" s="164" t="s">
        <v>21</v>
      </c>
      <c r="G545" s="165" t="s">
        <v>2</v>
      </c>
      <c r="H545" s="166" t="s">
        <v>94</v>
      </c>
      <c r="I545" s="67" t="s">
        <v>3</v>
      </c>
      <c r="J545" s="68" t="s">
        <v>22</v>
      </c>
      <c r="K545" s="68" t="s">
        <v>23</v>
      </c>
      <c r="L545" s="67" t="s">
        <v>93</v>
      </c>
      <c r="M545" s="67" t="s">
        <v>100</v>
      </c>
      <c r="N545" s="67" t="s">
        <v>24</v>
      </c>
      <c r="O545" s="67" t="s">
        <v>25</v>
      </c>
    </row>
    <row r="546" spans="1:20">
      <c r="A546" s="46">
        <v>1</v>
      </c>
      <c r="B546" s="167" t="s">
        <v>292</v>
      </c>
      <c r="C546" s="46" t="s">
        <v>89</v>
      </c>
      <c r="D546" s="46" t="s">
        <v>98</v>
      </c>
      <c r="E546" s="45">
        <v>40000</v>
      </c>
      <c r="F546" s="46"/>
      <c r="G546" s="46"/>
      <c r="H546" s="132"/>
      <c r="I546" s="47"/>
      <c r="J546" s="70">
        <f>ROUND(H546*E546,2)</f>
        <v>0</v>
      </c>
      <c r="K546" s="48">
        <f t="shared" ref="K546" si="52">ROUND(J546+(J546*I546),2)</f>
        <v>0</v>
      </c>
      <c r="L546" s="46"/>
      <c r="M546" s="168"/>
      <c r="N546" s="46"/>
      <c r="O546" s="46"/>
      <c r="Q546" s="136"/>
      <c r="R546" s="136"/>
      <c r="S546" s="136"/>
      <c r="T546" s="136"/>
    </row>
    <row r="547" spans="1:20">
      <c r="A547" s="162"/>
      <c r="B547" s="169"/>
      <c r="C547" s="161"/>
      <c r="D547" s="162"/>
      <c r="E547" s="162"/>
      <c r="F547" s="162"/>
      <c r="G547" s="162"/>
      <c r="H547" s="163"/>
      <c r="I547" s="143" t="s">
        <v>295</v>
      </c>
      <c r="J547" s="144">
        <f>SUM(J544:J546)</f>
        <v>0</v>
      </c>
      <c r="K547" s="144">
        <f>SUM(K544:K546)</f>
        <v>0</v>
      </c>
      <c r="L547" s="162"/>
      <c r="M547" s="162"/>
      <c r="N547" s="162"/>
      <c r="O547" s="162"/>
    </row>
    <row r="548" spans="1:20" ht="15.75" thickBot="1">
      <c r="A548" s="162"/>
      <c r="B548" s="169"/>
      <c r="C548" s="161"/>
      <c r="D548" s="162"/>
      <c r="E548" s="162"/>
      <c r="F548" s="162"/>
      <c r="G548" s="162"/>
      <c r="H548" s="163"/>
      <c r="I548" s="162"/>
      <c r="J548" s="163"/>
      <c r="K548" s="163"/>
      <c r="L548" s="162"/>
      <c r="M548" s="162"/>
      <c r="N548" s="162"/>
      <c r="O548" s="162"/>
    </row>
    <row r="549" spans="1:20" ht="45.75" thickBot="1">
      <c r="A549" s="162"/>
      <c r="B549" s="169"/>
      <c r="C549" s="161"/>
      <c r="D549" s="162"/>
      <c r="E549" s="162"/>
      <c r="F549" s="84" t="s">
        <v>5</v>
      </c>
      <c r="G549" s="84" t="s">
        <v>6</v>
      </c>
      <c r="H549" s="85" t="s">
        <v>7</v>
      </c>
      <c r="I549" s="84" t="s">
        <v>296</v>
      </c>
      <c r="J549" s="84" t="s">
        <v>8</v>
      </c>
      <c r="K549" s="86" t="s">
        <v>9</v>
      </c>
      <c r="L549" s="87" t="s">
        <v>10</v>
      </c>
      <c r="M549" s="162"/>
      <c r="N549" s="162"/>
      <c r="O549" s="162"/>
    </row>
    <row r="550" spans="1:20" ht="15.75" thickBot="1">
      <c r="A550" s="162"/>
      <c r="B550" s="169"/>
      <c r="C550" s="161"/>
      <c r="D550" s="162"/>
      <c r="E550" s="162"/>
      <c r="F550" s="87">
        <f>J547</f>
        <v>0</v>
      </c>
      <c r="G550" s="87">
        <f>K547</f>
        <v>0</v>
      </c>
      <c r="H550" s="88">
        <v>0.2</v>
      </c>
      <c r="I550" s="87">
        <f>F550*H550</f>
        <v>0</v>
      </c>
      <c r="J550" s="89">
        <f>G550*H550</f>
        <v>0</v>
      </c>
      <c r="K550" s="90">
        <f>F550+I550</f>
        <v>0</v>
      </c>
      <c r="L550" s="91">
        <f>G550+J550</f>
        <v>0</v>
      </c>
      <c r="M550" s="162"/>
      <c r="N550" s="162"/>
      <c r="O550" s="162"/>
    </row>
    <row r="551" spans="1:20">
      <c r="A551" s="49"/>
      <c r="B551" s="161"/>
      <c r="C551" s="49"/>
      <c r="D551" s="49"/>
      <c r="E551" s="153"/>
      <c r="F551" s="81"/>
      <c r="G551" s="81"/>
      <c r="H551" s="137"/>
      <c r="I551" s="81"/>
      <c r="J551" s="81"/>
      <c r="K551" s="81"/>
      <c r="L551" s="49"/>
      <c r="M551" s="170"/>
      <c r="N551" s="49"/>
      <c r="O551" s="49"/>
    </row>
    <row r="552" spans="1:20">
      <c r="A552" s="49"/>
      <c r="B552" s="161"/>
      <c r="C552" s="49"/>
      <c r="D552" s="49"/>
      <c r="E552" s="153"/>
      <c r="F552" s="81"/>
      <c r="G552" s="81"/>
      <c r="H552" s="137"/>
      <c r="I552" s="81"/>
      <c r="J552" s="81"/>
      <c r="K552" s="81"/>
      <c r="L552" s="49"/>
      <c r="M552" s="170"/>
      <c r="N552" s="49"/>
      <c r="O552" s="49"/>
    </row>
    <row r="553" spans="1:20" ht="15" customHeight="1">
      <c r="A553" s="175" t="s">
        <v>293</v>
      </c>
      <c r="B553" s="175"/>
      <c r="C553" s="161"/>
      <c r="D553" s="162"/>
      <c r="E553" s="162"/>
      <c r="F553" s="162"/>
      <c r="G553" s="162"/>
      <c r="H553" s="163"/>
      <c r="I553" s="162"/>
      <c r="J553" s="163"/>
      <c r="K553" s="163"/>
      <c r="L553" s="162"/>
      <c r="M553" s="162"/>
      <c r="N553" s="162"/>
      <c r="O553" s="162"/>
    </row>
    <row r="554" spans="1:20" ht="60">
      <c r="A554" s="46" t="s">
        <v>17</v>
      </c>
      <c r="B554" s="62" t="s">
        <v>0</v>
      </c>
      <c r="C554" s="46" t="s">
        <v>18</v>
      </c>
      <c r="D554" s="63" t="s">
        <v>1</v>
      </c>
      <c r="E554" s="46" t="s">
        <v>20</v>
      </c>
      <c r="F554" s="164" t="s">
        <v>21</v>
      </c>
      <c r="G554" s="165" t="s">
        <v>2</v>
      </c>
      <c r="H554" s="166" t="s">
        <v>94</v>
      </c>
      <c r="I554" s="67" t="s">
        <v>3</v>
      </c>
      <c r="J554" s="68" t="s">
        <v>22</v>
      </c>
      <c r="K554" s="68" t="s">
        <v>23</v>
      </c>
      <c r="L554" s="67" t="s">
        <v>93</v>
      </c>
      <c r="M554" s="67" t="s">
        <v>100</v>
      </c>
      <c r="N554" s="67" t="s">
        <v>24</v>
      </c>
      <c r="O554" s="67" t="s">
        <v>25</v>
      </c>
    </row>
    <row r="555" spans="1:20">
      <c r="A555" s="46">
        <v>1</v>
      </c>
      <c r="B555" s="167" t="s">
        <v>294</v>
      </c>
      <c r="C555" s="46" t="s">
        <v>89</v>
      </c>
      <c r="D555" s="46" t="s">
        <v>98</v>
      </c>
      <c r="E555" s="45">
        <v>3500</v>
      </c>
      <c r="F555" s="46"/>
      <c r="G555" s="46"/>
      <c r="H555" s="132"/>
      <c r="I555" s="47"/>
      <c r="J555" s="70">
        <f>ROUND(H555*E555,2)</f>
        <v>0</v>
      </c>
      <c r="K555" s="48">
        <f t="shared" ref="K555" si="53">ROUND(J555+(J555*I555),2)</f>
        <v>0</v>
      </c>
      <c r="L555" s="46"/>
      <c r="M555" s="168"/>
      <c r="N555" s="46"/>
      <c r="O555" s="46"/>
      <c r="Q555" s="136"/>
      <c r="R555" s="136"/>
      <c r="S555" s="136"/>
      <c r="T555" s="136"/>
    </row>
    <row r="556" spans="1:20">
      <c r="A556" s="162"/>
      <c r="B556" s="169"/>
      <c r="C556" s="161"/>
      <c r="D556" s="162"/>
      <c r="E556" s="162"/>
      <c r="F556" s="162"/>
      <c r="G556" s="162"/>
      <c r="H556" s="163"/>
      <c r="I556" s="143" t="s">
        <v>295</v>
      </c>
      <c r="J556" s="144">
        <f>SUM(J553:J555)</f>
        <v>0</v>
      </c>
      <c r="K556" s="144">
        <f>SUM(K553:K555)</f>
        <v>0</v>
      </c>
      <c r="L556" s="162"/>
      <c r="M556" s="162"/>
      <c r="N556" s="162"/>
      <c r="O556" s="162"/>
    </row>
    <row r="557" spans="1:20" ht="15.75" thickBot="1">
      <c r="A557" s="162"/>
      <c r="B557" s="169"/>
      <c r="C557" s="161"/>
      <c r="D557" s="162"/>
      <c r="E557" s="162"/>
      <c r="F557" s="162"/>
      <c r="G557" s="162"/>
      <c r="H557" s="163"/>
      <c r="I557" s="162"/>
      <c r="J557" s="163"/>
      <c r="K557" s="163"/>
      <c r="L557" s="162"/>
      <c r="M557" s="162"/>
      <c r="N557" s="162"/>
      <c r="O557" s="162"/>
    </row>
    <row r="558" spans="1:20" ht="45.75" thickBot="1">
      <c r="A558" s="162"/>
      <c r="B558" s="169"/>
      <c r="C558" s="161"/>
      <c r="D558" s="162"/>
      <c r="E558" s="162"/>
      <c r="F558" s="84" t="s">
        <v>5</v>
      </c>
      <c r="G558" s="84" t="s">
        <v>6</v>
      </c>
      <c r="H558" s="85" t="s">
        <v>7</v>
      </c>
      <c r="I558" s="84" t="s">
        <v>296</v>
      </c>
      <c r="J558" s="84" t="s">
        <v>8</v>
      </c>
      <c r="K558" s="86" t="s">
        <v>9</v>
      </c>
      <c r="L558" s="87" t="s">
        <v>10</v>
      </c>
      <c r="M558" s="162"/>
      <c r="N558" s="162"/>
      <c r="O558" s="162"/>
    </row>
    <row r="559" spans="1:20" ht="15.75" thickBot="1">
      <c r="A559" s="162"/>
      <c r="B559" s="169"/>
      <c r="C559" s="161"/>
      <c r="D559" s="162"/>
      <c r="E559" s="162"/>
      <c r="F559" s="87">
        <f>J556</f>
        <v>0</v>
      </c>
      <c r="G559" s="87">
        <f>K556</f>
        <v>0</v>
      </c>
      <c r="H559" s="88">
        <v>0.2</v>
      </c>
      <c r="I559" s="87">
        <f>F559*H559</f>
        <v>0</v>
      </c>
      <c r="J559" s="89">
        <f>G559*H559</f>
        <v>0</v>
      </c>
      <c r="K559" s="90">
        <f>F559+I559</f>
        <v>0</v>
      </c>
      <c r="L559" s="91">
        <f>G559+J559</f>
        <v>0</v>
      </c>
      <c r="M559" s="162"/>
      <c r="N559" s="162"/>
      <c r="O559" s="162"/>
    </row>
    <row r="560" spans="1:20">
      <c r="A560" s="39"/>
      <c r="B560" s="151"/>
      <c r="C560" s="39"/>
      <c r="D560" s="152"/>
      <c r="E560" s="153"/>
      <c r="F560" s="81"/>
      <c r="G560" s="81"/>
      <c r="H560" s="137"/>
      <c r="I560" s="81"/>
      <c r="J560" s="81"/>
      <c r="K560" s="81"/>
      <c r="L560" s="39"/>
      <c r="M560" s="155"/>
      <c r="N560" s="39"/>
      <c r="O560" s="39"/>
    </row>
    <row r="561" spans="1:15">
      <c r="A561" s="39"/>
      <c r="B561" s="151"/>
      <c r="C561" s="39"/>
      <c r="D561" s="152"/>
      <c r="E561" s="153"/>
      <c r="F561" s="81"/>
      <c r="G561" s="81"/>
      <c r="H561" s="137"/>
      <c r="I561" s="81"/>
      <c r="J561" s="81"/>
      <c r="K561" s="81"/>
      <c r="L561" s="39"/>
      <c r="M561" s="155"/>
      <c r="N561" s="39"/>
      <c r="O561" s="39"/>
    </row>
    <row r="563" spans="1:15" ht="15.75" thickBot="1"/>
    <row r="564" spans="1:15" ht="45.75" thickBot="1">
      <c r="F564" s="84" t="s">
        <v>5</v>
      </c>
      <c r="G564" s="84" t="s">
        <v>6</v>
      </c>
      <c r="H564" s="85" t="s">
        <v>7</v>
      </c>
      <c r="I564" s="84" t="s">
        <v>296</v>
      </c>
      <c r="J564" s="84" t="s">
        <v>8</v>
      </c>
      <c r="K564" s="86" t="s">
        <v>9</v>
      </c>
      <c r="L564" s="87" t="s">
        <v>10</v>
      </c>
    </row>
    <row r="565" spans="1:15">
      <c r="D565" s="171" t="s">
        <v>288</v>
      </c>
      <c r="E565" s="172">
        <v>1</v>
      </c>
      <c r="F565" s="171">
        <f t="shared" ref="F565:L565" si="54">F23</f>
        <v>0</v>
      </c>
      <c r="G565" s="171">
        <f t="shared" si="54"/>
        <v>0</v>
      </c>
      <c r="H565" s="171">
        <f t="shared" si="54"/>
        <v>0.2</v>
      </c>
      <c r="I565" s="171">
        <f t="shared" si="54"/>
        <v>0</v>
      </c>
      <c r="J565" s="171">
        <f t="shared" si="54"/>
        <v>0</v>
      </c>
      <c r="K565" s="171">
        <f t="shared" si="54"/>
        <v>0</v>
      </c>
      <c r="L565" s="171">
        <f t="shared" si="54"/>
        <v>0</v>
      </c>
    </row>
    <row r="566" spans="1:15">
      <c r="D566" s="171" t="str">
        <f>D565</f>
        <v>PAKIET</v>
      </c>
      <c r="E566" s="172">
        <f>E565+1</f>
        <v>2</v>
      </c>
      <c r="F566" s="171">
        <f t="shared" ref="F566:L566" si="55">F102</f>
        <v>0</v>
      </c>
      <c r="G566" s="171">
        <f t="shared" si="55"/>
        <v>0</v>
      </c>
      <c r="H566" s="171">
        <f t="shared" si="55"/>
        <v>0.2</v>
      </c>
      <c r="I566" s="171">
        <f t="shared" si="55"/>
        <v>0</v>
      </c>
      <c r="J566" s="171">
        <f t="shared" si="55"/>
        <v>0</v>
      </c>
      <c r="K566" s="171">
        <f t="shared" si="55"/>
        <v>0</v>
      </c>
      <c r="L566" s="171">
        <f t="shared" si="55"/>
        <v>0</v>
      </c>
    </row>
    <row r="567" spans="1:15">
      <c r="D567" s="171" t="str">
        <f t="shared" ref="D567:D608" si="56">D566</f>
        <v>PAKIET</v>
      </c>
      <c r="E567" s="172">
        <f t="shared" ref="E567:E606" si="57">E566+1</f>
        <v>3</v>
      </c>
      <c r="F567" s="171">
        <f t="shared" ref="F567:L567" si="58">F114</f>
        <v>0</v>
      </c>
      <c r="G567" s="171">
        <f t="shared" si="58"/>
        <v>0</v>
      </c>
      <c r="H567" s="171">
        <f t="shared" si="58"/>
        <v>0.2</v>
      </c>
      <c r="I567" s="171">
        <f t="shared" si="58"/>
        <v>0</v>
      </c>
      <c r="J567" s="171">
        <f t="shared" si="58"/>
        <v>0</v>
      </c>
      <c r="K567" s="171">
        <f t="shared" si="58"/>
        <v>0</v>
      </c>
      <c r="L567" s="171">
        <f t="shared" si="58"/>
        <v>0</v>
      </c>
    </row>
    <row r="568" spans="1:15">
      <c r="D568" s="171" t="str">
        <f t="shared" si="56"/>
        <v>PAKIET</v>
      </c>
      <c r="E568" s="172">
        <f t="shared" si="57"/>
        <v>4</v>
      </c>
      <c r="F568" s="171">
        <f t="shared" ref="F568:L568" si="59">F123</f>
        <v>0</v>
      </c>
      <c r="G568" s="171">
        <f t="shared" si="59"/>
        <v>0</v>
      </c>
      <c r="H568" s="171">
        <f t="shared" si="59"/>
        <v>0.2</v>
      </c>
      <c r="I568" s="171">
        <f t="shared" si="59"/>
        <v>0</v>
      </c>
      <c r="J568" s="171">
        <f t="shared" si="59"/>
        <v>0</v>
      </c>
      <c r="K568" s="171">
        <f t="shared" si="59"/>
        <v>0</v>
      </c>
      <c r="L568" s="171">
        <f t="shared" si="59"/>
        <v>0</v>
      </c>
    </row>
    <row r="569" spans="1:15">
      <c r="D569" s="171" t="str">
        <f t="shared" si="56"/>
        <v>PAKIET</v>
      </c>
      <c r="E569" s="172">
        <f t="shared" si="57"/>
        <v>5</v>
      </c>
      <c r="F569" s="171">
        <f t="shared" ref="F569:L569" si="60">F134</f>
        <v>0</v>
      </c>
      <c r="G569" s="171">
        <f t="shared" si="60"/>
        <v>0</v>
      </c>
      <c r="H569" s="171">
        <f t="shared" si="60"/>
        <v>0.2</v>
      </c>
      <c r="I569" s="171">
        <f t="shared" si="60"/>
        <v>0</v>
      </c>
      <c r="J569" s="171">
        <f t="shared" si="60"/>
        <v>0</v>
      </c>
      <c r="K569" s="171">
        <f t="shared" si="60"/>
        <v>0</v>
      </c>
      <c r="L569" s="171">
        <f t="shared" si="60"/>
        <v>0</v>
      </c>
    </row>
    <row r="570" spans="1:15">
      <c r="D570" s="171" t="str">
        <f t="shared" si="56"/>
        <v>PAKIET</v>
      </c>
      <c r="E570" s="172">
        <f t="shared" si="57"/>
        <v>6</v>
      </c>
      <c r="F570" s="171">
        <f t="shared" ref="F570:L570" si="61">F149</f>
        <v>0</v>
      </c>
      <c r="G570" s="171">
        <f t="shared" si="61"/>
        <v>0</v>
      </c>
      <c r="H570" s="171">
        <f t="shared" si="61"/>
        <v>0.2</v>
      </c>
      <c r="I570" s="171">
        <f t="shared" si="61"/>
        <v>0</v>
      </c>
      <c r="J570" s="171">
        <f t="shared" si="61"/>
        <v>0</v>
      </c>
      <c r="K570" s="171">
        <f t="shared" si="61"/>
        <v>0</v>
      </c>
      <c r="L570" s="171">
        <f t="shared" si="61"/>
        <v>0</v>
      </c>
    </row>
    <row r="571" spans="1:15">
      <c r="D571" s="171" t="str">
        <f t="shared" si="56"/>
        <v>PAKIET</v>
      </c>
      <c r="E571" s="172">
        <f t="shared" si="57"/>
        <v>7</v>
      </c>
      <c r="F571" s="171">
        <f t="shared" ref="F571:L571" si="62">F158</f>
        <v>0</v>
      </c>
      <c r="G571" s="171">
        <f t="shared" si="62"/>
        <v>0</v>
      </c>
      <c r="H571" s="171">
        <f t="shared" si="62"/>
        <v>0.2</v>
      </c>
      <c r="I571" s="171">
        <f t="shared" si="62"/>
        <v>0</v>
      </c>
      <c r="J571" s="171">
        <f t="shared" si="62"/>
        <v>0</v>
      </c>
      <c r="K571" s="171">
        <f t="shared" si="62"/>
        <v>0</v>
      </c>
      <c r="L571" s="171">
        <f t="shared" si="62"/>
        <v>0</v>
      </c>
    </row>
    <row r="572" spans="1:15">
      <c r="D572" s="171" t="str">
        <f t="shared" si="56"/>
        <v>PAKIET</v>
      </c>
      <c r="E572" s="172">
        <f t="shared" si="57"/>
        <v>8</v>
      </c>
      <c r="F572" s="171">
        <f t="shared" ref="F572:L572" si="63">F179</f>
        <v>0</v>
      </c>
      <c r="G572" s="171">
        <f t="shared" si="63"/>
        <v>0</v>
      </c>
      <c r="H572" s="171">
        <f t="shared" si="63"/>
        <v>0.2</v>
      </c>
      <c r="I572" s="171">
        <f t="shared" si="63"/>
        <v>0</v>
      </c>
      <c r="J572" s="171">
        <f t="shared" si="63"/>
        <v>0</v>
      </c>
      <c r="K572" s="171">
        <f t="shared" si="63"/>
        <v>0</v>
      </c>
      <c r="L572" s="171">
        <f t="shared" si="63"/>
        <v>0</v>
      </c>
    </row>
    <row r="573" spans="1:15">
      <c r="D573" s="171" t="str">
        <f t="shared" si="56"/>
        <v>PAKIET</v>
      </c>
      <c r="E573" s="172">
        <f t="shared" si="57"/>
        <v>9</v>
      </c>
      <c r="F573" s="171">
        <f t="shared" ref="F573:L573" si="64">F190</f>
        <v>0</v>
      </c>
      <c r="G573" s="171">
        <f t="shared" si="64"/>
        <v>0</v>
      </c>
      <c r="H573" s="171">
        <f t="shared" si="64"/>
        <v>0.2</v>
      </c>
      <c r="I573" s="171">
        <f t="shared" si="64"/>
        <v>0</v>
      </c>
      <c r="J573" s="171">
        <f t="shared" si="64"/>
        <v>0</v>
      </c>
      <c r="K573" s="171">
        <f t="shared" si="64"/>
        <v>0</v>
      </c>
      <c r="L573" s="171">
        <f t="shared" si="64"/>
        <v>0</v>
      </c>
    </row>
    <row r="574" spans="1:15">
      <c r="D574" s="171" t="str">
        <f t="shared" si="56"/>
        <v>PAKIET</v>
      </c>
      <c r="E574" s="172">
        <f t="shared" si="57"/>
        <v>10</v>
      </c>
      <c r="F574" s="171">
        <f t="shared" ref="F574:L574" si="65">F199</f>
        <v>0</v>
      </c>
      <c r="G574" s="171">
        <f t="shared" si="65"/>
        <v>0</v>
      </c>
      <c r="H574" s="171">
        <f t="shared" si="65"/>
        <v>0.2</v>
      </c>
      <c r="I574" s="171">
        <f t="shared" si="65"/>
        <v>0</v>
      </c>
      <c r="J574" s="171">
        <f t="shared" si="65"/>
        <v>0</v>
      </c>
      <c r="K574" s="171">
        <f t="shared" si="65"/>
        <v>0</v>
      </c>
      <c r="L574" s="171">
        <f t="shared" si="65"/>
        <v>0</v>
      </c>
    </row>
    <row r="575" spans="1:15">
      <c r="D575" s="171" t="str">
        <f t="shared" si="56"/>
        <v>PAKIET</v>
      </c>
      <c r="E575" s="172">
        <f t="shared" si="57"/>
        <v>11</v>
      </c>
      <c r="F575" s="171">
        <f t="shared" ref="F575:L575" si="66">F208</f>
        <v>0</v>
      </c>
      <c r="G575" s="171">
        <f t="shared" si="66"/>
        <v>0</v>
      </c>
      <c r="H575" s="171">
        <f t="shared" si="66"/>
        <v>0.2</v>
      </c>
      <c r="I575" s="171">
        <f t="shared" si="66"/>
        <v>0</v>
      </c>
      <c r="J575" s="171">
        <f t="shared" si="66"/>
        <v>0</v>
      </c>
      <c r="K575" s="171">
        <f t="shared" si="66"/>
        <v>0</v>
      </c>
      <c r="L575" s="171">
        <f t="shared" si="66"/>
        <v>0</v>
      </c>
    </row>
    <row r="576" spans="1:15">
      <c r="D576" s="171" t="str">
        <f t="shared" si="56"/>
        <v>PAKIET</v>
      </c>
      <c r="E576" s="172">
        <f t="shared" si="57"/>
        <v>12</v>
      </c>
      <c r="F576" s="171">
        <f t="shared" ref="F576:L576" si="67">F217</f>
        <v>0</v>
      </c>
      <c r="G576" s="171">
        <f t="shared" si="67"/>
        <v>0</v>
      </c>
      <c r="H576" s="171">
        <f t="shared" si="67"/>
        <v>0.2</v>
      </c>
      <c r="I576" s="171">
        <f t="shared" si="67"/>
        <v>0</v>
      </c>
      <c r="J576" s="171">
        <f t="shared" si="67"/>
        <v>0</v>
      </c>
      <c r="K576" s="171">
        <f t="shared" si="67"/>
        <v>0</v>
      </c>
      <c r="L576" s="171">
        <f t="shared" si="67"/>
        <v>0</v>
      </c>
    </row>
    <row r="577" spans="4:12">
      <c r="D577" s="171" t="str">
        <f t="shared" si="56"/>
        <v>PAKIET</v>
      </c>
      <c r="E577" s="172">
        <f t="shared" si="57"/>
        <v>13</v>
      </c>
      <c r="F577" s="171">
        <f t="shared" ref="F577:L577" si="68">F226</f>
        <v>0</v>
      </c>
      <c r="G577" s="171">
        <f t="shared" si="68"/>
        <v>0</v>
      </c>
      <c r="H577" s="171">
        <f t="shared" si="68"/>
        <v>0.2</v>
      </c>
      <c r="I577" s="171">
        <f t="shared" si="68"/>
        <v>0</v>
      </c>
      <c r="J577" s="171">
        <f t="shared" si="68"/>
        <v>0</v>
      </c>
      <c r="K577" s="171">
        <f t="shared" si="68"/>
        <v>0</v>
      </c>
      <c r="L577" s="171">
        <f t="shared" si="68"/>
        <v>0</v>
      </c>
    </row>
    <row r="578" spans="4:12">
      <c r="D578" s="171" t="str">
        <f t="shared" si="56"/>
        <v>PAKIET</v>
      </c>
      <c r="E578" s="172">
        <f t="shared" si="57"/>
        <v>14</v>
      </c>
      <c r="F578" s="171">
        <f t="shared" ref="F578:L578" si="69">F236</f>
        <v>0</v>
      </c>
      <c r="G578" s="171">
        <f t="shared" si="69"/>
        <v>0</v>
      </c>
      <c r="H578" s="171">
        <f t="shared" si="69"/>
        <v>0.2</v>
      </c>
      <c r="I578" s="171">
        <f t="shared" si="69"/>
        <v>0</v>
      </c>
      <c r="J578" s="171">
        <f t="shared" si="69"/>
        <v>0</v>
      </c>
      <c r="K578" s="171">
        <f t="shared" si="69"/>
        <v>0</v>
      </c>
      <c r="L578" s="171">
        <f t="shared" si="69"/>
        <v>0</v>
      </c>
    </row>
    <row r="579" spans="4:12">
      <c r="D579" s="171" t="str">
        <f t="shared" si="56"/>
        <v>PAKIET</v>
      </c>
      <c r="E579" s="172">
        <f t="shared" si="57"/>
        <v>15</v>
      </c>
      <c r="F579" s="171">
        <f t="shared" ref="F579:L579" si="70">F245</f>
        <v>0</v>
      </c>
      <c r="G579" s="171">
        <f t="shared" si="70"/>
        <v>0</v>
      </c>
      <c r="H579" s="171">
        <f t="shared" si="70"/>
        <v>0.2</v>
      </c>
      <c r="I579" s="171">
        <f t="shared" si="70"/>
        <v>0</v>
      </c>
      <c r="J579" s="171">
        <f t="shared" si="70"/>
        <v>0</v>
      </c>
      <c r="K579" s="171">
        <f t="shared" si="70"/>
        <v>0</v>
      </c>
      <c r="L579" s="171">
        <f t="shared" si="70"/>
        <v>0</v>
      </c>
    </row>
    <row r="580" spans="4:12">
      <c r="D580" s="171" t="str">
        <f t="shared" si="56"/>
        <v>PAKIET</v>
      </c>
      <c r="E580" s="172">
        <f t="shared" si="57"/>
        <v>16</v>
      </c>
      <c r="F580" s="171">
        <f t="shared" ref="F580:L580" si="71">F254</f>
        <v>0</v>
      </c>
      <c r="G580" s="171">
        <f t="shared" si="71"/>
        <v>0</v>
      </c>
      <c r="H580" s="171">
        <f t="shared" si="71"/>
        <v>0.2</v>
      </c>
      <c r="I580" s="171">
        <f t="shared" si="71"/>
        <v>0</v>
      </c>
      <c r="J580" s="171">
        <f t="shared" si="71"/>
        <v>0</v>
      </c>
      <c r="K580" s="171">
        <f t="shared" si="71"/>
        <v>0</v>
      </c>
      <c r="L580" s="171">
        <f t="shared" si="71"/>
        <v>0</v>
      </c>
    </row>
    <row r="581" spans="4:12">
      <c r="D581" s="171" t="str">
        <f t="shared" si="56"/>
        <v>PAKIET</v>
      </c>
      <c r="E581" s="172">
        <f t="shared" si="57"/>
        <v>17</v>
      </c>
      <c r="F581" s="171">
        <f t="shared" ref="F581:L581" si="72">F267</f>
        <v>0</v>
      </c>
      <c r="G581" s="171">
        <f t="shared" si="72"/>
        <v>0</v>
      </c>
      <c r="H581" s="171">
        <f t="shared" si="72"/>
        <v>0.2</v>
      </c>
      <c r="I581" s="171">
        <f t="shared" si="72"/>
        <v>0</v>
      </c>
      <c r="J581" s="171">
        <f t="shared" si="72"/>
        <v>0</v>
      </c>
      <c r="K581" s="171">
        <f t="shared" si="72"/>
        <v>0</v>
      </c>
      <c r="L581" s="171">
        <f t="shared" si="72"/>
        <v>0</v>
      </c>
    </row>
    <row r="582" spans="4:12">
      <c r="D582" s="171" t="str">
        <f t="shared" si="56"/>
        <v>PAKIET</v>
      </c>
      <c r="E582" s="172">
        <f t="shared" si="57"/>
        <v>18</v>
      </c>
      <c r="F582" s="171">
        <f t="shared" ref="F582:L582" si="73">F276</f>
        <v>0</v>
      </c>
      <c r="G582" s="171">
        <f t="shared" si="73"/>
        <v>0</v>
      </c>
      <c r="H582" s="171">
        <f t="shared" si="73"/>
        <v>0.2</v>
      </c>
      <c r="I582" s="171">
        <f t="shared" si="73"/>
        <v>0</v>
      </c>
      <c r="J582" s="171">
        <f t="shared" si="73"/>
        <v>0</v>
      </c>
      <c r="K582" s="171">
        <f t="shared" si="73"/>
        <v>0</v>
      </c>
      <c r="L582" s="171">
        <f t="shared" si="73"/>
        <v>0</v>
      </c>
    </row>
    <row r="583" spans="4:12">
      <c r="D583" s="171" t="str">
        <f t="shared" si="56"/>
        <v>PAKIET</v>
      </c>
      <c r="E583" s="172">
        <f t="shared" si="57"/>
        <v>19</v>
      </c>
      <c r="F583" s="171">
        <f t="shared" ref="F583:L583" si="74">F285</f>
        <v>0</v>
      </c>
      <c r="G583" s="171">
        <f t="shared" si="74"/>
        <v>0</v>
      </c>
      <c r="H583" s="171">
        <f t="shared" si="74"/>
        <v>0.2</v>
      </c>
      <c r="I583" s="171">
        <f t="shared" si="74"/>
        <v>0</v>
      </c>
      <c r="J583" s="171">
        <f t="shared" si="74"/>
        <v>0</v>
      </c>
      <c r="K583" s="171">
        <f t="shared" si="74"/>
        <v>0</v>
      </c>
      <c r="L583" s="171">
        <f t="shared" si="74"/>
        <v>0</v>
      </c>
    </row>
    <row r="584" spans="4:12">
      <c r="D584" s="171" t="str">
        <f t="shared" si="56"/>
        <v>PAKIET</v>
      </c>
      <c r="E584" s="172">
        <f t="shared" si="57"/>
        <v>20</v>
      </c>
      <c r="F584" s="171">
        <f t="shared" ref="F584:L584" si="75">F294</f>
        <v>0</v>
      </c>
      <c r="G584" s="171">
        <f t="shared" si="75"/>
        <v>0</v>
      </c>
      <c r="H584" s="171">
        <f t="shared" si="75"/>
        <v>0.2</v>
      </c>
      <c r="I584" s="171">
        <f t="shared" si="75"/>
        <v>0</v>
      </c>
      <c r="J584" s="171">
        <f t="shared" si="75"/>
        <v>0</v>
      </c>
      <c r="K584" s="171">
        <f t="shared" si="75"/>
        <v>0</v>
      </c>
      <c r="L584" s="171">
        <f t="shared" si="75"/>
        <v>0</v>
      </c>
    </row>
    <row r="585" spans="4:12">
      <c r="D585" s="171" t="str">
        <f t="shared" si="56"/>
        <v>PAKIET</v>
      </c>
      <c r="E585" s="172">
        <f t="shared" si="57"/>
        <v>21</v>
      </c>
      <c r="F585" s="171">
        <f t="shared" ref="F585:L585" si="76">F304</f>
        <v>0</v>
      </c>
      <c r="G585" s="171">
        <f t="shared" si="76"/>
        <v>0</v>
      </c>
      <c r="H585" s="171">
        <f t="shared" si="76"/>
        <v>0.2</v>
      </c>
      <c r="I585" s="171">
        <f t="shared" si="76"/>
        <v>0</v>
      </c>
      <c r="J585" s="171">
        <f t="shared" si="76"/>
        <v>0</v>
      </c>
      <c r="K585" s="171">
        <f t="shared" si="76"/>
        <v>0</v>
      </c>
      <c r="L585" s="171">
        <f t="shared" si="76"/>
        <v>0</v>
      </c>
    </row>
    <row r="586" spans="4:12">
      <c r="D586" s="171" t="str">
        <f t="shared" si="56"/>
        <v>PAKIET</v>
      </c>
      <c r="E586" s="172">
        <f t="shared" si="57"/>
        <v>22</v>
      </c>
      <c r="F586" s="171">
        <f t="shared" ref="F586:L586" si="77">F321</f>
        <v>0</v>
      </c>
      <c r="G586" s="171">
        <f t="shared" si="77"/>
        <v>0</v>
      </c>
      <c r="H586" s="171">
        <f t="shared" si="77"/>
        <v>0.2</v>
      </c>
      <c r="I586" s="171">
        <f t="shared" si="77"/>
        <v>0</v>
      </c>
      <c r="J586" s="171">
        <f t="shared" si="77"/>
        <v>0</v>
      </c>
      <c r="K586" s="171">
        <f t="shared" si="77"/>
        <v>0</v>
      </c>
      <c r="L586" s="171">
        <f t="shared" si="77"/>
        <v>0</v>
      </c>
    </row>
    <row r="587" spans="4:12">
      <c r="D587" s="171" t="str">
        <f t="shared" si="56"/>
        <v>PAKIET</v>
      </c>
      <c r="E587" s="172">
        <f t="shared" si="57"/>
        <v>23</v>
      </c>
      <c r="F587" s="171">
        <f t="shared" ref="F587:L587" si="78">F332</f>
        <v>0</v>
      </c>
      <c r="G587" s="171">
        <f t="shared" si="78"/>
        <v>0</v>
      </c>
      <c r="H587" s="171">
        <f t="shared" si="78"/>
        <v>0.2</v>
      </c>
      <c r="I587" s="171">
        <f t="shared" si="78"/>
        <v>0</v>
      </c>
      <c r="J587" s="171">
        <f t="shared" si="78"/>
        <v>0</v>
      </c>
      <c r="K587" s="171">
        <f t="shared" si="78"/>
        <v>0</v>
      </c>
      <c r="L587" s="171">
        <f t="shared" si="78"/>
        <v>0</v>
      </c>
    </row>
    <row r="588" spans="4:12">
      <c r="D588" s="171" t="str">
        <f t="shared" si="56"/>
        <v>PAKIET</v>
      </c>
      <c r="E588" s="172">
        <f t="shared" si="57"/>
        <v>24</v>
      </c>
      <c r="F588" s="171">
        <f t="shared" ref="F588:L588" si="79">F353</f>
        <v>0</v>
      </c>
      <c r="G588" s="171">
        <f t="shared" si="79"/>
        <v>0</v>
      </c>
      <c r="H588" s="171">
        <f t="shared" si="79"/>
        <v>0.2</v>
      </c>
      <c r="I588" s="171">
        <f t="shared" si="79"/>
        <v>0</v>
      </c>
      <c r="J588" s="171">
        <f t="shared" si="79"/>
        <v>0</v>
      </c>
      <c r="K588" s="171">
        <f t="shared" si="79"/>
        <v>0</v>
      </c>
      <c r="L588" s="171">
        <f t="shared" si="79"/>
        <v>0</v>
      </c>
    </row>
    <row r="589" spans="4:12">
      <c r="D589" s="171" t="str">
        <f t="shared" si="56"/>
        <v>PAKIET</v>
      </c>
      <c r="E589" s="172">
        <f t="shared" si="57"/>
        <v>25</v>
      </c>
      <c r="F589" s="171">
        <f t="shared" ref="F589:L589" si="80">F365</f>
        <v>0</v>
      </c>
      <c r="G589" s="171">
        <f t="shared" si="80"/>
        <v>0</v>
      </c>
      <c r="H589" s="171">
        <f t="shared" si="80"/>
        <v>0.2</v>
      </c>
      <c r="I589" s="171">
        <f t="shared" si="80"/>
        <v>0</v>
      </c>
      <c r="J589" s="171">
        <f t="shared" si="80"/>
        <v>0</v>
      </c>
      <c r="K589" s="171">
        <f t="shared" si="80"/>
        <v>0</v>
      </c>
      <c r="L589" s="171">
        <f t="shared" si="80"/>
        <v>0</v>
      </c>
    </row>
    <row r="590" spans="4:12">
      <c r="D590" s="171" t="str">
        <f t="shared" si="56"/>
        <v>PAKIET</v>
      </c>
      <c r="E590" s="172">
        <f t="shared" si="57"/>
        <v>26</v>
      </c>
      <c r="F590" s="171">
        <f t="shared" ref="F590:L590" si="81">F374</f>
        <v>0</v>
      </c>
      <c r="G590" s="171">
        <f t="shared" si="81"/>
        <v>0</v>
      </c>
      <c r="H590" s="171">
        <f t="shared" si="81"/>
        <v>0.2</v>
      </c>
      <c r="I590" s="171">
        <f t="shared" si="81"/>
        <v>0</v>
      </c>
      <c r="J590" s="171">
        <f t="shared" si="81"/>
        <v>0</v>
      </c>
      <c r="K590" s="171">
        <f t="shared" si="81"/>
        <v>0</v>
      </c>
      <c r="L590" s="171">
        <f t="shared" si="81"/>
        <v>0</v>
      </c>
    </row>
    <row r="591" spans="4:12">
      <c r="D591" s="171" t="str">
        <f t="shared" si="56"/>
        <v>PAKIET</v>
      </c>
      <c r="E591" s="172">
        <f t="shared" si="57"/>
        <v>27</v>
      </c>
      <c r="F591" s="171">
        <f t="shared" ref="F591:L591" si="82">F383</f>
        <v>0</v>
      </c>
      <c r="G591" s="171">
        <f t="shared" si="82"/>
        <v>0</v>
      </c>
      <c r="H591" s="171">
        <f t="shared" si="82"/>
        <v>0.2</v>
      </c>
      <c r="I591" s="171">
        <f t="shared" si="82"/>
        <v>0</v>
      </c>
      <c r="J591" s="171">
        <f t="shared" si="82"/>
        <v>0</v>
      </c>
      <c r="K591" s="171">
        <f t="shared" si="82"/>
        <v>0</v>
      </c>
      <c r="L591" s="171">
        <f t="shared" si="82"/>
        <v>0</v>
      </c>
    </row>
    <row r="592" spans="4:12">
      <c r="D592" s="171" t="str">
        <f t="shared" si="56"/>
        <v>PAKIET</v>
      </c>
      <c r="E592" s="172">
        <f t="shared" si="57"/>
        <v>28</v>
      </c>
      <c r="F592" s="171">
        <f t="shared" ref="F592:L592" si="83">F396</f>
        <v>0</v>
      </c>
      <c r="G592" s="171">
        <f t="shared" si="83"/>
        <v>0</v>
      </c>
      <c r="H592" s="171">
        <f t="shared" si="83"/>
        <v>0.2</v>
      </c>
      <c r="I592" s="171">
        <f t="shared" si="83"/>
        <v>0</v>
      </c>
      <c r="J592" s="171">
        <f t="shared" si="83"/>
        <v>0</v>
      </c>
      <c r="K592" s="171">
        <f t="shared" si="83"/>
        <v>0</v>
      </c>
      <c r="L592" s="171">
        <f t="shared" si="83"/>
        <v>0</v>
      </c>
    </row>
    <row r="593" spans="4:12">
      <c r="D593" s="171" t="str">
        <f t="shared" si="56"/>
        <v>PAKIET</v>
      </c>
      <c r="E593" s="172">
        <f t="shared" si="57"/>
        <v>29</v>
      </c>
      <c r="F593" s="171">
        <f t="shared" ref="F593:L593" si="84">F405</f>
        <v>0</v>
      </c>
      <c r="G593" s="171">
        <f t="shared" si="84"/>
        <v>0</v>
      </c>
      <c r="H593" s="171">
        <f t="shared" si="84"/>
        <v>0.2</v>
      </c>
      <c r="I593" s="171">
        <f t="shared" si="84"/>
        <v>0</v>
      </c>
      <c r="J593" s="171">
        <f t="shared" si="84"/>
        <v>0</v>
      </c>
      <c r="K593" s="171">
        <f t="shared" si="84"/>
        <v>0</v>
      </c>
      <c r="L593" s="171">
        <f t="shared" si="84"/>
        <v>0</v>
      </c>
    </row>
    <row r="594" spans="4:12">
      <c r="D594" s="171" t="str">
        <f t="shared" si="56"/>
        <v>PAKIET</v>
      </c>
      <c r="E594" s="172">
        <f t="shared" si="57"/>
        <v>30</v>
      </c>
      <c r="F594" s="171">
        <f t="shared" ref="F594:L594" si="85">F414</f>
        <v>0</v>
      </c>
      <c r="G594" s="171">
        <f t="shared" si="85"/>
        <v>0</v>
      </c>
      <c r="H594" s="171">
        <f t="shared" si="85"/>
        <v>0.2</v>
      </c>
      <c r="I594" s="171">
        <f t="shared" si="85"/>
        <v>0</v>
      </c>
      <c r="J594" s="171">
        <f t="shared" si="85"/>
        <v>0</v>
      </c>
      <c r="K594" s="171">
        <f t="shared" si="85"/>
        <v>0</v>
      </c>
      <c r="L594" s="171">
        <f t="shared" si="85"/>
        <v>0</v>
      </c>
    </row>
    <row r="595" spans="4:12">
      <c r="D595" s="171" t="str">
        <f t="shared" si="56"/>
        <v>PAKIET</v>
      </c>
      <c r="E595" s="172">
        <f t="shared" si="57"/>
        <v>31</v>
      </c>
      <c r="F595" s="171">
        <f t="shared" ref="F595:L595" si="86">F426</f>
        <v>0</v>
      </c>
      <c r="G595" s="171">
        <f t="shared" si="86"/>
        <v>0</v>
      </c>
      <c r="H595" s="171">
        <f t="shared" si="86"/>
        <v>0.2</v>
      </c>
      <c r="I595" s="171">
        <f t="shared" si="86"/>
        <v>0</v>
      </c>
      <c r="J595" s="171">
        <f t="shared" si="86"/>
        <v>0</v>
      </c>
      <c r="K595" s="171">
        <f t="shared" si="86"/>
        <v>0</v>
      </c>
      <c r="L595" s="171">
        <f t="shared" si="86"/>
        <v>0</v>
      </c>
    </row>
    <row r="596" spans="4:12">
      <c r="D596" s="171" t="str">
        <f t="shared" si="56"/>
        <v>PAKIET</v>
      </c>
      <c r="E596" s="172">
        <f t="shared" si="57"/>
        <v>32</v>
      </c>
      <c r="F596" s="171">
        <f t="shared" ref="F596:L596" si="87">F435</f>
        <v>0</v>
      </c>
      <c r="G596" s="171">
        <f t="shared" si="87"/>
        <v>0</v>
      </c>
      <c r="H596" s="171">
        <f t="shared" si="87"/>
        <v>0.2</v>
      </c>
      <c r="I596" s="171">
        <f t="shared" si="87"/>
        <v>0</v>
      </c>
      <c r="J596" s="171">
        <f t="shared" si="87"/>
        <v>0</v>
      </c>
      <c r="K596" s="171">
        <f t="shared" si="87"/>
        <v>0</v>
      </c>
      <c r="L596" s="171">
        <f t="shared" si="87"/>
        <v>0</v>
      </c>
    </row>
    <row r="597" spans="4:12">
      <c r="D597" s="171" t="str">
        <f t="shared" si="56"/>
        <v>PAKIET</v>
      </c>
      <c r="E597" s="172">
        <f t="shared" si="57"/>
        <v>33</v>
      </c>
      <c r="F597" s="171">
        <f t="shared" ref="F597:L597" si="88">F445</f>
        <v>0</v>
      </c>
      <c r="G597" s="171">
        <f t="shared" si="88"/>
        <v>0</v>
      </c>
      <c r="H597" s="171">
        <f t="shared" si="88"/>
        <v>0.2</v>
      </c>
      <c r="I597" s="171">
        <f t="shared" si="88"/>
        <v>0</v>
      </c>
      <c r="J597" s="171">
        <f t="shared" si="88"/>
        <v>0</v>
      </c>
      <c r="K597" s="171">
        <f t="shared" si="88"/>
        <v>0</v>
      </c>
      <c r="L597" s="171">
        <f t="shared" si="88"/>
        <v>0</v>
      </c>
    </row>
    <row r="598" spans="4:12">
      <c r="D598" s="171" t="str">
        <f t="shared" si="56"/>
        <v>PAKIET</v>
      </c>
      <c r="E598" s="172">
        <f t="shared" si="57"/>
        <v>34</v>
      </c>
      <c r="F598" s="171">
        <f t="shared" ref="F598:L598" si="89">F454</f>
        <v>0</v>
      </c>
      <c r="G598" s="171">
        <f t="shared" si="89"/>
        <v>0</v>
      </c>
      <c r="H598" s="171">
        <f t="shared" si="89"/>
        <v>0.2</v>
      </c>
      <c r="I598" s="171">
        <f t="shared" si="89"/>
        <v>0</v>
      </c>
      <c r="J598" s="171">
        <f t="shared" si="89"/>
        <v>0</v>
      </c>
      <c r="K598" s="171">
        <f t="shared" si="89"/>
        <v>0</v>
      </c>
      <c r="L598" s="171">
        <f t="shared" si="89"/>
        <v>0</v>
      </c>
    </row>
    <row r="599" spans="4:12">
      <c r="D599" s="171" t="str">
        <f t="shared" si="56"/>
        <v>PAKIET</v>
      </c>
      <c r="E599" s="172">
        <f t="shared" si="57"/>
        <v>35</v>
      </c>
      <c r="F599" s="171">
        <f t="shared" ref="F599:L599" si="90">F465</f>
        <v>0</v>
      </c>
      <c r="G599" s="171">
        <f t="shared" si="90"/>
        <v>0</v>
      </c>
      <c r="H599" s="171">
        <f t="shared" si="90"/>
        <v>0.2</v>
      </c>
      <c r="I599" s="171">
        <f t="shared" si="90"/>
        <v>0</v>
      </c>
      <c r="J599" s="171">
        <f t="shared" si="90"/>
        <v>0</v>
      </c>
      <c r="K599" s="171">
        <f t="shared" si="90"/>
        <v>0</v>
      </c>
      <c r="L599" s="171">
        <f t="shared" si="90"/>
        <v>0</v>
      </c>
    </row>
    <row r="600" spans="4:12">
      <c r="D600" s="171" t="str">
        <f t="shared" si="56"/>
        <v>PAKIET</v>
      </c>
      <c r="E600" s="172">
        <f t="shared" si="57"/>
        <v>36</v>
      </c>
      <c r="F600" s="171">
        <f t="shared" ref="F600:L600" si="91">F474</f>
        <v>0</v>
      </c>
      <c r="G600" s="171">
        <f t="shared" si="91"/>
        <v>0</v>
      </c>
      <c r="H600" s="171">
        <f t="shared" si="91"/>
        <v>0.2</v>
      </c>
      <c r="I600" s="171">
        <f t="shared" si="91"/>
        <v>0</v>
      </c>
      <c r="J600" s="171">
        <f t="shared" si="91"/>
        <v>0</v>
      </c>
      <c r="K600" s="171">
        <f t="shared" si="91"/>
        <v>0</v>
      </c>
      <c r="L600" s="171">
        <f t="shared" si="91"/>
        <v>0</v>
      </c>
    </row>
    <row r="601" spans="4:12">
      <c r="D601" s="171" t="str">
        <f t="shared" si="56"/>
        <v>PAKIET</v>
      </c>
      <c r="E601" s="172">
        <f t="shared" si="57"/>
        <v>37</v>
      </c>
      <c r="F601" s="171">
        <f t="shared" ref="F601:L601" si="92">F484</f>
        <v>0</v>
      </c>
      <c r="G601" s="171">
        <f t="shared" si="92"/>
        <v>0</v>
      </c>
      <c r="H601" s="171">
        <f t="shared" si="92"/>
        <v>0.2</v>
      </c>
      <c r="I601" s="171">
        <f t="shared" si="92"/>
        <v>0</v>
      </c>
      <c r="J601" s="171">
        <f t="shared" si="92"/>
        <v>0</v>
      </c>
      <c r="K601" s="171">
        <f t="shared" si="92"/>
        <v>0</v>
      </c>
      <c r="L601" s="171">
        <f t="shared" si="92"/>
        <v>0</v>
      </c>
    </row>
    <row r="602" spans="4:12">
      <c r="D602" s="171" t="str">
        <f t="shared" si="56"/>
        <v>PAKIET</v>
      </c>
      <c r="E602" s="172">
        <f t="shared" si="57"/>
        <v>38</v>
      </c>
      <c r="F602" s="171">
        <f t="shared" ref="F602:L602" si="93">F501</f>
        <v>0</v>
      </c>
      <c r="G602" s="171">
        <f t="shared" si="93"/>
        <v>0</v>
      </c>
      <c r="H602" s="171">
        <f t="shared" si="93"/>
        <v>0.2</v>
      </c>
      <c r="I602" s="171">
        <f t="shared" si="93"/>
        <v>0</v>
      </c>
      <c r="J602" s="171">
        <f t="shared" si="93"/>
        <v>0</v>
      </c>
      <c r="K602" s="171">
        <f t="shared" si="93"/>
        <v>0</v>
      </c>
      <c r="L602" s="171">
        <f t="shared" si="93"/>
        <v>0</v>
      </c>
    </row>
    <row r="603" spans="4:12">
      <c r="D603" s="171" t="str">
        <f t="shared" si="56"/>
        <v>PAKIET</v>
      </c>
      <c r="E603" s="172">
        <f t="shared" si="57"/>
        <v>39</v>
      </c>
      <c r="F603" s="171">
        <f t="shared" ref="F603:L603" si="94">F512</f>
        <v>0</v>
      </c>
      <c r="G603" s="171">
        <f t="shared" si="94"/>
        <v>0</v>
      </c>
      <c r="H603" s="171">
        <f t="shared" si="94"/>
        <v>0.2</v>
      </c>
      <c r="I603" s="171">
        <f t="shared" si="94"/>
        <v>0</v>
      </c>
      <c r="J603" s="171">
        <f t="shared" si="94"/>
        <v>0</v>
      </c>
      <c r="K603" s="171">
        <f t="shared" si="94"/>
        <v>0</v>
      </c>
      <c r="L603" s="171">
        <f t="shared" si="94"/>
        <v>0</v>
      </c>
    </row>
    <row r="604" spans="4:12">
      <c r="D604" s="171" t="str">
        <f t="shared" si="56"/>
        <v>PAKIET</v>
      </c>
      <c r="E604" s="172">
        <f t="shared" si="57"/>
        <v>40</v>
      </c>
      <c r="F604" s="171">
        <f t="shared" ref="F604:L604" si="95">F521</f>
        <v>0</v>
      </c>
      <c r="G604" s="171">
        <f t="shared" si="95"/>
        <v>0</v>
      </c>
      <c r="H604" s="171">
        <f t="shared" si="95"/>
        <v>0.2</v>
      </c>
      <c r="I604" s="171">
        <f t="shared" si="95"/>
        <v>0</v>
      </c>
      <c r="J604" s="171">
        <f t="shared" si="95"/>
        <v>0</v>
      </c>
      <c r="K604" s="171">
        <f t="shared" si="95"/>
        <v>0</v>
      </c>
      <c r="L604" s="171">
        <f t="shared" si="95"/>
        <v>0</v>
      </c>
    </row>
    <row r="605" spans="4:12">
      <c r="D605" s="171" t="str">
        <f t="shared" si="56"/>
        <v>PAKIET</v>
      </c>
      <c r="E605" s="172">
        <f t="shared" si="57"/>
        <v>41</v>
      </c>
      <c r="F605" s="171">
        <f t="shared" ref="F605:L605" si="96">F534</f>
        <v>0</v>
      </c>
      <c r="G605" s="171">
        <f t="shared" si="96"/>
        <v>0</v>
      </c>
      <c r="H605" s="171">
        <f t="shared" si="96"/>
        <v>0.2</v>
      </c>
      <c r="I605" s="171">
        <f t="shared" si="96"/>
        <v>0</v>
      </c>
      <c r="J605" s="171">
        <f t="shared" si="96"/>
        <v>0</v>
      </c>
      <c r="K605" s="171">
        <f t="shared" si="96"/>
        <v>0</v>
      </c>
      <c r="L605" s="171">
        <f t="shared" si="96"/>
        <v>0</v>
      </c>
    </row>
    <row r="606" spans="4:12">
      <c r="D606" s="171" t="str">
        <f t="shared" si="56"/>
        <v>PAKIET</v>
      </c>
      <c r="E606" s="172">
        <f t="shared" si="57"/>
        <v>42</v>
      </c>
      <c r="F606" s="171">
        <f t="shared" ref="F606:L606" si="97">F542</f>
        <v>0</v>
      </c>
      <c r="G606" s="171">
        <f t="shared" si="97"/>
        <v>0</v>
      </c>
      <c r="H606" s="171">
        <f t="shared" si="97"/>
        <v>0.2</v>
      </c>
      <c r="I606" s="171">
        <f t="shared" si="97"/>
        <v>0</v>
      </c>
      <c r="J606" s="171">
        <f t="shared" si="97"/>
        <v>0</v>
      </c>
      <c r="K606" s="171">
        <f t="shared" si="97"/>
        <v>0</v>
      </c>
      <c r="L606" s="171">
        <f t="shared" si="97"/>
        <v>0</v>
      </c>
    </row>
    <row r="607" spans="4:12">
      <c r="D607" s="171" t="str">
        <f t="shared" si="56"/>
        <v>PAKIET</v>
      </c>
      <c r="E607" s="172">
        <v>43</v>
      </c>
      <c r="F607" s="171">
        <f t="shared" ref="F607:L607" si="98">F550</f>
        <v>0</v>
      </c>
      <c r="G607" s="171">
        <f t="shared" si="98"/>
        <v>0</v>
      </c>
      <c r="H607" s="171">
        <f t="shared" si="98"/>
        <v>0.2</v>
      </c>
      <c r="I607" s="171">
        <f t="shared" si="98"/>
        <v>0</v>
      </c>
      <c r="J607" s="171">
        <f t="shared" si="98"/>
        <v>0</v>
      </c>
      <c r="K607" s="171">
        <f t="shared" si="98"/>
        <v>0</v>
      </c>
      <c r="L607" s="171">
        <f t="shared" si="98"/>
        <v>0</v>
      </c>
    </row>
    <row r="608" spans="4:12">
      <c r="D608" s="171" t="str">
        <f t="shared" si="56"/>
        <v>PAKIET</v>
      </c>
      <c r="E608" s="172">
        <v>44</v>
      </c>
      <c r="F608" s="171">
        <f t="shared" ref="F608:L608" si="99">F559</f>
        <v>0</v>
      </c>
      <c r="G608" s="171">
        <f t="shared" si="99"/>
        <v>0</v>
      </c>
      <c r="H608" s="171">
        <f t="shared" si="99"/>
        <v>0.2</v>
      </c>
      <c r="I608" s="171">
        <f t="shared" si="99"/>
        <v>0</v>
      </c>
      <c r="J608" s="171">
        <f t="shared" si="99"/>
        <v>0</v>
      </c>
      <c r="K608" s="171">
        <f t="shared" si="99"/>
        <v>0</v>
      </c>
      <c r="L608" s="171">
        <f t="shared" si="99"/>
        <v>0</v>
      </c>
    </row>
    <row r="609" spans="4:12">
      <c r="D609" s="171"/>
      <c r="E609" s="171"/>
      <c r="F609" s="171">
        <f>SUM(F565:F608)</f>
        <v>0</v>
      </c>
      <c r="G609" s="171">
        <f t="shared" ref="G609:L609" si="100">SUM(G565:G608)</f>
        <v>0</v>
      </c>
      <c r="H609" s="173"/>
      <c r="I609" s="171">
        <f t="shared" si="100"/>
        <v>0</v>
      </c>
      <c r="J609" s="171">
        <f t="shared" si="100"/>
        <v>0</v>
      </c>
      <c r="K609" s="171">
        <f t="shared" si="100"/>
        <v>0</v>
      </c>
      <c r="L609" s="171">
        <f t="shared" si="100"/>
        <v>0</v>
      </c>
    </row>
    <row r="610" spans="4:12">
      <c r="F610" s="82"/>
      <c r="G610" s="82"/>
      <c r="H610" s="82"/>
      <c r="I610" s="82"/>
      <c r="J610" s="82"/>
      <c r="K610" s="82"/>
      <c r="L610" s="82"/>
    </row>
  </sheetData>
  <mergeCells count="83">
    <mergeCell ref="A544:B544"/>
    <mergeCell ref="A553:B553"/>
    <mergeCell ref="B21:D25"/>
    <mergeCell ref="A515:B515"/>
    <mergeCell ref="A377:B377"/>
    <mergeCell ref="A386:B386"/>
    <mergeCell ref="A399:B399"/>
    <mergeCell ref="A324:B324"/>
    <mergeCell ref="A335:B335"/>
    <mergeCell ref="A356:B356"/>
    <mergeCell ref="A368:B368"/>
    <mergeCell ref="A77:A83"/>
    <mergeCell ref="B77:B83"/>
    <mergeCell ref="A84:A90"/>
    <mergeCell ref="B84:B90"/>
    <mergeCell ref="A211:B211"/>
    <mergeCell ref="A117:I117"/>
    <mergeCell ref="A105:J105"/>
    <mergeCell ref="A137:B137"/>
    <mergeCell ref="A152:B152"/>
    <mergeCell ref="A161:B161"/>
    <mergeCell ref="A52:A56"/>
    <mergeCell ref="B52:B56"/>
    <mergeCell ref="A57:A59"/>
    <mergeCell ref="B57:B59"/>
    <mergeCell ref="A72:A76"/>
    <mergeCell ref="B72:B76"/>
    <mergeCell ref="A41:A43"/>
    <mergeCell ref="B41:B43"/>
    <mergeCell ref="A44:A51"/>
    <mergeCell ref="B44:B51"/>
    <mergeCell ref="B33:B34"/>
    <mergeCell ref="A35:A37"/>
    <mergeCell ref="B35:B37"/>
    <mergeCell ref="A38:A40"/>
    <mergeCell ref="B38:B40"/>
    <mergeCell ref="A28:H28"/>
    <mergeCell ref="A8:H8"/>
    <mergeCell ref="A127:B127"/>
    <mergeCell ref="A91:A94"/>
    <mergeCell ref="B91:B94"/>
    <mergeCell ref="A95:A98"/>
    <mergeCell ref="B95:B98"/>
    <mergeCell ref="A60:A62"/>
    <mergeCell ref="B60:B62"/>
    <mergeCell ref="A63:A66"/>
    <mergeCell ref="B63:B66"/>
    <mergeCell ref="A67:A68"/>
    <mergeCell ref="B67:B68"/>
    <mergeCell ref="A33:A34"/>
    <mergeCell ref="A30:A32"/>
    <mergeCell ref="B30:B32"/>
    <mergeCell ref="A307:B307"/>
    <mergeCell ref="A193:B193"/>
    <mergeCell ref="A142:A145"/>
    <mergeCell ref="A220:B220"/>
    <mergeCell ref="A229:B229"/>
    <mergeCell ref="A239:B239"/>
    <mergeCell ref="A248:B248"/>
    <mergeCell ref="A288:B288"/>
    <mergeCell ref="A297:B297"/>
    <mergeCell ref="A257:B257"/>
    <mergeCell ref="A270:B270"/>
    <mergeCell ref="A279:B279"/>
    <mergeCell ref="A202:B202"/>
    <mergeCell ref="A182:B182"/>
    <mergeCell ref="B142:B145"/>
    <mergeCell ref="A429:B429"/>
    <mergeCell ref="A438:B438"/>
    <mergeCell ref="A448:B448"/>
    <mergeCell ref="A408:B408"/>
    <mergeCell ref="A417:B417"/>
    <mergeCell ref="A457:B457"/>
    <mergeCell ref="A468:B468"/>
    <mergeCell ref="A477:B477"/>
    <mergeCell ref="A487:B487"/>
    <mergeCell ref="B489:B493"/>
    <mergeCell ref="A489:A493"/>
    <mergeCell ref="A536:B536"/>
    <mergeCell ref="A524:B524"/>
    <mergeCell ref="A494:A497"/>
    <mergeCell ref="B494:B497"/>
    <mergeCell ref="A504:B504"/>
  </mergeCells>
  <pageMargins left="0.25" right="0.25" top="0.75" bottom="0.75" header="0.3" footer="0.3"/>
  <pageSetup paperSize="9" scale="40"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2023-06-22T09:53:55Z</dcterms:modified>
</cp:coreProperties>
</file>