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9"/>
  <workbookPr filterPrivacy="1"/>
  <xr:revisionPtr revIDLastSave="0" documentId="13_ncr:1_{67EC5544-C9EC-4480-A27A-73328D4EE42D}" xr6:coauthVersionLast="36" xr6:coauthVersionMax="36" xr10:uidLastSave="{00000000-0000-0000-0000-000000000000}"/>
  <bookViews>
    <workbookView xWindow="0" yWindow="0" windowWidth="28800" windowHeight="12675" xr2:uid="{00000000-000D-0000-FFFF-FFFF00000000}"/>
  </bookViews>
  <sheets>
    <sheet name="Arkusz1" sheetId="1" r:id="rId1"/>
  </sheets>
  <calcPr calcId="19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59" i="1" l="1"/>
  <c r="K20" i="1" l="1"/>
  <c r="J20" i="1"/>
  <c r="J19" i="1"/>
  <c r="K19" i="1" s="1"/>
  <c r="J18" i="1"/>
  <c r="K18" i="1" s="1"/>
  <c r="H565" i="1" l="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J555" i="1"/>
  <c r="K555" i="1" l="1"/>
  <c r="K556" i="1" s="1"/>
  <c r="G608" i="1" s="1"/>
  <c r="J556" i="1"/>
  <c r="J546" i="1"/>
  <c r="F559" i="1" l="1"/>
  <c r="J559" i="1"/>
  <c r="K546" i="1"/>
  <c r="K547" i="1" s="1"/>
  <c r="G550" i="1" s="1"/>
  <c r="J547" i="1"/>
  <c r="L559" i="1" l="1"/>
  <c r="L608" i="1" s="1"/>
  <c r="J608" i="1"/>
  <c r="F550" i="1"/>
  <c r="F607" i="1" s="1"/>
  <c r="I559" i="1"/>
  <c r="I608" i="1" s="1"/>
  <c r="G607" i="1"/>
  <c r="J550" i="1"/>
  <c r="F608" i="1"/>
  <c r="J506" i="1"/>
  <c r="K506" i="1" s="1"/>
  <c r="K559" i="1" l="1"/>
  <c r="K608" i="1" s="1"/>
  <c r="L550" i="1"/>
  <c r="L607" i="1" s="1"/>
  <c r="J607" i="1"/>
  <c r="I550" i="1"/>
  <c r="I607" i="1" s="1"/>
  <c r="K550" i="1" l="1"/>
  <c r="K607" i="1" s="1"/>
  <c r="J538" i="1"/>
  <c r="J539" i="1" s="1"/>
  <c r="F542" i="1" s="1"/>
  <c r="I542" i="1" l="1"/>
  <c r="I606" i="1" s="1"/>
  <c r="K538" i="1"/>
  <c r="D566" i="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E566" i="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K542" i="1" l="1"/>
  <c r="K606" i="1" s="1"/>
  <c r="F606" i="1"/>
  <c r="K539" i="1"/>
  <c r="G542" i="1" s="1"/>
  <c r="G606" i="1" l="1"/>
  <c r="J542" i="1"/>
  <c r="J527" i="1"/>
  <c r="J528" i="1"/>
  <c r="J529" i="1"/>
  <c r="J530" i="1"/>
  <c r="J526" i="1"/>
  <c r="J517" i="1"/>
  <c r="J507" i="1"/>
  <c r="J508" i="1"/>
  <c r="J490" i="1"/>
  <c r="J491" i="1"/>
  <c r="J492" i="1"/>
  <c r="J493" i="1"/>
  <c r="J494" i="1"/>
  <c r="J495" i="1"/>
  <c r="J496" i="1"/>
  <c r="J497" i="1"/>
  <c r="J489" i="1"/>
  <c r="J480" i="1"/>
  <c r="J479" i="1"/>
  <c r="J470" i="1"/>
  <c r="J461" i="1"/>
  <c r="J460" i="1"/>
  <c r="J459" i="1"/>
  <c r="J450" i="1"/>
  <c r="J441" i="1"/>
  <c r="J440" i="1"/>
  <c r="J431" i="1"/>
  <c r="J420" i="1"/>
  <c r="J421" i="1"/>
  <c r="J422" i="1"/>
  <c r="J419" i="1"/>
  <c r="J410" i="1"/>
  <c r="J401" i="1"/>
  <c r="J390" i="1"/>
  <c r="J391" i="1"/>
  <c r="J392" i="1"/>
  <c r="J389" i="1"/>
  <c r="J388" i="1"/>
  <c r="J379" i="1"/>
  <c r="J370" i="1"/>
  <c r="J359" i="1"/>
  <c r="J360" i="1"/>
  <c r="J361" i="1"/>
  <c r="J358" i="1"/>
  <c r="J338" i="1"/>
  <c r="J339" i="1"/>
  <c r="J340" i="1"/>
  <c r="J341" i="1"/>
  <c r="J342" i="1"/>
  <c r="J343" i="1"/>
  <c r="J344" i="1"/>
  <c r="J345" i="1"/>
  <c r="J346" i="1"/>
  <c r="J347" i="1"/>
  <c r="J348" i="1"/>
  <c r="J349" i="1"/>
  <c r="J337" i="1"/>
  <c r="J328" i="1"/>
  <c r="J327" i="1"/>
  <c r="J326" i="1"/>
  <c r="J310" i="1"/>
  <c r="J311" i="1"/>
  <c r="J312" i="1"/>
  <c r="J313" i="1"/>
  <c r="J314" i="1"/>
  <c r="J315" i="1"/>
  <c r="J316" i="1"/>
  <c r="J317" i="1"/>
  <c r="J309" i="1"/>
  <c r="J300" i="1"/>
  <c r="J299" i="1"/>
  <c r="J290" i="1"/>
  <c r="J281" i="1"/>
  <c r="J272" i="1"/>
  <c r="J260" i="1"/>
  <c r="J261" i="1"/>
  <c r="J262" i="1"/>
  <c r="J263" i="1"/>
  <c r="J259" i="1"/>
  <c r="J250" i="1"/>
  <c r="J241" i="1"/>
  <c r="J232" i="1"/>
  <c r="J231" i="1"/>
  <c r="J222" i="1"/>
  <c r="J213" i="1"/>
  <c r="J204" i="1"/>
  <c r="J195" i="1"/>
  <c r="J185" i="1"/>
  <c r="J186" i="1"/>
  <c r="J184" i="1"/>
  <c r="J164" i="1"/>
  <c r="J165" i="1"/>
  <c r="J166" i="1"/>
  <c r="J167" i="1"/>
  <c r="J168" i="1"/>
  <c r="J169" i="1"/>
  <c r="J170" i="1"/>
  <c r="J171" i="1"/>
  <c r="J172" i="1"/>
  <c r="J173" i="1"/>
  <c r="J174" i="1"/>
  <c r="J175" i="1"/>
  <c r="J163" i="1"/>
  <c r="J154" i="1"/>
  <c r="J140" i="1"/>
  <c r="J141" i="1"/>
  <c r="J142" i="1"/>
  <c r="J143" i="1"/>
  <c r="J144" i="1"/>
  <c r="J145" i="1"/>
  <c r="J139" i="1"/>
  <c r="J130" i="1"/>
  <c r="J129" i="1"/>
  <c r="J119" i="1"/>
  <c r="J109" i="1"/>
  <c r="J110" i="1"/>
  <c r="J11" i="1"/>
  <c r="J12" i="1"/>
  <c r="J13" i="1"/>
  <c r="J14" i="1"/>
  <c r="J15" i="1"/>
  <c r="J16" i="1"/>
  <c r="J17" i="1"/>
  <c r="J10" i="1"/>
  <c r="L542" i="1" l="1"/>
  <c r="L606" i="1" s="1"/>
  <c r="J606" i="1"/>
  <c r="K431" i="1"/>
  <c r="K527" i="1"/>
  <c r="K528" i="1"/>
  <c r="K529" i="1"/>
  <c r="K530" i="1"/>
  <c r="K526" i="1"/>
  <c r="K531" i="1" l="1"/>
  <c r="G534" i="1" s="1"/>
  <c r="J531" i="1"/>
  <c r="F534" i="1" s="1"/>
  <c r="G605" i="1" l="1"/>
  <c r="J534" i="1"/>
  <c r="I534" i="1"/>
  <c r="I605" i="1" s="1"/>
  <c r="F605" i="1"/>
  <c r="K534" i="1" l="1"/>
  <c r="K605" i="1" s="1"/>
  <c r="L534" i="1"/>
  <c r="L605" i="1" s="1"/>
  <c r="J605" i="1"/>
  <c r="J518" i="1"/>
  <c r="F521" i="1" s="1"/>
  <c r="K517" i="1"/>
  <c r="K518" i="1" s="1"/>
  <c r="G521" i="1" s="1"/>
  <c r="G604" i="1" l="1"/>
  <c r="J521" i="1"/>
  <c r="I521" i="1"/>
  <c r="I604" i="1" s="1"/>
  <c r="F604" i="1"/>
  <c r="K204" i="1"/>
  <c r="K521" i="1" l="1"/>
  <c r="K604" i="1" s="1"/>
  <c r="L521" i="1"/>
  <c r="L604" i="1" s="1"/>
  <c r="J604" i="1"/>
  <c r="K507" i="1"/>
  <c r="K508" i="1"/>
  <c r="J509" i="1" l="1"/>
  <c r="F512" i="1" s="1"/>
  <c r="K509" i="1"/>
  <c r="G512" i="1" s="1"/>
  <c r="K490" i="1"/>
  <c r="K491" i="1"/>
  <c r="K492" i="1"/>
  <c r="K493" i="1"/>
  <c r="K494" i="1"/>
  <c r="K495" i="1"/>
  <c r="K496" i="1"/>
  <c r="K497" i="1"/>
  <c r="K489" i="1"/>
  <c r="K480" i="1"/>
  <c r="I512" i="1" l="1"/>
  <c r="I603" i="1" s="1"/>
  <c r="G603" i="1"/>
  <c r="J512" i="1"/>
  <c r="F603" i="1"/>
  <c r="J481" i="1"/>
  <c r="F484" i="1" s="1"/>
  <c r="K479" i="1"/>
  <c r="K481" i="1" s="1"/>
  <c r="G484" i="1" s="1"/>
  <c r="J498" i="1"/>
  <c r="F501" i="1" s="1"/>
  <c r="K498" i="1"/>
  <c r="G501" i="1" s="1"/>
  <c r="K512" i="1" l="1"/>
  <c r="K603" i="1" s="1"/>
  <c r="L512" i="1"/>
  <c r="L603" i="1" s="1"/>
  <c r="J603" i="1"/>
  <c r="G601" i="1"/>
  <c r="J484" i="1"/>
  <c r="I501" i="1"/>
  <c r="I602" i="1" s="1"/>
  <c r="I484" i="1"/>
  <c r="I601" i="1" s="1"/>
  <c r="J501" i="1"/>
  <c r="J602" i="1" s="1"/>
  <c r="G602" i="1"/>
  <c r="F602" i="1"/>
  <c r="F601" i="1"/>
  <c r="K461" i="1"/>
  <c r="K460" i="1"/>
  <c r="K484" i="1" l="1"/>
  <c r="K601" i="1" s="1"/>
  <c r="K501" i="1"/>
  <c r="K602" i="1" s="1"/>
  <c r="L501" i="1"/>
  <c r="L602" i="1" s="1"/>
  <c r="L484" i="1"/>
  <c r="L601" i="1" s="1"/>
  <c r="J601" i="1"/>
  <c r="J462" i="1"/>
  <c r="F465" i="1" s="1"/>
  <c r="K459" i="1"/>
  <c r="K462" i="1" s="1"/>
  <c r="G465" i="1" s="1"/>
  <c r="J471" i="1"/>
  <c r="F474" i="1" s="1"/>
  <c r="K470" i="1"/>
  <c r="K471" i="1" s="1"/>
  <c r="G474" i="1" s="1"/>
  <c r="K441" i="1"/>
  <c r="K440" i="1"/>
  <c r="J432" i="1"/>
  <c r="K432" i="1"/>
  <c r="G435" i="1" s="1"/>
  <c r="G599" i="1" l="1"/>
  <c r="J465" i="1"/>
  <c r="J599" i="1" s="1"/>
  <c r="I465" i="1"/>
  <c r="I599" i="1" s="1"/>
  <c r="G600" i="1"/>
  <c r="J474" i="1"/>
  <c r="G596" i="1"/>
  <c r="J435" i="1"/>
  <c r="J596" i="1" s="1"/>
  <c r="F435" i="1"/>
  <c r="F596" i="1" s="1"/>
  <c r="I474" i="1"/>
  <c r="I600" i="1" s="1"/>
  <c r="F600" i="1"/>
  <c r="F599" i="1"/>
  <c r="J451" i="1"/>
  <c r="F454" i="1" s="1"/>
  <c r="K450" i="1"/>
  <c r="K451" i="1" s="1"/>
  <c r="G454" i="1" s="1"/>
  <c r="K442" i="1"/>
  <c r="G445" i="1" s="1"/>
  <c r="J442" i="1"/>
  <c r="K420" i="1"/>
  <c r="K421" i="1"/>
  <c r="K422" i="1"/>
  <c r="K419" i="1"/>
  <c r="K474" i="1" l="1"/>
  <c r="K600" i="1" s="1"/>
  <c r="G597" i="1"/>
  <c r="J445" i="1"/>
  <c r="I435" i="1"/>
  <c r="I596" i="1" s="1"/>
  <c r="K465" i="1"/>
  <c r="K599" i="1" s="1"/>
  <c r="J454" i="1"/>
  <c r="J598" i="1" s="1"/>
  <c r="G598" i="1"/>
  <c r="L474" i="1"/>
  <c r="L600" i="1" s="1"/>
  <c r="J600" i="1"/>
  <c r="I454" i="1"/>
  <c r="I598" i="1" s="1"/>
  <c r="L435" i="1"/>
  <c r="L596" i="1" s="1"/>
  <c r="F445" i="1"/>
  <c r="L465" i="1"/>
  <c r="L599" i="1" s="1"/>
  <c r="F598" i="1"/>
  <c r="J411" i="1"/>
  <c r="F414" i="1" s="1"/>
  <c r="K410" i="1"/>
  <c r="K411" i="1" s="1"/>
  <c r="G414" i="1" s="1"/>
  <c r="J423" i="1"/>
  <c r="F426" i="1" s="1"/>
  <c r="K423" i="1"/>
  <c r="G426" i="1" s="1"/>
  <c r="K435" i="1" l="1"/>
  <c r="K596" i="1" s="1"/>
  <c r="L454" i="1"/>
  <c r="L598" i="1" s="1"/>
  <c r="G595" i="1"/>
  <c r="J426" i="1"/>
  <c r="J595" i="1" s="1"/>
  <c r="I426" i="1"/>
  <c r="I595" i="1" s="1"/>
  <c r="K454" i="1"/>
  <c r="K598" i="1" s="1"/>
  <c r="I445" i="1"/>
  <c r="I597" i="1" s="1"/>
  <c r="G594" i="1"/>
  <c r="J414" i="1"/>
  <c r="I414" i="1"/>
  <c r="I594" i="1" s="1"/>
  <c r="F597" i="1"/>
  <c r="L445" i="1"/>
  <c r="L597" i="1" s="1"/>
  <c r="J597" i="1"/>
  <c r="F594" i="1"/>
  <c r="F595" i="1"/>
  <c r="K142" i="1"/>
  <c r="K143" i="1"/>
  <c r="K144" i="1"/>
  <c r="K145" i="1"/>
  <c r="K426" i="1" l="1"/>
  <c r="K595" i="1" s="1"/>
  <c r="K445" i="1"/>
  <c r="K597" i="1" s="1"/>
  <c r="K414" i="1"/>
  <c r="K594" i="1" s="1"/>
  <c r="L414" i="1"/>
  <c r="L594" i="1" s="1"/>
  <c r="J594" i="1"/>
  <c r="L426" i="1"/>
  <c r="L595" i="1" s="1"/>
  <c r="K389" i="1"/>
  <c r="K390" i="1"/>
  <c r="K391" i="1"/>
  <c r="K392" i="1"/>
  <c r="K388" i="1"/>
  <c r="K359" i="1"/>
  <c r="K360" i="1"/>
  <c r="K361" i="1"/>
  <c r="K358" i="1"/>
  <c r="K338" i="1"/>
  <c r="K339" i="1"/>
  <c r="K340" i="1"/>
  <c r="K341" i="1"/>
  <c r="K342" i="1"/>
  <c r="K343" i="1"/>
  <c r="K344" i="1"/>
  <c r="K345" i="1"/>
  <c r="K346" i="1"/>
  <c r="K347" i="1"/>
  <c r="K348" i="1"/>
  <c r="K349" i="1"/>
  <c r="K337" i="1"/>
  <c r="K327" i="1"/>
  <c r="K328" i="1"/>
  <c r="K326" i="1"/>
  <c r="J371" i="1" l="1"/>
  <c r="F374" i="1" s="1"/>
  <c r="K370" i="1"/>
  <c r="K371" i="1" s="1"/>
  <c r="G374" i="1" s="1"/>
  <c r="J380" i="1"/>
  <c r="F383" i="1" s="1"/>
  <c r="K379" i="1"/>
  <c r="K380" i="1" s="1"/>
  <c r="G383" i="1" s="1"/>
  <c r="J402" i="1"/>
  <c r="F405" i="1" s="1"/>
  <c r="K401" i="1"/>
  <c r="K402" i="1" s="1"/>
  <c r="G405" i="1" s="1"/>
  <c r="J362" i="1"/>
  <c r="F365" i="1" s="1"/>
  <c r="J393" i="1"/>
  <c r="F396" i="1" s="1"/>
  <c r="K393" i="1"/>
  <c r="G396" i="1" s="1"/>
  <c r="J329" i="1"/>
  <c r="F332" i="1" s="1"/>
  <c r="J350" i="1"/>
  <c r="F353" i="1" s="1"/>
  <c r="K329" i="1"/>
  <c r="G332" i="1" s="1"/>
  <c r="K350" i="1"/>
  <c r="G353" i="1" s="1"/>
  <c r="K362" i="1"/>
  <c r="G365" i="1" s="1"/>
  <c r="K311" i="1"/>
  <c r="K312" i="1"/>
  <c r="K313" i="1"/>
  <c r="K314" i="1"/>
  <c r="K315" i="1"/>
  <c r="K316" i="1"/>
  <c r="K317" i="1"/>
  <c r="K310" i="1"/>
  <c r="K309" i="1"/>
  <c r="G587" i="1" l="1"/>
  <c r="J332" i="1"/>
  <c r="I396" i="1"/>
  <c r="I592" i="1" s="1"/>
  <c r="J383" i="1"/>
  <c r="G591" i="1"/>
  <c r="I353" i="1"/>
  <c r="I588" i="1" s="1"/>
  <c r="I365" i="1"/>
  <c r="I589" i="1" s="1"/>
  <c r="I383" i="1"/>
  <c r="I591" i="1" s="1"/>
  <c r="G589" i="1"/>
  <c r="J365" i="1"/>
  <c r="I332" i="1"/>
  <c r="I587" i="1" s="1"/>
  <c r="G593" i="1"/>
  <c r="J405" i="1"/>
  <c r="G590" i="1"/>
  <c r="J374" i="1"/>
  <c r="G588" i="1"/>
  <c r="J353" i="1"/>
  <c r="G592" i="1"/>
  <c r="J396" i="1"/>
  <c r="I405" i="1"/>
  <c r="I593" i="1" s="1"/>
  <c r="I374" i="1"/>
  <c r="I590" i="1" s="1"/>
  <c r="F591" i="1"/>
  <c r="F593" i="1"/>
  <c r="F590" i="1"/>
  <c r="F592" i="1"/>
  <c r="F588" i="1"/>
  <c r="F589" i="1"/>
  <c r="F587" i="1"/>
  <c r="J318" i="1"/>
  <c r="F321" i="1" s="1"/>
  <c r="K318" i="1"/>
  <c r="G321" i="1" s="1"/>
  <c r="K300" i="1"/>
  <c r="K299" i="1"/>
  <c r="K383" i="1" l="1"/>
  <c r="K591" i="1" s="1"/>
  <c r="K332" i="1"/>
  <c r="K587" i="1" s="1"/>
  <c r="K353" i="1"/>
  <c r="K588" i="1" s="1"/>
  <c r="K396" i="1"/>
  <c r="K592" i="1" s="1"/>
  <c r="K405" i="1"/>
  <c r="K593" i="1" s="1"/>
  <c r="K365" i="1"/>
  <c r="K589" i="1" s="1"/>
  <c r="K374" i="1"/>
  <c r="K590" i="1" s="1"/>
  <c r="L396" i="1"/>
  <c r="L592" i="1" s="1"/>
  <c r="J592" i="1"/>
  <c r="L374" i="1"/>
  <c r="L590" i="1" s="1"/>
  <c r="J590" i="1"/>
  <c r="G586" i="1"/>
  <c r="J321" i="1"/>
  <c r="L353" i="1"/>
  <c r="L588" i="1" s="1"/>
  <c r="J588" i="1"/>
  <c r="L405" i="1"/>
  <c r="L593" i="1" s="1"/>
  <c r="J593" i="1"/>
  <c r="L365" i="1"/>
  <c r="L589" i="1" s="1"/>
  <c r="J589" i="1"/>
  <c r="L332" i="1"/>
  <c r="L587" i="1" s="1"/>
  <c r="J587" i="1"/>
  <c r="I321" i="1"/>
  <c r="I586" i="1" s="1"/>
  <c r="L383" i="1"/>
  <c r="L591" i="1" s="1"/>
  <c r="J591" i="1"/>
  <c r="F586" i="1"/>
  <c r="J291" i="1"/>
  <c r="F294" i="1" s="1"/>
  <c r="K290" i="1"/>
  <c r="K291" i="1" s="1"/>
  <c r="G294" i="1" s="1"/>
  <c r="J301" i="1"/>
  <c r="F304" i="1" s="1"/>
  <c r="K301" i="1"/>
  <c r="G304" i="1" s="1"/>
  <c r="K185" i="1"/>
  <c r="K184" i="1"/>
  <c r="K321" i="1" l="1"/>
  <c r="K586" i="1" s="1"/>
  <c r="G584" i="1"/>
  <c r="J294" i="1"/>
  <c r="I304" i="1"/>
  <c r="I585" i="1" s="1"/>
  <c r="L321" i="1"/>
  <c r="L586" i="1" s="1"/>
  <c r="J586" i="1"/>
  <c r="I294" i="1"/>
  <c r="I584" i="1" s="1"/>
  <c r="G585" i="1"/>
  <c r="J304" i="1"/>
  <c r="F584" i="1"/>
  <c r="F585" i="1"/>
  <c r="K263" i="1"/>
  <c r="K261" i="1"/>
  <c r="K262" i="1"/>
  <c r="K260" i="1"/>
  <c r="K259" i="1"/>
  <c r="K232" i="1"/>
  <c r="K231" i="1"/>
  <c r="K294" i="1" l="1"/>
  <c r="K584" i="1" s="1"/>
  <c r="K304" i="1"/>
  <c r="K585" i="1" s="1"/>
  <c r="L304" i="1"/>
  <c r="L585" i="1" s="1"/>
  <c r="J585" i="1"/>
  <c r="L294" i="1"/>
  <c r="L584" i="1" s="1"/>
  <c r="J584" i="1"/>
  <c r="J223" i="1"/>
  <c r="F226" i="1" s="1"/>
  <c r="K222" i="1"/>
  <c r="K223" i="1" s="1"/>
  <c r="G226" i="1" s="1"/>
  <c r="J242" i="1"/>
  <c r="F245" i="1" s="1"/>
  <c r="K241" i="1"/>
  <c r="K242" i="1" s="1"/>
  <c r="G245" i="1" s="1"/>
  <c r="J214" i="1"/>
  <c r="F217" i="1" s="1"/>
  <c r="K213" i="1"/>
  <c r="K214" i="1" s="1"/>
  <c r="G217" i="1" s="1"/>
  <c r="J251" i="1"/>
  <c r="F254" i="1" s="1"/>
  <c r="K250" i="1"/>
  <c r="K251" i="1" s="1"/>
  <c r="G254" i="1" s="1"/>
  <c r="J273" i="1"/>
  <c r="F276" i="1" s="1"/>
  <c r="K272" i="1"/>
  <c r="K273" i="1" s="1"/>
  <c r="G276" i="1" s="1"/>
  <c r="J282" i="1"/>
  <c r="F285" i="1" s="1"/>
  <c r="K281" i="1"/>
  <c r="K282" i="1" s="1"/>
  <c r="G285" i="1" s="1"/>
  <c r="J233" i="1"/>
  <c r="F236" i="1" s="1"/>
  <c r="K233" i="1"/>
  <c r="G236" i="1" s="1"/>
  <c r="K264" i="1"/>
  <c r="G267" i="1" s="1"/>
  <c r="J264" i="1"/>
  <c r="F267" i="1" s="1"/>
  <c r="K110" i="1"/>
  <c r="K109" i="1"/>
  <c r="K205" i="1"/>
  <c r="G208" i="1" s="1"/>
  <c r="J205" i="1"/>
  <c r="K164" i="1"/>
  <c r="K165" i="1"/>
  <c r="K166" i="1"/>
  <c r="K167" i="1"/>
  <c r="K168" i="1"/>
  <c r="K169" i="1"/>
  <c r="K170" i="1"/>
  <c r="K171" i="1"/>
  <c r="K172" i="1"/>
  <c r="K173" i="1"/>
  <c r="K174" i="1"/>
  <c r="K175" i="1"/>
  <c r="K163" i="1"/>
  <c r="K140" i="1"/>
  <c r="K141" i="1"/>
  <c r="K139" i="1"/>
  <c r="K119" i="1"/>
  <c r="K130" i="1"/>
  <c r="K129" i="1"/>
  <c r="K154" i="1"/>
  <c r="K11" i="1"/>
  <c r="F208" i="1" l="1"/>
  <c r="I267" i="1"/>
  <c r="I581" i="1" s="1"/>
  <c r="J285" i="1"/>
  <c r="J583" i="1" s="1"/>
  <c r="G583" i="1"/>
  <c r="G580" i="1"/>
  <c r="J254" i="1"/>
  <c r="G579" i="1"/>
  <c r="J245" i="1"/>
  <c r="J208" i="1"/>
  <c r="J575" i="1" s="1"/>
  <c r="G575" i="1"/>
  <c r="G581" i="1"/>
  <c r="J267" i="1"/>
  <c r="I285" i="1"/>
  <c r="I254" i="1"/>
  <c r="I580" i="1" s="1"/>
  <c r="I245" i="1"/>
  <c r="I579" i="1" s="1"/>
  <c r="G578" i="1"/>
  <c r="J236" i="1"/>
  <c r="G582" i="1"/>
  <c r="J276" i="1"/>
  <c r="J217" i="1"/>
  <c r="J576" i="1" s="1"/>
  <c r="G576" i="1"/>
  <c r="G577" i="1"/>
  <c r="J226" i="1"/>
  <c r="I236" i="1"/>
  <c r="I578" i="1" s="1"/>
  <c r="I276" i="1"/>
  <c r="I582" i="1" s="1"/>
  <c r="I217" i="1"/>
  <c r="I576" i="1" s="1"/>
  <c r="I226" i="1"/>
  <c r="I577" i="1" s="1"/>
  <c r="F581" i="1"/>
  <c r="F583" i="1"/>
  <c r="F580" i="1"/>
  <c r="F579" i="1"/>
  <c r="F582" i="1"/>
  <c r="F576" i="1"/>
  <c r="F577" i="1"/>
  <c r="F578" i="1"/>
  <c r="K146" i="1"/>
  <c r="G149" i="1" s="1"/>
  <c r="J187" i="1"/>
  <c r="F190" i="1" s="1"/>
  <c r="I190" i="1" s="1"/>
  <c r="K186" i="1"/>
  <c r="K187" i="1" s="1"/>
  <c r="G190" i="1" s="1"/>
  <c r="J196" i="1"/>
  <c r="F199" i="1" s="1"/>
  <c r="I199" i="1" s="1"/>
  <c r="K195" i="1"/>
  <c r="K196" i="1" s="1"/>
  <c r="G199" i="1" s="1"/>
  <c r="J176" i="1"/>
  <c r="K131" i="1"/>
  <c r="G134" i="1" s="1"/>
  <c r="J131" i="1"/>
  <c r="F134" i="1" s="1"/>
  <c r="I134" i="1" s="1"/>
  <c r="J146" i="1"/>
  <c r="F149" i="1" s="1"/>
  <c r="I149" i="1" s="1"/>
  <c r="K176" i="1"/>
  <c r="G179" i="1" s="1"/>
  <c r="J120" i="1"/>
  <c r="F123" i="1" s="1"/>
  <c r="I123" i="1" s="1"/>
  <c r="K155" i="1"/>
  <c r="G158" i="1" s="1"/>
  <c r="J155" i="1"/>
  <c r="F158" i="1" s="1"/>
  <c r="I158" i="1" s="1"/>
  <c r="K120" i="1"/>
  <c r="G123" i="1" s="1"/>
  <c r="K254" i="1" l="1"/>
  <c r="K580" i="1" s="1"/>
  <c r="K217" i="1"/>
  <c r="K576" i="1" s="1"/>
  <c r="L285" i="1"/>
  <c r="L583" i="1" s="1"/>
  <c r="K267" i="1"/>
  <c r="K581" i="1" s="1"/>
  <c r="K158" i="1"/>
  <c r="K571" i="1" s="1"/>
  <c r="I571" i="1"/>
  <c r="K149" i="1"/>
  <c r="K570" i="1" s="1"/>
  <c r="I570" i="1"/>
  <c r="G574" i="1"/>
  <c r="J199" i="1"/>
  <c r="G570" i="1"/>
  <c r="J149" i="1"/>
  <c r="K236" i="1"/>
  <c r="K578" i="1" s="1"/>
  <c r="L236" i="1"/>
  <c r="L578" i="1" s="1"/>
  <c r="J578" i="1"/>
  <c r="L267" i="1"/>
  <c r="L581" i="1" s="1"/>
  <c r="J581" i="1"/>
  <c r="G571" i="1"/>
  <c r="J158" i="1"/>
  <c r="K134" i="1"/>
  <c r="K569" i="1" s="1"/>
  <c r="I569" i="1"/>
  <c r="K199" i="1"/>
  <c r="K574" i="1" s="1"/>
  <c r="I574" i="1"/>
  <c r="L226" i="1"/>
  <c r="L577" i="1" s="1"/>
  <c r="J577" i="1"/>
  <c r="L245" i="1"/>
  <c r="L579" i="1" s="1"/>
  <c r="J579" i="1"/>
  <c r="K123" i="1"/>
  <c r="K568" i="1" s="1"/>
  <c r="I568" i="1"/>
  <c r="G569" i="1"/>
  <c r="J134" i="1"/>
  <c r="G573" i="1"/>
  <c r="J190" i="1"/>
  <c r="K226" i="1"/>
  <c r="K577" i="1" s="1"/>
  <c r="K276" i="1"/>
  <c r="K582" i="1" s="1"/>
  <c r="L276" i="1"/>
  <c r="L582" i="1" s="1"/>
  <c r="J582" i="1"/>
  <c r="L208" i="1"/>
  <c r="L575" i="1" s="1"/>
  <c r="I208" i="1"/>
  <c r="I575" i="1" s="1"/>
  <c r="G568" i="1"/>
  <c r="J123" i="1"/>
  <c r="G572" i="1"/>
  <c r="J179" i="1"/>
  <c r="F179" i="1"/>
  <c r="K190" i="1"/>
  <c r="K573" i="1" s="1"/>
  <c r="I573" i="1"/>
  <c r="L217" i="1"/>
  <c r="L576" i="1" s="1"/>
  <c r="K245" i="1"/>
  <c r="K579" i="1" s="1"/>
  <c r="K285" i="1"/>
  <c r="K583" i="1" s="1"/>
  <c r="I583" i="1"/>
  <c r="L254" i="1"/>
  <c r="L580" i="1" s="1"/>
  <c r="J580" i="1"/>
  <c r="F575" i="1"/>
  <c r="F571" i="1"/>
  <c r="F574" i="1"/>
  <c r="F573" i="1"/>
  <c r="F569" i="1"/>
  <c r="K12" i="1"/>
  <c r="K13" i="1"/>
  <c r="K14" i="1"/>
  <c r="K15" i="1"/>
  <c r="K16" i="1"/>
  <c r="K17" i="1"/>
  <c r="K10" i="1"/>
  <c r="K208" i="1" l="1"/>
  <c r="K575" i="1" s="1"/>
  <c r="L149" i="1"/>
  <c r="L570" i="1" s="1"/>
  <c r="J570" i="1"/>
  <c r="I179" i="1"/>
  <c r="I572" i="1" s="1"/>
  <c r="L123" i="1"/>
  <c r="L568" i="1" s="1"/>
  <c r="J568" i="1"/>
  <c r="L134" i="1"/>
  <c r="L569" i="1" s="1"/>
  <c r="J569" i="1"/>
  <c r="L158" i="1"/>
  <c r="L571" i="1" s="1"/>
  <c r="J571" i="1"/>
  <c r="F572" i="1"/>
  <c r="L199" i="1"/>
  <c r="L574" i="1" s="1"/>
  <c r="J574" i="1"/>
  <c r="L179" i="1"/>
  <c r="L572" i="1" s="1"/>
  <c r="J572" i="1"/>
  <c r="L190" i="1"/>
  <c r="L573" i="1" s="1"/>
  <c r="J573" i="1"/>
  <c r="J107" i="1"/>
  <c r="K107" i="1" s="1"/>
  <c r="J108" i="1"/>
  <c r="K108" i="1" s="1"/>
  <c r="F568" i="1"/>
  <c r="J95" i="1"/>
  <c r="K95" i="1" s="1"/>
  <c r="J87" i="1"/>
  <c r="K87" i="1" s="1"/>
  <c r="J79" i="1"/>
  <c r="K79" i="1" s="1"/>
  <c r="J67" i="1"/>
  <c r="K67" i="1" s="1"/>
  <c r="J59" i="1"/>
  <c r="K59" i="1" s="1"/>
  <c r="J51" i="1"/>
  <c r="K51" i="1" s="1"/>
  <c r="J43" i="1"/>
  <c r="K43" i="1" s="1"/>
  <c r="J35" i="1"/>
  <c r="K35" i="1" s="1"/>
  <c r="J98" i="1"/>
  <c r="K98" i="1" s="1"/>
  <c r="J94" i="1"/>
  <c r="K94" i="1" s="1"/>
  <c r="J90" i="1"/>
  <c r="K90" i="1" s="1"/>
  <c r="J86" i="1"/>
  <c r="K86" i="1" s="1"/>
  <c r="J82" i="1"/>
  <c r="K82" i="1" s="1"/>
  <c r="J78" i="1"/>
  <c r="K78" i="1" s="1"/>
  <c r="J74" i="1"/>
  <c r="K74" i="1" s="1"/>
  <c r="J70" i="1"/>
  <c r="K70" i="1" s="1"/>
  <c r="J66" i="1"/>
  <c r="K66" i="1" s="1"/>
  <c r="J62" i="1"/>
  <c r="K62" i="1" s="1"/>
  <c r="J58" i="1"/>
  <c r="K58" i="1" s="1"/>
  <c r="J54" i="1"/>
  <c r="K54" i="1" s="1"/>
  <c r="J50" i="1"/>
  <c r="K50" i="1" s="1"/>
  <c r="J46" i="1"/>
  <c r="K46" i="1" s="1"/>
  <c r="J42" i="1"/>
  <c r="K42" i="1" s="1"/>
  <c r="J38" i="1"/>
  <c r="K38" i="1" s="1"/>
  <c r="J34" i="1"/>
  <c r="K34" i="1" s="1"/>
  <c r="J91" i="1"/>
  <c r="K91" i="1" s="1"/>
  <c r="J71" i="1"/>
  <c r="K71" i="1" s="1"/>
  <c r="J31" i="1"/>
  <c r="K31" i="1" s="1"/>
  <c r="J93" i="1"/>
  <c r="K93" i="1" s="1"/>
  <c r="J85" i="1"/>
  <c r="K85" i="1" s="1"/>
  <c r="J77" i="1"/>
  <c r="K77" i="1" s="1"/>
  <c r="J73" i="1"/>
  <c r="K73" i="1" s="1"/>
  <c r="J69" i="1"/>
  <c r="K69" i="1" s="1"/>
  <c r="J65" i="1"/>
  <c r="K65" i="1" s="1"/>
  <c r="J61" i="1"/>
  <c r="K61" i="1" s="1"/>
  <c r="J57" i="1"/>
  <c r="K57" i="1" s="1"/>
  <c r="J53" i="1"/>
  <c r="K53" i="1" s="1"/>
  <c r="J49" i="1"/>
  <c r="K49" i="1" s="1"/>
  <c r="J45" i="1"/>
  <c r="K45" i="1" s="1"/>
  <c r="J41" i="1"/>
  <c r="K41" i="1" s="1"/>
  <c r="J37" i="1"/>
  <c r="K37" i="1" s="1"/>
  <c r="J33" i="1"/>
  <c r="K33" i="1" s="1"/>
  <c r="J83" i="1"/>
  <c r="K83" i="1" s="1"/>
  <c r="J75" i="1"/>
  <c r="K75" i="1" s="1"/>
  <c r="J63" i="1"/>
  <c r="K63" i="1" s="1"/>
  <c r="J55" i="1"/>
  <c r="K55" i="1" s="1"/>
  <c r="J47" i="1"/>
  <c r="K47" i="1" s="1"/>
  <c r="J39" i="1"/>
  <c r="K39" i="1" s="1"/>
  <c r="J97" i="1"/>
  <c r="K97" i="1" s="1"/>
  <c r="J89" i="1"/>
  <c r="K89" i="1" s="1"/>
  <c r="J81" i="1"/>
  <c r="K81" i="1" s="1"/>
  <c r="J96" i="1"/>
  <c r="K96" i="1" s="1"/>
  <c r="J92" i="1"/>
  <c r="K92" i="1" s="1"/>
  <c r="J88" i="1"/>
  <c r="K88" i="1" s="1"/>
  <c r="J84" i="1"/>
  <c r="K84" i="1" s="1"/>
  <c r="J80" i="1"/>
  <c r="K80" i="1" s="1"/>
  <c r="J76" i="1"/>
  <c r="K76" i="1" s="1"/>
  <c r="J72" i="1"/>
  <c r="K72" i="1" s="1"/>
  <c r="J68" i="1"/>
  <c r="K68" i="1" s="1"/>
  <c r="J64" i="1"/>
  <c r="K64" i="1" s="1"/>
  <c r="J60" i="1"/>
  <c r="K60" i="1" s="1"/>
  <c r="J56" i="1"/>
  <c r="K56" i="1" s="1"/>
  <c r="J52" i="1"/>
  <c r="K52" i="1" s="1"/>
  <c r="J48" i="1"/>
  <c r="K48" i="1" s="1"/>
  <c r="J44" i="1"/>
  <c r="K44" i="1" s="1"/>
  <c r="J40" i="1"/>
  <c r="K40" i="1" s="1"/>
  <c r="J36" i="1"/>
  <c r="K36" i="1" s="1"/>
  <c r="J32" i="1"/>
  <c r="K32" i="1" s="1"/>
  <c r="F570" i="1"/>
  <c r="J30" i="1"/>
  <c r="K30" i="1" s="1"/>
  <c r="K179" i="1" l="1"/>
  <c r="K572" i="1" s="1"/>
  <c r="F23" i="1"/>
  <c r="J111" i="1"/>
  <c r="F114" i="1" s="1"/>
  <c r="J99" i="1"/>
  <c r="F102" i="1" s="1"/>
  <c r="K111" i="1"/>
  <c r="G114" i="1" s="1"/>
  <c r="K99" i="1"/>
  <c r="G102" i="1" s="1"/>
  <c r="I102" i="1" l="1"/>
  <c r="I566" i="1" s="1"/>
  <c r="I114" i="1"/>
  <c r="I23" i="1"/>
  <c r="I565" i="1" s="1"/>
  <c r="G566" i="1"/>
  <c r="J102" i="1"/>
  <c r="G567" i="1"/>
  <c r="J114" i="1"/>
  <c r="F566" i="1"/>
  <c r="F565" i="1"/>
  <c r="F567" i="1"/>
  <c r="G23" i="1"/>
  <c r="K23" i="1" l="1"/>
  <c r="K565" i="1" s="1"/>
  <c r="G565" i="1"/>
  <c r="G609" i="1" s="1"/>
  <c r="J23" i="1"/>
  <c r="J565" i="1" s="1"/>
  <c r="L114" i="1"/>
  <c r="L567" i="1" s="1"/>
  <c r="J567" i="1"/>
  <c r="K114" i="1"/>
  <c r="K567" i="1" s="1"/>
  <c r="I567" i="1"/>
  <c r="I609" i="1" s="1"/>
  <c r="L102" i="1"/>
  <c r="L566" i="1" s="1"/>
  <c r="J566" i="1"/>
  <c r="K102" i="1"/>
  <c r="K566" i="1" s="1"/>
  <c r="K609" i="1" s="1"/>
  <c r="F609" i="1"/>
  <c r="J609" i="1" l="1"/>
  <c r="L23" i="1"/>
  <c r="L565" i="1" s="1"/>
  <c r="L609" i="1" s="1"/>
</calcChain>
</file>

<file path=xl/sharedStrings.xml><?xml version="1.0" encoding="utf-8"?>
<sst xmlns="http://schemas.openxmlformats.org/spreadsheetml/2006/main" count="1614" uniqueCount="302">
  <si>
    <t xml:space="preserve">Opis przedmiotu zamówienia </t>
  </si>
  <si>
    <t>j.m.</t>
  </si>
  <si>
    <t>Nazwa i nr dokumentu dopuszczającego do obrotu i używania</t>
  </si>
  <si>
    <t>VAT %</t>
  </si>
  <si>
    <t>RAZEM</t>
  </si>
  <si>
    <t xml:space="preserve">Wartość podstawowa netto w zł </t>
  </si>
  <si>
    <t>Wartość podstawowa  brutto w zł z</t>
  </si>
  <si>
    <t>Prawo opcji</t>
  </si>
  <si>
    <t>Wartość brutto w zł  prawa opcji</t>
  </si>
  <si>
    <t>Wartość całkowita zamówienia netto</t>
  </si>
  <si>
    <t>Wartość całkowita zamówienia brutto</t>
  </si>
  <si>
    <t>Mata na podłogę, o dużej wchłanialności (minimum 1,5 l) płynów, z możliwością przytwierdzania do podłogi. O wymiarach 81 cm (+/-1 cm) cm na 121 cm (+/-1 cm). Opakowanie a. 25 szt.</t>
  </si>
  <si>
    <t>Jednorazowa osłona na podłokietnik stołu operacyjnego. O długości 75 cm (+/- 3cm), szerokości 30 cm (+/-3cm). Posiadająca opaski o regulowanej średnicy, pozwalające na utrzymywanie przedramienia pacjenta. Opakowanie a. 150 szt.</t>
  </si>
  <si>
    <t>Sterylna, jednorazowa osłona na ramię C,  o wymiarach 230 cm (+/- 2 cm) x  104 cm (+/-2 cm). Produkt posiadający rozcięcie ułatwiające zakładanie o dł. min. 135 cm. Opakowanie a 20 szt.</t>
  </si>
  <si>
    <t>Sterylna, jednorazowa osłona na ramię C, znaczona kołem  o wymiarach 100 cm (+/- 2 cm). Opakowanie a.25 szt.</t>
  </si>
  <si>
    <t>Jednorazowe pasy niesterylne do stabilizacji ciała lub kolana pacjenta składający się z trzech warstw (warstwa górna i dolna tkanina z włókna poliestrowego, warstwa środkowa: gąbka kompozytowa). W zestawie znajdują się 2 pasy o wym. szerokość - 10,2 cm, długość pierwszego - 84 cm, długość drugiego - 71 cm. Zawiera rzep oraz możliwośc mocowania na całej długości pasów co umożliwia regulacje. Produkt zgodny z EN ISO 13485: 2016. Opakowanie a. 12 szt.</t>
  </si>
  <si>
    <t>Uniwersalny, sterylny, jednorazowy pokrowiec na uchwyt mikroskopu. W rozmiarze  15 cm (+/-1 cm) x 35 cm (+/-2 cm). Opakowanie a. 20 szt.</t>
  </si>
  <si>
    <t>L.p.</t>
  </si>
  <si>
    <t>Rozmiar</t>
  </si>
  <si>
    <t>J.m.</t>
  </si>
  <si>
    <t>Ilość</t>
  </si>
  <si>
    <t>Nazwa handlowa, nr katalogowy oferowanego asortymentu</t>
  </si>
  <si>
    <t>Wartość netto w zł</t>
  </si>
  <si>
    <t>Wartość brutto w zł</t>
  </si>
  <si>
    <t>EAN 13 opakowania handlowego</t>
  </si>
  <si>
    <t>Klasa wyrobu medycznego</t>
  </si>
  <si>
    <t>7,5x10cm</t>
  </si>
  <si>
    <t>10x18cm</t>
  </si>
  <si>
    <t>20x30cm</t>
  </si>
  <si>
    <t>12,5x12,5cm</t>
  </si>
  <si>
    <t>10x21cm</t>
  </si>
  <si>
    <t>17,5x17,5cm</t>
  </si>
  <si>
    <t>6x8,5cm</t>
  </si>
  <si>
    <t>7,5x8,5</t>
  </si>
  <si>
    <t>12,5x12,5</t>
  </si>
  <si>
    <t>17,5x17,5</t>
  </si>
  <si>
    <t>Sterylny, 5-warstwowy opatrunek specjalistyczny. Paro i gazoprzepuszczalny. Opatrunek posiada:
• zewnętrzną folię  barierową  (z punktowymi znacznikami EPM) - poliuretan
• superabsorbent  - poliakrylan
• warstwę rozprowadzającą wysięk - poliester/ wiskoza
• piankę poliuretanową
• W warstwie kontaktowej, silikon  , rozmieszczony równomiernie na całej powierzchni. 
Opatrunek z nacięciami warstwy chłonnej w kształcie litery Y przekładający się na  wysoką elastyczność  360 stopni. Opatrunek wodoszczelny z obramowaniem.</t>
  </si>
  <si>
    <t xml:space="preserve">10 x 10 </t>
  </si>
  <si>
    <t xml:space="preserve">10 x 20 </t>
  </si>
  <si>
    <t xml:space="preserve">10 x 30 </t>
  </si>
  <si>
    <t>12,5 x 12,5</t>
  </si>
  <si>
    <t xml:space="preserve">15 x 20 </t>
  </si>
  <si>
    <t xml:space="preserve">7,5 x 7,5 </t>
  </si>
  <si>
    <t>15 x 15</t>
  </si>
  <si>
    <t xml:space="preserve">10 x 25 </t>
  </si>
  <si>
    <t>Sterylny, 4- warstwowy opatrunek specjalistyczny. Paro i gazoprzepuszczalny.  Opatrunek posiada:
• zewnętrzną folię  barierową  (z punktowymi znacznikami EPM)- poliuretan
• warstwę rozprowadzającą wysięk - poliester/ wiskoza
• piankę poliuretanową
• warstwie kontaktowej silikon , rozmieszczony równomiernie na całej powierzchni.
Opatrunek z nacięciami warstwy chłonnej w kształcie litery Y przekładający się na  wysoką elastyczność  360 stopni. Opatrunek wodoszczelny z obramowaniem.</t>
  </si>
  <si>
    <t xml:space="preserve">5 x 12,5 </t>
  </si>
  <si>
    <t>7,5x8,5cm</t>
  </si>
  <si>
    <t>4 x 5</t>
  </si>
  <si>
    <t xml:space="preserve">15 x 15 </t>
  </si>
  <si>
    <t>Sterylny, 5-warstwowy opatrunek specjalistyczny. Paro i gazoprzepuszczalny. Opatrunek posiada:
• zewnętrzną folię barierową (z punktowymi znacznikami EPM) - poliuretan
• superabsorbent - poliakrylan
• warstwę rozprowadzającą wysięk - poliester/wiskoza
• piankę poliuretanową
• w warstwie kntaktowej silikon, rozmieszczony równomiernie na całej powierzchni. 
Opatrunek z nacięciami warstwy chłonnej w kształcie litery Y przekładający się na wysoką elastyczność  360 stopni. Opatrunek wodoszczelny z obramowaniem. Kształt owalny.</t>
  </si>
  <si>
    <t>10x10cm</t>
  </si>
  <si>
    <t>15x15</t>
  </si>
  <si>
    <t>18x18</t>
  </si>
  <si>
    <t>20x20</t>
  </si>
  <si>
    <t>23x23</t>
  </si>
  <si>
    <t>Sterylny, 5- warstwowy opatrunek specjalistyczny. Paro i gazoprzepuszczalny. Opatrunek przeciwbakteryjny z siarczanem srebra oraz węglem aktywowanym. Opatrunek zbudowany z 
• zewnętrznej folii barierowej wykonanej z  poliuretanu
• warstwy rozpraszającej wysięk
• superabsorbentu wykonanego z poliakrylanu
• pianki poliuretanowej
• w warstwie kontaktowej silikon , rozmieszczony równomiernie na całej powierzchni opatrunku.  Opatrunek wodoszczelny z obramowaniem. Dedykowany na okolice kości krzyżowej. Siarczan srebra rozmieszczony równomiernie  1,2 mg/cm2.</t>
  </si>
  <si>
    <t xml:space="preserve">Sterylny, 5- warstwowy opatrunek specjalistyczny. Paro i gazoprzepuszczalny. Opatrunek zbudowany z 
• zewnętrznej folii barierowej wykonanej z  poliuretanu
• superabsorbentu wykonanego z poliakrylanu
• warstwy w technologii deep defence lub równoważnej
• pianki poliuretanowej
• w warstwie kontaktowej silikon, rozmieszczony równomiernie na całej powierzchni opatrunku.  Opatrunek wodoszczelny z obramowaniem. Dedykowany na okolice kostki i pięty. </t>
  </si>
  <si>
    <t>22x23</t>
  </si>
  <si>
    <t>2cm x 3 cm</t>
  </si>
  <si>
    <t>13cm x 21cm</t>
  </si>
  <si>
    <t>Sterylny opatrunek  wykonany z przepuszczalnej pianki poliuretanowej, przeciwbakteryjny - z jonami srebra w postaci siarczanu srebra, z węglem aktywowanym, 2-warstwowy, przenoszący wysięk do opatrunku wtórnego, opatrunek z warstwą kontaktową z miękkiego silikonu, bardzo elastyczny i dopasowujacy się do powierchgni ciała, z możliwością cięcia opatrunku.</t>
  </si>
  <si>
    <t>15x20cm</t>
  </si>
  <si>
    <t>10x12,5cm</t>
  </si>
  <si>
    <t>20x50cm</t>
  </si>
  <si>
    <t>Sterylny elastyczny, wodooporny, miekki, wysokochłonny
opatrunek na rany pooperacyjne, Warstwa kontaktowa z miekkiego silikonu minimalizuje wystepowanie odparzen i pecherzy oraz zapewnia, atraumatyczną zmiane opatrunku, eliminujac uszkodzenia rany i skóry otaczajacej. Opatrunek zapewnia duzą elastyczność i bardzo dobre przyleganie opatrunku, co sprzyja mobilizacji pacjentów po zabiegu operacyjnym.</t>
  </si>
  <si>
    <t>6x8cm</t>
  </si>
  <si>
    <t>9x10cm</t>
  </si>
  <si>
    <t>9x15cm</t>
  </si>
  <si>
    <t>10x20cm</t>
  </si>
  <si>
    <t>10x25cm</t>
  </si>
  <si>
    <t>10x30cm</t>
  </si>
  <si>
    <t>10x35cm</t>
  </si>
  <si>
    <t xml:space="preserve">Sterylny opatrunek specjalistyczny,  żelujący. Wykonany z alkoholu poliwinylowego (PVA) z siarczanem srebra. Działanie bójcze już po 30 min. do 7 dni.  Do ran powierzchownych i głębokich z wysiękiem od średniego do dużego. Wykazujący wysoką absorbcję i retencję. Transferujący wysięk do opatrunku chłonnego. Wysoce elastyczny po zżelowaniu. Możliwość docinania. Zapobiega tworzeniu się biofilmu w ranie- badanie in vivo. Opatrunek posiada 0,2 mg/cm2 srebra równomiernie rozmieszczonego w strukturach. </t>
  </si>
  <si>
    <t>5x5cm</t>
  </si>
  <si>
    <t>15x15cm</t>
  </si>
  <si>
    <t>4,5x10cm</t>
  </si>
  <si>
    <t>4,5x20cm</t>
  </si>
  <si>
    <t>4,5x30cm</t>
  </si>
  <si>
    <t>Sterylny opatrunek specjalistyczny, żelujący.  Wykonany z alkoholu poliwinylowego (PVA).  Przeznaczony do ran powierzchownych i głębokich z wysiękiem od średniego do dużego. Wykazujący wysoką absorbcję i retencję. Transferujący wysięk do opatrunku chłonnego. Wysoce elastyczny po zżelowaniu.  Możliwość docinania.</t>
  </si>
  <si>
    <t>10x11cm</t>
  </si>
  <si>
    <t>2x45cm</t>
  </si>
  <si>
    <t>12,5x17,5cm</t>
  </si>
  <si>
    <t>17,5x22,5cm</t>
  </si>
  <si>
    <t>12,5x22,5cm</t>
  </si>
  <si>
    <t>Pakiet 1</t>
  </si>
  <si>
    <t>Cena opakowania handlowego ( netto)</t>
  </si>
  <si>
    <t>Pakiet 2</t>
  </si>
  <si>
    <t>Bezszwowy przyrząd mocujący centralne cewniki naczyniowe o rozmiarze do 12F. Przyrząd mocujący składa się z delikatnego włókninowego podłoża, pokrytego silikonowym klejem oraz specjalnie uformowanego tworzywa sztucznego do przeprowadzenia i stabilizacji kanałów cewnika naczyniowego. Dołączony do przyrządu przezroczysty  opatrunek bakteriobójczy z hydrożelem, zawierającym wagowo 2% roztwór glukonianu chlorheksydyny (wyrób medyczny klasy III.) Czas utrzymania na wkłuciu do 7 dni. Opakowanie folia-papier. W każdym jednostkowym opakowaniu obrazkowa samoprzylepna instrukcja aplikacji.</t>
  </si>
  <si>
    <t>nie dotyczy</t>
  </si>
  <si>
    <t>Bakteriobójczy opatrunek do mocowania cewników naczyniowych.Opatrunek sterylny, przezroczysty, wykonany z foli poliuretanowej pokrytej przezroczystym klejem akrylowym z glukonianem chlorheksydyny (2% CHG). Opatrunek odporny na działanie środków dezynfekcyjnych zawierających alkohol. Posiada wzmocnioną laminowaną włókninę z nacięciami na brzegach oraz wycięciem w postaci „dziurki od klucza”. Ramka ułatwia aplikację, duży pasek włókninowy, laminowany do mocowania oraz metka do oznaczenia. Wyrób medyczny klasy III. Potwierdzenie bariery folii dla wirusów =&gt;27nm przez niezależne laboratorium na podstawie badań statystycznie znamiennej ilości próbek. . Czas utrzymania na wkłuciu do 7 dni. Opakowanie folia-papier.</t>
  </si>
  <si>
    <t>7x8,5 cm</t>
  </si>
  <si>
    <t>Jednorazowy,  wysokochłonny podkład higieniczny na stół operacyjny wykonany z dwóch scalonych powłok: mocnego, nieprzemakalnego laminatu i chłonnego rdzenia na całej długości prześcieradła. Wymiary prześcieradła: 100 cm (+/-2 cm) x 225 cm ( +/- 4 cm). O gładkiej, jednorodnej powierzchni  – nie powodującej uszkodzeń skóry pacjenta. Wchłanialność co najmniej 3,5 l. W zestawie (podkład pakowany z prześcieradłem w jednym opakowaniu) z prześcieradłem transportowym o rozmiarze 85 cm (+/-2cm)  x 165 cm (+/-3 cm) o udźwigu minimum 200 kg. Produkt łatwy do identyfikacji po rozpakowaniu (opatrzony nazwą produktu lub wytwórcy). Opakowanie a. 25 kompletów.</t>
  </si>
  <si>
    <t>Opakowanie handlowe (wielkość zgodnie ze sposobem fakturowania)</t>
  </si>
  <si>
    <t>Cena jedn. netto w zł</t>
  </si>
  <si>
    <t>1200</t>
  </si>
  <si>
    <t>10</t>
  </si>
  <si>
    <t>op.</t>
  </si>
  <si>
    <t>szt.</t>
  </si>
  <si>
    <t>Jednorazowa, sterylna, bezlateksowa osłona na mikroskop. Rozmiar osłony 117 cm (+/- 1 cm).  na 267 cm (+/- 1 cm). Soczewka o średnicy 65 mm o dużej przezierności, odporna na zarysowania, z materiału nie odbijającego światła i nie tłukącego.  Produkt posiadający trzy  pasy ściągające – umożliwiające mocowanie na mikroskopie. Opakowanie a.10 szt.</t>
  </si>
  <si>
    <t>Cena opakowania handlowego (netto)</t>
  </si>
  <si>
    <t>Pakiet 3</t>
  </si>
  <si>
    <t>Pakiet 8 - zespolenia naczyniowe</t>
  </si>
  <si>
    <t xml:space="preserve">Pakiet 9 - sprzęt dla potrzeb kliniki Urologii </t>
  </si>
  <si>
    <t>Pakiet 10 - przewody do chłodzenia</t>
  </si>
  <si>
    <t>Stetoskop jednorazowy z membraną dwutonową - membrana wykonana z włókna szklanego, epoksydowa z obramowaniem z termoplastycznego poliuretanu. Przewód plastikowy. Oliwki - powłoka z elastomeru silikonowego. Nie zawiera ftalanów ani lateksu, kałczuku naturalnego. Zgodne z normami: ISO 13485 Wyroby Medyczne - Systemy zarządzania jakością, EN/ISO 14971 Wyroby Medyczne - Zastosowanie zarządzania ryzykiem, EN/ISO 10993-1 - Biologiczna ocena wyrobów medycznych, IEC 62366 - Wyroby Medyczne - Zastosowanie inżynierii użyteczności do wyrobów medycznych.</t>
  </si>
  <si>
    <t>Próbówka plastikowa bez dodatków 9 ml, op. a. 50 szt.</t>
  </si>
  <si>
    <t>Próbówka szklana bez dodatków 10 ml, op. a. 50 szt.</t>
  </si>
  <si>
    <t>Igły chirurgiczne bose, okrągłe, zakrzywione, 1,1 mm, długość 55 mm. Op. a. 12 szt.</t>
  </si>
  <si>
    <t>Igły chirurgiczne bose, okrągłe, zakrzywione, 1,1 mm, długość 32 mm. Op. a. 12 szt.</t>
  </si>
  <si>
    <t>Jednorazowe igły do zastrzyków podskórnych. Zgodne z normami ISO 7864 i DIN 13097. Cienkie igły, wykonane ze stali nierdzewnej, chromowo-niklowej. Gładka powierzchnia z powłoką silikonową. Bezbolesne wkłucie, przeźroczysta, plastikowa nasadka typu Luer-Lock. Nasadka igły wykonana z polipropylenu. Nasadka z kolorowymi oznaczeniami zgodna z ISO 6009. Op. 100 sztuk. Wszystkie dostępne rozmiary.</t>
  </si>
  <si>
    <t>Igły chirurgiczne bose, okrągłe, zakrzywione, średnica 1,0 mm, długość 42 mm. Op. a. 12 szt.</t>
  </si>
  <si>
    <t>Jednorazowe pierścienie do zespoleń naczyń krwionośnych, rozmiar 1,0 mm. 1 opakowanie zawiera 6 szt. pierścieni</t>
  </si>
  <si>
    <t>Jednorazowe pierścienie do zespoleń naczyń krwionośnych, rozmiar 1,5 mm. 1 opakowanie zawiera 6 szt. pierścieni</t>
  </si>
  <si>
    <t>Jednorazowe pierścienie do zespoleń naczyń krwionośnych, rozmiar 2,0 mm. 1 opakowanie zawiera 6 szt. pierścieni</t>
  </si>
  <si>
    <t>Jednorazowe pierścienie do zespoleń naczyń krwionośnych, rozmiar 2,5 mm. 1 opakowanie zawiera 6 szt. pierścieni</t>
  </si>
  <si>
    <t>Jednorazowe pierścienie do zespoleń naczyń krwionośnych, rozmiar 3,0 mm. 1 opakowanie zawiera 6 szt. pierścieni</t>
  </si>
  <si>
    <t>Jednorazowe pierścienie do zespoleń naczyń krwionośnych, rozmiar 3,5 mm. 1 opakowanie zawiera 6 szt. pierścieni</t>
  </si>
  <si>
    <t>Jednorazowe pierścienie do zespoleń naczyń krwionośnych, rozmiar 4,0 mm. 1 opakowanie zawiera 6 szt. pierścieni</t>
  </si>
  <si>
    <t>Mikroklipsy tytanowe do zamykania naczyń krwionośnych, rozmiar: wysokość 2,4 mm, długość 3,1 mm. 1 opakowanie 180 szt.</t>
  </si>
  <si>
    <t>Mikroklipsy tytanowe do zamykania naczyń krwionośnych Superfine, rozmiar : wysokość 1,5 mm, długość 2,1 mm. 1 opakowanie  180 szt.</t>
  </si>
  <si>
    <t>Mikroklipsy tytanowe do zamykania naczyń krwionośnych, rozmiar: wysokość 4,5 mm, długość 4,7 mm. 1 opakowanie  180 szt.</t>
  </si>
  <si>
    <t>Jednorazowa osłona  kompatybilna z cystoskopem giętkim CST-400 - terapeutyczny płaszcz Slide-On (kanał roboczy 2,1mm) do cystoskopów/histoskopów CST-4000/4000i. Op. a. 10 szt.</t>
  </si>
  <si>
    <t>1,0 mm</t>
  </si>
  <si>
    <t>1,5 mm</t>
  </si>
  <si>
    <t>2,0 mm</t>
  </si>
  <si>
    <t>2,5 mm</t>
  </si>
  <si>
    <t>3,0 mm</t>
  </si>
  <si>
    <t>3,5 mm</t>
  </si>
  <si>
    <t>4,0 mm</t>
  </si>
  <si>
    <t>H2,4 mm, L3,1 mm</t>
  </si>
  <si>
    <t>H1,5 mm, L2,1 mm</t>
  </si>
  <si>
    <t>H4,5 mm, L4,7 mm</t>
  </si>
  <si>
    <t>Aplikator do mikroklipsów w rozmiarze: wysokość 4,5 mm, długość 4,7 mm. Długość  15 cm.</t>
  </si>
  <si>
    <t>Aplikator do mikroklipsów Superfine w rozmiarze : wysokość 1,5 mm, długość 2,1 mm. Długość  15 cm.</t>
  </si>
  <si>
    <t>Aplikator do mikroklipsów rozmiarze: wysokość 2,4 mm, długość 3,1 mm. Długość  15 cm.</t>
  </si>
  <si>
    <t>L15 cm</t>
  </si>
  <si>
    <t>Jednorazowe przewody służące do chłodzenia urządzenia piezochirurgicznego, wykorzystywanego do precyzyjnego ciecią kości w trakcie zabiegów, kompatybilne z Mectron Piezosurgery Flex.</t>
  </si>
  <si>
    <t>Sterylny zestaw dodatkowy o minimalnym składzie:
- Organizator przewodów typu velcro, w rozmiarze 2,5  x 30-35 cm – 1 szt.
- Grasper – narzędzie laparoskopowe o długości 33 cm i średnicy 5 mm z koszyczkowym przyłączem prądu monopolarnego. Rękojeść z zapadką. Końcówka robocza typu zęby szczura (2 zęby na jednej szczęce , 1 ząb na drugiej szczęce) – 1 szt. 
- Ostrze nr 11 z osłoną i nasadką – 1 szt. 
- Cewnik Folley’a silikonowy 16CH 40 cm, 2 otwory, balon 5-10 ml – 1 szt. 
- Worek do zbiórki moczu 2000 ml – 1 szt. 
- Taca na narzędzia laparoskopowe min. 20 x 55 cm – 1 szt. 
Zestaw zapakowany z opakowaniu papierowo – foliowe typu TYVEC i następnie w karton. Sterylizacja EO. Zestaw oznaczony kolorystycznie na boku oraz w dolnej części opakowania jednostkowego, z napisem: ADENEKTOMIA. Na opakowaniu min. 4 naklejki typu TAG, z możliwością ich przeniesienia do dokumentacji medycznej.</t>
  </si>
  <si>
    <t>Pakiet 11 - zestaw dodatkowy</t>
  </si>
  <si>
    <t>Bakteriobójczy opatrunek do mocowania podskórnych portów naczyniowych. Składa się z dwóch części: żelowej podkładki, zawierającej  2% roztwór glukonianu chlorheksydyny o rozmiarze: 6,2 x 4,9 cm oraz przezroczystego opatrunku wykonanego z foli poliuretanowej  o rozmiarze 12x12 cm.  Przezroczysta folia nie zawiera kleju.  Obrzeża opatrunku wzmocnione są  laminowaną włókniną  zawierającą klej akrylowy z nacięciami na brzegach oraz wycięciem. Ramka ułatwia aplikację, duży pasek włókninowy, laminowany do mocowania oraz metka do oznaczenia. Wyrób medyczny klasy III. Czas utrzymania na porcie naczyniowym  do 7 dni. Odporny na działanie środków dezynfekcyjnych zawierających alkohol. Opakowanie folia-papier.</t>
  </si>
  <si>
    <t>Sterylny, przezroczysty opatrunek do mocowania podskórnych portów naczyniowych wykonany z foli poliuretanowej. Przezroczysta folia nie zawiera kleju.  Obrzeża opatrunku wzmocnione są  laminowaną włókniną zawierającą klej akrylowy z nacięciami na brzegach oraz wycięciem. Ramka ułatwia aplikację, duży pasek włókninowy, laminowany do mocowania oraz metka do oznaczenia. Wyrób medyczny klasy IIa. Czas utrzymania na porcie naczyniowym  do 7 dni. Odporny na działanie środków dezynfekcyjnych zawierających alkohol. Opakowanie folia-folia.</t>
  </si>
  <si>
    <t>12x12 cm</t>
  </si>
  <si>
    <t>Króciec, uniwersalna nakrętka do koncentratora tlenu</t>
  </si>
  <si>
    <t>Pakiet 12 - króciec</t>
  </si>
  <si>
    <t xml:space="preserve">Zestaw do leczenia zatok nosa. W skład zestawu wchodzi: dren, igła punkcyjna i igła iniekcyjna. Dren stanowi półsztywna rurka polietylenowa ze spiralnie uformowanym końcem. Długość drenu może wynosić 18 cm lub 20 cm. Średnica wewnętrzna drenu może wynosić 0,6 mm, 0,8 mm, 1,0 mm lub 1,2 mm. Do zakładania drenu służą igły punkcyjne o średnicy zewnętrznej 1,8 mm, 2,0 mm, 2,4 mm lub 2,5 mm i długości 80 mm lub 100 mm, z końcówką Luer. Część prosta drenu znajduje się wewnątrz igły. Płukanie zatok obocznych nosa prowadzi się przy użyciu strzykawki z igłą iniekcyjną o wymiarach 0,6x30, 0,8x40, 1,1x40 lub 1,2x40, dostosowanych do średnicy wewnętrznej drenu. Umieszczeniu drenu w zatoce towarzyszy punkcja, ale jedno nakłucie wystarcza do wielokrotnego płukania zatok obocznych nosa roztworem fizjologicznym soli lub antybiotykami, w przypadku ostrego zapalenia zatok. Płukanie zatok może być także wykonywane w warunkach domowych przez samych pacjentów. Wyrób jednorazowego użytku. </t>
  </si>
  <si>
    <t>zestaw</t>
  </si>
  <si>
    <t>Pakiet 14 - opatrunki do zebodołu</t>
  </si>
  <si>
    <t>Opatrunek kolagenowy do zębodołu z antybiotykiem, 1 stożek kolagenowo - gentamycynowy zawiera:
- 22,4 natywnych włókien kolagenu końskiego
- 16 mg siarczanu gentamycyny co odpowiada 8,8 - 11,44 mg gentamycyny.
Op. a. 5 szt.</t>
  </si>
  <si>
    <t>Opatrunek kolagenowy do zębodołu bez antybiotyku. 1 stożek kolagenowy zawiera 22,4 mg natywnych włókien kolagenu końskiego. Średnica 12 mm, wysokość - 16 mm. Op. a. 10 szt.</t>
  </si>
  <si>
    <t>Pakiet 15 - uszczelniacz opony twardej</t>
  </si>
  <si>
    <t>Paski do preparatu Nocolyse One Shot. Op. a. 100 szt.</t>
  </si>
  <si>
    <t>Pakiet 16 - paski</t>
  </si>
  <si>
    <t>Pakiet 17 - aplikatory do kleju Glubran</t>
  </si>
  <si>
    <t>Filtry do ssaka kostnego APEO. Op. a. 6 szt.</t>
  </si>
  <si>
    <t>Test wykrywający dopalacze, narkotyki oraz leki (min. 12 różnych substancji).</t>
  </si>
  <si>
    <t>Igła cystoskopowa jałowa, jednorazowego użytku, do ostrzykiwania dolnej części układu moczowego, 4,8 Fr, 23G, długość 35 cm. Igła z wysuwaną końcówką roboczą ( ostrą ), wysunięcie blokowane 4 stopniowe – 0,2,3,4,5 mm. Igła zakończona czarną końcówką indykacyjną, ułatwiającą lokalizację igły i odległość od miejsca wkłucia. Do użytku ze sztywnymi cystoskopami.</t>
  </si>
  <si>
    <t>Igła cystoskopowa jałowa, jednorazowego użytku, do ostrzykiwania dolnej części układu moczowego, 4,8 Fr, 23G, długość 70 cm. Igła z wysuwaną końcówką roboczą ( ostrą ), wysunięcie blokowane 4 stopniowe – 0,2,3,4,5 mm. Igła zakończona czarną końcówką indykacyjną, ułatwiającą lokalizację igły i odległość od miejsca wkłucia. Do użytku z giętkimi cystoskopami.</t>
  </si>
  <si>
    <t>Sterylny, hemostatyczny opatrunek stosowany po usunięciu igły z tętnicy promieniowej lub tętnicy grzbietowej stopy. Stosowany np. po pomiarze ciśnienia tętniczego lub gazometrii. Efekt hemostatyczny zapewnia odpowiednia kompresja za pomocą plastikowej podkładki warstwowej o grubości 9 mm z plastikową płytką oraz taśmy, która ma wielokierunkową rozciągliwość dla skutecznego zabezpieczenia miejsca wkłucia. Nacisk wzrasta proporcjonalnie do długości naciągniętej taśmy. Nie powoduje zmniejszenia przepływu krwi. Wymiar opatrunku przed rozciągnięciem 40 mm x 120 mm. Podkładka o owalnym kształcie o długości 27 mm.</t>
  </si>
  <si>
    <t>Maska endoskopowa, przeznaczona do bronchoskopii, gastroenterologii, przezprzełykowej echokardiografii. Jednorazowa, z PCV. Wymiary: rozm. 5 - dorosły - membrana 5 mm (0,2"). Op. a. 6 szt.</t>
  </si>
  <si>
    <t>Maska endoskopowa, przeznaczona do bronchoskopii, gastroenterologii, przezprzełykowej echokardiografii. Jednorazowa, z PCV. Wymiary: rozm. 5 - dorosły - membrana 10 mm (0,39"). Op. a. 6 szt.</t>
  </si>
  <si>
    <t>Sterylny, transparentny opatrunek kontaktowy z siatki poliamidowej z mikroporami, obustronnie pokryty warstwą miękkiego silikonu na całej powierzchni, bez przeciwskazań do stosowania w połączeniu z lekami i maściami, do zaopatrywania ran o wysięku słabym do bardzo dużego jako opatrunek pierwotny, z maksymalna możliwośćią czasu aplikacji w łożysku rany - 10-14 dni, z możłiwością docinania, pakowany pojedynczo.</t>
  </si>
  <si>
    <t>Sterylny, transparentny opatrunek kontaktowy z siatki poliuretanowej z mikroporami, jednostronnie pokryty warstwą miękkiego silikonu na całej powierzchni, bez przeciwskazań do stosowania w połączeniu z lekami i maściami, do zaopatrywania ran o wysięku słabym do bardzo dużego jako opatrunek pierwotny, z maksymalna możliwośćią czasu aplikacji w łożysku rany - 10-14 dni, z możłiwością docinania, pakowany pojedynczo.</t>
  </si>
  <si>
    <t>Sterylny, trójwarstwowy opatrunek  z pianki poliuretanowej do ran z małym i srednim wysiękiem, z kontaktową warstwą z miękkiego silikonu na całej powierzchni opatrunku, z możliwością docinania do wybranego kształtu/rozmiaru, pakowany pojedynczo.</t>
  </si>
  <si>
    <t>Sterylny, trójwarstwowy opatrunek przeciwbakteryjny z pianki poliuretanowej do ran z małym i srednim wysiękiem, przeciwbakteryjny - z jonami srebra w postaci siarczanu srebra rozłożonymi równomiernie w powierzchni opatrunku , z węglem aktywowanym, z kontaktową warstwą silikonową na całej powierzchni opatrunku, wykazujący sie wysoką paro- i gazoprzepuszczalnością, pakowany pojedynczo.</t>
  </si>
  <si>
    <t>Cienki  trójwarstwowy opatrunek z pianki poliuretanowej z warstwą kontaktową z miękkiego silikonu, przeznaczony do ran suchych i  z bardzo małym wysiękiemm szczególnie w koncoweh fazie gojenia - ziarnina, naskórek z możliwością docinania, pakowany pojedynczo.</t>
  </si>
  <si>
    <t>Sterylny, samoprzywierający,wysokochłonny,paro - i gazoprzepuszczalny przeciwbakteryjny wodoodporny pięciowarstwowy  opatrunek, z obramowaniem z pej folii poliuretanowej (bez kleju), z perforowaną silikonową warstwą kontaktową  na całej powierzchni opatrunku (arstwa kontaktowa ciągla na powierchni bordera i wyspy opatrunku, bez kleju, wykazująca adhezję) Opatrunek przeciwbakteryjny z siarczanem srebra oraz węglem aktywowanym pochłaniający nieprzyjemny zapach z rany. Wysokochłonny dzięki warstwie pianki poliuretanowej i warstwie superabsorbentu, pakowany pojedynczo.</t>
  </si>
  <si>
    <t>Sterylny, wodoodporny pięciowarstwowy  opatrunek wysokochłonny, z obramowaniem z paroprzepuszczalnej, wodoodpornej folii poliuretanowej, z warstwą kontaktową z miękkiego, perforowanego silikonu na całej powierzchni opatrunku.Przeznaczony do opatrywania ran w okolicy kości krzyzowej jak również profilektycznie.  Rozmiar w kształcie serca na kośc krzyżową, pakowany pojedynczo.</t>
  </si>
  <si>
    <t>Opatrunek mocujacy z silikonowa warstwa kontaktowa Safetac. Bezbolesna i atraumatyczna zmiana opatrunku. Idealny do mocowania opatrunków, przewodów, kaniul dozylnych, drenów u pacjentów z delikatna i wrazliwa skórą zwłaszcza u dzieci. Dostosowuje sie do kształtów ciała.</t>
  </si>
  <si>
    <t>Sterylny, trójwarstwowy opatrunek  z pianki poliuretanowej do ran z małym i srednim wysiękiem, z kontaktową warstwą z miękkiego silikonu na całej powierzchni opatrunku, wyprofiloany opatrunek idealnie dopasowuje się  do każdego kształtu pięty lub łokcia, pakowany pojedynczo.</t>
  </si>
  <si>
    <t>Jałowy, włóknisty opatrunek wykonany z wysokochłonnych włókien polialkoholu winylowego, który pod wpływem pochłonietego wysieku z rany przekształca sie w żel. Dedykowany do ran powierzchownych i głebokich z wysiekiem.</t>
  </si>
  <si>
    <r>
      <t xml:space="preserve">Oliwki do tympanometru dostępne w rozmiarach 12 mm, 13 mm, 14 mm, 15 mm, 19 mm (zamawiający dopuszcza zaoferowanie dodatkowo innych wielkości). Pakowane w opakowania zbiorcze jeden rozmiar oliwki. Opakowanie a. 100 szt. </t>
    </r>
    <r>
      <rPr>
        <b/>
        <sz val="11"/>
        <color theme="1"/>
        <rFont val="Calibri"/>
        <family val="2"/>
        <charset val="238"/>
        <scheme val="minor"/>
      </rPr>
      <t>Kompatybilne z tympanometrem Titan.</t>
    </r>
  </si>
  <si>
    <t>Jednorazowy jałowy fartuch chirurgiczny pełnobarierowy zgodny z EN 13795 1-3 z włókniny polipropylenowej typu SMS; gramatura materiału bazowego min 40g/m2. Wzmocnienie wykonane z laminatu włóknina- folia ( PP- PE ) w części przedniej fartucha i na głównej części ramion. Gramatura wzmocnienia min 42 g/m2. Fartuch zapinany u góry za pomocą jednoczęściowej taśmy z możliwością zapięcia w dowolnym miejscu na plecach. Rękaw zakończony elastycznym mankietem z dzianiny poliestrowej o długości 8 cm (+/- 1 cm). Pod szyją kolorowa (czerwona) lamówka pozwalająca na szybką identyfikację rodzaju fartucha w zależności od typu wzmocnienia lub jego braku. Tylne części fartucha zachodzące na siebie. Umiejscowienie troków w specjalnej tekturowej prowadnicy oznaczonej dwoma kolorami umożliwia zawiązanie ich zgodnie z procedurami postępowania aseptycznego i zapewnia pełną sterylność tylnej części fartucha. Szwy wykonane techniką ultradźwiękową. Materiał musi być nieprzenikalny dla wirusów wg ANSI/AAMI PB70 Poziom 4 (wg normy ASTM F 1671M:2013). Rozmiar M - XXL. Odporność na przesiąkanie płynów 165 cm H2O (wg ISO EN 20811). Wytrzymałość na wypychanie - na sucho: min 303 kPa (wg ISO EN ISO 13938-1). Wytrzymałość na wypychanie - na mokro: min 217 kPa (wg ISO EN ISO 13938-1). Fartuch zapakowany w opakowanie typu peel pouch i we włókninę SMS zabezpieczającą przed przypadkowym zabrudzeniem w trakcie otwierania. Do każdego fartucha chirurgicznego dołączone są dwa ręczniki celulozowe. Każdy fartuch musi posiadać 2 etykiety identyfikacyjne (do wklejania do dokumentacji medycznej) zawierającą datę ważności i nr serii umieszczoną na zewnątrz opakowania jednostkowego.</t>
  </si>
  <si>
    <t>Jednorazowy jałowy fartuch chirurgiczny pełnobarierowy zgodny z EN 13795 1-3 z włókniny polipropylenowej typu SMS; gramatura materiału bazowego min 40g/m2. Fartuch zapinany u góry za pomocą jednoczęściowej taśmy z możliwością zapięcia w dowolnym miejscu na plecach. Rękaw zakończony elastycznym mankietem z dzianiny poliestrowej o długości 8 cm (+/- 1 cm). Pod szyją kolorowa (zielona) lamówka pozwalająca na szybką identyfikację rodzaju fartucha w zależności od typu wzmocnienia lub jego braku. Tylne części fartucha zachodzące na siebie. Umiejscowienie troków w specjalnej tekturowej prowadnicy oznaczonej dwoma kolorami umożliwia zawiązanie ich zgodnie z procedurami postępowania aseptycznego i zapewnia pełną sterylność tylnej części fartucha. Szwy wykonane techniką ultradźwiękową. WVTR (paroprzepuszczalność) wyrażona w g/m2/24h, ASTM 6701: 7000. Rozmiar M - XXL. Odporność na przesiąkanie płynów 40 cm H2O (wg ISO EN 20811). Wytrzymałość na wypychanie - na sucho: min 139 kPa (wg ISO EN ISO 13938-1). Wytrzymałość na wypychanie - na mokro: min 138 kPa (wg ISO EN ISO 13938-1). Fartuch zapakowany w opakowanie typu peel pouch i we włókninę SMS zabezpieczającą przed przypadkowym zabrudzeniem w trakcie otwierania. Do każdego fartucha chirurgicznego dołączone są dwa ręczniki celulozowe. Każdy fartuch musi posiadać 2 etykiety identyfikacyjne (do wklejania do dokumentacji medycznej) zawierającą datę ważności i nr serii umieszczoną na zewnątrz opakowania jednostkowego.</t>
  </si>
  <si>
    <t>par</t>
  </si>
  <si>
    <t>Drut do wiązania odłomów kostnych śr 0,9-1,5 mm dł druta 5m</t>
  </si>
  <si>
    <t>Drut Kirschnera 2,0x310mm</t>
  </si>
  <si>
    <t>Drut Kirschnera 1,2x310mm</t>
  </si>
  <si>
    <t>Drut Kirschnera 1,6x310mm</t>
  </si>
  <si>
    <t>Drut Kirschnera 2,4x310mm</t>
  </si>
  <si>
    <t>Drut Kirschnera 2,5x310mm</t>
  </si>
  <si>
    <t>Drut Kirschnera 1,8x310mm</t>
  </si>
  <si>
    <t>Drut Kirschnera 0,9x310mm</t>
  </si>
  <si>
    <t>Drut Kirschnera 2,2x310mm</t>
  </si>
  <si>
    <t>Drut Kirschnera 2,8x310mm</t>
  </si>
  <si>
    <t>Drut Kirschnera 0,8x310mm</t>
  </si>
  <si>
    <t>Drut Kirschnera 1,0x310mm</t>
  </si>
  <si>
    <t>Drut Kirschnera 1,4x310mm</t>
  </si>
  <si>
    <t>Pieluchomajtki dla dorosłych, posiadające laminat oddychający na całej powierzchni - rozmiar L (chłonność minimalna 2600g, falbanki wzdłuż wkładu chłonnego zapobiegające wypływowi moczu i kału, cztery elastyczne przylepco rzepy do wielokrotnego mocowania, 2 ściągacze taliowe (przód i tył), podwójny wskaźnik wilgotności: czarny nadruk rozmywający się pod wpływem cieczy, klejowy - 2 żółte paski, zmieniający barwę na zieloną pod wpływem cieczy, obwód pasa 100 - 150cm). dwa anatomicznie ukształtowane wkłady chłonne z pulpy celulozowej z superabsorbentem. rozmiary minimalne: długość całkowita pieluchomajtki 970mm, szerokość 790mm. masa 1 sztuki pieluchomajtki nie mniej niż 108g. długość wkładu chłonnego górnego 490mm, dolnego 820mm, szerokość wkładu chłonnego: przód 280mm, środek 160mm, tył 280mm. opakowanie a’30</t>
  </si>
  <si>
    <t>Pieluchomajtki dla dorosłych, posiadające laminat oddychający na całej powierzchni - rozmiar XL (chłonność minimalna 2600g), falbanki wzdłuż wkładu chłonnego zapobiegające wypływowi moczu i kału, cztery elastyczne przylepco rzepy do wielokrotnego mocowania, 2 ściągacze taliowe (przód i tył), podwójny wskaźnik wilgotności: czarny nadruk rozmywający się pod wpływem cieczy, klejowy - 2 żółte paski, zmieniający barwę na zieloną pod wpływem cieczy, obwód pasa 130 - 170cm). dwa anatomicznie ukształtowane wkłady chłonne z pulpy celulozowej z superabsorbentem. rozmiary minimalne: długość całkowita pieluchomajtki 970mm, szerokość 860mm. masa 1 sztuki pieluchomajtki nie mniej niż 109g. długość wkładu chłonnego górnego 490mm, dolnego 820mm, szerokość wkładu chłonnego: przód 280mm, środek 160mm, tył 280mm. opakowanie a’30.</t>
  </si>
  <si>
    <t>Pieluchomajtki dla dorosłych, posiadające laminat oddychający na całej powierzchni - rozmiar M (chłonność minimalna 2300g, falbanki wzdłuż wkładu chłonnego zapobiegające wypływowi moczu i kału, cztery elastyczne przylepco rzepy do wielokrotnego mocowania, 2 ściągacze taliowe (przód i tył), podwójny wskaźnik wilgotności: czarny nadruk rozmywający się pod wpływem cieczy, klejowy - 2 żółte paski, zmieniający barwę na zieloną pod wpływem cieczy, obwód pasa 75 - 110cm). dwa anatomicznie ukształtowane wkłady chłonne z pulpy celulozowej z superabsorbentem. rozmiary minimalne: długość całkowita pieluchomajtki 830mm, szerokość 640mm. masa 1 sztuki pieluchomajtki nie mniej niż 93g. długość wkładu chłonnego górnego 400mm, dolnego 690mm, szerokość wkładu chłonnego: przód 260mm, środek 160mm, tył 260mm. opakowanie a’30.</t>
  </si>
  <si>
    <t>Ubranie operacyjne jednorazowe (bluza + spodnie) wykonane z włókniny typu SMS, o właściwościach hydrofobowych, o gramaturze nie mniej niż 40 g/m2. Bluza z krótkim rękawem. Spodnie długie z tasiemką w pasie, włóknina nieprześwitująca. Komplet zapakowany w torebkę foliową, przezroczystą z czytelną etykietą, w opakowaniu bluza +spodnie. Rozmiary S – XXXL. Produkt powinien spełniać normy EN 13795 oraz zawierać dane producenta. Wyrób medyczny.</t>
  </si>
  <si>
    <t>kpl.</t>
  </si>
  <si>
    <t>Jednorazowa końcówka do Kerrisona, ukośna, bez wyrzutnika, cienka lub standardowa stopka, szerokość szczęki 2 mm, 3 mm, 4 mm do wyboru przez Zamawiającego. Opakowanie 3 szt.</t>
  </si>
  <si>
    <t>Pakiet 13 - zestaw do leczenia zatok nosa</t>
  </si>
  <si>
    <t>Pakiet 7  - oliwki do tympanometru</t>
  </si>
  <si>
    <t>Pakiet 6  - igły - do poprawy</t>
  </si>
  <si>
    <t>Pakiet 5 - próbówki do PRF</t>
  </si>
  <si>
    <t>Pakiet 4 - stetoskop jednorazowy</t>
  </si>
  <si>
    <t>Jednorazowy zestaw laryngoskopowy, nierozłączalny (łyżka połączona z rękojeścią na stałe), gotowy do użytku po wyjęciu z opakowania, zgodny z normą ISO 7376. W skład zestawu wchodzi: łyżka typ Macintosh z chirurgicznej stali nierdzewnej  oraz rękojeść z tworzywa sztucznego z poprzecznymi frezami w postaci okręgów oraz zainstalowaną baterią 6V. Możliwość szybkiego i bezdotykowego wyjęcia baterii po użyciu w celu ich bezpiecznej utylizacji. Łyżka z wbudowanym źródłem światła typu LED o oraz antyrefleksyjną, satynową powierzchnią.  Końcówka od strony pacjenta atraumatyczna, zaokrąglona (przekrój w formie walca), pogrubiona. Zestaw przetestowany pod kątem wytrzymałości połączenia siłą nacisku 15 kg (potwierdzić oświadczeniem producenta - załączyć do oferty).
Na górnej części łyżki podane informacje tj.: rozmiar i typ łyżki, symbol CE, numer katalogowy, symbol „nie do powtórnego użycia” (przekreślona cyfra 2). Na bocznej krawędzi łyżki logo i nazwa producenta.                                                                                                                                         
Rozmiar zestawu - kodowany kolorem na opakowaniu / dł. x szer. /typ rękojeści:  
#0 - czerwony / dł. 61.0 mm x szer. 8.5 mm rękojeść pediatryczna
#1 - biały / dł. 75.0 mm x szer. 11.5 mm rękojeść pediatryczna                                                           
#2 - niebieski / dł. 93.0 mm x szer. 12.5 mm rękojeść dla dorosłych                                                         
#3 - żółty / dł. 110.0 mm x szer. 13.5 mm rękojeść dla dorosłych                                                         
#4 - różowy / dł. 135.0 mm x szer. 14.0 mm rękojeść dla dorosłych                                                     
#5 - zielony / dł. 156.0 mm x szer. 14.0 mm rękojeść dla dorosłych                                      
Możliwości sprawdzenia wszystkich elementów oraz poprawności działania zestawu w opakowaniu bez potrzeby jego otwierania. Opakowanie jednostkowe foliowe. Łatwe do otwarcia saszetki, oznaczone symbolem strzałki, wskazującym miejsce otwarcia opakowania. Na opakowaniu jednostkowym etykieta zawierająca: rozmiar, długość i typ łyżki, typ rękojeści, nr katalogowy, datę ważności, nr serii (LOT), kod QR. Opakowanie oznaczone nazwą i logiem producenta. Okres ważności 3 lata. Produkt czysty mikrobiologicznie.</t>
  </si>
  <si>
    <r>
      <t xml:space="preserve">Jednorazowy zestaw laryngoskopowy, nierozłączalny (łyżka połączona z rękojeścią na stałe), gotowy do użytku po wyjęciu z opakowania, zgodny z normą ISO 7376. W skład zestawu wchodzi: łyżka typu Macintosh z chirurgicznej stali nierdzewnej oraz metalowa rękojeść z zainstalowaną baterią 6V. Rękojeść </t>
    </r>
    <r>
      <rPr>
        <b/>
        <sz val="11"/>
        <color indexed="8"/>
        <rFont val="Calibri"/>
        <family val="2"/>
        <charset val="238"/>
        <scheme val="minor"/>
      </rPr>
      <t>metalowa</t>
    </r>
    <r>
      <rPr>
        <sz val="11"/>
        <color indexed="8"/>
        <rFont val="Calibri"/>
        <family val="2"/>
        <charset val="238"/>
        <scheme val="minor"/>
      </rPr>
      <t xml:space="preserve"> z podłużnymi frezami zapewniającymi pewny chwyt, zakończona zakrętką z tworzywa sztucznego. Możliwość szybkiego wyjęcia baterii po użyciu w celu ich bezpiecznej utylizacji. Łyżka z wbudowanym źródłem światła typu LED oraz antyrefleksyjną, satynową powierzchnią. Od strony pacjenta atraumatyczna, zaokrąglona (przekrój w formie walca), pogrubiona. Stopka mocująca wykonana z tworzywa sztucznego połączona z łyżką wspawanym wewnątrz elementem ze stali nierdzewnej. Zestaw przetestowany pod kątem wytrzymałości połączenia siłą nacisku 20 kg (potwierdzić oświadczeniem producenta - załączyć do oferty). Na górnej krawędzi łyżki podane informacje tj.: rozmiar i typ łyżki, symbol CE, numer katalogowy, symbol „nie do powtórnego użycia” (przekreślona cyfra 2). Na bocznej krawędzi łyżki logo i nazwa producenta. Rozmiar zestawu - kodowany kolorem na opakowaniu / dł. x szer. / typ rękojeści: 
#0 - czerwony / dł. 61.0 mm x szer. 8.5 mm / rękojeść pediatryczna
#1 - biały / dł. 75.0 mm x szer. 11.5 mm / rękojeść pediatryczna
#2 - niebieski / dł. 93.0 mm x szer. 12.5 mm / rękojeść pediatryczna           
#2 - niebieski / dł. 93.0 mm x szer. 12.5 mm / rękojeść dorosły                       
#2 - niebieski / dł. 93.0 mm x szer. 12.5 mm / rękojeść krótka                                                       
#3 - żółty / dł. 110.0 mm x szer. 13.5 mm / rękojeść dorośli                     
#3 - żółty / dł. 110.0 mm x szer. 13.5 mm / rękojeść krótka                     
#3.5 - żółty / dł. 122.0 mm x szer. 13.5 mm / rękojeść dorośli                                                          
#4 - różowy / dł. 135.0 mm x szer. 14.0 mm / rękojeść dorośli                   
#4 - różowy / dł. 131.0 mm x szer. 14.0 mm / rękojeść krótka                                                
#5 - zielony / dł. 156.0 mm x szer. 14.0 mm / rękojeść dorośli
Opakowanie jednostkowe folia. Możliwości sprawdzenia wszystkich elementów oraz poprawności działania zestawu w opakowaniu bez potrzeby jego otwierania. Łatwe do otwarcia saszetki. Na opakowaniu jednostkowym etykieta zawierająca: rozmiar i typ łyżki, nr katalogowy, datę ważności, nr serii (LOT), kod QR. Opakowanie oznaczone nazwą i logiem producenta. Produkt bez zawartości lateksu, czysty mikrobiologicznie.</t>
    </r>
  </si>
  <si>
    <r>
      <t xml:space="preserve">Jednorazowa łyżka do laryngoskopu, światłowodowa, typ Macintosh zaprojektowana do użytku w warunkach </t>
    </r>
    <r>
      <rPr>
        <b/>
        <sz val="11"/>
        <color indexed="8"/>
        <rFont val="Calibri"/>
        <family val="2"/>
        <charset val="238"/>
        <scheme val="minor"/>
      </rPr>
      <t>rezonansu magnetycznego</t>
    </r>
    <r>
      <rPr>
        <sz val="11"/>
        <color indexed="8"/>
        <rFont val="Calibri"/>
        <family val="2"/>
        <charset val="238"/>
        <scheme val="minor"/>
      </rPr>
      <t>. Wykonana z odpornego na odkształcenia poliwęglanu, kompatybilna z dedykowanymi do rezonansu magnetycznego rękojeściami w standardzie ISO 7376 (tzw. Zielony Standard). Końcówka łyżki od strony pacjenta atraumatyczna, zaokrąglona, pogrubiona. Światłowód osłonięty, zapewniający mocne skupienie światła. Stopka mocująca wykonana z tworzywa sztucznego z zielonym znacznikiem standardu ISO 7376 na bocznej krawędzi. Mocowanie w rękojeści sprężynowym zatrzaskiem kulkowym w postaci 2 kulek stabilizujących, wykonanych z niemagnetycznego metalu i plastikowym hakiem. Łyżka przetestowana pod kątem wytrzymałości w połączeniu z rękojeścią, siłą nacisku 15 kg.  (Potwierdzić oświadczeniem producenta - załączyć do oferty). Na górnej krawędzi łyżki wyraźny symbol „MR” - Rezonans Magnetyczny oraz kod łyżki. Na bocznej krawędzi podane informacje tj.: symbol CE, numer katalogowy zawierający rozmiar i typ łyżki, symbol „nie do powtórnego użycia” (przekreślona cyfra 2), logo i nazwa producenta. Łyżka testowana laboratoryjnie pod kątem bezpiecznego użycia w następujących warunkach rezonansu magnetycznego: - statyczne pole magnetyczne do 3 Tesli pole gradientu przestrzennego do 2250 Gausów/cm maksymalny uśredniony dla całego ciała współczynnik absorpcji swoistej (SAR) wynoszący 2,68 W/kg przez 15 minut skanowania (potwierdzić oświadczeniem producenta lub instrukcją obsługi). Rozmiar łyżek - kodowany kolorem na opakowaniu / dł. x szer.:
#1 - czerwony / dł. 70.0 mm x szer. 10.0 mm                                                               
#2 - biały / dł. 90.0 mm x szer. 12.0 mm                                                          
#3 - niebieski / dł. 110.0 mm x szer. 15.0 mm                                                           
#4 - żółty / dł. 133.0 mm x szer. 15.0 mm                                                                                 
Opakowanie jednostkowe - podwójna folia. Łatwe do otwarcia saszetki, oznaczone symbolem strzałki, wskazującym miejsce otwarcia opakowania. Na opakowaniu jednostkowym etykieta zawierająca: rozmiar, długość i typ łyżki, nr katalogowy, nr serii (LOT), kod QR. Opakowanie oznaczone nazwą i logiem producenta oraz wyraźnym symbolem MR (Rezonans Magnetyczny). Produkt bez zawartości lateksu, czysty mikrobiologicznie.</t>
    </r>
  </si>
  <si>
    <r>
      <t xml:space="preserve">Rękojeść do laryngoskopu, jednorazowa przeznaczona do użytku w warunkach </t>
    </r>
    <r>
      <rPr>
        <b/>
        <sz val="11"/>
        <color indexed="8"/>
        <rFont val="Calibri"/>
        <family val="2"/>
        <charset val="238"/>
        <scheme val="minor"/>
      </rPr>
      <t>rezonansu magnetycznego</t>
    </r>
    <r>
      <rPr>
        <sz val="11"/>
        <color indexed="8"/>
        <rFont val="Calibri"/>
        <family val="2"/>
        <charset val="238"/>
        <scheme val="minor"/>
      </rPr>
      <t xml:space="preserve"> z wbudowanym źródłem światła - dioda LED. Rękojeść w kolorze czarnym, metalowa niemagnetyczna z podłużnymi frezami zapewniającymi pewny chwyt. W górnej części rękojeści znacznik w postaci zielonej obwódki identyfikujący tzw. Zielony Standard ISO 7376. Na bocznych ściankach rękojeści oznaczenia tj: symbol CE, numer katalogowy, symbol „nie do powtórnego użycia” (przekreślona cyfra 2), symbol „MR”,  logo i nazwa producenta. Dodatkowy symbol „MR” na spodzie uchwytu. Przetestowana pod kątem wytrzymałości w połączeniu z łyżką siłą nacisku 15 kg  (Potwierdzić oświadczeniem producenta - załączyć do oferty). 
W zestawie wielorazowa litowa bateria 3.7V (z limitem użyć do 5 razy), zapewniająca do 100 min. świecenia. Rękojeść pozwalająca na szybkie, bezkontaktowe wyjęcie lub włożenie baterii w celu uniknięcia zakażeń krzyżowych. Rękojeści testowane laboratoryjnie, mogą być bezpiecznie używane w następujących warunkach rezonansu magnetycznego:
- statyczne pole magnetyczne do 3 Tesli włącznie 
- pole gradientu przestrzennego do 2250 Gausów/cm włącznie 
- maksymalny uśredniony dla całego ciała współczynnik absorpcji swoistej (SAR) wynoszący 2,68 W/kg przez 15 minut skanowania  (potwierdzenie oświadczeniem producenta lub instrukcją obsługi)                                                                                                                                  Rozmiar rękojeści - kodowany kolorem na opakowaniu / dł. x szer.:
# Dorosły - różowy / dł. 140.0 mm x szer. 29.0 mm
Opakowanie jednostkowe - folia. Możliwość przetestowania działania rękojeści bez jej otwierania. Łatwa do otwarcia saszetka. Na opakowaniu jednostkowym etykieta zawierająca: rozmiar, nr katalogowy, datę ważności, nr serii (LOT), kod QR. Opakowanie oznaczone nazwą i logiem producenta oraz wyraźnym dużym symbolem „MR” (Rezonans Magnetyczny). Produkt bez zawartości lateksu, czysty mikrobiologicznie. Opakowanie zbiorcze (karton) zawiera 10 szt. rękojeści oraz 2 baterie litowe 3.7V z limitowanym użyciem do 5 razy każda.</t>
    </r>
  </si>
  <si>
    <r>
      <t xml:space="preserve">Jednorazowa łyżka do laryngoskopu, światłowodowa, do trudnych intubacji typ </t>
    </r>
    <r>
      <rPr>
        <b/>
        <sz val="11"/>
        <color indexed="8"/>
        <rFont val="Calibri"/>
        <family val="2"/>
        <charset val="238"/>
        <scheme val="minor"/>
      </rPr>
      <t xml:space="preserve">McCoy </t>
    </r>
    <r>
      <rPr>
        <sz val="11"/>
        <color indexed="8"/>
        <rFont val="Calibri"/>
        <family val="2"/>
        <charset val="238"/>
        <scheme val="minor"/>
      </rPr>
      <t>(ruchoma końcówka łyżki). Łyżka wykonana z chirurgicznej stali nierdzewnej, kompatybilna z rękojeściami w standardzie ISO 7376 (tzw. Zielony Standard). Antyrefleksyjna, satynowa powierzchnia. Końcówka łyżki od strony pacjenta atraumatyczna, zaokrąglona (przekrój w formie walca), pogrubiona. Światłowód osłonięty, zapewniający mocne skupienie światła. Stopka mocująca wykonana z tworzywa sztucznego w kolorze zielonym, połączona z łyżką wspawanym wewnątrz hakiem ze stali nierdzewnej widocznym na zewnątrz. Mocowanie łyżki w rękojeści sprężynowym zatrzaskiem kulkowym w postaci 2 kulek stabilizujących oraz metalowym hakiem wewnątrz stopki. Łyżka przetestowana pod kątem wytrzymałości w połączeniu z rękojeścią siłą nacisku 20 kg (potwierdzić oświadczeniem producenta - załączyć do oferty). Na górnej części łyżki wyraźnie oznaczony: rozmiar i typ łyżki, symbol CE, numer katalogowy, symbol „nie do powtórnego użycia” (przekreślona cyfra 2). Na bocznej krawędzi oznaczone logo z nazwą producenta.                                                                                                                                                                                                                                                                                           
Rozmiar łyżki - kodowany kolorem na opakowaniu / dł. x szer.:                                                                                                                                               
#2 - niebieski / dł. 93.0 mm x szer. 12.5 mm                                                         
#3 - żółty / dł. 110.0 mm x szer. 13.5 mm                                                           
#4 - fioletowy / dł. 135.0 mm x szer. 14.0 mm
Opakowanie jednostkowe - folia. Łatwe do otwarcia saszetki. Na opakowaniu jednostkowym podany: rozmiar, długość i typ łyżki, nr katalogowy, nr seryjny (LOT). Opakowanie oznaczone nazwą i logiem producenta. Produkt bez zawartości lateksu, czysty mikrobiologicznie.</t>
    </r>
  </si>
  <si>
    <t>Plaster mocujący cewniki: tlenowe, sondy żołądkowe i dwunastnicze oraz inne cewniki donosowe zapobiegający przemieszczaniu się cewników i ogranicza kontakt cewnika z wrażliwą dotykową okolicą nosa. Różne rozmiary.</t>
  </si>
  <si>
    <t>Higieniczne, jednorazowe skarpety z 100% poliamidu w uniwersalnym rozmiarze. Na palcach okrągły szew, w górnej cześci elastyczny i rozciągliwy mankiet.</t>
  </si>
  <si>
    <t>G21, 80 mm</t>
  </si>
  <si>
    <t>G23, 60 mm</t>
  </si>
  <si>
    <t>G21, 120 mm</t>
  </si>
  <si>
    <t xml:space="preserve">G20, 70 mm </t>
  </si>
  <si>
    <t>Uszczelniacz opony twardej kompatybilny z końcówką Adherus.</t>
  </si>
  <si>
    <t>Pojedynczo pakowane, sterylne paski przeznaczone do pomiaru ilości wydzielanego filmu łzowego w teście Schirmera. Op. a. 100 szt.</t>
  </si>
  <si>
    <t>Jednorazowy ustnik z gumką wstępnie złożony (gumka założona z jednej strony), pakowany pojedynczo w torebki strunowe.</t>
  </si>
  <si>
    <t xml:space="preserve"> Kleszcze biopsyjne, jednorazowe, 2,3 mm/120 cm, pokrywane. Op. a. 10 szt.</t>
  </si>
  <si>
    <t>Chwytak do usuwania ciał obcych, jednorazowy, powlekany, 2,3 mm/180 cm, typ: krokodylki (zęby aligatora i szczura). Op. a. 10 szt.</t>
  </si>
  <si>
    <t>Szczotka cytologiczna do pobierania wymazów z bronchoskopu dł. 120 cm/śr 2,0 mm, kompatybilna z bronchoskopem Pentax Medical 2,8 EB 19-J10. Op. a. 20 szt.</t>
  </si>
  <si>
    <t>Tacka sterylizacyjna do dokręcane końcówki do narzędzi, na 19 szt końcówek, pakowana pojedyńczo.</t>
  </si>
  <si>
    <t>Rękojeść do haczyka, pakowana pojedyńczo.</t>
  </si>
  <si>
    <t>zest</t>
  </si>
  <si>
    <t>Ssanie - płukanie, jednorazowego użytku, sterylne w podwójnym sterylnym opakowaniu, śr.kaniuli 5mm, dł.robocza 330mm, dwa plastikowe przyłącza do soli fizjologicznej, jedno przyłącze do zbiornika na treść odessaną, sterowanie rękojeścią w systemie trąbkowym z kolorystycznym zróżnicowaniem dla ssania i płukania. Kaniula w części dystalnej wyposażona w min.8 otworów. Kaniula matowana i anty-odblaskowa a w części dystalnej atraumatyczna. Możliwość doposażenia zestawów o sterylne kaniule o śr.10mm i dł. 330 lub 450m. Rękojeść wyposażona w kanał roboczy do wprowadzenia elektrod monopolarnych (10 szt./op.)</t>
  </si>
  <si>
    <t>op</t>
  </si>
  <si>
    <t>Narzędzie laparoskopowe wielofunkcyjne, w części dystalnej bransz grasper 1x2 zęby, w części środkowej imadło uwtardzone wkładką węglową TC, w części proksymalnej nożyczki dedykowane do przecinania materiałów szewnych monofilamentowych od 0-2/0 oraz plecionek wchłanialych 0-2/0, bransze czernione o dł.roboczej 17mm. Narzędzie 4 częściowe, wkład wkręcany w tubus na gwint, montowanie trzonu na kulkę z plastikową rękojeścią, rękojeść z blokadą dolną z możliwością dezaktwyacji i ze złączem HF, dł.robocza trzonu 330mm, śr.5mm</t>
  </si>
  <si>
    <t>Retraktor atraumatyczny, pięciopalczasty zginany, średnica trzonu 10 mm, długość trzonu 32 cm.</t>
  </si>
  <si>
    <t>szt</t>
  </si>
  <si>
    <t>Cewnik do laparoskopii kompatybilne z klejem Glubran</t>
  </si>
  <si>
    <t>Urządzenie rozpylające do laparoskopii. kompatybilne z klejem Glubran</t>
  </si>
  <si>
    <t>Urządzenie rozpylające do laparotomii. kompatybilne z klejem Glubran</t>
  </si>
  <si>
    <t>Małe urządzenie rozpylające do laparoskopii. kompatybilne z klejem Glubran</t>
  </si>
  <si>
    <t>Małe urządzenie rozpylające do laparotomii. kompatybilne z klejem Glubran</t>
  </si>
  <si>
    <t>130X125MM</t>
  </si>
  <si>
    <t>134X110MM</t>
  </si>
  <si>
    <t xml:space="preserve">105X60MM </t>
  </si>
  <si>
    <t xml:space="preserve">75X75MM </t>
  </si>
  <si>
    <t xml:space="preserve">75X57MM </t>
  </si>
  <si>
    <t>Proteza do kranioplastyki sterylna, przeznaczona do uzupełniania ubytku kości w pokrywie czaszki. Wykonana z przędzy polipropylenowej (94%) i poliestrowej (6%), nieulegająca uszkodzeniom mechanicznym o dużej wytrzymałości, niskiej masie właściwej i minimalnej chłonności wody, nietoksyczna. Potrójny sposób pakowania: 2 rękawy papierowo-foliowe + kartonik papierowy. Rozmiary standardowe:</t>
  </si>
  <si>
    <t>Proteza do kranioplastyki sterylna, przeznaczona do uzupełniania ubytku kości w pokrywie czaszki. Wykonana z przędzy polipropylenowej (94%) i poliestrowej (6%), nieulegająca uszkodzeniom mechanicznym o dużej wytrzymałości, niskiej masie właściwej i minimalnej chłonności wody, nietoksyczna. Potrójny sposób pakowania: 2 rękawy papierowo-foliowe + kartonik papierowy.Rozmiary na podstawie obrazu CT, indywidulanie dopasowane do ubytku, sterylne:</t>
  </si>
  <si>
    <t xml:space="preserve">MNIEJSZE NIŻ 50CM KWADRATOWE DOSTOSOWANY </t>
  </si>
  <si>
    <t xml:space="preserve">50-120CM² DOSTOSOWANY </t>
  </si>
  <si>
    <t xml:space="preserve">WIĘKSZE NIŻ 120CM KWADRATOWE DOSTOSOWANY </t>
  </si>
  <si>
    <t xml:space="preserve">ZŁOŻONY Z 2 SZT DOSTOSOWANY </t>
  </si>
  <si>
    <t>Becton</t>
  </si>
  <si>
    <t xml:space="preserve">Strzykawka do przepłukiwania fabrycznie napełniona izotonicznym roztworem 0.9% NaCl pojemność nominalna 3 ml, skala do 3 ml i z wypełnieniem 3 ml do procedur aseptycznych – sterylna zawartość. Strzykawka ma posiadać średnicę cylindra odpowiadającej strzykawce 10 ml. Graficzne oznaczenie strefy sterylnej na korpusie strzykawki. 
Ogranicznik tłoka strzykawki uniemożliwiający przypadkowe wysunięcie tłoka poza przestrzeń sterylną strzykawki i kontaminację roztworu podczas przygotowania strzykawki do przepłukiwania. Naciśnięcie tłoka strzykawki w celu odblokowania blokady(stopera) tłoka.Tłok wykonany z polipropylenu, prosty na całej długości (bez przewężeń). Specjalna budowa tłoka eliminująca zwrotny napływ krwi do cewnika potwierdzony zerowy refluks. Strzykawka wyposażona w długi minimum 2cm korek zamykający, umożliwiający odpowietrzenie strzykawki bez konieczności całkowitego ściągania korka, który posiada gwintowany Luer Lock, zapobiegający przypadkowej kontaminacji wewnętrznej części stożka. Wyrób medyczny klasy III . Okres stabilności roztworu oraz ważności produktu 3 lata. Nie zawiera BPA, LATEXU, DEHP, PVC. Sterylizowana parowo- opakowanie foliowe. Data wazności bezpośrednio na cylindrze. Ilość sztuk w opakowaniu 30. Dołączyć do oferty opublikowane badania kliniczne (min. 3) udawadniające,  że zastosowanie zaoferowanych fabrycznie napełnionych strzykawek pozwala znacząco obniżyć częstość występowania odcewnikowych zakażeń krwi. </t>
  </si>
  <si>
    <t xml:space="preserve">Strzykawka do przepłukiwania fabrycznie napełniona izotonicznym roztworem 0.9% NaCl pojemność nominalna 5 ml, skala do 5 ml i z wypełnieniem 5 ml do procedur aseptycznych – sterylna zawartość. Strzykawka ma posiadać średnicę cylindra odpowiadającej strzykawce 10 ml. Graficzne oznaczenie strefy sterylnej na korpusie strzykawki. 
Ogranicznik tłoka strzykawki uniemożliwiający przypadkowe wysunięcie tłoka poza przestrzeń sterylną strzykawki i kontaminację roztworu podczas przygotowania strzykawki do przepłukiwania. Naciśnięcie tłoka strzykawki w celu odblokowania blokady(stopera) tłoka.Tłok wykonany z polipropylenu, prosty na całej długości (bez przewężeń). Specjalna budowa tłoka eliminująca zwrotny napływ krwi do cewnika potwierdzony zerowy refluks. Strzykawka wyposażona w długi minimum 2cm korek zamykający, umożliwiający odpowietrzenie strzykawki bez konieczności całkowitego ściągania korka, który posiada gwintowany Luer Lock, zapobiegający przypadkowej kontaminacji wewnętrznej części stożka. Wyrób medyczny klasy III . Okres stabilności roztworu oraz ważności produktu 3 lata. Nie zawiera BPA, LATEXU, DEHP, PVC. Sterylizowana parowo- opakowanie foliowe. Data wazności bezpośrednio na cylindrze. Ilość sztuk w opakowaniu 30. Dołączyć do oferty opublikowane badania kliniczne (min. 3) udawadniające,  że zastosowanie zaoferowanych fabrycznie napełnionych strzykawek pozwala znacząco obniżyć częstość występowania odcewnikowych zakażeń krwi. </t>
  </si>
  <si>
    <t xml:space="preserve">Strzykawka do przepłukiwania fabrycznie napełniona izotonicznym roztworem 0.9% NaCl pojemność nominalna 10 ml, skala do 10 ml i z wypełnieniem 10 ml do procedur aseptycznych – sterylna zawartość. Strzykawka ma posiadać średnicę cylindra odpowiadającej strzykawce 10 ml. Graficzne oznaczenie strefy sterylnej na korpusie strzykawki. 
Ogranicznik tłoka strzykawki uniemożliwiający przypadkowe wysunięcie tłoka poza przestrzeń sterylną strzykawki i kontaminację roztworu podczas przygotowania strzykawki do przepłukiwania. Naciśnięcie tłoka strzykawki w celu odblokowania blokady(stopera) tłoka.Tłok wykonany z polipropylenu, prosty na całej długości (bez przewężeń). Specjalna budowa tłoka eliminująca zwrotny napływ krwi do cewnika potwierdzony zerowy refluks. Strzykawka wyposażona w długi minimum 2cm korek zamykający, umożliwiający odpowietrzenie strzykawki bez konieczności całkowitego ściągania korka, który posiada gwintowany Luer Lock, zapobiegający przypadkowej kontaminacji wewnętrznej części stożka. Wyrób medyczny klasy III . Okres stabilności roztworu oraz ważności produktu 3 lata. Nie zawiera BPA, LATEXU, DEHP, PVC. Sterylizowana parowo- opakowanie foliowe. Data wazności bezpośrednio na cylindrze. Ilość sztuk w opakowaniu 30. Dołączyć do oferty opublikowane badania kliniczne (min. 3) udawadniające,  że zastosowanie zaoferowanych fabrycznie napełnionych strzykawek pozwala znacząco obniżyć częstość występowania odcewnikowych zakażeń krwi. </t>
  </si>
  <si>
    <t>Jałowy, skład zestawu: strzykawka 20 ml – 1 sztuka, kompresy gazowe 17N 12W, rozmiar 10cm x 10cm, masa 1 sztuki kompresu min. 2,75g, wielkość wykroju min. 30cm x 38,5cm – 10 sztuk, lubrykant z lidokainą i chloreksydyną w strzykawce, pojemność 6ml – 1 sztuka, cienka metalowa pęseta do bronchoskopii o długości min. 12,5 cm, narzędzie metalowe jednorazowego użytku, wykonane ze stali polerowanej, nierdzewnej AISI 410-420, twardość stali 42-52 HRC., narzędzie musi posiadać trwale naniesiony znak CE i znak jednorazowości, narzędzia zabezpieczone na końcu plastikowym „kapturkiem”, narzędzia zgodne z normą PN-EN 7153-1, znakowane kolorem w celu odróżnienia od narzędzi wielorazowego użytku – 1 sztuka, nerka plastikowa o pojemności 700ml, rozmiar 25cmx10,5cmx5cm – 1 sztuka, pojemnik okrągły o pojemności 250ml, transparentny z podziałką, wysokość 5,5cm, średnica denka 7cm – 1 sztuka. Wszystkie elementy owinięte serwetą o rozmiarze (+,-)70x50cm, laminat wykonany z włókniny polipropylenowej i folii polietylenowo-polipropylenowej o gramaturze 43 g/m2, kolor niebieski, chłonność 617%, nasiąkliwość 16,91%,  wytrzymałość na rozdzieranie wzdłużne 15,57N, wytrzymałość, na rozdzieranie poprzeczne 23,29N, wytrzymałość na wypychanie na sucho 218 kPa, wytrzymałość na wypychanie na mokro 130 kPa, odporność na przenikanie cieczy 182 cmH2O, folia posiada właściwości antystatyczne, laminat nie powoduje drażnienia, uczulenia nie jest cytotoskyczny (wymagana karta danych technicznych, potwierdzająca powyższe parametry). Zestaw zapakowany w torebkę papierowo-foliową (z wyjątkiem strzykawki z lubrykantem z lidokainą i chloreksydyną) z dużą, czytelną, etykietą z nazwą zestawu i indeksem.. Całość zapakowana w torebkę przezroczystą, posterylizacyjną, samoprzylepną z dużą czytelną, perforowaną etykietą z kodami kreskowymi z czterema naklejkami transferowymi, zawierającymi numer serii, datę ważności, numer LOT. Zamawiający wymaga dokument w postaci raportu walidacji procesu sterylizacji, a także kartę danych technicznych, potwierdzającą wszystkie wymagane parametry.</t>
  </si>
  <si>
    <t>Strzykawka do przepłukiwania fabrycznie napełniona izotonicznym roztworem 0.9% NaCl o poj. 20 ml., skala oraz wypełnienie odpowiadająca nominalnej pojemności strzykawki.</t>
  </si>
  <si>
    <t>Jednorazowy pojemnik z formaliną o pojemności 20 ml do utrwalania próbek bipsyjnych i histopatologicznych opakowanie zbiorcze 24 szt.</t>
  </si>
  <si>
    <t>Jednorazowy pojemnik z formaliną o pojemności 60 ml do utrwalania próbek bipsyjnych i histopatologicznych opakowanie zbiorcze 18 szt.</t>
  </si>
  <si>
    <r>
      <t xml:space="preserve">Rękojeść laparoskopowa z możliwością dokręcenia końcówek za pomocą dwóch blokujących się gwintów na końcu narzędzia, zawierające pin do koagulacji monopolarnej z portem do płukania kanału roboczego, długość 34 cm </t>
    </r>
    <r>
      <rPr>
        <b/>
        <sz val="11"/>
        <color indexed="8"/>
        <rFont val="Calibri"/>
        <family val="2"/>
        <charset val="238"/>
        <scheme val="minor"/>
      </rPr>
      <t>z zatrzaskiem, pakowany pojedyńczo</t>
    </r>
  </si>
  <si>
    <r>
      <t xml:space="preserve">Rękojeść laparoskopowa z możliwością dokręcenia końcówek za pomocą dwóch blokujących się gwintów na końcu narzędzia, zawierające pin do koagulacji monopolarnej z portem do płukania kanału roboczego, długość 34 cm </t>
    </r>
    <r>
      <rPr>
        <b/>
        <sz val="11"/>
        <color indexed="8"/>
        <rFont val="Calibri"/>
        <family val="2"/>
        <charset val="238"/>
        <scheme val="minor"/>
      </rPr>
      <t>bez zatrzasku, pakowany pojedyńczo.</t>
    </r>
  </si>
  <si>
    <r>
      <t xml:space="preserve">Nożyczki, dokręcane końcówki do rękojeści, 6 rodzaji:  </t>
    </r>
    <r>
      <rPr>
        <b/>
        <sz val="11"/>
        <color indexed="8"/>
        <rFont val="Calibri"/>
        <family val="2"/>
        <charset val="238"/>
        <scheme val="minor"/>
      </rPr>
      <t xml:space="preserve">EndoCut, MiniEndocut, Metzenbaum oraz delikatne Metzenbaum, Micro, Hook </t>
    </r>
    <r>
      <rPr>
        <sz val="11"/>
        <color indexed="8"/>
        <rFont val="Calibri"/>
        <family val="2"/>
        <charset val="238"/>
        <scheme val="minor"/>
      </rPr>
      <t>5 szt w op.</t>
    </r>
  </si>
  <si>
    <r>
      <t xml:space="preserve">Dissektory, dokręcane końcówki do rękojeści: 6 rodzaji: </t>
    </r>
    <r>
      <rPr>
        <b/>
        <sz val="11"/>
        <color indexed="8"/>
        <rFont val="Calibri"/>
        <family val="2"/>
        <charset val="238"/>
        <scheme val="minor"/>
      </rPr>
      <t>Modified Maryland lub Tradycyjny Maryland, Nos Delfina, 5mm i 10 mm zakrzywiony pod kątem prostym, Birkett Grasper - Disektor</t>
    </r>
    <r>
      <rPr>
        <sz val="11"/>
        <color indexed="8"/>
        <rFont val="Calibri"/>
        <family val="2"/>
        <charset val="238"/>
        <scheme val="minor"/>
      </rPr>
      <t>, 5 szt w op.</t>
    </r>
  </si>
  <si>
    <r>
      <t xml:space="preserve">Grasper, dokręcane końcówki robocze do  rękojeści: 16 rodzaji: </t>
    </r>
    <r>
      <rPr>
        <b/>
        <sz val="11"/>
        <color indexed="8"/>
        <rFont val="Calibri"/>
        <family val="2"/>
        <charset val="238"/>
        <scheme val="minor"/>
      </rPr>
      <t>Tradycyjny i zmodyfikowany Tradycyjny, Fenestrated, Micro oraz Długi Fenestrated, Grabber, LapClinch, Zmodyfikowany Tradycyjny Babcock, Zmodyfikowany Raptor, 5 mm i 10 mm Babcock, Hunter, Allis Grasper, Cobra Tooth, Cup Tooth, Biopsy Punch, 5 szt w op.</t>
    </r>
  </si>
  <si>
    <r>
      <t>Grasper, 4 rodzaje jednorazowych atraumatycznych grasperów, dokręcanych końcówek do rękojeści, bez latexu, z poliuretanową powłoką: G</t>
    </r>
    <r>
      <rPr>
        <b/>
        <sz val="11"/>
        <color indexed="8"/>
        <rFont val="Calibri"/>
        <family val="2"/>
        <charset val="238"/>
        <scheme val="minor"/>
      </rPr>
      <t>rabber, Modified Raptor, Fenestrated, Short Grabber</t>
    </r>
    <r>
      <rPr>
        <sz val="11"/>
        <color indexed="8"/>
        <rFont val="Calibri"/>
        <family val="2"/>
        <charset val="238"/>
        <scheme val="minor"/>
      </rPr>
      <t>, 10 szt w op.</t>
    </r>
  </si>
  <si>
    <r>
      <t xml:space="preserve">Dokręcana końcówka jednorazowa do haczyka </t>
    </r>
    <r>
      <rPr>
        <b/>
        <sz val="11"/>
        <color indexed="8"/>
        <rFont val="Calibri"/>
        <family val="2"/>
        <charset val="238"/>
        <scheme val="minor"/>
      </rPr>
      <t xml:space="preserve">Szpatułka </t>
    </r>
    <r>
      <rPr>
        <sz val="11"/>
        <color indexed="8"/>
        <rFont val="Calibri"/>
        <family val="2"/>
        <charset val="238"/>
        <scheme val="minor"/>
      </rPr>
      <t xml:space="preserve">lub w kształcie </t>
    </r>
    <r>
      <rPr>
        <b/>
        <sz val="11"/>
        <color indexed="8"/>
        <rFont val="Calibri"/>
        <family val="2"/>
        <charset val="238"/>
        <scheme val="minor"/>
      </rPr>
      <t>litery L,</t>
    </r>
    <r>
      <rPr>
        <sz val="11"/>
        <color indexed="8"/>
        <rFont val="Calibri"/>
        <family val="2"/>
        <charset val="238"/>
        <scheme val="minor"/>
      </rPr>
      <t xml:space="preserve"> op. 10 szt.</t>
    </r>
  </si>
  <si>
    <t>Szczypce biopsyjne  jednorazowego użytku, łyżeczki z okienkiem typu szczęki aligatora; łyżeczki uchylne do biopsji
stycznych; osłonka bezpieczna dla kanałów biopsyjnych endoskopów; długość narzędzia 1150mm, maksymalna średnica cześci wprowadzenej
do endoskopu 1,9mm; minimalna średnica kanału roboczego 2,0mm; w opakowaniu 20 sztuk oddzielnie zapakowanych w sterylne pakiety
szczypiec; sterylizowane metodą napromieniowania promieniami gamma</t>
  </si>
  <si>
    <t>Szczypce biopsyjne  jednorazowego użytku, łyżeczki owalne z okienkiem; łyżeczki uchylne do biopsji stycznych; osłonka
bezpieczna dla kanałów biopsyjnych endoskopów; długość narzędzia 1150mm, maksymalna średnica cześci wprowadzenej do endoskopu
1,9mm; minimalna średnica kanału roboczego 2,0mm; w opakowaniu 20 sztuk oddzielnie zapakowanych w sterylne pakiety szczypiec;
sterylizowane metodą napromieniowania promieniami gamma</t>
  </si>
  <si>
    <t>Szczypce biopsyjne  jednorazowego użytku, łyżeczki owalne z okienkiem i igłą mocującą; łyżeczki uchylne do biopsji
stycznych; osłonka bezpieczna dla kanałów biopsyjnych endoskopów; długość narzędzia 1150mm, maksymalna średnica cześci wprowadzenej
do endoskopu 1,9mm; minimalna średnica kanału roboczego 2,0mm; w opakowaniu 20 sztuk oddzielnie zapakowanych w sterylne pakiety
szczypiec; sterylizowane metodą napromieniowania promieniami gamma</t>
  </si>
  <si>
    <t>Pakiet 18 - filtry do ssaka kostnego</t>
  </si>
  <si>
    <t>Pakiet 19 - testy</t>
  </si>
  <si>
    <t>Pakiet 20 - opatrunek hemostatyczny</t>
  </si>
  <si>
    <t>Pakiet 21 - maska endoskopowa</t>
  </si>
  <si>
    <t>Pakiet 22 - laparoskopia</t>
  </si>
  <si>
    <t>Pakiet 23 - fartuchy chirurgiczne i skarpetki jednorazowe</t>
  </si>
  <si>
    <t>Pakiet 24 - drut Kirschnera</t>
  </si>
  <si>
    <t>Pakiet 25 - pieluchomajtki</t>
  </si>
  <si>
    <t>Pakiet 26 - ubrania sms</t>
  </si>
  <si>
    <t>Pakiet 27 - końcówka do Kerrisona</t>
  </si>
  <si>
    <t>Pakiet 28 - laryngoskopia</t>
  </si>
  <si>
    <t>Pakiet 29 - opatrunek do cewników/sond donosowych</t>
  </si>
  <si>
    <t>Pakiet 30  - paski diagnostyczne test Schirmera</t>
  </si>
  <si>
    <t>Pakiet 31  - sprzęt jednorazowy</t>
  </si>
  <si>
    <t xml:space="preserve">Pakiet 32 - Zestaw do brochoskopii </t>
  </si>
  <si>
    <t>Pakiet 33 - laparoskopia</t>
  </si>
  <si>
    <t>Pakiet 34 - retraktor</t>
  </si>
  <si>
    <t>Pakiet 35 - sól do przepłukiwań</t>
  </si>
  <si>
    <t>Pakiet 36  - strzykawka</t>
  </si>
  <si>
    <t>Pakiet 37 - pojemniki z formalina</t>
  </si>
  <si>
    <t>Pakiet 39 - Szczypce biopsyjne</t>
  </si>
  <si>
    <t>Pakiet 40 - Igła do krioablacji</t>
  </si>
  <si>
    <t>Igły 1.5mm lub 2.1mm (zgięte pod kątem 90°) do krioablacji (przy użyciu skrajnie niskich temperatur i utworzeniu kuli lodowej). Wskazanie do użycia w obszarach: tkanka gruczołu krokowego, krioablacja tkanek nowotworowych guzów złośliwych i niezłośliwych, nowotworów skóry i innych schorzeń skóry. Komponenty igły: ostra końcówka tnąca, trzon igły (długość 175mm) ze znacznikami, powłoka o niskim współczynniku tarcia i wskaźnik strefy aktywnej dla igieł posiadających wewnętrzny zwój elektryczny do ogrzewania, rękojeść z oznaczeniem kolorystycznym, przewód gazu, złącze do gazu. Igły ze znacznikami na trzonie - szerokie (pierwszy 20mm od końcówki, kolejne co 10mm) oraz wąskie (pierwszy 25mm od końcówki, kolejne co 5mm). Trzon igły zbudowany jest ze stali nierdzewnej, rękojeść mosiężna pokryta otoczką termokurczliwą, przewód gazu poliuretanowy. Igły w zależności od wersji kompatybilne z konsolami pracującymi z gazem argon.</t>
  </si>
  <si>
    <t>Jednorazowe metalowe końcówki do mikroodsysania o długości roboczej 120mm , kącie zagięcia 30 stopni i średnicy wew. 6CH. Długość całej końcówki : 19+/-0.6cm. Wyposażone w ergonomiczny opis wykonany z ABS z otworem kontroli ssania. W komplecie mandryn umożliwiający zmianę kształtu poprzez dogięcie oraz przywrócenie drożności w razie zapchania. Opakowanie podwójne, wew. worek foliowy, zew. opakowanie papierowo - foliowe . Karton zbiorczy 50szt.</t>
  </si>
  <si>
    <t>Jednorazowe metalowe końcówki do mikroodsysania o długości roboczej 120mm, kącie zagięcia 30 stopni i średnicy wew. 9CH . Długość całej końcówki : 19+/-0.6cm. Wyposażone w ergonomiczny opis wykonany z ABS z otworem kontroli ssania. W komplecie mandryn umożliwiający zmianę kształtu poprzez dogięcie oraz przywrócenie drożności w razie zapchania. Opakowanie podwójne, wew. worek foliowy, zew. opakowanie papierowo - foliowe. Karton zbiorczy 50szt.</t>
  </si>
  <si>
    <t>Jednorazowe metalowe końcówki do mikroodsysania o długości roboczej 120mm , kącie zagięcia 30 stopni i średnicy wew. 12CH . Długość całej końcówki : 19+/-0.6cm. Wyposażone w ergonomiczny opis wykonany z ABS z otworem kontroli ssania. W komplecie mandryn umożliwiający zmianę kształtu poprzez dogięcie oraz przywrócenie drożności w razie zapchania. Opakowanie podwójne, wew. worek foliowy, zew. opakowanie papierowo - foliowe. Karton zbiorczy 50szt.</t>
  </si>
  <si>
    <t>Jednorazowa, zagięta, metalowa końcówka do mikroodsysania typu: FRAZIER długość robocza po zagięciu 9 cm, zagięcie proksymalne 30°, średnica 12 FG, zakończenie POLEROWANE uchwyt ergonomiczny z kontrolą ssania wykonany z ABS, część metalowa trwale wklejona w uchwyt, plastikowy mandryn, opakowanie podwójne.</t>
  </si>
  <si>
    <t>Dren do odsysania pola operacyjnego, sterylny, śr. wew 7 mm, długość 3 m, super miękki o niskiej pamięci, o satynowym wykończeniu, dren zakończony żebrowanymi złączami żeńskimi z przegłubami antyzgięciowymi, nie zawiera szkodliwych ftalanów, pakowany podwójnie (zew. typu papier/folia oraz wew. folia), na opakowaniu napisy w języku polskim.</t>
  </si>
  <si>
    <t>Pakiet 41</t>
  </si>
  <si>
    <t>Pakiet 38  - protezy</t>
  </si>
  <si>
    <t>PAKIET</t>
  </si>
  <si>
    <t>Sterylny nakłuwacz jednorazowego użytku przeznaczony do profesjonalnego pobierania próbek krwi kapilarnej z opuszka palca.
- z mechanizmem zwalniającym uruchamianym po naciśnięciu spustu umieszczonego w poręcznej obudowie dostosowanej do precyzyjnego uchwytu,
- bezpieczny dla personelu medycznego przed przypadkowym zakłuciem,
- igła ze stali nierdzewnej, skośnie ścięta, ze szlifem trzypłaszczyznowym, silikonowana, zabezpieczona osłonką,
- konstrukcja nakłuwacza zabezpieczona przed możliwością ponownego użycia,
- z możliwością regulacji 3 głębokości ukłucia: 1,3 mm, 1,8 mm, 2,3 mm,
- rozmiar igły 23 G,
- wymagania minimalne dla opakowania: data ważności, LOT, seria, rozmiar igły, nazwa producenta, CE.</t>
  </si>
  <si>
    <t>Pakiet 42</t>
  </si>
  <si>
    <t>Pakiet 43 - strzykawka Janet</t>
  </si>
  <si>
    <t>Strzykawka Janet x 100 ml</t>
  </si>
  <si>
    <t>Pakiet 44 - osłonki na USG</t>
  </si>
  <si>
    <t xml:space="preserve"> Osłonka USG pudrowana w folii aluminiowej</t>
  </si>
  <si>
    <t xml:space="preserve">RAZEM </t>
  </si>
  <si>
    <t>Wartość netto w zł  prawa opcji</t>
  </si>
  <si>
    <t>Załącznik nr 2 do SWZ</t>
  </si>
  <si>
    <t>Uwaga ! Należy należy zapoznać się z poniższymi uwagami przed wypełnieniem Formularza asortymentowo-cenowego
1. Zamawiający zaleca sprawdzenie poprawności wyliczeń zgodnie z zasadami określonymi w rozdziale XV. pkt. 5 SWZ.
2. Formuły wpisane w Formularzu mają jedynie charakter pomocniczy. Wykonawca jest w pełni odpowiedzialny za prawidłowe wypełnienie Formularza asortymentowo-cenowego.
3. RAZEM - obliczyć wartość netto/brutto pakietu poprzez zsumowanie wartości netto/brutto poszczególnych pozycji w ramach danego pakietu (o ile dotyczy). 
4. Odpowiednio dla każdego pakietu obliczyć wartość całkowitą zamówienia netto i brutto wg tabeli zamieszczonej w każdym pakiecie.
5. Określenie właściwej stawki VAT należy do Wykonawcy. Należy podać stawkę VAT obowiązującą na dzień składania ofert.
6. Niewycenione pakiety, dla czytelności, prosimy usunąć!!!</t>
  </si>
  <si>
    <t>Sterylna, bezlateksowa,  jednorazowa osłona na sondę do USG śródoperacyjną, posiadającą warstwę lepną. Wymiary 13 cm na 244 cm. W komplecie z elementami mocującymi, polem sterylnym i żelem sterylnym a 20ml</t>
  </si>
  <si>
    <t>Osłona na rektalną sondę temperaturową (sterylna);rozm.5x200mm i 8x400mm. Rozmiar do wyboru zamawiającego.</t>
  </si>
  <si>
    <t>90/PN/ZP/D/2023- DOSTAWY  SPRZĘTU JEDNORAZOWEGO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</si>
</sst>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 #,##0.00\ &quot;zł&quot;_-;\-* #,##0.00\ &quot;zł&quot;_-;_-* &quot;-&quot;??\ &quot;zł&quot;_-;_-@_-"/>
    <numFmt numFmtId="43" formatCode="_-* #,##0.00\ _z_ł_-;\-* #,##0.00\ _z_ł_-;_-* &quot;-&quot;??\ _z_ł_-;_-@_-"/>
    <numFmt numFmtId="164" formatCode="[$-415]General"/>
    <numFmt numFmtId="165" formatCode="[$-415]0%"/>
    <numFmt numFmtId="166" formatCode="#,##0.00\ &quot;zł&quot;"/>
    <numFmt numFmtId="167" formatCode="&quot; &quot;#,##0.00&quot; zł &quot;;&quot;-&quot;#,##0.00&quot; zł &quot;;&quot; -&quot;#&quot; zł &quot;;&quot; &quot;@&quot; &quot;"/>
    <numFmt numFmtId="168" formatCode="[$-415]#,##0"/>
    <numFmt numFmtId="169" formatCode="0.00&quot; &quot;[$zł-415]"/>
    <numFmt numFmtId="170" formatCode="_-* #,##0.0\ _z_ł_-;\-* #,##0.0\ _z_ł_-;_-* &quot;-&quot;??\ _z_ł_-;_-@_-"/>
    <numFmt numFmtId="171" formatCode="_-* #,##0.0\ _z_ł_-;\-* #,##0.0\ _z_ł_-;_-* &quot;-&quot;?\ _z_ł_-;_-@_-"/>
    <numFmt numFmtId="172" formatCode="_-* #,##0\ _z_ł_-;\-* #,##0\ _z_ł_-;_-* &quot;-&quot;??\ _z_ł_-;_-@_-"/>
  </numFmts>
  <fonts count="28">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1"/>
      <color rgb="FF000000"/>
      <name val="Calibri"/>
      <family val="2"/>
      <charset val="238"/>
    </font>
    <font>
      <sz val="11"/>
      <color indexed="8"/>
      <name val="Calibri"/>
      <family val="2"/>
      <charset val="238"/>
    </font>
    <font>
      <sz val="11"/>
      <color rgb="FF000000"/>
      <name val="Arial"/>
      <family val="2"/>
      <charset val="238"/>
    </font>
    <font>
      <sz val="10"/>
      <color rgb="FF000000"/>
      <name val="Arial"/>
      <family val="2"/>
      <charset val="238"/>
    </font>
    <font>
      <sz val="8"/>
      <color rgb="FF000000"/>
      <name val="Calibri"/>
      <family val="2"/>
      <charset val="238"/>
    </font>
    <font>
      <sz val="10"/>
      <color rgb="FF000000"/>
      <name val="Arial CE1"/>
      <charset val="238"/>
    </font>
    <font>
      <sz val="10"/>
      <color rgb="FF000000"/>
      <name val="Arial1"/>
      <charset val="238"/>
    </font>
    <font>
      <sz val="10"/>
      <color indexed="8"/>
      <name val="Helvetica Neue"/>
    </font>
    <font>
      <sz val="10"/>
      <name val="Arial1"/>
      <charset val="238"/>
    </font>
    <font>
      <sz val="10"/>
      <name val="Arial"/>
      <family val="2"/>
      <charset val="238"/>
    </font>
    <font>
      <sz val="10"/>
      <name val="Arial CE"/>
      <charset val="238"/>
    </font>
    <font>
      <b/>
      <sz val="11"/>
      <color theme="1"/>
      <name val="Calibri"/>
      <family val="2"/>
      <charset val="238"/>
      <scheme val="minor"/>
    </font>
    <font>
      <sz val="11"/>
      <color rgb="FF000000"/>
      <name val="Calibri"/>
      <family val="2"/>
      <charset val="238"/>
      <scheme val="minor"/>
    </font>
    <font>
      <sz val="11"/>
      <name val="Calibri"/>
      <family val="2"/>
      <charset val="238"/>
      <scheme val="minor"/>
    </font>
    <font>
      <sz val="11"/>
      <color indexed="8"/>
      <name val="Calibri"/>
      <family val="2"/>
      <charset val="238"/>
      <scheme val="minor"/>
    </font>
    <font>
      <b/>
      <sz val="11"/>
      <color indexed="8"/>
      <name val="Calibri"/>
      <family val="2"/>
      <charset val="238"/>
      <scheme val="minor"/>
    </font>
    <font>
      <sz val="8"/>
      <color theme="1"/>
      <name val="Tahoma"/>
      <family val="2"/>
      <charset val="238"/>
    </font>
    <font>
      <b/>
      <sz val="11"/>
      <color rgb="FFFF0000"/>
      <name val="Calibri"/>
      <family val="2"/>
      <charset val="238"/>
      <scheme val="minor"/>
    </font>
    <font>
      <sz val="8"/>
      <name val="Tahoma"/>
      <family val="2"/>
      <charset val="238"/>
    </font>
  </fonts>
  <fills count="9">
    <fill>
      <patternFill patternType="none"/>
    </fill>
    <fill>
      <patternFill patternType="gray125"/>
    </fill>
    <fill>
      <patternFill patternType="solid">
        <fgColor theme="0"/>
        <bgColor indexed="64"/>
      </patternFill>
    </fill>
    <fill>
      <patternFill patternType="solid">
        <fgColor theme="0"/>
        <bgColor rgb="FFFFFF00"/>
      </patternFill>
    </fill>
    <fill>
      <patternFill patternType="solid">
        <fgColor theme="0"/>
        <bgColor rgb="FFE2F0D9"/>
      </patternFill>
    </fill>
    <fill>
      <patternFill patternType="solid">
        <fgColor theme="0"/>
        <bgColor rgb="FFDEEBF7"/>
      </patternFill>
    </fill>
    <fill>
      <patternFill patternType="solid">
        <fgColor theme="0"/>
        <bgColor rgb="FF00B0F0"/>
      </patternFill>
    </fill>
    <fill>
      <patternFill patternType="solid">
        <fgColor theme="0"/>
        <bgColor rgb="FFDAE3F3"/>
      </patternFill>
    </fill>
    <fill>
      <patternFill patternType="solid">
        <fgColor theme="0"/>
        <bgColor auto="1"/>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bottom style="thin">
        <color auto="1"/>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8"/>
      </left>
      <right style="thin">
        <color indexed="8"/>
      </right>
      <top style="thin">
        <color indexed="8"/>
      </top>
      <bottom style="thin">
        <color indexed="8"/>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29">
    <xf numFmtId="0" fontId="0" fillId="0" borderId="0"/>
    <xf numFmtId="44" fontId="8" fillId="0" borderId="0" applyFont="0" applyFill="0" applyBorder="0" applyAlignment="0" applyProtection="0"/>
    <xf numFmtId="164" fontId="9" fillId="0" borderId="0" applyBorder="0" applyProtection="0"/>
    <xf numFmtId="0" fontId="10" fillId="0" borderId="0"/>
    <xf numFmtId="44" fontId="8" fillId="0" borderId="0" applyFont="0" applyFill="0" applyBorder="0" applyAlignment="0" applyProtection="0"/>
    <xf numFmtId="43" fontId="8" fillId="0" borderId="0" applyFont="0" applyFill="0" applyBorder="0" applyAlignment="0" applyProtection="0"/>
    <xf numFmtId="167" fontId="11" fillId="0" borderId="0" applyFont="0" applyBorder="0" applyProtection="0"/>
    <xf numFmtId="164" fontId="12" fillId="0" borderId="0" applyBorder="0" applyProtection="0"/>
    <xf numFmtId="43" fontId="8" fillId="0" borderId="0" applyFont="0" applyFill="0" applyBorder="0" applyAlignment="0" applyProtection="0"/>
    <xf numFmtId="44" fontId="8" fillId="0" borderId="0" applyFont="0" applyFill="0" applyBorder="0" applyAlignment="0" applyProtection="0"/>
    <xf numFmtId="167" fontId="11" fillId="0" borderId="0" applyFont="0" applyBorder="0" applyProtection="0"/>
    <xf numFmtId="0" fontId="13" fillId="0" borderId="0" applyNumberFormat="0" applyBorder="0" applyProtection="0"/>
    <xf numFmtId="164" fontId="14" fillId="0" borderId="0" applyBorder="0" applyProtection="0"/>
    <xf numFmtId="167" fontId="11" fillId="0" borderId="0" applyFont="0" applyBorder="0" applyProtection="0"/>
    <xf numFmtId="164" fontId="12" fillId="0" borderId="0" applyBorder="0" applyProtection="0"/>
    <xf numFmtId="164" fontId="12" fillId="0" borderId="0" applyBorder="0" applyProtection="0"/>
    <xf numFmtId="0" fontId="15" fillId="0" borderId="0" applyNumberFormat="0" applyBorder="0" applyProtection="0"/>
    <xf numFmtId="164" fontId="9" fillId="0" borderId="0" applyBorder="0" applyProtection="0"/>
    <xf numFmtId="0" fontId="13" fillId="0" borderId="0" applyNumberFormat="0" applyBorder="0" applyProtection="0"/>
    <xf numFmtId="0" fontId="16" fillId="0" borderId="0" applyNumberFormat="0" applyFill="0" applyBorder="0" applyProtection="0">
      <alignment vertical="top" wrapText="1"/>
    </xf>
    <xf numFmtId="0" fontId="8" fillId="0" borderId="0"/>
    <xf numFmtId="0" fontId="17" fillId="0" borderId="0" applyNumberFormat="0" applyFill="0" applyBorder="0" applyAlignment="0" applyProtection="0"/>
    <xf numFmtId="164" fontId="13" fillId="0" borderId="0" applyBorder="0" applyProtection="0"/>
    <xf numFmtId="43" fontId="8" fillId="0" borderId="0" applyFont="0" applyFill="0" applyBorder="0" applyAlignment="0" applyProtection="0"/>
    <xf numFmtId="0" fontId="18" fillId="0" borderId="0"/>
    <xf numFmtId="44" fontId="18" fillId="0" borderId="0" applyFont="0" applyFill="0" applyBorder="0" applyAlignment="0" applyProtection="0"/>
    <xf numFmtId="0" fontId="19" fillId="0" borderId="0"/>
    <xf numFmtId="44" fontId="19" fillId="0" borderId="0" applyFont="0" applyFill="0" applyBorder="0" applyAlignment="0" applyProtection="0"/>
    <xf numFmtId="43" fontId="8" fillId="0" borderId="0" applyFont="0" applyFill="0" applyBorder="0" applyAlignment="0" applyProtection="0"/>
  </cellStyleXfs>
  <cellXfs count="190">
    <xf numFmtId="0" fontId="0" fillId="0" borderId="0" xfId="0"/>
    <xf numFmtId="0" fontId="22" fillId="2" borderId="2" xfId="0" applyFont="1" applyFill="1" applyBorder="1" applyAlignment="1">
      <alignment horizontal="left" vertical="center" wrapText="1"/>
    </xf>
    <xf numFmtId="43" fontId="21" fillId="3" borderId="2" xfId="0" applyNumberFormat="1" applyFont="1" applyFill="1" applyBorder="1" applyAlignment="1">
      <alignment horizontal="center" vertical="center" wrapText="1"/>
    </xf>
    <xf numFmtId="165" fontId="21" fillId="3" borderId="2" xfId="0" applyNumberFormat="1" applyFont="1" applyFill="1" applyBorder="1" applyAlignment="1">
      <alignment horizontal="center" vertical="center" wrapText="1"/>
    </xf>
    <xf numFmtId="0" fontId="20" fillId="6" borderId="0" xfId="0" applyFont="1" applyFill="1" applyAlignment="1">
      <alignment horizontal="center" vertical="center" wrapText="1"/>
    </xf>
    <xf numFmtId="167" fontId="20" fillId="6" borderId="0" xfId="0" applyNumberFormat="1" applyFont="1" applyFill="1" applyAlignment="1">
      <alignment horizontal="center" vertical="center" wrapText="1"/>
    </xf>
    <xf numFmtId="167" fontId="20" fillId="6" borderId="0" xfId="0" applyNumberFormat="1" applyFont="1" applyFill="1" applyBorder="1" applyAlignment="1">
      <alignment horizontal="center" vertical="center" wrapText="1"/>
    </xf>
    <xf numFmtId="43" fontId="20" fillId="2" borderId="0" xfId="0" applyNumberFormat="1" applyFont="1" applyFill="1" applyBorder="1" applyAlignment="1">
      <alignment horizontal="center" vertical="center"/>
    </xf>
    <xf numFmtId="164" fontId="7" fillId="4" borderId="2" xfId="0" applyNumberFormat="1" applyFont="1" applyFill="1" applyBorder="1" applyAlignment="1">
      <alignment horizontal="center" vertical="center" wrapText="1"/>
    </xf>
    <xf numFmtId="0" fontId="7" fillId="5" borderId="2" xfId="0" applyFont="1" applyFill="1" applyBorder="1" applyAlignment="1">
      <alignment horizontal="left" vertical="center" wrapText="1"/>
    </xf>
    <xf numFmtId="0" fontId="7" fillId="4" borderId="2" xfId="0" applyFont="1" applyFill="1" applyBorder="1" applyAlignment="1">
      <alignment horizontal="center" vertical="center" wrapText="1"/>
    </xf>
    <xf numFmtId="165" fontId="7" fillId="3" borderId="2" xfId="0" applyNumberFormat="1" applyFont="1" applyFill="1" applyBorder="1" applyAlignment="1">
      <alignment horizontal="center" vertical="center"/>
    </xf>
    <xf numFmtId="167" fontId="7" fillId="6" borderId="0" xfId="0" applyNumberFormat="1" applyFont="1" applyFill="1" applyAlignment="1">
      <alignment horizontal="center" vertical="center" wrapText="1"/>
    </xf>
    <xf numFmtId="43" fontId="7" fillId="2" borderId="0" xfId="0" applyNumberFormat="1" applyFont="1" applyFill="1" applyBorder="1" applyAlignment="1">
      <alignment horizontal="center" vertical="center"/>
    </xf>
    <xf numFmtId="43" fontId="7" fillId="6" borderId="0" xfId="0" applyNumberFormat="1" applyFont="1" applyFill="1" applyBorder="1" applyAlignment="1">
      <alignment horizontal="center" vertical="center" wrapText="1"/>
    </xf>
    <xf numFmtId="0" fontId="7" fillId="2" borderId="0" xfId="0" applyFont="1" applyFill="1" applyAlignment="1">
      <alignment horizontal="center" vertical="center"/>
    </xf>
    <xf numFmtId="0" fontId="7" fillId="2" borderId="2" xfId="26" applyFont="1" applyFill="1" applyBorder="1" applyAlignment="1">
      <alignment horizontal="left" vertical="center" wrapText="1"/>
    </xf>
    <xf numFmtId="49" fontId="7" fillId="2" borderId="2" xfId="0" applyNumberFormat="1" applyFont="1" applyFill="1" applyBorder="1" applyAlignment="1">
      <alignment horizontal="center" vertical="center" wrapText="1"/>
    </xf>
    <xf numFmtId="0" fontId="7" fillId="2" borderId="2" xfId="0" applyFont="1" applyFill="1" applyBorder="1" applyAlignment="1">
      <alignment horizontal="center" vertical="center"/>
    </xf>
    <xf numFmtId="169" fontId="7" fillId="2" borderId="2" xfId="0" applyNumberFormat="1" applyFont="1" applyFill="1" applyBorder="1" applyAlignment="1">
      <alignment horizontal="center" vertical="center"/>
    </xf>
    <xf numFmtId="165" fontId="7" fillId="3" borderId="4" xfId="0" applyNumberFormat="1" applyFont="1" applyFill="1" applyBorder="1" applyAlignment="1">
      <alignment horizontal="center" vertical="center"/>
    </xf>
    <xf numFmtId="0" fontId="7" fillId="6" borderId="0" xfId="0" applyFont="1" applyFill="1" applyAlignment="1">
      <alignment horizontal="left" vertical="center" wrapText="1"/>
    </xf>
    <xf numFmtId="0" fontId="7" fillId="6" borderId="0" xfId="0" applyFont="1" applyFill="1" applyAlignment="1">
      <alignment horizontal="center" vertical="center" wrapText="1"/>
    </xf>
    <xf numFmtId="165" fontId="7" fillId="3" borderId="2" xfId="0" applyNumberFormat="1" applyFont="1" applyFill="1" applyBorder="1" applyAlignment="1">
      <alignment horizontal="center" vertical="center" wrapText="1"/>
    </xf>
    <xf numFmtId="0" fontId="7" fillId="5" borderId="0" xfId="0" applyFont="1" applyFill="1" applyBorder="1" applyAlignment="1">
      <alignment horizontal="left" vertical="center" wrapText="1"/>
    </xf>
    <xf numFmtId="0" fontId="7" fillId="2" borderId="0" xfId="0" applyFont="1" applyFill="1" applyBorder="1" applyAlignment="1">
      <alignment horizontal="center" vertical="center"/>
    </xf>
    <xf numFmtId="0" fontId="7" fillId="5" borderId="0" xfId="0" applyFont="1" applyFill="1" applyBorder="1" applyAlignment="1">
      <alignment horizontal="center" vertical="center" wrapText="1"/>
    </xf>
    <xf numFmtId="43" fontId="7" fillId="3" borderId="0" xfId="0" applyNumberFormat="1" applyFont="1" applyFill="1" applyBorder="1" applyAlignment="1">
      <alignment horizontal="center" vertical="center"/>
    </xf>
    <xf numFmtId="0" fontId="7" fillId="2" borderId="3" xfId="0" applyFont="1" applyFill="1" applyBorder="1" applyAlignment="1">
      <alignment horizontal="center" vertical="center"/>
    </xf>
    <xf numFmtId="0" fontId="7" fillId="2" borderId="9" xfId="0" applyFont="1" applyFill="1" applyBorder="1" applyAlignment="1">
      <alignment horizontal="center" vertical="center"/>
    </xf>
    <xf numFmtId="0" fontId="7" fillId="7" borderId="3"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7" fillId="7" borderId="2" xfId="0" applyFont="1" applyFill="1" applyBorder="1" applyAlignment="1">
      <alignment horizontal="left" vertical="center" wrapText="1"/>
    </xf>
    <xf numFmtId="168" fontId="7" fillId="7" borderId="2" xfId="0" applyNumberFormat="1" applyFont="1" applyFill="1" applyBorder="1" applyAlignment="1">
      <alignment horizontal="center" vertical="center"/>
    </xf>
    <xf numFmtId="0" fontId="7" fillId="5" borderId="3" xfId="0" applyFont="1" applyFill="1" applyBorder="1" applyAlignment="1">
      <alignment horizontal="left" vertical="center" wrapText="1"/>
    </xf>
    <xf numFmtId="0" fontId="7" fillId="2" borderId="3" xfId="0" applyFont="1" applyFill="1" applyBorder="1" applyAlignment="1">
      <alignment horizontal="center" vertical="center" wrapText="1"/>
    </xf>
    <xf numFmtId="0" fontId="7" fillId="2" borderId="2" xfId="0" applyFont="1" applyFill="1" applyBorder="1" applyAlignment="1">
      <alignment horizontal="left" vertical="center" wrapText="1"/>
    </xf>
    <xf numFmtId="0" fontId="6" fillId="5" borderId="0" xfId="0" applyFont="1" applyFill="1" applyBorder="1" applyAlignment="1">
      <alignment horizontal="left" vertical="center" wrapText="1"/>
    </xf>
    <xf numFmtId="0" fontId="7" fillId="2" borderId="0" xfId="0" applyFont="1" applyFill="1" applyAlignment="1">
      <alignment horizontal="center" vertical="center" wrapText="1"/>
    </xf>
    <xf numFmtId="0" fontId="7" fillId="2" borderId="0" xfId="0" applyFont="1" applyFill="1" applyBorder="1" applyAlignment="1">
      <alignment horizontal="center" vertical="center" wrapText="1"/>
    </xf>
    <xf numFmtId="165" fontId="7" fillId="3" borderId="0" xfId="0" applyNumberFormat="1" applyFont="1" applyFill="1" applyBorder="1" applyAlignment="1">
      <alignment horizontal="center" vertical="center" wrapText="1"/>
    </xf>
    <xf numFmtId="166" fontId="7" fillId="3" borderId="0"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165" fontId="4" fillId="3" borderId="2" xfId="0" applyNumberFormat="1" applyFont="1" applyFill="1" applyBorder="1" applyAlignment="1">
      <alignment horizontal="center" vertical="center" wrapText="1"/>
    </xf>
    <xf numFmtId="166" fontId="4" fillId="3" borderId="2" xfId="0" applyNumberFormat="1" applyFont="1" applyFill="1" applyBorder="1" applyAlignment="1">
      <alignment horizontal="center" vertical="center" wrapText="1"/>
    </xf>
    <xf numFmtId="0" fontId="22"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165" fontId="2" fillId="3" borderId="2" xfId="0" applyNumberFormat="1" applyFont="1" applyFill="1" applyBorder="1" applyAlignment="1">
      <alignment horizontal="center" vertical="center" wrapText="1"/>
    </xf>
    <xf numFmtId="166" fontId="2" fillId="3" borderId="2" xfId="0" applyNumberFormat="1" applyFont="1" applyFill="1" applyBorder="1" applyAlignment="1">
      <alignment horizontal="center" vertical="center" wrapText="1"/>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25" fillId="2" borderId="0" xfId="0" applyFont="1" applyFill="1"/>
    <xf numFmtId="0" fontId="7" fillId="2" borderId="0" xfId="0" applyFont="1" applyFill="1"/>
    <xf numFmtId="166" fontId="7" fillId="2" borderId="0" xfId="0" applyNumberFormat="1" applyFont="1" applyFill="1"/>
    <xf numFmtId="0" fontId="1" fillId="2" borderId="0" xfId="0" applyFont="1" applyFill="1" applyAlignment="1">
      <alignment wrapText="1"/>
    </xf>
    <xf numFmtId="0" fontId="7" fillId="2" borderId="0" xfId="0" applyFont="1" applyFill="1" applyBorder="1"/>
    <xf numFmtId="166" fontId="7" fillId="2" borderId="0" xfId="0" applyNumberFormat="1" applyFont="1" applyFill="1" applyBorder="1"/>
    <xf numFmtId="0" fontId="7" fillId="2" borderId="0" xfId="0" applyFont="1" applyFill="1" applyBorder="1" applyAlignment="1">
      <alignment horizontal="left" wrapText="1"/>
    </xf>
    <xf numFmtId="0" fontId="7" fillId="2" borderId="0" xfId="0" applyFont="1" applyFill="1" applyBorder="1" applyAlignment="1">
      <alignment wrapText="1"/>
    </xf>
    <xf numFmtId="166" fontId="7" fillId="2" borderId="0" xfId="0" applyNumberFormat="1" applyFont="1" applyFill="1" applyAlignment="1">
      <alignment horizontal="center" vertical="center" wrapText="1"/>
    </xf>
    <xf numFmtId="0" fontId="21" fillId="2" borderId="2" xfId="0" applyFont="1" applyFill="1" applyBorder="1" applyAlignment="1">
      <alignment horizontal="left" vertical="center" wrapText="1"/>
    </xf>
    <xf numFmtId="0" fontId="21" fillId="2" borderId="2" xfId="0"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2" fontId="7" fillId="2" borderId="2" xfId="0" applyNumberFormat="1" applyFont="1" applyFill="1" applyBorder="1" applyAlignment="1">
      <alignment horizontal="center" vertical="center" wrapText="1"/>
    </xf>
    <xf numFmtId="166" fontId="7" fillId="2" borderId="2" xfId="1" applyNumberFormat="1" applyFont="1" applyFill="1" applyBorder="1" applyAlignment="1">
      <alignment horizontal="center" vertical="center" wrapText="1"/>
    </xf>
    <xf numFmtId="164" fontId="21" fillId="2" borderId="2" xfId="2" applyFont="1" applyFill="1" applyBorder="1" applyAlignment="1" applyProtection="1">
      <alignment horizontal="center" vertical="center" wrapText="1"/>
    </xf>
    <xf numFmtId="166" fontId="21" fillId="2" borderId="2" xfId="2" applyNumberFormat="1" applyFont="1" applyFill="1" applyBorder="1" applyAlignment="1" applyProtection="1">
      <alignment horizontal="center" vertical="center" wrapText="1"/>
    </xf>
    <xf numFmtId="0" fontId="7" fillId="2" borderId="0" xfId="0" applyFont="1" applyFill="1" applyAlignment="1">
      <alignment horizontal="left" vertical="center" wrapText="1"/>
    </xf>
    <xf numFmtId="166" fontId="21" fillId="2" borderId="2" xfId="0" applyNumberFormat="1" applyFont="1" applyFill="1" applyBorder="1" applyAlignment="1">
      <alignment horizontal="center" vertical="center" wrapText="1"/>
    </xf>
    <xf numFmtId="9" fontId="21" fillId="2" borderId="2" xfId="0" applyNumberFormat="1" applyFont="1" applyFill="1" applyBorder="1" applyAlignment="1">
      <alignment horizontal="center" vertical="center" wrapText="1"/>
    </xf>
    <xf numFmtId="43" fontId="7" fillId="2" borderId="0" xfId="28" applyFont="1" applyFill="1"/>
    <xf numFmtId="0" fontId="20" fillId="2" borderId="0" xfId="0" applyFont="1" applyFill="1" applyAlignment="1">
      <alignment horizontal="center" vertical="center" wrapText="1"/>
    </xf>
    <xf numFmtId="0" fontId="20" fillId="2" borderId="0" xfId="0" applyFont="1" applyFill="1" applyAlignment="1">
      <alignment horizontal="left" vertical="center" wrapText="1"/>
    </xf>
    <xf numFmtId="166" fontId="20" fillId="2" borderId="0" xfId="1" applyNumberFormat="1" applyFont="1" applyFill="1" applyAlignment="1">
      <alignment horizontal="center" vertical="center" wrapText="1"/>
    </xf>
    <xf numFmtId="0" fontId="20" fillId="2" borderId="14" xfId="0" applyFont="1" applyFill="1" applyBorder="1" applyAlignment="1">
      <alignment horizontal="center" vertical="center" wrapText="1"/>
    </xf>
    <xf numFmtId="166" fontId="20" fillId="2" borderId="13" xfId="0" applyNumberFormat="1" applyFont="1" applyFill="1" applyBorder="1" applyAlignment="1">
      <alignment horizontal="center" vertical="center" wrapText="1"/>
    </xf>
    <xf numFmtId="166" fontId="20" fillId="2" borderId="11" xfId="0" applyNumberFormat="1" applyFont="1" applyFill="1" applyBorder="1" applyAlignment="1">
      <alignment horizontal="center" vertical="center" wrapText="1"/>
    </xf>
    <xf numFmtId="43" fontId="20" fillId="2" borderId="0" xfId="0" applyNumberFormat="1" applyFont="1" applyFill="1"/>
    <xf numFmtId="0" fontId="20" fillId="2" borderId="0" xfId="0" applyFont="1" applyFill="1" applyBorder="1" applyAlignment="1">
      <alignment horizontal="center" vertical="center" wrapText="1"/>
    </xf>
    <xf numFmtId="166" fontId="20" fillId="2" borderId="0" xfId="0" applyNumberFormat="1" applyFont="1" applyFill="1" applyBorder="1" applyAlignment="1">
      <alignment horizontal="center" vertical="center" wrapText="1"/>
    </xf>
    <xf numFmtId="0" fontId="7" fillId="2" borderId="0" xfId="0" applyNumberFormat="1" applyFont="1" applyFill="1"/>
    <xf numFmtId="43" fontId="7" fillId="2" borderId="0" xfId="0" applyNumberFormat="1" applyFont="1" applyFill="1"/>
    <xf numFmtId="0" fontId="20" fillId="2" borderId="5" xfId="0" applyFont="1" applyFill="1" applyBorder="1" applyAlignment="1">
      <alignment horizontal="center" vertical="center" wrapText="1"/>
    </xf>
    <xf numFmtId="166" fontId="20" fillId="2" borderId="5" xfId="0" applyNumberFormat="1" applyFont="1" applyFill="1" applyBorder="1" applyAlignment="1">
      <alignment horizontal="center" vertical="center" wrapText="1"/>
    </xf>
    <xf numFmtId="166" fontId="20" fillId="2" borderId="6" xfId="0" applyNumberFormat="1" applyFont="1" applyFill="1" applyBorder="1" applyAlignment="1">
      <alignment horizontal="center" vertical="center" wrapText="1"/>
    </xf>
    <xf numFmtId="166" fontId="20" fillId="2" borderId="7" xfId="0" applyNumberFormat="1" applyFont="1" applyFill="1" applyBorder="1" applyAlignment="1">
      <alignment horizontal="center" vertical="center" wrapText="1"/>
    </xf>
    <xf numFmtId="10" fontId="20" fillId="2" borderId="7" xfId="0" applyNumberFormat="1" applyFont="1" applyFill="1" applyBorder="1" applyAlignment="1">
      <alignment horizontal="center" vertical="center" wrapText="1"/>
    </xf>
    <xf numFmtId="166" fontId="20" fillId="2" borderId="8" xfId="0" applyNumberFormat="1" applyFont="1" applyFill="1" applyBorder="1" applyAlignment="1">
      <alignment horizontal="center" vertical="center" wrapText="1"/>
    </xf>
    <xf numFmtId="166" fontId="20" fillId="2" borderId="16" xfId="0" applyNumberFormat="1" applyFont="1" applyFill="1" applyBorder="1" applyAlignment="1">
      <alignment horizontal="center" vertical="center" wrapText="1"/>
    </xf>
    <xf numFmtId="166" fontId="20" fillId="2" borderId="17" xfId="0" applyNumberFormat="1" applyFont="1" applyFill="1" applyBorder="1" applyAlignment="1">
      <alignment horizontal="center" vertical="center" wrapText="1"/>
    </xf>
    <xf numFmtId="166" fontId="7" fillId="2" borderId="0" xfId="1" applyNumberFormat="1" applyFont="1" applyFill="1" applyAlignment="1">
      <alignment horizontal="center" vertical="center" wrapText="1"/>
    </xf>
    <xf numFmtId="0" fontId="7" fillId="2" borderId="0" xfId="0" applyFont="1" applyFill="1" applyAlignment="1">
      <alignment horizontal="left" vertical="center"/>
    </xf>
    <xf numFmtId="49" fontId="23" fillId="2" borderId="2" xfId="0" applyNumberFormat="1" applyFont="1" applyFill="1" applyBorder="1" applyAlignment="1">
      <alignment horizontal="center" vertical="center" wrapText="1"/>
    </xf>
    <xf numFmtId="0" fontId="7" fillId="2" borderId="3" xfId="0" applyFont="1" applyFill="1" applyBorder="1" applyAlignment="1">
      <alignment horizontal="left" vertical="center" wrapText="1"/>
    </xf>
    <xf numFmtId="43" fontId="20" fillId="2" borderId="0" xfId="28" applyFont="1" applyFill="1"/>
    <xf numFmtId="164" fontId="21" fillId="2" borderId="4" xfId="2" applyFont="1" applyFill="1" applyBorder="1" applyAlignment="1" applyProtection="1">
      <alignment horizontal="center" vertical="center" wrapText="1"/>
    </xf>
    <xf numFmtId="2" fontId="7" fillId="2" borderId="0" xfId="0" applyNumberFormat="1" applyFont="1" applyFill="1" applyAlignment="1">
      <alignment horizontal="center" vertical="center" wrapText="1"/>
    </xf>
    <xf numFmtId="2" fontId="7" fillId="2" borderId="0" xfId="0" applyNumberFormat="1" applyFont="1" applyFill="1"/>
    <xf numFmtId="2" fontId="20" fillId="2" borderId="0" xfId="28" applyNumberFormat="1" applyFont="1" applyFill="1"/>
    <xf numFmtId="0" fontId="7" fillId="2" borderId="0" xfId="0" applyFont="1" applyFill="1" applyAlignment="1">
      <alignment horizontal="center"/>
    </xf>
    <xf numFmtId="166" fontId="7" fillId="2" borderId="0" xfId="0" applyNumberFormat="1" applyFont="1" applyFill="1" applyAlignment="1">
      <alignment horizontal="center"/>
    </xf>
    <xf numFmtId="166" fontId="7" fillId="2" borderId="0" xfId="0" applyNumberFormat="1" applyFont="1" applyFill="1" applyBorder="1" applyAlignment="1">
      <alignment horizontal="center" vertical="center"/>
    </xf>
    <xf numFmtId="166" fontId="7" fillId="2" borderId="2" xfId="0" applyNumberFormat="1" applyFont="1" applyFill="1" applyBorder="1" applyAlignment="1">
      <alignment horizontal="center" vertical="center"/>
    </xf>
    <xf numFmtId="43" fontId="20" fillId="2" borderId="12" xfId="0" applyNumberFormat="1" applyFont="1" applyFill="1" applyBorder="1" applyAlignment="1">
      <alignment horizontal="center" vertical="center"/>
    </xf>
    <xf numFmtId="166" fontId="20" fillId="6" borderId="13" xfId="0" applyNumberFormat="1" applyFont="1" applyFill="1" applyBorder="1" applyAlignment="1">
      <alignment horizontal="center" vertical="center" wrapText="1"/>
    </xf>
    <xf numFmtId="166" fontId="20" fillId="6" borderId="11" xfId="0" applyNumberFormat="1" applyFont="1" applyFill="1" applyBorder="1" applyAlignment="1">
      <alignment horizontal="center" vertical="center" wrapText="1"/>
    </xf>
    <xf numFmtId="0" fontId="20" fillId="2" borderId="0" xfId="0" applyFont="1" applyFill="1" applyAlignment="1">
      <alignment horizontal="center" vertical="center"/>
    </xf>
    <xf numFmtId="166" fontId="7" fillId="2" borderId="0" xfId="0" applyNumberFormat="1" applyFont="1" applyFill="1" applyAlignment="1">
      <alignment horizontal="center" vertical="center"/>
    </xf>
    <xf numFmtId="0" fontId="20" fillId="2" borderId="7" xfId="0" applyFont="1" applyFill="1" applyBorder="1" applyAlignment="1">
      <alignment horizontal="center" vertical="center" wrapText="1"/>
    </xf>
    <xf numFmtId="4" fontId="20" fillId="2" borderId="0" xfId="0" applyNumberFormat="1" applyFont="1" applyFill="1" applyBorder="1" applyAlignment="1">
      <alignment horizontal="center" vertical="center"/>
    </xf>
    <xf numFmtId="166" fontId="7" fillId="2" borderId="2" xfId="0" applyNumberFormat="1" applyFont="1" applyFill="1" applyBorder="1" applyAlignment="1">
      <alignment horizontal="center" vertical="center" wrapText="1"/>
    </xf>
    <xf numFmtId="0" fontId="6" fillId="2" borderId="0" xfId="0" applyFont="1" applyFill="1" applyAlignment="1">
      <alignment horizontal="center" vertical="center"/>
    </xf>
    <xf numFmtId="9" fontId="7" fillId="2" borderId="2" xfId="0" applyNumberFormat="1" applyFont="1" applyFill="1" applyBorder="1" applyAlignment="1">
      <alignment horizontal="center" vertical="center"/>
    </xf>
    <xf numFmtId="9" fontId="7" fillId="2" borderId="0" xfId="0" applyNumberFormat="1" applyFont="1" applyFill="1" applyBorder="1" applyAlignment="1">
      <alignment horizontal="center" vertical="center"/>
    </xf>
    <xf numFmtId="0" fontId="7" fillId="2" borderId="2" xfId="0" applyFont="1" applyFill="1" applyBorder="1" applyAlignment="1">
      <alignment wrapText="1"/>
    </xf>
    <xf numFmtId="168" fontId="7" fillId="2" borderId="2" xfId="0" applyNumberFormat="1" applyFont="1" applyFill="1" applyBorder="1" applyAlignment="1">
      <alignment horizontal="center" vertical="center"/>
    </xf>
    <xf numFmtId="166" fontId="7" fillId="2" borderId="3" xfId="0" applyNumberFormat="1" applyFont="1" applyFill="1" applyBorder="1" applyAlignment="1">
      <alignment horizontal="center" vertical="center"/>
    </xf>
    <xf numFmtId="0" fontId="7" fillId="2" borderId="0" xfId="0" applyFont="1" applyFill="1" applyAlignment="1">
      <alignment wrapText="1"/>
    </xf>
    <xf numFmtId="170" fontId="20" fillId="2" borderId="0" xfId="28" applyNumberFormat="1" applyFont="1" applyFill="1"/>
    <xf numFmtId="0" fontId="6" fillId="2" borderId="0" xfId="0" applyFont="1" applyFill="1" applyAlignment="1">
      <alignment horizontal="left" vertical="center"/>
    </xf>
    <xf numFmtId="0" fontId="23" fillId="2" borderId="15" xfId="0" applyFont="1" applyFill="1" applyBorder="1" applyAlignment="1">
      <alignment horizontal="left" vertical="center" wrapText="1"/>
    </xf>
    <xf numFmtId="0" fontId="22" fillId="2" borderId="15" xfId="0" applyFont="1" applyFill="1" applyBorder="1" applyAlignment="1">
      <alignment horizontal="center" vertical="center"/>
    </xf>
    <xf numFmtId="2" fontId="23" fillId="2" borderId="15" xfId="0" applyNumberFormat="1" applyFont="1" applyFill="1" applyBorder="1" applyAlignment="1">
      <alignment horizontal="center" vertical="center" wrapText="1"/>
    </xf>
    <xf numFmtId="0" fontId="23" fillId="2" borderId="15" xfId="0" applyFont="1" applyFill="1" applyBorder="1" applyAlignment="1">
      <alignment vertical="center" wrapText="1"/>
    </xf>
    <xf numFmtId="2" fontId="22" fillId="2" borderId="15" xfId="0" applyNumberFormat="1" applyFont="1" applyFill="1" applyBorder="1" applyAlignment="1">
      <alignment horizontal="center" vertical="center"/>
    </xf>
    <xf numFmtId="0" fontId="7" fillId="2" borderId="0" xfId="0" applyFont="1" applyFill="1" applyAlignment="1">
      <alignment horizontal="left" wrapText="1"/>
    </xf>
    <xf numFmtId="2" fontId="23" fillId="2" borderId="2" xfId="0" applyNumberFormat="1" applyFont="1" applyFill="1" applyBorder="1" applyAlignment="1">
      <alignment horizontal="center" vertical="center" wrapText="1"/>
    </xf>
    <xf numFmtId="171" fontId="20" fillId="2" borderId="0" xfId="0" applyNumberFormat="1" applyFont="1" applyFill="1"/>
    <xf numFmtId="49" fontId="23" fillId="8" borderId="2" xfId="0" applyNumberFormat="1" applyFont="1" applyFill="1" applyBorder="1" applyAlignment="1">
      <alignment horizontal="left" vertical="center" wrapText="1"/>
    </xf>
    <xf numFmtId="0" fontId="21" fillId="2" borderId="2" xfId="0" applyFont="1" applyFill="1" applyBorder="1" applyAlignment="1">
      <alignment wrapText="1"/>
    </xf>
    <xf numFmtId="166" fontId="23" fillId="2" borderId="2" xfId="0" applyNumberFormat="1" applyFont="1" applyFill="1" applyBorder="1" applyAlignment="1">
      <alignment horizontal="center" vertical="center" wrapText="1"/>
    </xf>
    <xf numFmtId="43" fontId="20" fillId="2" borderId="2" xfId="0" applyNumberFormat="1" applyFont="1" applyFill="1" applyBorder="1" applyAlignment="1">
      <alignment horizontal="center" vertical="center"/>
    </xf>
    <xf numFmtId="166" fontId="20" fillId="6" borderId="2" xfId="0" applyNumberFormat="1" applyFont="1" applyFill="1" applyBorder="1" applyAlignment="1">
      <alignment horizontal="center" vertical="center" wrapText="1"/>
    </xf>
    <xf numFmtId="43" fontId="20" fillId="2" borderId="0" xfId="28" applyNumberFormat="1" applyFont="1" applyFill="1"/>
    <xf numFmtId="0" fontId="20" fillId="2" borderId="0" xfId="0" applyFont="1" applyFill="1"/>
    <xf numFmtId="10" fontId="20" fillId="2" borderId="0" xfId="0" applyNumberFormat="1" applyFont="1" applyFill="1" applyBorder="1" applyAlignment="1">
      <alignment horizontal="center" vertical="center" wrapText="1"/>
    </xf>
    <xf numFmtId="0" fontId="22" fillId="2" borderId="3" xfId="0" applyFont="1" applyFill="1" applyBorder="1" applyAlignment="1">
      <alignment horizontal="left" vertical="center" wrapText="1"/>
    </xf>
    <xf numFmtId="0" fontId="7" fillId="2" borderId="0" xfId="0" applyFont="1" applyFill="1" applyAlignment="1">
      <alignment horizontal="left"/>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166" fontId="7" fillId="2" borderId="1" xfId="0" applyNumberFormat="1" applyFont="1" applyFill="1" applyBorder="1" applyAlignment="1">
      <alignment horizontal="center" vertical="center"/>
    </xf>
    <xf numFmtId="43" fontId="20" fillId="2" borderId="3" xfId="0" applyNumberFormat="1" applyFont="1" applyFill="1" applyBorder="1" applyAlignment="1">
      <alignment horizontal="center" vertical="center"/>
    </xf>
    <xf numFmtId="166" fontId="20" fillId="6" borderId="3"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2" fontId="4" fillId="2" borderId="2" xfId="0" applyNumberFormat="1" applyFont="1" applyFill="1" applyBorder="1" applyAlignment="1">
      <alignment horizontal="center" vertical="center" wrapText="1"/>
    </xf>
    <xf numFmtId="166" fontId="4" fillId="2" borderId="2" xfId="1" applyNumberFormat="1" applyFont="1" applyFill="1" applyBorder="1" applyAlignment="1">
      <alignment horizontal="center" vertical="center" wrapText="1"/>
    </xf>
    <xf numFmtId="166" fontId="4" fillId="2" borderId="2" xfId="0" applyNumberFormat="1"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2" borderId="0" xfId="0" applyFont="1" applyFill="1" applyAlignment="1">
      <alignment wrapText="1"/>
    </xf>
    <xf numFmtId="0" fontId="5"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166" fontId="23" fillId="2" borderId="0" xfId="0" applyNumberFormat="1" applyFont="1" applyFill="1" applyBorder="1" applyAlignment="1">
      <alignment horizontal="center" vertical="center" wrapText="1"/>
    </xf>
    <xf numFmtId="166" fontId="7" fillId="2" borderId="0" xfId="0" applyNumberFormat="1" applyFont="1" applyFill="1" applyBorder="1" applyAlignment="1">
      <alignment horizontal="center" vertical="center" wrapText="1"/>
    </xf>
    <xf numFmtId="166" fontId="21" fillId="2" borderId="0"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22"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166" fontId="4" fillId="2" borderId="0" xfId="0" applyNumberFormat="1" applyFont="1" applyFill="1" applyBorder="1" applyAlignment="1">
      <alignment horizontal="center" vertical="center" wrapText="1"/>
    </xf>
    <xf numFmtId="0" fontId="2" fillId="2" borderId="0" xfId="0" applyFont="1" applyFill="1" applyAlignment="1">
      <alignment wrapText="1"/>
    </xf>
    <xf numFmtId="0" fontId="2" fillId="2" borderId="0" xfId="0" applyFont="1" applyFill="1"/>
    <xf numFmtId="166" fontId="2" fillId="2" borderId="0" xfId="0" applyNumberFormat="1" applyFont="1" applyFill="1"/>
    <xf numFmtId="0" fontId="2" fillId="2" borderId="2" xfId="0" applyNumberFormat="1" applyFont="1" applyFill="1" applyBorder="1" applyAlignment="1">
      <alignment horizontal="center" vertical="center" wrapText="1"/>
    </xf>
    <xf numFmtId="2" fontId="2" fillId="2" borderId="2" xfId="0" applyNumberFormat="1" applyFont="1" applyFill="1" applyBorder="1" applyAlignment="1">
      <alignment horizontal="center" vertical="center" wrapText="1"/>
    </xf>
    <xf numFmtId="166" fontId="2" fillId="2" borderId="2" xfId="1" applyNumberFormat="1" applyFont="1" applyFill="1" applyBorder="1" applyAlignment="1">
      <alignment horizontal="center" vertical="center" wrapText="1"/>
    </xf>
    <xf numFmtId="0" fontId="0" fillId="2" borderId="2" xfId="0" applyFill="1" applyBorder="1"/>
    <xf numFmtId="166" fontId="2" fillId="2" borderId="2" xfId="0" applyNumberFormat="1" applyFont="1" applyFill="1" applyBorder="1" applyAlignment="1">
      <alignment horizontal="center" vertical="center" wrapText="1"/>
    </xf>
    <xf numFmtId="0" fontId="2" fillId="2" borderId="0" xfId="0" applyFont="1" applyFill="1" applyAlignment="1">
      <alignment horizontal="left" wrapText="1"/>
    </xf>
    <xf numFmtId="166" fontId="2" fillId="2" borderId="0" xfId="0" applyNumberFormat="1" applyFont="1" applyFill="1" applyBorder="1" applyAlignment="1">
      <alignment horizontal="center" vertical="center" wrapText="1"/>
    </xf>
    <xf numFmtId="43" fontId="20" fillId="2" borderId="2" xfId="28" applyFont="1" applyFill="1" applyBorder="1"/>
    <xf numFmtId="172" fontId="20" fillId="2" borderId="2" xfId="28" applyNumberFormat="1" applyFont="1" applyFill="1" applyBorder="1"/>
    <xf numFmtId="43" fontId="20" fillId="2" borderId="18" xfId="28" applyFont="1" applyFill="1" applyBorder="1"/>
    <xf numFmtId="0" fontId="27" fillId="2" borderId="0" xfId="0" applyFont="1" applyFill="1"/>
    <xf numFmtId="0" fontId="20" fillId="2" borderId="10" xfId="0" applyFont="1" applyFill="1" applyBorder="1" applyAlignment="1">
      <alignment horizontal="left" vertical="center" wrapText="1"/>
    </xf>
    <xf numFmtId="0" fontId="7" fillId="2" borderId="1"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20" fillId="2" borderId="10" xfId="0" applyFont="1" applyFill="1" applyBorder="1" applyAlignment="1">
      <alignment horizontal="left" vertical="center"/>
    </xf>
    <xf numFmtId="0" fontId="7" fillId="2" borderId="1"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3" xfId="0" applyFont="1" applyFill="1" applyBorder="1" applyAlignment="1">
      <alignment horizontal="center" vertical="center" wrapText="1"/>
    </xf>
    <xf numFmtId="49" fontId="20" fillId="2" borderId="0" xfId="0" applyNumberFormat="1" applyFont="1" applyFill="1" applyBorder="1" applyAlignment="1">
      <alignment horizontal="left" vertical="center" wrapText="1"/>
    </xf>
    <xf numFmtId="0" fontId="26" fillId="2" borderId="0" xfId="0" applyFont="1" applyFill="1" applyAlignment="1">
      <alignment horizontal="left" vertical="center" wrapText="1"/>
    </xf>
  </cellXfs>
  <cellStyles count="29">
    <cellStyle name="Default" xfId="21" xr:uid="{00000000-0005-0000-0000-000000000000}"/>
    <cellStyle name="Default 1" xfId="16" xr:uid="{00000000-0005-0000-0000-000001000000}"/>
    <cellStyle name="Dziesiętny" xfId="28" builtinId="3"/>
    <cellStyle name="Dziesiętny 2" xfId="5" xr:uid="{00000000-0005-0000-0000-000002000000}"/>
    <cellStyle name="Dziesiętny 2 2" xfId="8" xr:uid="{00000000-0005-0000-0000-000003000000}"/>
    <cellStyle name="Dziesiętny 3" xfId="23" xr:uid="{00000000-0005-0000-0000-000004000000}"/>
    <cellStyle name="Excel Built-in Currency" xfId="6" xr:uid="{00000000-0005-0000-0000-000005000000}"/>
    <cellStyle name="Excel Built-in Normal" xfId="3" xr:uid="{00000000-0005-0000-0000-000006000000}"/>
    <cellStyle name="Excel Built-in Normal 1" xfId="18" xr:uid="{00000000-0005-0000-0000-000007000000}"/>
    <cellStyle name="Excel Built-in Normal 2" xfId="11" xr:uid="{00000000-0005-0000-0000-000008000000}"/>
    <cellStyle name="Excel Built-in Normal 3" xfId="22" xr:uid="{00000000-0005-0000-0000-000009000000}"/>
    <cellStyle name="Normal 2" xfId="15" xr:uid="{00000000-0005-0000-0000-00000A000000}"/>
    <cellStyle name="Normal 3" xfId="14" xr:uid="{00000000-0005-0000-0000-00000B000000}"/>
    <cellStyle name="Normal 4" xfId="17" xr:uid="{00000000-0005-0000-0000-00000C000000}"/>
    <cellStyle name="Normalny" xfId="0" builtinId="0"/>
    <cellStyle name="Normalny 2" xfId="19" xr:uid="{00000000-0005-0000-0000-00000E000000}"/>
    <cellStyle name="Normalny 3" xfId="7" xr:uid="{00000000-0005-0000-0000-00000F000000}"/>
    <cellStyle name="Normalny 4" xfId="26" xr:uid="{00000000-0005-0000-0000-000010000000}"/>
    <cellStyle name="Normalny 5" xfId="24" xr:uid="{00000000-0005-0000-0000-000011000000}"/>
    <cellStyle name="Normalny 6" xfId="20" xr:uid="{00000000-0005-0000-0000-000012000000}"/>
    <cellStyle name="Normalny 8" xfId="2" xr:uid="{00000000-0005-0000-0000-000013000000}"/>
    <cellStyle name="Standardowy 2" xfId="12" xr:uid="{00000000-0005-0000-0000-000014000000}"/>
    <cellStyle name="Walutowe 2" xfId="13" xr:uid="{00000000-0005-0000-0000-000015000000}"/>
    <cellStyle name="Walutowy" xfId="1" builtinId="4"/>
    <cellStyle name="Walutowy 2" xfId="4" xr:uid="{00000000-0005-0000-0000-000017000000}"/>
    <cellStyle name="Walutowy 2 2" xfId="27" xr:uid="{00000000-0005-0000-0000-000018000000}"/>
    <cellStyle name="Walutowy 2 3" xfId="10" xr:uid="{00000000-0005-0000-0000-000019000000}"/>
    <cellStyle name="Walutowy 3" xfId="9" xr:uid="{00000000-0005-0000-0000-00001A000000}"/>
    <cellStyle name="Walutowy 5" xfId="25" xr:uid="{00000000-0005-0000-0000-00001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610"/>
  <sheetViews>
    <sheetView tabSelected="1" topLeftCell="A88" zoomScale="80" zoomScaleNormal="80" workbookViewId="0">
      <selection activeCell="N551" sqref="N551"/>
    </sheetView>
  </sheetViews>
  <sheetFormatPr defaultRowHeight="15"/>
  <cols>
    <col min="1" max="1" width="5.5703125" style="54" customWidth="1"/>
    <col min="2" max="2" width="111.42578125" style="127" customWidth="1"/>
    <col min="3" max="3" width="15.7109375" style="119" customWidth="1"/>
    <col min="4" max="4" width="8.28515625" style="54" bestFit="1" customWidth="1"/>
    <col min="5" max="5" width="9.42578125" style="54" bestFit="1" customWidth="1"/>
    <col min="6" max="6" width="19" style="54" bestFit="1" customWidth="1"/>
    <col min="7" max="7" width="20.85546875" style="54" bestFit="1" customWidth="1"/>
    <col min="8" max="8" width="10.85546875" style="55" customWidth="1"/>
    <col min="9" max="9" width="15.7109375" style="54" customWidth="1"/>
    <col min="10" max="10" width="17.42578125" style="55" bestFit="1" customWidth="1"/>
    <col min="11" max="11" width="17.7109375" style="55" bestFit="1" customWidth="1"/>
    <col min="12" max="12" width="23.42578125" style="54" bestFit="1" customWidth="1"/>
    <col min="13" max="13" width="14.5703125" style="54" customWidth="1"/>
    <col min="14" max="14" width="13.140625" style="54" customWidth="1"/>
    <col min="15" max="15" width="13" style="54" customWidth="1"/>
    <col min="16" max="16" width="9.140625" style="54"/>
    <col min="17" max="17" width="16" style="54" bestFit="1" customWidth="1"/>
    <col min="18" max="18" width="15.7109375" style="54" customWidth="1"/>
    <col min="19" max="19" width="16.5703125" style="54" customWidth="1"/>
    <col min="20" max="20" width="18.85546875" style="54" customWidth="1"/>
    <col min="21" max="16384" width="9.140625" style="54"/>
  </cols>
  <sheetData>
    <row r="1" spans="1:18">
      <c r="A1" s="53"/>
      <c r="B1" s="174" t="s">
        <v>301</v>
      </c>
      <c r="C1" s="53" t="s">
        <v>297</v>
      </c>
      <c r="D1" s="53"/>
      <c r="E1" s="53"/>
      <c r="H1" s="54"/>
    </row>
    <row r="2" spans="1:18" ht="165">
      <c r="B2" s="56" t="s">
        <v>298</v>
      </c>
      <c r="C2" s="54"/>
      <c r="H2" s="54"/>
    </row>
    <row r="3" spans="1:18">
      <c r="B3" s="54"/>
      <c r="C3" s="54"/>
      <c r="H3" s="54"/>
    </row>
    <row r="4" spans="1:18">
      <c r="B4" s="54"/>
      <c r="C4" s="54"/>
      <c r="H4" s="54"/>
    </row>
    <row r="5" spans="1:18">
      <c r="B5" s="54"/>
      <c r="C5" s="54"/>
      <c r="H5" s="54"/>
    </row>
    <row r="6" spans="1:18" s="57" customFormat="1">
      <c r="J6" s="58"/>
      <c r="K6" s="58"/>
    </row>
    <row r="7" spans="1:18" s="57" customFormat="1">
      <c r="B7" s="59"/>
      <c r="C7" s="60"/>
      <c r="H7" s="58"/>
      <c r="J7" s="58"/>
      <c r="K7" s="58"/>
    </row>
    <row r="8" spans="1:18">
      <c r="A8" s="175" t="s">
        <v>85</v>
      </c>
      <c r="B8" s="175"/>
      <c r="C8" s="175"/>
      <c r="D8" s="175"/>
      <c r="E8" s="175"/>
      <c r="F8" s="175"/>
      <c r="G8" s="175"/>
      <c r="H8" s="175"/>
      <c r="I8" s="38"/>
      <c r="J8" s="61"/>
      <c r="K8" s="61"/>
      <c r="L8" s="38"/>
      <c r="M8" s="38"/>
      <c r="N8" s="38"/>
      <c r="O8" s="38"/>
    </row>
    <row r="9" spans="1:18" ht="60">
      <c r="A9" s="51" t="s">
        <v>17</v>
      </c>
      <c r="B9" s="62" t="s">
        <v>0</v>
      </c>
      <c r="C9" s="51" t="s">
        <v>18</v>
      </c>
      <c r="D9" s="63" t="s">
        <v>1</v>
      </c>
      <c r="E9" s="51" t="s">
        <v>20</v>
      </c>
      <c r="F9" s="64" t="s">
        <v>21</v>
      </c>
      <c r="G9" s="65" t="s">
        <v>2</v>
      </c>
      <c r="H9" s="66" t="s">
        <v>94</v>
      </c>
      <c r="I9" s="67" t="s">
        <v>3</v>
      </c>
      <c r="J9" s="68" t="s">
        <v>22</v>
      </c>
      <c r="K9" s="68" t="s">
        <v>23</v>
      </c>
      <c r="L9" s="67" t="s">
        <v>93</v>
      </c>
      <c r="M9" s="67" t="s">
        <v>100</v>
      </c>
      <c r="N9" s="67" t="s">
        <v>24</v>
      </c>
      <c r="O9" s="67" t="s">
        <v>25</v>
      </c>
      <c r="Q9" s="69"/>
    </row>
    <row r="10" spans="1:18" ht="90">
      <c r="A10" s="51">
        <v>1</v>
      </c>
      <c r="B10" s="1" t="s">
        <v>92</v>
      </c>
      <c r="C10" s="51" t="s">
        <v>89</v>
      </c>
      <c r="D10" s="45" t="s">
        <v>192</v>
      </c>
      <c r="E10" s="51">
        <v>15000</v>
      </c>
      <c r="F10" s="51"/>
      <c r="G10" s="51"/>
      <c r="H10" s="70"/>
      <c r="I10" s="71"/>
      <c r="J10" s="70">
        <f t="shared" ref="J10:J17" si="0">ROUND(H10*E10,2)</f>
        <v>0</v>
      </c>
      <c r="K10" s="44">
        <f t="shared" ref="K10:K17" si="1">ROUND(J10+(J10*I10),2)</f>
        <v>0</v>
      </c>
      <c r="L10" s="2"/>
      <c r="M10" s="2"/>
      <c r="N10" s="51"/>
      <c r="O10" s="51"/>
      <c r="Q10" s="72"/>
      <c r="R10" s="72"/>
    </row>
    <row r="11" spans="1:18" ht="30">
      <c r="A11" s="51">
        <v>2</v>
      </c>
      <c r="B11" s="1" t="s">
        <v>11</v>
      </c>
      <c r="C11" s="51" t="s">
        <v>89</v>
      </c>
      <c r="D11" s="45" t="s">
        <v>98</v>
      </c>
      <c r="E11" s="51">
        <v>7000</v>
      </c>
      <c r="F11" s="51"/>
      <c r="G11" s="51"/>
      <c r="H11" s="70"/>
      <c r="I11" s="71"/>
      <c r="J11" s="70">
        <f t="shared" si="0"/>
        <v>0</v>
      </c>
      <c r="K11" s="44">
        <f t="shared" si="1"/>
        <v>0</v>
      </c>
      <c r="L11" s="2"/>
      <c r="M11" s="2"/>
      <c r="N11" s="51"/>
      <c r="O11" s="51"/>
      <c r="Q11" s="72"/>
      <c r="R11" s="72"/>
    </row>
    <row r="12" spans="1:18" ht="45">
      <c r="A12" s="51">
        <v>3</v>
      </c>
      <c r="B12" s="1" t="s">
        <v>12</v>
      </c>
      <c r="C12" s="51" t="s">
        <v>89</v>
      </c>
      <c r="D12" s="45" t="s">
        <v>98</v>
      </c>
      <c r="E12" s="51">
        <v>600</v>
      </c>
      <c r="F12" s="51"/>
      <c r="G12" s="51"/>
      <c r="H12" s="70"/>
      <c r="I12" s="71"/>
      <c r="J12" s="70">
        <f t="shared" si="0"/>
        <v>0</v>
      </c>
      <c r="K12" s="44">
        <f t="shared" si="1"/>
        <v>0</v>
      </c>
      <c r="L12" s="2"/>
      <c r="M12" s="2"/>
      <c r="N12" s="51"/>
      <c r="O12" s="51"/>
      <c r="Q12" s="72"/>
      <c r="R12" s="72"/>
    </row>
    <row r="13" spans="1:18" ht="30">
      <c r="A13" s="51">
        <v>4</v>
      </c>
      <c r="B13" s="1" t="s">
        <v>13</v>
      </c>
      <c r="C13" s="51" t="s">
        <v>89</v>
      </c>
      <c r="D13" s="45" t="s">
        <v>98</v>
      </c>
      <c r="E13" s="51">
        <v>2200</v>
      </c>
      <c r="F13" s="51"/>
      <c r="G13" s="51"/>
      <c r="H13" s="70"/>
      <c r="I13" s="71"/>
      <c r="J13" s="70">
        <f t="shared" si="0"/>
        <v>0</v>
      </c>
      <c r="K13" s="44">
        <f t="shared" si="1"/>
        <v>0</v>
      </c>
      <c r="L13" s="2"/>
      <c r="M13" s="2"/>
      <c r="N13" s="51"/>
      <c r="O13" s="51"/>
      <c r="Q13" s="72"/>
      <c r="R13" s="72"/>
    </row>
    <row r="14" spans="1:18">
      <c r="A14" s="51">
        <v>5</v>
      </c>
      <c r="B14" s="1" t="s">
        <v>14</v>
      </c>
      <c r="C14" s="51" t="s">
        <v>89</v>
      </c>
      <c r="D14" s="45" t="s">
        <v>98</v>
      </c>
      <c r="E14" s="51">
        <v>900</v>
      </c>
      <c r="F14" s="51"/>
      <c r="G14" s="51"/>
      <c r="H14" s="70"/>
      <c r="I14" s="71"/>
      <c r="J14" s="70">
        <f t="shared" si="0"/>
        <v>0</v>
      </c>
      <c r="K14" s="44">
        <f t="shared" si="1"/>
        <v>0</v>
      </c>
      <c r="L14" s="2"/>
      <c r="M14" s="2"/>
      <c r="N14" s="51"/>
      <c r="O14" s="51"/>
      <c r="Q14" s="72"/>
      <c r="R14" s="72"/>
    </row>
    <row r="15" spans="1:18" ht="45">
      <c r="A15" s="51">
        <v>6</v>
      </c>
      <c r="B15" s="1" t="s">
        <v>99</v>
      </c>
      <c r="C15" s="51" t="s">
        <v>89</v>
      </c>
      <c r="D15" s="45" t="s">
        <v>98</v>
      </c>
      <c r="E15" s="51">
        <v>100</v>
      </c>
      <c r="F15" s="51"/>
      <c r="G15" s="51"/>
      <c r="H15" s="70"/>
      <c r="I15" s="71"/>
      <c r="J15" s="70">
        <f t="shared" si="0"/>
        <v>0</v>
      </c>
      <c r="K15" s="44">
        <f t="shared" si="1"/>
        <v>0</v>
      </c>
      <c r="L15" s="2"/>
      <c r="M15" s="2"/>
      <c r="N15" s="51"/>
      <c r="O15" s="51"/>
      <c r="Q15" s="72"/>
      <c r="R15" s="72"/>
    </row>
    <row r="16" spans="1:18" ht="60">
      <c r="A16" s="51">
        <v>7</v>
      </c>
      <c r="B16" s="1" t="s">
        <v>15</v>
      </c>
      <c r="C16" s="51" t="s">
        <v>89</v>
      </c>
      <c r="D16" s="45" t="s">
        <v>98</v>
      </c>
      <c r="E16" s="51">
        <v>240</v>
      </c>
      <c r="F16" s="51"/>
      <c r="G16" s="51"/>
      <c r="H16" s="70"/>
      <c r="I16" s="71"/>
      <c r="J16" s="70">
        <f t="shared" si="0"/>
        <v>0</v>
      </c>
      <c r="K16" s="44">
        <f t="shared" si="1"/>
        <v>0</v>
      </c>
      <c r="L16" s="2"/>
      <c r="M16" s="2"/>
      <c r="N16" s="51"/>
      <c r="O16" s="51"/>
      <c r="Q16" s="72"/>
      <c r="R16" s="72"/>
    </row>
    <row r="17" spans="1:20" ht="30">
      <c r="A17" s="51">
        <v>8</v>
      </c>
      <c r="B17" s="1" t="s">
        <v>16</v>
      </c>
      <c r="C17" s="51" t="s">
        <v>89</v>
      </c>
      <c r="D17" s="45" t="s">
        <v>98</v>
      </c>
      <c r="E17" s="51">
        <v>1000</v>
      </c>
      <c r="F17" s="51"/>
      <c r="G17" s="51"/>
      <c r="H17" s="70"/>
      <c r="I17" s="71"/>
      <c r="J17" s="70">
        <f t="shared" si="0"/>
        <v>0</v>
      </c>
      <c r="K17" s="44">
        <f t="shared" si="1"/>
        <v>0</v>
      </c>
      <c r="L17" s="2"/>
      <c r="M17" s="2"/>
      <c r="N17" s="51"/>
      <c r="O17" s="51"/>
      <c r="Q17" s="72"/>
      <c r="R17" s="72"/>
    </row>
    <row r="18" spans="1:20" ht="30">
      <c r="A18" s="52">
        <v>9</v>
      </c>
      <c r="B18" s="1" t="s">
        <v>299</v>
      </c>
      <c r="C18" s="52" t="s">
        <v>89</v>
      </c>
      <c r="D18" s="45" t="s">
        <v>98</v>
      </c>
      <c r="E18" s="52">
        <v>100</v>
      </c>
      <c r="F18" s="52"/>
      <c r="G18" s="52"/>
      <c r="H18" s="70"/>
      <c r="I18" s="71"/>
      <c r="J18" s="70">
        <f t="shared" ref="J18:J19" si="2">ROUND(H18*E18,2)</f>
        <v>0</v>
      </c>
      <c r="K18" s="44">
        <f t="shared" ref="K18:K19" si="3">ROUND(J18+(J18*I18),2)</f>
        <v>0</v>
      </c>
      <c r="L18" s="2"/>
      <c r="M18" s="2"/>
      <c r="N18" s="52"/>
      <c r="O18" s="52"/>
      <c r="Q18" s="72"/>
      <c r="R18" s="72"/>
    </row>
    <row r="19" spans="1:20">
      <c r="A19" s="52">
        <v>10</v>
      </c>
      <c r="B19" s="1" t="s">
        <v>300</v>
      </c>
      <c r="C19" s="52" t="s">
        <v>89</v>
      </c>
      <c r="D19" s="45" t="s">
        <v>98</v>
      </c>
      <c r="E19" s="52">
        <v>100</v>
      </c>
      <c r="F19" s="52"/>
      <c r="G19" s="52"/>
      <c r="H19" s="70"/>
      <c r="I19" s="71"/>
      <c r="J19" s="70">
        <f t="shared" si="2"/>
        <v>0</v>
      </c>
      <c r="K19" s="44">
        <f t="shared" si="3"/>
        <v>0</v>
      </c>
      <c r="L19" s="2"/>
      <c r="M19" s="2"/>
      <c r="N19" s="52"/>
      <c r="O19" s="52"/>
      <c r="Q19" s="72"/>
      <c r="R19" s="72"/>
    </row>
    <row r="20" spans="1:20" ht="15.75" thickBot="1">
      <c r="A20" s="73"/>
      <c r="B20" s="74"/>
      <c r="C20" s="73"/>
      <c r="D20" s="73"/>
      <c r="E20" s="73"/>
      <c r="F20" s="73"/>
      <c r="G20" s="73"/>
      <c r="H20" s="75"/>
      <c r="I20" s="76" t="s">
        <v>4</v>
      </c>
      <c r="J20" s="77">
        <f>SUM(J10:J19)</f>
        <v>0</v>
      </c>
      <c r="K20" s="78">
        <f>SUM(K10:K19)</f>
        <v>0</v>
      </c>
      <c r="L20" s="38"/>
      <c r="M20" s="38"/>
      <c r="N20" s="38"/>
      <c r="O20" s="38"/>
      <c r="Q20" s="79"/>
      <c r="R20" s="79"/>
      <c r="S20" s="79"/>
      <c r="T20" s="79"/>
    </row>
    <row r="21" spans="1:20" ht="15.75" customHeight="1" thickBot="1">
      <c r="A21" s="73"/>
      <c r="B21" s="189"/>
      <c r="C21" s="189"/>
      <c r="D21" s="189"/>
      <c r="E21" s="73"/>
      <c r="F21" s="73"/>
      <c r="G21" s="73"/>
      <c r="H21" s="75"/>
      <c r="I21" s="80"/>
      <c r="J21" s="81"/>
      <c r="K21" s="81"/>
      <c r="L21" s="38"/>
      <c r="M21" s="38"/>
      <c r="N21" s="38"/>
      <c r="O21" s="38"/>
      <c r="Q21" s="82"/>
      <c r="R21" s="82"/>
      <c r="S21" s="82"/>
      <c r="T21" s="83"/>
    </row>
    <row r="22" spans="1:20" ht="45.75" thickBot="1">
      <c r="A22" s="73"/>
      <c r="B22" s="189"/>
      <c r="C22" s="189"/>
      <c r="D22" s="189"/>
      <c r="E22" s="73"/>
      <c r="F22" s="84" t="s">
        <v>5</v>
      </c>
      <c r="G22" s="84" t="s">
        <v>6</v>
      </c>
      <c r="H22" s="85" t="s">
        <v>7</v>
      </c>
      <c r="I22" s="84" t="s">
        <v>296</v>
      </c>
      <c r="J22" s="84" t="s">
        <v>8</v>
      </c>
      <c r="K22" s="86" t="s">
        <v>9</v>
      </c>
      <c r="L22" s="87" t="s">
        <v>10</v>
      </c>
      <c r="M22" s="38"/>
      <c r="N22" s="38"/>
      <c r="O22" s="38"/>
      <c r="Q22" s="83"/>
      <c r="R22" s="83"/>
    </row>
    <row r="23" spans="1:20" ht="15.75" thickBot="1">
      <c r="A23" s="73"/>
      <c r="B23" s="189"/>
      <c r="C23" s="189"/>
      <c r="D23" s="189"/>
      <c r="E23" s="73"/>
      <c r="F23" s="87">
        <f>J20</f>
        <v>0</v>
      </c>
      <c r="G23" s="87">
        <f>K20</f>
        <v>0</v>
      </c>
      <c r="H23" s="88">
        <v>0.2</v>
      </c>
      <c r="I23" s="87">
        <f>F23*H23</f>
        <v>0</v>
      </c>
      <c r="J23" s="89">
        <f>G23*H23</f>
        <v>0</v>
      </c>
      <c r="K23" s="90">
        <f>F23+I23</f>
        <v>0</v>
      </c>
      <c r="L23" s="91">
        <f>G23+J23</f>
        <v>0</v>
      </c>
      <c r="M23" s="38"/>
      <c r="N23" s="38"/>
      <c r="O23" s="38"/>
    </row>
    <row r="24" spans="1:20">
      <c r="A24" s="38"/>
      <c r="B24" s="189"/>
      <c r="C24" s="189"/>
      <c r="D24" s="189"/>
      <c r="E24" s="38"/>
      <c r="F24" s="38"/>
      <c r="G24" s="38"/>
      <c r="H24" s="92"/>
      <c r="I24" s="38"/>
      <c r="J24" s="61"/>
      <c r="K24" s="61"/>
      <c r="L24" s="38"/>
      <c r="M24" s="38"/>
      <c r="N24" s="38"/>
      <c r="O24" s="38"/>
    </row>
    <row r="25" spans="1:20" ht="36.75" customHeight="1">
      <c r="A25" s="38"/>
      <c r="B25" s="189"/>
      <c r="C25" s="189"/>
      <c r="D25" s="189"/>
      <c r="E25" s="38"/>
      <c r="F25" s="38"/>
      <c r="G25" s="38"/>
      <c r="H25" s="92"/>
      <c r="I25" s="38"/>
      <c r="J25" s="61"/>
      <c r="K25" s="61"/>
      <c r="L25" s="38"/>
      <c r="M25" s="38"/>
      <c r="N25" s="38"/>
      <c r="O25" s="38"/>
    </row>
    <row r="26" spans="1:20">
      <c r="A26" s="38"/>
      <c r="B26" s="69"/>
      <c r="C26" s="38"/>
      <c r="D26" s="38"/>
      <c r="E26" s="38"/>
      <c r="F26" s="38"/>
      <c r="G26" s="38"/>
      <c r="H26" s="92"/>
      <c r="I26" s="38"/>
      <c r="J26" s="61"/>
      <c r="K26" s="61"/>
      <c r="L26" s="38"/>
      <c r="M26" s="38"/>
      <c r="N26" s="38"/>
      <c r="O26" s="38"/>
    </row>
    <row r="27" spans="1:20">
      <c r="A27" s="38"/>
      <c r="B27" s="69"/>
      <c r="C27" s="38"/>
      <c r="D27" s="38"/>
      <c r="E27" s="38"/>
      <c r="F27" s="38"/>
      <c r="G27" s="38"/>
      <c r="H27" s="61"/>
      <c r="I27" s="38"/>
      <c r="J27" s="61"/>
      <c r="K27" s="61"/>
      <c r="L27" s="38"/>
      <c r="M27" s="38"/>
      <c r="N27" s="38"/>
      <c r="O27" s="38"/>
    </row>
    <row r="28" spans="1:20">
      <c r="A28" s="175" t="s">
        <v>87</v>
      </c>
      <c r="B28" s="175"/>
      <c r="C28" s="175"/>
      <c r="D28" s="175"/>
      <c r="E28" s="175"/>
      <c r="F28" s="175"/>
      <c r="G28" s="175"/>
      <c r="H28" s="175"/>
      <c r="I28" s="38"/>
      <c r="J28" s="61"/>
      <c r="K28" s="61"/>
      <c r="L28" s="38"/>
      <c r="M28" s="38"/>
      <c r="N28" s="38"/>
      <c r="O28" s="38"/>
    </row>
    <row r="29" spans="1:20" ht="59.25" customHeight="1">
      <c r="A29" s="51" t="s">
        <v>17</v>
      </c>
      <c r="B29" s="62" t="s">
        <v>0</v>
      </c>
      <c r="C29" s="51" t="s">
        <v>18</v>
      </c>
      <c r="D29" s="63" t="s">
        <v>1</v>
      </c>
      <c r="E29" s="51" t="s">
        <v>20</v>
      </c>
      <c r="F29" s="64" t="s">
        <v>21</v>
      </c>
      <c r="G29" s="65" t="s">
        <v>2</v>
      </c>
      <c r="H29" s="66" t="s">
        <v>94</v>
      </c>
      <c r="I29" s="67" t="s">
        <v>3</v>
      </c>
      <c r="J29" s="68" t="s">
        <v>22</v>
      </c>
      <c r="K29" s="68" t="s">
        <v>23</v>
      </c>
      <c r="L29" s="67" t="s">
        <v>93</v>
      </c>
      <c r="M29" s="67" t="s">
        <v>100</v>
      </c>
      <c r="N29" s="67" t="s">
        <v>24</v>
      </c>
      <c r="O29" s="67" t="s">
        <v>25</v>
      </c>
      <c r="Q29" s="93"/>
    </row>
    <row r="30" spans="1:20" ht="15" customHeight="1">
      <c r="A30" s="183">
        <v>1</v>
      </c>
      <c r="B30" s="182" t="s">
        <v>161</v>
      </c>
      <c r="C30" s="51" t="s">
        <v>26</v>
      </c>
      <c r="D30" s="51" t="s">
        <v>98</v>
      </c>
      <c r="E30" s="51">
        <v>50</v>
      </c>
      <c r="F30" s="51"/>
      <c r="G30" s="51"/>
      <c r="H30" s="66"/>
      <c r="I30" s="3"/>
      <c r="J30" s="70">
        <f t="shared" ref="J30:J61" si="4">ROUND(H30*E30,2)</f>
        <v>0</v>
      </c>
      <c r="K30" s="44">
        <f>ROUND(J30+(J30*I30),2)</f>
        <v>0</v>
      </c>
      <c r="L30" s="51"/>
      <c r="M30" s="51"/>
      <c r="N30" s="51"/>
      <c r="O30" s="51"/>
      <c r="Q30" s="72"/>
      <c r="R30" s="72"/>
    </row>
    <row r="31" spans="1:20" ht="15" customHeight="1">
      <c r="A31" s="183"/>
      <c r="B31" s="182"/>
      <c r="C31" s="51" t="s">
        <v>27</v>
      </c>
      <c r="D31" s="51" t="s">
        <v>98</v>
      </c>
      <c r="E31" s="51">
        <v>50</v>
      </c>
      <c r="F31" s="51"/>
      <c r="G31" s="51"/>
      <c r="H31" s="66"/>
      <c r="I31" s="3"/>
      <c r="J31" s="70">
        <f t="shared" si="4"/>
        <v>0</v>
      </c>
      <c r="K31" s="44">
        <f t="shared" ref="K31:K94" si="5">ROUND(J31+(J31*I31),2)</f>
        <v>0</v>
      </c>
      <c r="L31" s="51"/>
      <c r="M31" s="51"/>
      <c r="N31" s="51"/>
      <c r="O31" s="51"/>
      <c r="Q31" s="72"/>
      <c r="R31" s="72"/>
    </row>
    <row r="32" spans="1:20" ht="33" customHeight="1">
      <c r="A32" s="183"/>
      <c r="B32" s="182"/>
      <c r="C32" s="51" t="s">
        <v>28</v>
      </c>
      <c r="D32" s="51" t="s">
        <v>98</v>
      </c>
      <c r="E32" s="51">
        <v>50</v>
      </c>
      <c r="F32" s="51"/>
      <c r="G32" s="51"/>
      <c r="H32" s="66"/>
      <c r="I32" s="3"/>
      <c r="J32" s="70">
        <f t="shared" si="4"/>
        <v>0</v>
      </c>
      <c r="K32" s="44">
        <f t="shared" si="5"/>
        <v>0</v>
      </c>
      <c r="L32" s="51"/>
      <c r="M32" s="51"/>
      <c r="N32" s="51"/>
      <c r="O32" s="51"/>
      <c r="Q32" s="72"/>
      <c r="R32" s="72"/>
    </row>
    <row r="33" spans="1:18">
      <c r="A33" s="183">
        <v>2</v>
      </c>
      <c r="B33" s="182" t="s">
        <v>162</v>
      </c>
      <c r="C33" s="51" t="s">
        <v>26</v>
      </c>
      <c r="D33" s="51" t="s">
        <v>98</v>
      </c>
      <c r="E33" s="51">
        <v>50</v>
      </c>
      <c r="F33" s="51"/>
      <c r="G33" s="51"/>
      <c r="H33" s="66"/>
      <c r="I33" s="3"/>
      <c r="J33" s="70">
        <f t="shared" si="4"/>
        <v>0</v>
      </c>
      <c r="K33" s="44">
        <f t="shared" si="5"/>
        <v>0</v>
      </c>
      <c r="L33" s="51"/>
      <c r="M33" s="51"/>
      <c r="N33" s="51"/>
      <c r="O33" s="51"/>
      <c r="Q33" s="72"/>
      <c r="R33" s="72"/>
    </row>
    <row r="34" spans="1:18" ht="49.5" customHeight="1">
      <c r="A34" s="183"/>
      <c r="B34" s="182"/>
      <c r="C34" s="51" t="s">
        <v>27</v>
      </c>
      <c r="D34" s="51" t="s">
        <v>98</v>
      </c>
      <c r="E34" s="51">
        <v>50</v>
      </c>
      <c r="F34" s="51"/>
      <c r="G34" s="51"/>
      <c r="H34" s="66"/>
      <c r="I34" s="3"/>
      <c r="J34" s="70">
        <f t="shared" si="4"/>
        <v>0</v>
      </c>
      <c r="K34" s="44">
        <f t="shared" si="5"/>
        <v>0</v>
      </c>
      <c r="L34" s="51"/>
      <c r="M34" s="51"/>
      <c r="N34" s="51"/>
      <c r="O34" s="51"/>
      <c r="Q34" s="72"/>
      <c r="R34" s="72"/>
    </row>
    <row r="35" spans="1:18" ht="15" customHeight="1">
      <c r="A35" s="183">
        <v>3</v>
      </c>
      <c r="B35" s="182" t="s">
        <v>163</v>
      </c>
      <c r="C35" s="94" t="s">
        <v>29</v>
      </c>
      <c r="D35" s="51" t="s">
        <v>98</v>
      </c>
      <c r="E35" s="51">
        <v>220</v>
      </c>
      <c r="F35" s="51"/>
      <c r="G35" s="51"/>
      <c r="H35" s="66"/>
      <c r="I35" s="3"/>
      <c r="J35" s="70">
        <f t="shared" si="4"/>
        <v>0</v>
      </c>
      <c r="K35" s="44">
        <f t="shared" si="5"/>
        <v>0</v>
      </c>
      <c r="L35" s="51"/>
      <c r="M35" s="51"/>
      <c r="N35" s="51"/>
      <c r="O35" s="51"/>
      <c r="Q35" s="72"/>
      <c r="R35" s="72"/>
    </row>
    <row r="36" spans="1:18" ht="15" customHeight="1">
      <c r="A36" s="183"/>
      <c r="B36" s="182"/>
      <c r="C36" s="94" t="s">
        <v>30</v>
      </c>
      <c r="D36" s="51" t="s">
        <v>98</v>
      </c>
      <c r="E36" s="51">
        <v>50</v>
      </c>
      <c r="F36" s="51"/>
      <c r="G36" s="51"/>
      <c r="H36" s="66"/>
      <c r="I36" s="3"/>
      <c r="J36" s="70">
        <f t="shared" si="4"/>
        <v>0</v>
      </c>
      <c r="K36" s="44">
        <f t="shared" si="5"/>
        <v>0</v>
      </c>
      <c r="L36" s="51"/>
      <c r="M36" s="51"/>
      <c r="N36" s="51"/>
      <c r="O36" s="51"/>
      <c r="Q36" s="72"/>
      <c r="R36" s="72"/>
    </row>
    <row r="37" spans="1:18" ht="15" customHeight="1">
      <c r="A37" s="183"/>
      <c r="B37" s="182"/>
      <c r="C37" s="94" t="s">
        <v>31</v>
      </c>
      <c r="D37" s="51" t="s">
        <v>98</v>
      </c>
      <c r="E37" s="51">
        <v>50</v>
      </c>
      <c r="F37" s="51"/>
      <c r="G37" s="51"/>
      <c r="H37" s="66"/>
      <c r="I37" s="3"/>
      <c r="J37" s="70">
        <f t="shared" si="4"/>
        <v>0</v>
      </c>
      <c r="K37" s="44">
        <f t="shared" si="5"/>
        <v>0</v>
      </c>
      <c r="L37" s="51"/>
      <c r="M37" s="51"/>
      <c r="N37" s="51"/>
      <c r="O37" s="51"/>
      <c r="Q37" s="72"/>
      <c r="R37" s="72"/>
    </row>
    <row r="38" spans="1:18" ht="15" customHeight="1">
      <c r="A38" s="183">
        <v>4</v>
      </c>
      <c r="B38" s="182" t="s">
        <v>164</v>
      </c>
      <c r="C38" s="94" t="s">
        <v>29</v>
      </c>
      <c r="D38" s="51" t="s">
        <v>98</v>
      </c>
      <c r="E38" s="51">
        <v>125</v>
      </c>
      <c r="F38" s="51"/>
      <c r="G38" s="51"/>
      <c r="H38" s="66"/>
      <c r="I38" s="3"/>
      <c r="J38" s="70">
        <f t="shared" si="4"/>
        <v>0</v>
      </c>
      <c r="K38" s="44">
        <f t="shared" si="5"/>
        <v>0</v>
      </c>
      <c r="L38" s="51"/>
      <c r="M38" s="51"/>
      <c r="N38" s="51"/>
      <c r="O38" s="51"/>
      <c r="Q38" s="72"/>
      <c r="R38" s="72"/>
    </row>
    <row r="39" spans="1:18" ht="15" customHeight="1">
      <c r="A39" s="183"/>
      <c r="B39" s="182"/>
      <c r="C39" s="94" t="s">
        <v>30</v>
      </c>
      <c r="D39" s="51" t="s">
        <v>98</v>
      </c>
      <c r="E39" s="51">
        <v>10</v>
      </c>
      <c r="F39" s="51"/>
      <c r="G39" s="51"/>
      <c r="H39" s="66"/>
      <c r="I39" s="3"/>
      <c r="J39" s="70">
        <f t="shared" si="4"/>
        <v>0</v>
      </c>
      <c r="K39" s="44">
        <f t="shared" si="5"/>
        <v>0</v>
      </c>
      <c r="L39" s="51"/>
      <c r="M39" s="51"/>
      <c r="N39" s="51"/>
      <c r="O39" s="51"/>
      <c r="Q39" s="72"/>
      <c r="R39" s="72"/>
    </row>
    <row r="40" spans="1:18" ht="15" customHeight="1">
      <c r="A40" s="183"/>
      <c r="B40" s="182"/>
      <c r="C40" s="94" t="s">
        <v>32</v>
      </c>
      <c r="D40" s="51" t="s">
        <v>98</v>
      </c>
      <c r="E40" s="51">
        <v>25</v>
      </c>
      <c r="F40" s="51"/>
      <c r="G40" s="51"/>
      <c r="H40" s="66"/>
      <c r="I40" s="3"/>
      <c r="J40" s="70">
        <f t="shared" si="4"/>
        <v>0</v>
      </c>
      <c r="K40" s="44">
        <f t="shared" si="5"/>
        <v>0</v>
      </c>
      <c r="L40" s="51"/>
      <c r="M40" s="51"/>
      <c r="N40" s="51"/>
      <c r="O40" s="51"/>
      <c r="Q40" s="72"/>
      <c r="R40" s="72"/>
    </row>
    <row r="41" spans="1:18" ht="15" customHeight="1">
      <c r="A41" s="183">
        <v>5</v>
      </c>
      <c r="B41" s="182" t="s">
        <v>165</v>
      </c>
      <c r="C41" s="94" t="s">
        <v>33</v>
      </c>
      <c r="D41" s="51" t="s">
        <v>98</v>
      </c>
      <c r="E41" s="51">
        <v>250</v>
      </c>
      <c r="F41" s="51"/>
      <c r="G41" s="51"/>
      <c r="H41" s="66"/>
      <c r="I41" s="3"/>
      <c r="J41" s="70">
        <f t="shared" si="4"/>
        <v>0</v>
      </c>
      <c r="K41" s="44">
        <f t="shared" si="5"/>
        <v>0</v>
      </c>
      <c r="L41" s="51"/>
      <c r="M41" s="51"/>
      <c r="N41" s="51"/>
      <c r="O41" s="51"/>
      <c r="Q41" s="72"/>
      <c r="R41" s="72"/>
    </row>
    <row r="42" spans="1:18" ht="15" customHeight="1">
      <c r="A42" s="183"/>
      <c r="B42" s="182"/>
      <c r="C42" s="94" t="s">
        <v>34</v>
      </c>
      <c r="D42" s="51" t="s">
        <v>98</v>
      </c>
      <c r="E42" s="51">
        <v>30</v>
      </c>
      <c r="F42" s="51"/>
      <c r="G42" s="51"/>
      <c r="H42" s="66"/>
      <c r="I42" s="3"/>
      <c r="J42" s="70">
        <f t="shared" si="4"/>
        <v>0</v>
      </c>
      <c r="K42" s="44">
        <f t="shared" si="5"/>
        <v>0</v>
      </c>
      <c r="L42" s="51"/>
      <c r="M42" s="51"/>
      <c r="N42" s="51"/>
      <c r="O42" s="51"/>
      <c r="Q42" s="72"/>
      <c r="R42" s="72"/>
    </row>
    <row r="43" spans="1:18" ht="15" customHeight="1">
      <c r="A43" s="183"/>
      <c r="B43" s="182"/>
      <c r="C43" s="94" t="s">
        <v>35</v>
      </c>
      <c r="D43" s="51" t="s">
        <v>98</v>
      </c>
      <c r="E43" s="51">
        <v>25</v>
      </c>
      <c r="F43" s="51"/>
      <c r="G43" s="51"/>
      <c r="H43" s="66"/>
      <c r="I43" s="3"/>
      <c r="J43" s="70">
        <f t="shared" si="4"/>
        <v>0</v>
      </c>
      <c r="K43" s="44">
        <f t="shared" si="5"/>
        <v>0</v>
      </c>
      <c r="L43" s="51"/>
      <c r="M43" s="51"/>
      <c r="N43" s="51"/>
      <c r="O43" s="51"/>
      <c r="Q43" s="72"/>
      <c r="R43" s="72"/>
    </row>
    <row r="44" spans="1:18" ht="15" customHeight="1">
      <c r="A44" s="183">
        <v>6</v>
      </c>
      <c r="B44" s="182" t="s">
        <v>36</v>
      </c>
      <c r="C44" s="17" t="s">
        <v>37</v>
      </c>
      <c r="D44" s="51" t="s">
        <v>98</v>
      </c>
      <c r="E44" s="51">
        <v>500</v>
      </c>
      <c r="F44" s="51"/>
      <c r="G44" s="51"/>
      <c r="H44" s="66"/>
      <c r="I44" s="3"/>
      <c r="J44" s="70">
        <f t="shared" si="4"/>
        <v>0</v>
      </c>
      <c r="K44" s="44">
        <f t="shared" si="5"/>
        <v>0</v>
      </c>
      <c r="L44" s="51"/>
      <c r="M44" s="51"/>
      <c r="N44" s="51"/>
      <c r="O44" s="51"/>
      <c r="Q44" s="72"/>
      <c r="R44" s="72"/>
    </row>
    <row r="45" spans="1:18" ht="15" customHeight="1">
      <c r="A45" s="183"/>
      <c r="B45" s="182"/>
      <c r="C45" s="17" t="s">
        <v>38</v>
      </c>
      <c r="D45" s="51" t="s">
        <v>98</v>
      </c>
      <c r="E45" s="51">
        <v>600</v>
      </c>
      <c r="F45" s="51"/>
      <c r="G45" s="51"/>
      <c r="H45" s="66"/>
      <c r="I45" s="3"/>
      <c r="J45" s="70">
        <f t="shared" si="4"/>
        <v>0</v>
      </c>
      <c r="K45" s="44">
        <f t="shared" si="5"/>
        <v>0</v>
      </c>
      <c r="L45" s="51"/>
      <c r="M45" s="51"/>
      <c r="N45" s="51"/>
      <c r="O45" s="51"/>
      <c r="Q45" s="72"/>
      <c r="R45" s="72"/>
    </row>
    <row r="46" spans="1:18" ht="15" customHeight="1">
      <c r="A46" s="183"/>
      <c r="B46" s="182"/>
      <c r="C46" s="17" t="s">
        <v>39</v>
      </c>
      <c r="D46" s="51" t="s">
        <v>98</v>
      </c>
      <c r="E46" s="51">
        <v>220</v>
      </c>
      <c r="F46" s="51"/>
      <c r="G46" s="51"/>
      <c r="H46" s="66"/>
      <c r="I46" s="3"/>
      <c r="J46" s="70">
        <f t="shared" si="4"/>
        <v>0</v>
      </c>
      <c r="K46" s="44">
        <f t="shared" si="5"/>
        <v>0</v>
      </c>
      <c r="L46" s="51"/>
      <c r="M46" s="51"/>
      <c r="N46" s="51"/>
      <c r="O46" s="51"/>
      <c r="Q46" s="72"/>
      <c r="R46" s="72"/>
    </row>
    <row r="47" spans="1:18">
      <c r="A47" s="183"/>
      <c r="B47" s="182"/>
      <c r="C47" s="17" t="s">
        <v>40</v>
      </c>
      <c r="D47" s="51" t="s">
        <v>98</v>
      </c>
      <c r="E47" s="51">
        <v>25</v>
      </c>
      <c r="F47" s="51"/>
      <c r="G47" s="51"/>
      <c r="H47" s="66"/>
      <c r="I47" s="3"/>
      <c r="J47" s="70">
        <f t="shared" si="4"/>
        <v>0</v>
      </c>
      <c r="K47" s="44">
        <f t="shared" si="5"/>
        <v>0</v>
      </c>
      <c r="L47" s="51"/>
      <c r="M47" s="51"/>
      <c r="N47" s="51"/>
      <c r="O47" s="51"/>
      <c r="Q47" s="72"/>
      <c r="R47" s="72"/>
    </row>
    <row r="48" spans="1:18">
      <c r="A48" s="183"/>
      <c r="B48" s="182"/>
      <c r="C48" s="17" t="s">
        <v>41</v>
      </c>
      <c r="D48" s="51" t="s">
        <v>98</v>
      </c>
      <c r="E48" s="51">
        <v>400</v>
      </c>
      <c r="F48" s="51"/>
      <c r="G48" s="51"/>
      <c r="H48" s="66"/>
      <c r="I48" s="3"/>
      <c r="J48" s="70">
        <f t="shared" si="4"/>
        <v>0</v>
      </c>
      <c r="K48" s="44">
        <f t="shared" si="5"/>
        <v>0</v>
      </c>
      <c r="L48" s="51"/>
      <c r="M48" s="51"/>
      <c r="N48" s="51"/>
      <c r="O48" s="51"/>
      <c r="Q48" s="72"/>
      <c r="R48" s="72"/>
    </row>
    <row r="49" spans="1:18">
      <c r="A49" s="183"/>
      <c r="B49" s="182"/>
      <c r="C49" s="17" t="s">
        <v>42</v>
      </c>
      <c r="D49" s="51" t="s">
        <v>98</v>
      </c>
      <c r="E49" s="51">
        <v>100</v>
      </c>
      <c r="F49" s="51"/>
      <c r="G49" s="51"/>
      <c r="H49" s="66"/>
      <c r="I49" s="3"/>
      <c r="J49" s="70">
        <f t="shared" si="4"/>
        <v>0</v>
      </c>
      <c r="K49" s="44">
        <f t="shared" si="5"/>
        <v>0</v>
      </c>
      <c r="L49" s="51"/>
      <c r="M49" s="51"/>
      <c r="N49" s="51"/>
      <c r="O49" s="51"/>
      <c r="Q49" s="72"/>
      <c r="R49" s="72"/>
    </row>
    <row r="50" spans="1:18">
      <c r="A50" s="183"/>
      <c r="B50" s="182"/>
      <c r="C50" s="17" t="s">
        <v>43</v>
      </c>
      <c r="D50" s="51" t="s">
        <v>98</v>
      </c>
      <c r="E50" s="51">
        <v>100</v>
      </c>
      <c r="F50" s="51"/>
      <c r="G50" s="51"/>
      <c r="H50" s="66"/>
      <c r="I50" s="3"/>
      <c r="J50" s="70">
        <f t="shared" si="4"/>
        <v>0</v>
      </c>
      <c r="K50" s="44">
        <f t="shared" si="5"/>
        <v>0</v>
      </c>
      <c r="L50" s="51"/>
      <c r="M50" s="51"/>
      <c r="N50" s="51"/>
      <c r="O50" s="51"/>
      <c r="Q50" s="72"/>
      <c r="R50" s="72"/>
    </row>
    <row r="51" spans="1:18">
      <c r="A51" s="183"/>
      <c r="B51" s="182"/>
      <c r="C51" s="17" t="s">
        <v>44</v>
      </c>
      <c r="D51" s="51" t="s">
        <v>98</v>
      </c>
      <c r="E51" s="51">
        <v>400</v>
      </c>
      <c r="F51" s="51"/>
      <c r="G51" s="51"/>
      <c r="H51" s="66"/>
      <c r="I51" s="3"/>
      <c r="J51" s="70">
        <f t="shared" si="4"/>
        <v>0</v>
      </c>
      <c r="K51" s="44">
        <f t="shared" si="5"/>
        <v>0</v>
      </c>
      <c r="L51" s="51"/>
      <c r="M51" s="51"/>
      <c r="N51" s="51"/>
      <c r="O51" s="51"/>
      <c r="Q51" s="72"/>
      <c r="R51" s="72"/>
    </row>
    <row r="52" spans="1:18" ht="15" customHeight="1">
      <c r="A52" s="183">
        <v>7</v>
      </c>
      <c r="B52" s="182" t="s">
        <v>45</v>
      </c>
      <c r="C52" s="17" t="s">
        <v>46</v>
      </c>
      <c r="D52" s="51" t="s">
        <v>98</v>
      </c>
      <c r="E52" s="51">
        <v>350</v>
      </c>
      <c r="F52" s="51"/>
      <c r="G52" s="51"/>
      <c r="H52" s="66"/>
      <c r="I52" s="3"/>
      <c r="J52" s="70">
        <f t="shared" si="4"/>
        <v>0</v>
      </c>
      <c r="K52" s="44">
        <f t="shared" si="5"/>
        <v>0</v>
      </c>
      <c r="L52" s="51"/>
      <c r="M52" s="51"/>
      <c r="N52" s="51"/>
      <c r="O52" s="51"/>
      <c r="Q52" s="72"/>
      <c r="R52" s="72"/>
    </row>
    <row r="53" spans="1:18" ht="15" customHeight="1">
      <c r="A53" s="183"/>
      <c r="B53" s="182"/>
      <c r="C53" s="94" t="s">
        <v>47</v>
      </c>
      <c r="D53" s="51" t="s">
        <v>98</v>
      </c>
      <c r="E53" s="51">
        <v>300</v>
      </c>
      <c r="F53" s="51"/>
      <c r="G53" s="51"/>
      <c r="H53" s="66"/>
      <c r="I53" s="3"/>
      <c r="J53" s="70">
        <f t="shared" si="4"/>
        <v>0</v>
      </c>
      <c r="K53" s="44">
        <f t="shared" si="5"/>
        <v>0</v>
      </c>
      <c r="L53" s="51"/>
      <c r="M53" s="51"/>
      <c r="N53" s="51"/>
      <c r="O53" s="51"/>
      <c r="Q53" s="72"/>
      <c r="R53" s="72"/>
    </row>
    <row r="54" spans="1:18" ht="15" customHeight="1">
      <c r="A54" s="183"/>
      <c r="B54" s="182"/>
      <c r="C54" s="17" t="s">
        <v>42</v>
      </c>
      <c r="D54" s="51" t="s">
        <v>98</v>
      </c>
      <c r="E54" s="51">
        <v>50</v>
      </c>
      <c r="F54" s="51"/>
      <c r="G54" s="51"/>
      <c r="H54" s="66"/>
      <c r="I54" s="3"/>
      <c r="J54" s="70">
        <f t="shared" si="4"/>
        <v>0</v>
      </c>
      <c r="K54" s="44">
        <f t="shared" si="5"/>
        <v>0</v>
      </c>
      <c r="L54" s="51"/>
      <c r="M54" s="51"/>
      <c r="N54" s="51"/>
      <c r="O54" s="51"/>
      <c r="Q54" s="72"/>
      <c r="R54" s="72"/>
    </row>
    <row r="55" spans="1:18">
      <c r="A55" s="183"/>
      <c r="B55" s="182"/>
      <c r="C55" s="17" t="s">
        <v>48</v>
      </c>
      <c r="D55" s="51" t="s">
        <v>98</v>
      </c>
      <c r="E55" s="51">
        <v>50</v>
      </c>
      <c r="F55" s="51"/>
      <c r="G55" s="51"/>
      <c r="H55" s="66"/>
      <c r="I55" s="3"/>
      <c r="J55" s="70">
        <f t="shared" si="4"/>
        <v>0</v>
      </c>
      <c r="K55" s="44">
        <f t="shared" si="5"/>
        <v>0</v>
      </c>
      <c r="L55" s="51"/>
      <c r="M55" s="51"/>
      <c r="N55" s="51"/>
      <c r="O55" s="51"/>
      <c r="Q55" s="72"/>
      <c r="R55" s="72"/>
    </row>
    <row r="56" spans="1:18" ht="30.75" customHeight="1">
      <c r="A56" s="183"/>
      <c r="B56" s="182"/>
      <c r="C56" s="17" t="s">
        <v>49</v>
      </c>
      <c r="D56" s="51" t="s">
        <v>98</v>
      </c>
      <c r="E56" s="51">
        <v>50</v>
      </c>
      <c r="F56" s="51"/>
      <c r="G56" s="51"/>
      <c r="H56" s="66"/>
      <c r="I56" s="3"/>
      <c r="J56" s="70">
        <f t="shared" si="4"/>
        <v>0</v>
      </c>
      <c r="K56" s="44">
        <f t="shared" si="5"/>
        <v>0</v>
      </c>
      <c r="L56" s="51"/>
      <c r="M56" s="51"/>
      <c r="N56" s="51"/>
      <c r="O56" s="51"/>
      <c r="Q56" s="72"/>
      <c r="R56" s="72"/>
    </row>
    <row r="57" spans="1:18" ht="15" customHeight="1">
      <c r="A57" s="183">
        <v>8</v>
      </c>
      <c r="B57" s="179" t="s">
        <v>50</v>
      </c>
      <c r="C57" s="94" t="s">
        <v>51</v>
      </c>
      <c r="D57" s="51" t="s">
        <v>98</v>
      </c>
      <c r="E57" s="51">
        <v>200</v>
      </c>
      <c r="F57" s="51"/>
      <c r="G57" s="51"/>
      <c r="H57" s="66"/>
      <c r="I57" s="3"/>
      <c r="J57" s="70">
        <f t="shared" si="4"/>
        <v>0</v>
      </c>
      <c r="K57" s="44">
        <f>ROUND(J57+(J57*I57),2)</f>
        <v>0</v>
      </c>
      <c r="L57" s="51"/>
      <c r="M57" s="51"/>
      <c r="N57" s="51"/>
      <c r="O57" s="51"/>
      <c r="Q57" s="72"/>
      <c r="R57" s="72"/>
    </row>
    <row r="58" spans="1:18" ht="15" customHeight="1">
      <c r="A58" s="183"/>
      <c r="B58" s="180"/>
      <c r="C58" s="94" t="s">
        <v>29</v>
      </c>
      <c r="D58" s="51" t="s">
        <v>98</v>
      </c>
      <c r="E58" s="51">
        <v>350</v>
      </c>
      <c r="F58" s="51"/>
      <c r="G58" s="51"/>
      <c r="H58" s="66"/>
      <c r="I58" s="3"/>
      <c r="J58" s="70">
        <f t="shared" si="4"/>
        <v>0</v>
      </c>
      <c r="K58" s="44">
        <f t="shared" si="5"/>
        <v>0</v>
      </c>
      <c r="L58" s="51"/>
      <c r="M58" s="51"/>
      <c r="N58" s="51"/>
      <c r="O58" s="51"/>
      <c r="Q58" s="72"/>
      <c r="R58" s="72"/>
    </row>
    <row r="59" spans="1:18" ht="92.25" customHeight="1">
      <c r="A59" s="183"/>
      <c r="B59" s="181"/>
      <c r="C59" s="94" t="s">
        <v>31</v>
      </c>
      <c r="D59" s="51" t="s">
        <v>98</v>
      </c>
      <c r="E59" s="51">
        <v>70</v>
      </c>
      <c r="F59" s="51"/>
      <c r="G59" s="51"/>
      <c r="H59" s="66"/>
      <c r="I59" s="3"/>
      <c r="J59" s="70">
        <f t="shared" si="4"/>
        <v>0</v>
      </c>
      <c r="K59" s="44">
        <f t="shared" si="5"/>
        <v>0</v>
      </c>
      <c r="L59" s="51"/>
      <c r="M59" s="51"/>
      <c r="N59" s="51"/>
      <c r="O59" s="51"/>
      <c r="Q59" s="72"/>
      <c r="R59" s="72"/>
    </row>
    <row r="60" spans="1:18" ht="15" customHeight="1">
      <c r="A60" s="183">
        <v>9</v>
      </c>
      <c r="B60" s="182" t="s">
        <v>166</v>
      </c>
      <c r="C60" s="94" t="s">
        <v>51</v>
      </c>
      <c r="D60" s="51" t="s">
        <v>98</v>
      </c>
      <c r="E60" s="51">
        <v>200</v>
      </c>
      <c r="F60" s="51"/>
      <c r="G60" s="51"/>
      <c r="H60" s="66"/>
      <c r="I60" s="3"/>
      <c r="J60" s="70">
        <f t="shared" si="4"/>
        <v>0</v>
      </c>
      <c r="K60" s="44">
        <f t="shared" si="5"/>
        <v>0</v>
      </c>
      <c r="L60" s="51"/>
      <c r="M60" s="51"/>
      <c r="N60" s="51"/>
      <c r="O60" s="51"/>
      <c r="Q60" s="72"/>
      <c r="R60" s="72"/>
    </row>
    <row r="61" spans="1:18" ht="15" customHeight="1">
      <c r="A61" s="183"/>
      <c r="B61" s="182"/>
      <c r="C61" s="94" t="s">
        <v>29</v>
      </c>
      <c r="D61" s="51" t="s">
        <v>98</v>
      </c>
      <c r="E61" s="51">
        <v>350</v>
      </c>
      <c r="F61" s="51"/>
      <c r="G61" s="51"/>
      <c r="H61" s="66"/>
      <c r="I61" s="3"/>
      <c r="J61" s="70">
        <f t="shared" si="4"/>
        <v>0</v>
      </c>
      <c r="K61" s="44">
        <f t="shared" si="5"/>
        <v>0</v>
      </c>
      <c r="L61" s="51"/>
      <c r="M61" s="51"/>
      <c r="N61" s="51"/>
      <c r="O61" s="51"/>
      <c r="Q61" s="72"/>
      <c r="R61" s="72"/>
    </row>
    <row r="62" spans="1:18" ht="63" customHeight="1">
      <c r="A62" s="183"/>
      <c r="B62" s="182"/>
      <c r="C62" s="94" t="s">
        <v>31</v>
      </c>
      <c r="D62" s="51" t="s">
        <v>98</v>
      </c>
      <c r="E62" s="51">
        <v>70</v>
      </c>
      <c r="F62" s="51"/>
      <c r="G62" s="51"/>
      <c r="H62" s="66"/>
      <c r="I62" s="3"/>
      <c r="J62" s="70">
        <f t="shared" ref="J62:J98" si="6">ROUND(H62*E62,2)</f>
        <v>0</v>
      </c>
      <c r="K62" s="44">
        <f t="shared" si="5"/>
        <v>0</v>
      </c>
      <c r="L62" s="51"/>
      <c r="M62" s="51"/>
      <c r="N62" s="51"/>
      <c r="O62" s="51"/>
      <c r="Q62" s="72"/>
      <c r="R62" s="72"/>
    </row>
    <row r="63" spans="1:18" ht="15" customHeight="1">
      <c r="A63" s="185">
        <v>10</v>
      </c>
      <c r="B63" s="179" t="s">
        <v>167</v>
      </c>
      <c r="C63" s="17" t="s">
        <v>52</v>
      </c>
      <c r="D63" s="51" t="s">
        <v>98</v>
      </c>
      <c r="E63" s="51">
        <v>50</v>
      </c>
      <c r="F63" s="51"/>
      <c r="G63" s="51"/>
      <c r="H63" s="66"/>
      <c r="I63" s="3"/>
      <c r="J63" s="70">
        <f t="shared" si="6"/>
        <v>0</v>
      </c>
      <c r="K63" s="44">
        <f t="shared" si="5"/>
        <v>0</v>
      </c>
      <c r="L63" s="51"/>
      <c r="M63" s="51"/>
      <c r="N63" s="51"/>
      <c r="O63" s="51"/>
      <c r="Q63" s="72"/>
      <c r="R63" s="72"/>
    </row>
    <row r="64" spans="1:18" ht="15" customHeight="1">
      <c r="A64" s="186"/>
      <c r="B64" s="180"/>
      <c r="C64" s="17" t="s">
        <v>53</v>
      </c>
      <c r="D64" s="51" t="s">
        <v>98</v>
      </c>
      <c r="E64" s="51">
        <v>300</v>
      </c>
      <c r="F64" s="51"/>
      <c r="G64" s="51"/>
      <c r="H64" s="66"/>
      <c r="I64" s="3"/>
      <c r="J64" s="70">
        <f t="shared" si="6"/>
        <v>0</v>
      </c>
      <c r="K64" s="44">
        <f t="shared" si="5"/>
        <v>0</v>
      </c>
      <c r="L64" s="51"/>
      <c r="M64" s="51"/>
      <c r="N64" s="51"/>
      <c r="O64" s="51"/>
      <c r="Q64" s="72"/>
      <c r="R64" s="72"/>
    </row>
    <row r="65" spans="1:18" ht="15" customHeight="1">
      <c r="A65" s="186"/>
      <c r="B65" s="180"/>
      <c r="C65" s="17" t="s">
        <v>54</v>
      </c>
      <c r="D65" s="51" t="s">
        <v>98</v>
      </c>
      <c r="E65" s="51">
        <v>50</v>
      </c>
      <c r="F65" s="51"/>
      <c r="G65" s="51"/>
      <c r="H65" s="66"/>
      <c r="I65" s="3"/>
      <c r="J65" s="70">
        <f t="shared" si="6"/>
        <v>0</v>
      </c>
      <c r="K65" s="44">
        <f t="shared" si="5"/>
        <v>0</v>
      </c>
      <c r="L65" s="51"/>
      <c r="M65" s="51"/>
      <c r="N65" s="51"/>
      <c r="O65" s="51"/>
      <c r="Q65" s="72"/>
      <c r="R65" s="72"/>
    </row>
    <row r="66" spans="1:18">
      <c r="A66" s="187"/>
      <c r="B66" s="181"/>
      <c r="C66" s="17" t="s">
        <v>55</v>
      </c>
      <c r="D66" s="51" t="s">
        <v>98</v>
      </c>
      <c r="E66" s="51">
        <v>50</v>
      </c>
      <c r="F66" s="51"/>
      <c r="G66" s="51"/>
      <c r="H66" s="66"/>
      <c r="I66" s="3"/>
      <c r="J66" s="70">
        <f t="shared" si="6"/>
        <v>0</v>
      </c>
      <c r="K66" s="44">
        <f t="shared" si="5"/>
        <v>0</v>
      </c>
      <c r="L66" s="51"/>
      <c r="M66" s="51"/>
      <c r="N66" s="51"/>
      <c r="O66" s="51"/>
      <c r="Q66" s="72"/>
      <c r="R66" s="72"/>
    </row>
    <row r="67" spans="1:18" ht="15" customHeight="1">
      <c r="A67" s="185">
        <v>11</v>
      </c>
      <c r="B67" s="179" t="s">
        <v>56</v>
      </c>
      <c r="C67" s="17" t="s">
        <v>53</v>
      </c>
      <c r="D67" s="51" t="s">
        <v>98</v>
      </c>
      <c r="E67" s="51">
        <v>50</v>
      </c>
      <c r="F67" s="51"/>
      <c r="G67" s="51"/>
      <c r="H67" s="66"/>
      <c r="I67" s="3"/>
      <c r="J67" s="70">
        <f t="shared" si="6"/>
        <v>0</v>
      </c>
      <c r="K67" s="44">
        <f t="shared" si="5"/>
        <v>0</v>
      </c>
      <c r="L67" s="51"/>
      <c r="M67" s="51"/>
      <c r="N67" s="51"/>
      <c r="O67" s="51"/>
      <c r="Q67" s="72"/>
      <c r="R67" s="72"/>
    </row>
    <row r="68" spans="1:18" ht="123" customHeight="1">
      <c r="A68" s="187"/>
      <c r="B68" s="181"/>
      <c r="C68" s="17" t="s">
        <v>55</v>
      </c>
      <c r="D68" s="51" t="s">
        <v>98</v>
      </c>
      <c r="E68" s="51">
        <v>60</v>
      </c>
      <c r="F68" s="51"/>
      <c r="G68" s="51"/>
      <c r="H68" s="66"/>
      <c r="I68" s="3"/>
      <c r="J68" s="70">
        <f t="shared" si="6"/>
        <v>0</v>
      </c>
      <c r="K68" s="44">
        <f t="shared" si="5"/>
        <v>0</v>
      </c>
      <c r="L68" s="51"/>
      <c r="M68" s="51"/>
      <c r="N68" s="51"/>
      <c r="O68" s="51"/>
      <c r="Q68" s="72"/>
      <c r="R68" s="72"/>
    </row>
    <row r="69" spans="1:18" ht="109.5" customHeight="1">
      <c r="A69" s="35">
        <v>12</v>
      </c>
      <c r="B69" s="95" t="s">
        <v>57</v>
      </c>
      <c r="C69" s="17" t="s">
        <v>58</v>
      </c>
      <c r="D69" s="51" t="s">
        <v>98</v>
      </c>
      <c r="E69" s="51">
        <v>35</v>
      </c>
      <c r="F69" s="51"/>
      <c r="G69" s="51"/>
      <c r="H69" s="66"/>
      <c r="I69" s="3"/>
      <c r="J69" s="70">
        <f t="shared" si="6"/>
        <v>0</v>
      </c>
      <c r="K69" s="44">
        <f t="shared" si="5"/>
        <v>0</v>
      </c>
      <c r="L69" s="51"/>
      <c r="M69" s="51"/>
      <c r="N69" s="51"/>
      <c r="O69" s="51"/>
      <c r="Q69" s="72"/>
      <c r="R69" s="72"/>
    </row>
    <row r="70" spans="1:18" ht="47.25" customHeight="1">
      <c r="A70" s="51">
        <v>13</v>
      </c>
      <c r="B70" s="36" t="s">
        <v>168</v>
      </c>
      <c r="C70" s="94" t="s">
        <v>59</v>
      </c>
      <c r="D70" s="51" t="s">
        <v>98</v>
      </c>
      <c r="E70" s="51">
        <v>10</v>
      </c>
      <c r="F70" s="51"/>
      <c r="G70" s="51"/>
      <c r="H70" s="66"/>
      <c r="I70" s="3"/>
      <c r="J70" s="70">
        <f t="shared" si="6"/>
        <v>0</v>
      </c>
      <c r="K70" s="44">
        <f>ROUND(J70+(J70*I70),2)</f>
        <v>0</v>
      </c>
      <c r="L70" s="51"/>
      <c r="M70" s="51"/>
      <c r="N70" s="51"/>
      <c r="O70" s="51"/>
      <c r="Q70" s="72"/>
      <c r="R70" s="72"/>
    </row>
    <row r="71" spans="1:18" ht="48.75" customHeight="1">
      <c r="A71" s="51">
        <v>14</v>
      </c>
      <c r="B71" s="36" t="s">
        <v>169</v>
      </c>
      <c r="C71" s="94" t="s">
        <v>60</v>
      </c>
      <c r="D71" s="51" t="s">
        <v>98</v>
      </c>
      <c r="E71" s="51">
        <v>250</v>
      </c>
      <c r="F71" s="51"/>
      <c r="G71" s="51"/>
      <c r="H71" s="66"/>
      <c r="I71" s="3"/>
      <c r="J71" s="70">
        <f t="shared" si="6"/>
        <v>0</v>
      </c>
      <c r="K71" s="44">
        <f t="shared" si="5"/>
        <v>0</v>
      </c>
      <c r="L71" s="51"/>
      <c r="M71" s="51"/>
      <c r="N71" s="51"/>
      <c r="O71" s="51"/>
      <c r="Q71" s="72"/>
      <c r="R71" s="72"/>
    </row>
    <row r="72" spans="1:18" ht="15" customHeight="1">
      <c r="A72" s="183">
        <v>15</v>
      </c>
      <c r="B72" s="182" t="s">
        <v>61</v>
      </c>
      <c r="C72" s="94" t="s">
        <v>62</v>
      </c>
      <c r="D72" s="51" t="s">
        <v>98</v>
      </c>
      <c r="E72" s="51">
        <v>20</v>
      </c>
      <c r="F72" s="51"/>
      <c r="G72" s="51"/>
      <c r="H72" s="66"/>
      <c r="I72" s="3"/>
      <c r="J72" s="70">
        <f t="shared" si="6"/>
        <v>0</v>
      </c>
      <c r="K72" s="44">
        <f t="shared" si="5"/>
        <v>0</v>
      </c>
      <c r="L72" s="51"/>
      <c r="M72" s="51"/>
      <c r="N72" s="51"/>
      <c r="O72" s="51"/>
      <c r="Q72" s="72"/>
      <c r="R72" s="72"/>
    </row>
    <row r="73" spans="1:18" ht="15" customHeight="1">
      <c r="A73" s="183"/>
      <c r="B73" s="182"/>
      <c r="C73" s="94" t="s">
        <v>47</v>
      </c>
      <c r="D73" s="51" t="s">
        <v>98</v>
      </c>
      <c r="E73" s="51">
        <v>20</v>
      </c>
      <c r="F73" s="51"/>
      <c r="G73" s="51"/>
      <c r="H73" s="66"/>
      <c r="I73" s="3"/>
      <c r="J73" s="70">
        <f t="shared" si="6"/>
        <v>0</v>
      </c>
      <c r="K73" s="44">
        <f t="shared" si="5"/>
        <v>0</v>
      </c>
      <c r="L73" s="51"/>
      <c r="M73" s="51"/>
      <c r="N73" s="51"/>
      <c r="O73" s="51"/>
      <c r="Q73" s="72"/>
      <c r="R73" s="72"/>
    </row>
    <row r="74" spans="1:18" ht="15" customHeight="1">
      <c r="A74" s="183"/>
      <c r="B74" s="182"/>
      <c r="C74" s="94" t="s">
        <v>63</v>
      </c>
      <c r="D74" s="51" t="s">
        <v>98</v>
      </c>
      <c r="E74" s="51">
        <v>10</v>
      </c>
      <c r="F74" s="51"/>
      <c r="G74" s="51"/>
      <c r="H74" s="66"/>
      <c r="I74" s="3"/>
      <c r="J74" s="70">
        <f t="shared" si="6"/>
        <v>0</v>
      </c>
      <c r="K74" s="44">
        <f t="shared" si="5"/>
        <v>0</v>
      </c>
      <c r="L74" s="51"/>
      <c r="M74" s="51"/>
      <c r="N74" s="51"/>
      <c r="O74" s="51"/>
      <c r="Q74" s="72"/>
      <c r="R74" s="72"/>
    </row>
    <row r="75" spans="1:18">
      <c r="A75" s="183"/>
      <c r="B75" s="182"/>
      <c r="C75" s="94" t="s">
        <v>64</v>
      </c>
      <c r="D75" s="51" t="s">
        <v>98</v>
      </c>
      <c r="E75" s="51">
        <v>10</v>
      </c>
      <c r="F75" s="51"/>
      <c r="G75" s="51"/>
      <c r="H75" s="66"/>
      <c r="I75" s="3"/>
      <c r="J75" s="70">
        <f t="shared" si="6"/>
        <v>0</v>
      </c>
      <c r="K75" s="44">
        <f t="shared" si="5"/>
        <v>0</v>
      </c>
      <c r="L75" s="51"/>
      <c r="M75" s="51"/>
      <c r="N75" s="51"/>
      <c r="O75" s="51"/>
      <c r="Q75" s="72"/>
      <c r="R75" s="72"/>
    </row>
    <row r="76" spans="1:18">
      <c r="A76" s="183"/>
      <c r="B76" s="182"/>
      <c r="C76" s="94" t="s">
        <v>29</v>
      </c>
      <c r="D76" s="51" t="s">
        <v>98</v>
      </c>
      <c r="E76" s="51">
        <v>10</v>
      </c>
      <c r="F76" s="51"/>
      <c r="G76" s="51"/>
      <c r="H76" s="66"/>
      <c r="I76" s="3"/>
      <c r="J76" s="70">
        <f t="shared" si="6"/>
        <v>0</v>
      </c>
      <c r="K76" s="44">
        <f t="shared" si="5"/>
        <v>0</v>
      </c>
      <c r="L76" s="51"/>
      <c r="M76" s="51"/>
      <c r="N76" s="51"/>
      <c r="O76" s="51"/>
      <c r="Q76" s="72"/>
      <c r="R76" s="72"/>
    </row>
    <row r="77" spans="1:18" ht="15" customHeight="1">
      <c r="A77" s="183">
        <v>16</v>
      </c>
      <c r="B77" s="182" t="s">
        <v>65</v>
      </c>
      <c r="C77" s="94" t="s">
        <v>66</v>
      </c>
      <c r="D77" s="51" t="s">
        <v>98</v>
      </c>
      <c r="E77" s="51">
        <v>700</v>
      </c>
      <c r="F77" s="51"/>
      <c r="G77" s="51"/>
      <c r="H77" s="66"/>
      <c r="I77" s="3"/>
      <c r="J77" s="70">
        <f t="shared" si="6"/>
        <v>0</v>
      </c>
      <c r="K77" s="44">
        <f t="shared" si="5"/>
        <v>0</v>
      </c>
      <c r="L77" s="51"/>
      <c r="M77" s="51"/>
      <c r="N77" s="51"/>
      <c r="O77" s="51"/>
      <c r="Q77" s="72"/>
      <c r="R77" s="72"/>
    </row>
    <row r="78" spans="1:18" ht="15" customHeight="1">
      <c r="A78" s="183"/>
      <c r="B78" s="182"/>
      <c r="C78" s="94" t="s">
        <v>67</v>
      </c>
      <c r="D78" s="51" t="s">
        <v>98</v>
      </c>
      <c r="E78" s="51">
        <v>1000</v>
      </c>
      <c r="F78" s="51"/>
      <c r="G78" s="51"/>
      <c r="H78" s="66"/>
      <c r="I78" s="3"/>
      <c r="J78" s="70">
        <f t="shared" si="6"/>
        <v>0</v>
      </c>
      <c r="K78" s="44">
        <f t="shared" si="5"/>
        <v>0</v>
      </c>
      <c r="L78" s="51"/>
      <c r="M78" s="51"/>
      <c r="N78" s="51"/>
      <c r="O78" s="51"/>
      <c r="Q78" s="72"/>
      <c r="R78" s="72"/>
    </row>
    <row r="79" spans="1:18" ht="15" customHeight="1">
      <c r="A79" s="183"/>
      <c r="B79" s="182"/>
      <c r="C79" s="94" t="s">
        <v>68</v>
      </c>
      <c r="D79" s="51" t="s">
        <v>98</v>
      </c>
      <c r="E79" s="51">
        <v>300</v>
      </c>
      <c r="F79" s="51"/>
      <c r="G79" s="51"/>
      <c r="H79" s="66"/>
      <c r="I79" s="3"/>
      <c r="J79" s="70">
        <f t="shared" si="6"/>
        <v>0</v>
      </c>
      <c r="K79" s="44">
        <f t="shared" si="5"/>
        <v>0</v>
      </c>
      <c r="L79" s="51"/>
      <c r="M79" s="51"/>
      <c r="N79" s="51"/>
      <c r="O79" s="51"/>
      <c r="Q79" s="72"/>
      <c r="R79" s="72"/>
    </row>
    <row r="80" spans="1:18">
      <c r="A80" s="183"/>
      <c r="B80" s="182"/>
      <c r="C80" s="94" t="s">
        <v>69</v>
      </c>
      <c r="D80" s="51" t="s">
        <v>98</v>
      </c>
      <c r="E80" s="51">
        <v>1200</v>
      </c>
      <c r="F80" s="51"/>
      <c r="G80" s="51"/>
      <c r="H80" s="66"/>
      <c r="I80" s="3"/>
      <c r="J80" s="70">
        <f t="shared" si="6"/>
        <v>0</v>
      </c>
      <c r="K80" s="44">
        <f t="shared" si="5"/>
        <v>0</v>
      </c>
      <c r="L80" s="51"/>
      <c r="M80" s="51"/>
      <c r="N80" s="51"/>
      <c r="O80" s="51"/>
      <c r="Q80" s="72"/>
      <c r="R80" s="72"/>
    </row>
    <row r="81" spans="1:18">
      <c r="A81" s="183"/>
      <c r="B81" s="182"/>
      <c r="C81" s="94" t="s">
        <v>70</v>
      </c>
      <c r="D81" s="51" t="s">
        <v>98</v>
      </c>
      <c r="E81" s="51">
        <v>800</v>
      </c>
      <c r="F81" s="51"/>
      <c r="G81" s="51"/>
      <c r="H81" s="66"/>
      <c r="I81" s="3"/>
      <c r="J81" s="70">
        <f t="shared" si="6"/>
        <v>0</v>
      </c>
      <c r="K81" s="44">
        <f t="shared" si="5"/>
        <v>0</v>
      </c>
      <c r="L81" s="51"/>
      <c r="M81" s="51"/>
      <c r="N81" s="51"/>
      <c r="O81" s="51"/>
      <c r="Q81" s="72"/>
      <c r="R81" s="72"/>
    </row>
    <row r="82" spans="1:18">
      <c r="A82" s="183"/>
      <c r="B82" s="182"/>
      <c r="C82" s="94" t="s">
        <v>71</v>
      </c>
      <c r="D82" s="51" t="s">
        <v>98</v>
      </c>
      <c r="E82" s="51">
        <v>700</v>
      </c>
      <c r="F82" s="51"/>
      <c r="G82" s="51"/>
      <c r="H82" s="66"/>
      <c r="I82" s="3"/>
      <c r="J82" s="70">
        <f t="shared" si="6"/>
        <v>0</v>
      </c>
      <c r="K82" s="44">
        <f t="shared" si="5"/>
        <v>0</v>
      </c>
      <c r="L82" s="51"/>
      <c r="M82" s="51"/>
      <c r="N82" s="51"/>
      <c r="O82" s="51"/>
      <c r="Q82" s="72"/>
      <c r="R82" s="72"/>
    </row>
    <row r="83" spans="1:18">
      <c r="A83" s="183"/>
      <c r="B83" s="182"/>
      <c r="C83" s="94" t="s">
        <v>72</v>
      </c>
      <c r="D83" s="51" t="s">
        <v>98</v>
      </c>
      <c r="E83" s="51">
        <v>800</v>
      </c>
      <c r="F83" s="51"/>
      <c r="G83" s="51"/>
      <c r="H83" s="66"/>
      <c r="I83" s="3"/>
      <c r="J83" s="70">
        <f t="shared" si="6"/>
        <v>0</v>
      </c>
      <c r="K83" s="44">
        <f t="shared" si="5"/>
        <v>0</v>
      </c>
      <c r="L83" s="51"/>
      <c r="M83" s="51"/>
      <c r="N83" s="51"/>
      <c r="O83" s="51"/>
      <c r="Q83" s="72"/>
      <c r="R83" s="72"/>
    </row>
    <row r="84" spans="1:18" ht="15" customHeight="1">
      <c r="A84" s="183">
        <v>17</v>
      </c>
      <c r="B84" s="182" t="s">
        <v>73</v>
      </c>
      <c r="C84" s="94" t="s">
        <v>74</v>
      </c>
      <c r="D84" s="51" t="s">
        <v>98</v>
      </c>
      <c r="E84" s="51">
        <v>20</v>
      </c>
      <c r="F84" s="51"/>
      <c r="G84" s="51"/>
      <c r="H84" s="66"/>
      <c r="I84" s="3"/>
      <c r="J84" s="70">
        <f t="shared" si="6"/>
        <v>0</v>
      </c>
      <c r="K84" s="44">
        <f t="shared" si="5"/>
        <v>0</v>
      </c>
      <c r="L84" s="51"/>
      <c r="M84" s="51"/>
      <c r="N84" s="51"/>
      <c r="O84" s="51"/>
      <c r="Q84" s="72"/>
      <c r="R84" s="72"/>
    </row>
    <row r="85" spans="1:18" ht="15" customHeight="1">
      <c r="A85" s="183"/>
      <c r="B85" s="182"/>
      <c r="C85" s="94" t="s">
        <v>51</v>
      </c>
      <c r="D85" s="51" t="s">
        <v>98</v>
      </c>
      <c r="E85" s="51">
        <v>60</v>
      </c>
      <c r="F85" s="51"/>
      <c r="G85" s="51"/>
      <c r="H85" s="66"/>
      <c r="I85" s="3"/>
      <c r="J85" s="70">
        <f t="shared" si="6"/>
        <v>0</v>
      </c>
      <c r="K85" s="44">
        <f t="shared" si="5"/>
        <v>0</v>
      </c>
      <c r="L85" s="51"/>
      <c r="M85" s="51"/>
      <c r="N85" s="51"/>
      <c r="O85" s="51"/>
      <c r="Q85" s="72"/>
      <c r="R85" s="72"/>
    </row>
    <row r="86" spans="1:18" ht="15" customHeight="1">
      <c r="A86" s="183"/>
      <c r="B86" s="182"/>
      <c r="C86" s="94" t="s">
        <v>75</v>
      </c>
      <c r="D86" s="51" t="s">
        <v>98</v>
      </c>
      <c r="E86" s="51">
        <v>20</v>
      </c>
      <c r="F86" s="51"/>
      <c r="G86" s="51"/>
      <c r="H86" s="66"/>
      <c r="I86" s="3"/>
      <c r="J86" s="70">
        <f t="shared" si="6"/>
        <v>0</v>
      </c>
      <c r="K86" s="44">
        <f t="shared" si="5"/>
        <v>0</v>
      </c>
      <c r="L86" s="51"/>
      <c r="M86" s="51"/>
      <c r="N86" s="51"/>
      <c r="O86" s="51"/>
      <c r="Q86" s="72"/>
      <c r="R86" s="72"/>
    </row>
    <row r="87" spans="1:18">
      <c r="A87" s="183"/>
      <c r="B87" s="182"/>
      <c r="C87" s="94" t="s">
        <v>76</v>
      </c>
      <c r="D87" s="51" t="s">
        <v>98</v>
      </c>
      <c r="E87" s="51">
        <v>20</v>
      </c>
      <c r="F87" s="51"/>
      <c r="G87" s="51"/>
      <c r="H87" s="66"/>
      <c r="I87" s="3"/>
      <c r="J87" s="70">
        <f t="shared" si="6"/>
        <v>0</v>
      </c>
      <c r="K87" s="44">
        <f t="shared" si="5"/>
        <v>0</v>
      </c>
      <c r="L87" s="51"/>
      <c r="M87" s="51"/>
      <c r="N87" s="51"/>
      <c r="O87" s="51"/>
      <c r="Q87" s="72"/>
      <c r="R87" s="72"/>
    </row>
    <row r="88" spans="1:18">
      <c r="A88" s="183"/>
      <c r="B88" s="182"/>
      <c r="C88" s="94" t="s">
        <v>77</v>
      </c>
      <c r="D88" s="51" t="s">
        <v>98</v>
      </c>
      <c r="E88" s="51">
        <v>30</v>
      </c>
      <c r="F88" s="51"/>
      <c r="G88" s="51"/>
      <c r="H88" s="66"/>
      <c r="I88" s="3"/>
      <c r="J88" s="70">
        <f t="shared" si="6"/>
        <v>0</v>
      </c>
      <c r="K88" s="44">
        <f>ROUND(J88+(J88*I88),2)</f>
        <v>0</v>
      </c>
      <c r="L88" s="51"/>
      <c r="M88" s="51"/>
      <c r="N88" s="51"/>
      <c r="O88" s="51"/>
      <c r="Q88" s="72"/>
      <c r="R88" s="72"/>
    </row>
    <row r="89" spans="1:18">
      <c r="A89" s="183"/>
      <c r="B89" s="182"/>
      <c r="C89" s="94" t="s">
        <v>78</v>
      </c>
      <c r="D89" s="51" t="s">
        <v>98</v>
      </c>
      <c r="E89" s="51">
        <v>20</v>
      </c>
      <c r="F89" s="51"/>
      <c r="G89" s="51"/>
      <c r="H89" s="66"/>
      <c r="I89" s="3"/>
      <c r="J89" s="70">
        <f t="shared" si="6"/>
        <v>0</v>
      </c>
      <c r="K89" s="44">
        <f t="shared" si="5"/>
        <v>0</v>
      </c>
      <c r="L89" s="51"/>
      <c r="M89" s="51"/>
      <c r="N89" s="51"/>
      <c r="O89" s="51"/>
      <c r="Q89" s="72"/>
      <c r="R89" s="72"/>
    </row>
    <row r="90" spans="1:18">
      <c r="A90" s="183"/>
      <c r="B90" s="182"/>
      <c r="C90" s="94" t="s">
        <v>28</v>
      </c>
      <c r="D90" s="51" t="s">
        <v>98</v>
      </c>
      <c r="E90" s="51">
        <v>30</v>
      </c>
      <c r="F90" s="51"/>
      <c r="G90" s="51"/>
      <c r="H90" s="66"/>
      <c r="I90" s="3"/>
      <c r="J90" s="70">
        <f t="shared" si="6"/>
        <v>0</v>
      </c>
      <c r="K90" s="44">
        <f t="shared" si="5"/>
        <v>0</v>
      </c>
      <c r="L90" s="51"/>
      <c r="M90" s="51"/>
      <c r="N90" s="51"/>
      <c r="O90" s="51"/>
      <c r="Q90" s="72"/>
      <c r="R90" s="72"/>
    </row>
    <row r="91" spans="1:18" ht="15" customHeight="1">
      <c r="A91" s="183">
        <v>18</v>
      </c>
      <c r="B91" s="182" t="s">
        <v>79</v>
      </c>
      <c r="C91" s="94" t="s">
        <v>74</v>
      </c>
      <c r="D91" s="51" t="s">
        <v>98</v>
      </c>
      <c r="E91" s="51">
        <v>20</v>
      </c>
      <c r="F91" s="51"/>
      <c r="G91" s="51"/>
      <c r="H91" s="66"/>
      <c r="I91" s="3"/>
      <c r="J91" s="70">
        <f t="shared" si="6"/>
        <v>0</v>
      </c>
      <c r="K91" s="44">
        <f t="shared" si="5"/>
        <v>0</v>
      </c>
      <c r="L91" s="51"/>
      <c r="M91" s="51"/>
      <c r="N91" s="51"/>
      <c r="O91" s="51"/>
      <c r="Q91" s="72"/>
      <c r="R91" s="72"/>
    </row>
    <row r="92" spans="1:18" ht="15" customHeight="1">
      <c r="A92" s="183"/>
      <c r="B92" s="182"/>
      <c r="C92" s="94" t="s">
        <v>51</v>
      </c>
      <c r="D92" s="51" t="s">
        <v>98</v>
      </c>
      <c r="E92" s="51">
        <v>20</v>
      </c>
      <c r="F92" s="51"/>
      <c r="G92" s="51"/>
      <c r="H92" s="66"/>
      <c r="I92" s="3"/>
      <c r="J92" s="70">
        <f t="shared" si="6"/>
        <v>0</v>
      </c>
      <c r="K92" s="44">
        <f t="shared" si="5"/>
        <v>0</v>
      </c>
      <c r="L92" s="51"/>
      <c r="M92" s="51"/>
      <c r="N92" s="51"/>
      <c r="O92" s="51"/>
      <c r="Q92" s="72"/>
      <c r="R92" s="72"/>
    </row>
    <row r="93" spans="1:18" ht="15" customHeight="1">
      <c r="A93" s="183"/>
      <c r="B93" s="182"/>
      <c r="C93" s="94" t="s">
        <v>80</v>
      </c>
      <c r="D93" s="51" t="s">
        <v>98</v>
      </c>
      <c r="E93" s="51">
        <v>60</v>
      </c>
      <c r="F93" s="51"/>
      <c r="G93" s="51"/>
      <c r="H93" s="66"/>
      <c r="I93" s="3"/>
      <c r="J93" s="70">
        <f t="shared" si="6"/>
        <v>0</v>
      </c>
      <c r="K93" s="44">
        <f t="shared" si="5"/>
        <v>0</v>
      </c>
      <c r="L93" s="51"/>
      <c r="M93" s="51"/>
      <c r="N93" s="51"/>
      <c r="O93" s="51"/>
      <c r="Q93" s="72"/>
      <c r="R93" s="72"/>
    </row>
    <row r="94" spans="1:18">
      <c r="A94" s="183"/>
      <c r="B94" s="182"/>
      <c r="C94" s="94" t="s">
        <v>81</v>
      </c>
      <c r="D94" s="51" t="s">
        <v>98</v>
      </c>
      <c r="E94" s="51">
        <v>60</v>
      </c>
      <c r="F94" s="51"/>
      <c r="G94" s="51"/>
      <c r="H94" s="66"/>
      <c r="I94" s="3"/>
      <c r="J94" s="70">
        <f t="shared" si="6"/>
        <v>0</v>
      </c>
      <c r="K94" s="44">
        <f t="shared" si="5"/>
        <v>0</v>
      </c>
      <c r="L94" s="51"/>
      <c r="M94" s="51"/>
      <c r="N94" s="51"/>
      <c r="O94" s="51"/>
      <c r="Q94" s="72"/>
      <c r="R94" s="72"/>
    </row>
    <row r="95" spans="1:18" ht="15" customHeight="1">
      <c r="A95" s="183">
        <v>19</v>
      </c>
      <c r="B95" s="182" t="s">
        <v>170</v>
      </c>
      <c r="C95" s="94" t="s">
        <v>29</v>
      </c>
      <c r="D95" s="51" t="s">
        <v>98</v>
      </c>
      <c r="E95" s="51">
        <v>250</v>
      </c>
      <c r="F95" s="51"/>
      <c r="G95" s="51"/>
      <c r="H95" s="66"/>
      <c r="I95" s="3"/>
      <c r="J95" s="70">
        <f t="shared" si="6"/>
        <v>0</v>
      </c>
      <c r="K95" s="44">
        <f t="shared" ref="K95:K98" si="7">ROUND(J95+(J95*I95),2)</f>
        <v>0</v>
      </c>
      <c r="L95" s="51"/>
      <c r="M95" s="51"/>
      <c r="N95" s="51"/>
      <c r="O95" s="51"/>
      <c r="Q95" s="72"/>
      <c r="R95" s="72"/>
    </row>
    <row r="96" spans="1:18" ht="15" customHeight="1">
      <c r="A96" s="183"/>
      <c r="B96" s="182"/>
      <c r="C96" s="94" t="s">
        <v>82</v>
      </c>
      <c r="D96" s="51" t="s">
        <v>98</v>
      </c>
      <c r="E96" s="51">
        <v>100</v>
      </c>
      <c r="F96" s="51"/>
      <c r="G96" s="51"/>
      <c r="H96" s="66"/>
      <c r="I96" s="3"/>
      <c r="J96" s="70">
        <f t="shared" si="6"/>
        <v>0</v>
      </c>
      <c r="K96" s="44">
        <f t="shared" si="7"/>
        <v>0</v>
      </c>
      <c r="L96" s="51"/>
      <c r="M96" s="51"/>
      <c r="N96" s="51"/>
      <c r="O96" s="51"/>
      <c r="Q96" s="72"/>
      <c r="R96" s="72"/>
    </row>
    <row r="97" spans="1:20" ht="15" customHeight="1">
      <c r="A97" s="183"/>
      <c r="B97" s="182"/>
      <c r="C97" s="94" t="s">
        <v>83</v>
      </c>
      <c r="D97" s="51" t="s">
        <v>98</v>
      </c>
      <c r="E97" s="51">
        <v>300</v>
      </c>
      <c r="F97" s="51"/>
      <c r="G97" s="51"/>
      <c r="H97" s="66"/>
      <c r="I97" s="3"/>
      <c r="J97" s="70">
        <f t="shared" si="6"/>
        <v>0</v>
      </c>
      <c r="K97" s="44">
        <f t="shared" si="7"/>
        <v>0</v>
      </c>
      <c r="L97" s="51"/>
      <c r="M97" s="51"/>
      <c r="N97" s="51"/>
      <c r="O97" s="51"/>
      <c r="Q97" s="72"/>
      <c r="R97" s="72"/>
    </row>
    <row r="98" spans="1:20">
      <c r="A98" s="183"/>
      <c r="B98" s="182"/>
      <c r="C98" s="94" t="s">
        <v>84</v>
      </c>
      <c r="D98" s="51" t="s">
        <v>98</v>
      </c>
      <c r="E98" s="51">
        <v>70</v>
      </c>
      <c r="F98" s="51"/>
      <c r="G98" s="51"/>
      <c r="H98" s="66"/>
      <c r="I98" s="3"/>
      <c r="J98" s="70">
        <f t="shared" si="6"/>
        <v>0</v>
      </c>
      <c r="K98" s="44">
        <f t="shared" si="7"/>
        <v>0</v>
      </c>
      <c r="L98" s="51"/>
      <c r="M98" s="51"/>
      <c r="N98" s="51"/>
      <c r="O98" s="51"/>
      <c r="Q98" s="72"/>
      <c r="R98" s="72"/>
    </row>
    <row r="99" spans="1:20" ht="15.75" thickBot="1">
      <c r="A99" s="38"/>
      <c r="B99" s="69"/>
      <c r="C99" s="38"/>
      <c r="D99" s="38"/>
      <c r="E99" s="38"/>
      <c r="F99" s="38"/>
      <c r="G99" s="38"/>
      <c r="H99" s="61"/>
      <c r="I99" s="76" t="s">
        <v>4</v>
      </c>
      <c r="J99" s="77">
        <f>SUM(J30:J98)</f>
        <v>0</v>
      </c>
      <c r="K99" s="78">
        <f>SUM(K30:K98)</f>
        <v>0</v>
      </c>
      <c r="L99" s="38"/>
      <c r="M99" s="38"/>
      <c r="N99" s="38"/>
      <c r="O99" s="38"/>
      <c r="Q99" s="96"/>
      <c r="R99" s="96"/>
      <c r="S99" s="96"/>
      <c r="T99" s="96"/>
    </row>
    <row r="100" spans="1:20" ht="15.75" thickBot="1">
      <c r="A100" s="38"/>
      <c r="B100" s="69"/>
      <c r="C100" s="38"/>
      <c r="D100" s="38"/>
      <c r="E100" s="38"/>
      <c r="F100" s="38"/>
      <c r="G100" s="38"/>
      <c r="H100" s="61"/>
      <c r="I100" s="80"/>
      <c r="J100" s="81"/>
      <c r="K100" s="81"/>
      <c r="L100" s="38"/>
      <c r="M100" s="38"/>
      <c r="N100" s="38"/>
      <c r="O100" s="38"/>
      <c r="Q100" s="82"/>
      <c r="R100" s="82"/>
      <c r="S100" s="82"/>
      <c r="T100" s="82"/>
    </row>
    <row r="101" spans="1:20" ht="45.75" thickBot="1">
      <c r="A101" s="38"/>
      <c r="B101" s="69"/>
      <c r="C101" s="38"/>
      <c r="D101" s="38"/>
      <c r="E101" s="38"/>
      <c r="F101" s="84" t="s">
        <v>5</v>
      </c>
      <c r="G101" s="84" t="s">
        <v>6</v>
      </c>
      <c r="H101" s="85" t="s">
        <v>7</v>
      </c>
      <c r="I101" s="84" t="s">
        <v>296</v>
      </c>
      <c r="J101" s="84" t="s">
        <v>8</v>
      </c>
      <c r="K101" s="86" t="s">
        <v>9</v>
      </c>
      <c r="L101" s="87" t="s">
        <v>10</v>
      </c>
      <c r="M101" s="38"/>
      <c r="N101" s="38"/>
      <c r="O101" s="38"/>
    </row>
    <row r="102" spans="1:20" ht="15.75" thickBot="1">
      <c r="A102" s="38"/>
      <c r="B102" s="69"/>
      <c r="C102" s="38"/>
      <c r="D102" s="38"/>
      <c r="E102" s="38"/>
      <c r="F102" s="87">
        <f>J99</f>
        <v>0</v>
      </c>
      <c r="G102" s="87">
        <f>K99</f>
        <v>0</v>
      </c>
      <c r="H102" s="88">
        <v>0.2</v>
      </c>
      <c r="I102" s="87">
        <f>F102*H102</f>
        <v>0</v>
      </c>
      <c r="J102" s="89">
        <f>G102*H102</f>
        <v>0</v>
      </c>
      <c r="K102" s="90">
        <f>F102+I102</f>
        <v>0</v>
      </c>
      <c r="L102" s="91">
        <f>G102+J102</f>
        <v>0</v>
      </c>
      <c r="M102" s="38"/>
      <c r="N102" s="38"/>
      <c r="O102" s="38"/>
    </row>
    <row r="103" spans="1:20">
      <c r="A103" s="38"/>
      <c r="B103" s="69"/>
      <c r="C103" s="38"/>
      <c r="D103" s="38"/>
      <c r="E103" s="38"/>
      <c r="F103" s="38"/>
      <c r="G103" s="38"/>
      <c r="H103" s="61"/>
      <c r="I103" s="38"/>
      <c r="J103" s="61"/>
      <c r="K103" s="61"/>
      <c r="L103" s="38"/>
      <c r="M103" s="38"/>
      <c r="N103" s="38"/>
      <c r="O103" s="38"/>
    </row>
    <row r="104" spans="1:20">
      <c r="A104" s="38"/>
      <c r="B104" s="69"/>
      <c r="C104" s="38"/>
      <c r="D104" s="38"/>
      <c r="E104" s="38"/>
      <c r="F104" s="38"/>
      <c r="G104" s="38"/>
      <c r="H104" s="61"/>
      <c r="I104" s="38"/>
      <c r="J104" s="61"/>
      <c r="K104" s="61"/>
      <c r="L104" s="38"/>
      <c r="M104" s="38"/>
      <c r="N104" s="38"/>
      <c r="O104" s="38"/>
    </row>
    <row r="105" spans="1:20">
      <c r="A105" s="175" t="s">
        <v>101</v>
      </c>
      <c r="B105" s="175"/>
      <c r="C105" s="175"/>
      <c r="D105" s="175"/>
      <c r="E105" s="175"/>
      <c r="F105" s="175"/>
      <c r="G105" s="175"/>
      <c r="H105" s="175"/>
      <c r="I105" s="175"/>
      <c r="J105" s="175"/>
      <c r="K105" s="61"/>
      <c r="L105" s="38"/>
      <c r="M105" s="38"/>
      <c r="N105" s="38"/>
      <c r="O105" s="38"/>
    </row>
    <row r="106" spans="1:20" ht="57.75" customHeight="1">
      <c r="A106" s="18" t="s">
        <v>17</v>
      </c>
      <c r="B106" s="62" t="s">
        <v>0</v>
      </c>
      <c r="C106" s="51" t="s">
        <v>18</v>
      </c>
      <c r="D106" s="51" t="s">
        <v>19</v>
      </c>
      <c r="E106" s="51" t="s">
        <v>20</v>
      </c>
      <c r="F106" s="64" t="s">
        <v>21</v>
      </c>
      <c r="G106" s="65" t="s">
        <v>2</v>
      </c>
      <c r="H106" s="66" t="s">
        <v>94</v>
      </c>
      <c r="I106" s="67" t="s">
        <v>3</v>
      </c>
      <c r="J106" s="68" t="s">
        <v>22</v>
      </c>
      <c r="K106" s="68" t="s">
        <v>23</v>
      </c>
      <c r="L106" s="67" t="s">
        <v>93</v>
      </c>
      <c r="M106" s="67" t="s">
        <v>86</v>
      </c>
      <c r="N106" s="97" t="s">
        <v>24</v>
      </c>
      <c r="O106" s="67" t="s">
        <v>25</v>
      </c>
      <c r="Q106" s="69"/>
    </row>
    <row r="107" spans="1:20" ht="91.5" customHeight="1">
      <c r="A107" s="51">
        <v>1</v>
      </c>
      <c r="B107" s="36" t="s">
        <v>88</v>
      </c>
      <c r="C107" s="51" t="s">
        <v>89</v>
      </c>
      <c r="D107" s="51" t="s">
        <v>98</v>
      </c>
      <c r="E107" s="51">
        <v>1200</v>
      </c>
      <c r="F107" s="51"/>
      <c r="G107" s="51"/>
      <c r="H107" s="66"/>
      <c r="I107" s="3"/>
      <c r="J107" s="70">
        <f>ROUND(H107*E107,2)</f>
        <v>0</v>
      </c>
      <c r="K107" s="44">
        <f t="shared" ref="K107:K110" si="8">ROUND(J107+(J107*I107),2)</f>
        <v>0</v>
      </c>
      <c r="L107" s="51"/>
      <c r="M107" s="51"/>
      <c r="N107" s="51"/>
      <c r="O107" s="51"/>
    </row>
    <row r="108" spans="1:20" ht="114.75" customHeight="1">
      <c r="A108" s="51">
        <v>2</v>
      </c>
      <c r="B108" s="36" t="s">
        <v>90</v>
      </c>
      <c r="C108" s="51" t="s">
        <v>91</v>
      </c>
      <c r="D108" s="51" t="s">
        <v>98</v>
      </c>
      <c r="E108" s="51">
        <v>2500</v>
      </c>
      <c r="F108" s="51"/>
      <c r="G108" s="51"/>
      <c r="H108" s="66"/>
      <c r="I108" s="3"/>
      <c r="J108" s="70">
        <f>ROUND(H108*E108,2)</f>
        <v>0</v>
      </c>
      <c r="K108" s="44">
        <f t="shared" si="8"/>
        <v>0</v>
      </c>
      <c r="L108" s="51"/>
      <c r="M108" s="51"/>
      <c r="N108" s="51"/>
      <c r="O108" s="51"/>
    </row>
    <row r="109" spans="1:20" ht="105.75" customHeight="1">
      <c r="A109" s="51">
        <v>3</v>
      </c>
      <c r="B109" s="36" t="s">
        <v>140</v>
      </c>
      <c r="C109" s="51" t="s">
        <v>89</v>
      </c>
      <c r="D109" s="51" t="s">
        <v>98</v>
      </c>
      <c r="E109" s="51">
        <v>500</v>
      </c>
      <c r="F109" s="51"/>
      <c r="G109" s="51"/>
      <c r="H109" s="66"/>
      <c r="I109" s="3"/>
      <c r="J109" s="70">
        <f>ROUND(H109*E109,2)</f>
        <v>0</v>
      </c>
      <c r="K109" s="44">
        <f t="shared" si="8"/>
        <v>0</v>
      </c>
      <c r="L109" s="51"/>
      <c r="M109" s="51"/>
      <c r="N109" s="51"/>
      <c r="O109" s="51"/>
    </row>
    <row r="110" spans="1:20" ht="90" customHeight="1">
      <c r="A110" s="51">
        <v>4</v>
      </c>
      <c r="B110" s="36" t="s">
        <v>141</v>
      </c>
      <c r="C110" s="51" t="s">
        <v>142</v>
      </c>
      <c r="D110" s="51" t="s">
        <v>98</v>
      </c>
      <c r="E110" s="51">
        <v>2000</v>
      </c>
      <c r="F110" s="51"/>
      <c r="G110" s="51"/>
      <c r="H110" s="66"/>
      <c r="I110" s="3"/>
      <c r="J110" s="70">
        <f>ROUND(H110*E110,2)</f>
        <v>0</v>
      </c>
      <c r="K110" s="44">
        <f t="shared" si="8"/>
        <v>0</v>
      </c>
      <c r="L110" s="51"/>
      <c r="M110" s="51"/>
      <c r="N110" s="51"/>
      <c r="O110" s="51"/>
    </row>
    <row r="111" spans="1:20" ht="15.75" thickBot="1">
      <c r="A111" s="38"/>
      <c r="B111" s="69"/>
      <c r="C111" s="38"/>
      <c r="D111" s="38"/>
      <c r="E111" s="38"/>
      <c r="F111" s="38"/>
      <c r="G111" s="38"/>
      <c r="H111" s="61"/>
      <c r="I111" s="76" t="s">
        <v>4</v>
      </c>
      <c r="J111" s="77">
        <f>SUM(J107:J110)</f>
        <v>0</v>
      </c>
      <c r="K111" s="78">
        <f>SUM(K107:K110)</f>
        <v>0</v>
      </c>
      <c r="L111" s="38"/>
      <c r="M111" s="38"/>
      <c r="N111" s="38"/>
      <c r="O111" s="38"/>
      <c r="Q111" s="96"/>
      <c r="R111" s="96"/>
      <c r="S111" s="96"/>
      <c r="T111" s="96"/>
    </row>
    <row r="112" spans="1:20" ht="15.75" thickBot="1">
      <c r="A112" s="38"/>
      <c r="B112" s="69"/>
      <c r="C112" s="38"/>
      <c r="D112" s="38"/>
      <c r="E112" s="38"/>
      <c r="F112" s="38"/>
      <c r="G112" s="38"/>
      <c r="H112" s="61"/>
      <c r="I112" s="38"/>
      <c r="J112" s="61"/>
      <c r="K112" s="61"/>
      <c r="L112" s="38"/>
      <c r="M112" s="38"/>
      <c r="N112" s="38"/>
      <c r="O112" s="98"/>
      <c r="P112" s="99"/>
      <c r="Q112" s="100"/>
      <c r="R112" s="100"/>
      <c r="S112" s="100"/>
      <c r="T112" s="100"/>
    </row>
    <row r="113" spans="1:20" ht="45.75" thickBot="1">
      <c r="A113" s="38"/>
      <c r="B113" s="69"/>
      <c r="C113" s="38"/>
      <c r="D113" s="38"/>
      <c r="E113" s="38"/>
      <c r="F113" s="84" t="s">
        <v>5</v>
      </c>
      <c r="G113" s="84" t="s">
        <v>6</v>
      </c>
      <c r="H113" s="85" t="s">
        <v>7</v>
      </c>
      <c r="I113" s="84" t="s">
        <v>296</v>
      </c>
      <c r="J113" s="84" t="s">
        <v>8</v>
      </c>
      <c r="K113" s="86" t="s">
        <v>9</v>
      </c>
      <c r="L113" s="87" t="s">
        <v>10</v>
      </c>
      <c r="M113" s="38"/>
      <c r="N113" s="38"/>
      <c r="O113" s="38"/>
    </row>
    <row r="114" spans="1:20" ht="15.75" thickBot="1">
      <c r="A114" s="38"/>
      <c r="B114" s="69"/>
      <c r="C114" s="38"/>
      <c r="D114" s="38"/>
      <c r="E114" s="38"/>
      <c r="F114" s="87">
        <f>J111</f>
        <v>0</v>
      </c>
      <c r="G114" s="87">
        <f>K111</f>
        <v>0</v>
      </c>
      <c r="H114" s="88">
        <v>0.2</v>
      </c>
      <c r="I114" s="87">
        <f>F114*H114</f>
        <v>0</v>
      </c>
      <c r="J114" s="89">
        <f>G114*H114</f>
        <v>0</v>
      </c>
      <c r="K114" s="90">
        <f>F114+I114</f>
        <v>0</v>
      </c>
      <c r="L114" s="91">
        <f>G114+J114</f>
        <v>0</v>
      </c>
      <c r="M114" s="38"/>
      <c r="N114" s="38"/>
      <c r="O114" s="38"/>
    </row>
    <row r="115" spans="1:20">
      <c r="A115" s="38"/>
      <c r="B115" s="69"/>
      <c r="C115" s="38"/>
      <c r="D115" s="38"/>
      <c r="E115" s="38"/>
      <c r="F115" s="101"/>
      <c r="G115" s="101"/>
      <c r="H115" s="102"/>
      <c r="I115" s="101"/>
      <c r="J115" s="102"/>
      <c r="K115" s="102"/>
      <c r="L115" s="38"/>
      <c r="M115" s="38"/>
      <c r="N115" s="38"/>
      <c r="O115" s="38"/>
    </row>
    <row r="116" spans="1:20">
      <c r="A116" s="38"/>
      <c r="B116" s="69"/>
      <c r="C116" s="38"/>
      <c r="D116" s="38"/>
      <c r="E116" s="38"/>
      <c r="F116" s="101"/>
      <c r="G116" s="101"/>
      <c r="H116" s="102"/>
      <c r="I116" s="101"/>
      <c r="J116" s="102"/>
      <c r="K116" s="102"/>
      <c r="L116" s="38"/>
      <c r="M116" s="38"/>
      <c r="N116" s="38"/>
      <c r="O116" s="38"/>
    </row>
    <row r="117" spans="1:20">
      <c r="A117" s="188" t="s">
        <v>198</v>
      </c>
      <c r="B117" s="188"/>
      <c r="C117" s="188"/>
      <c r="D117" s="188"/>
      <c r="E117" s="188"/>
      <c r="F117" s="188"/>
      <c r="G117" s="188"/>
      <c r="H117" s="188"/>
      <c r="I117" s="188"/>
      <c r="J117" s="25"/>
      <c r="K117" s="103"/>
      <c r="L117" s="15"/>
      <c r="M117" s="15"/>
      <c r="N117" s="15"/>
      <c r="O117" s="15"/>
    </row>
    <row r="118" spans="1:20" ht="57" customHeight="1">
      <c r="A118" s="51" t="s">
        <v>17</v>
      </c>
      <c r="B118" s="62" t="s">
        <v>0</v>
      </c>
      <c r="C118" s="51" t="s">
        <v>18</v>
      </c>
      <c r="D118" s="63" t="s">
        <v>1</v>
      </c>
      <c r="E118" s="51" t="s">
        <v>20</v>
      </c>
      <c r="F118" s="64" t="s">
        <v>21</v>
      </c>
      <c r="G118" s="65" t="s">
        <v>2</v>
      </c>
      <c r="H118" s="66" t="s">
        <v>94</v>
      </c>
      <c r="I118" s="67" t="s">
        <v>3</v>
      </c>
      <c r="J118" s="68" t="s">
        <v>22</v>
      </c>
      <c r="K118" s="68" t="s">
        <v>23</v>
      </c>
      <c r="L118" s="67" t="s">
        <v>93</v>
      </c>
      <c r="M118" s="67" t="s">
        <v>100</v>
      </c>
      <c r="N118" s="67" t="s">
        <v>24</v>
      </c>
      <c r="O118" s="67" t="s">
        <v>25</v>
      </c>
      <c r="Q118" s="69"/>
    </row>
    <row r="119" spans="1:20" ht="90">
      <c r="A119" s="8">
        <v>1</v>
      </c>
      <c r="B119" s="9" t="s">
        <v>105</v>
      </c>
      <c r="C119" s="51" t="s">
        <v>89</v>
      </c>
      <c r="D119" s="10" t="s">
        <v>98</v>
      </c>
      <c r="E119" s="17" t="s">
        <v>95</v>
      </c>
      <c r="F119" s="18"/>
      <c r="G119" s="19"/>
      <c r="H119" s="19"/>
      <c r="I119" s="11"/>
      <c r="J119" s="70">
        <f>ROUND(H119*E119,2)</f>
        <v>0</v>
      </c>
      <c r="K119" s="44">
        <f t="shared" ref="K119" si="9">ROUND(J119+(J119*I119),2)</f>
        <v>0</v>
      </c>
      <c r="L119" s="18"/>
      <c r="M119" s="104"/>
      <c r="N119" s="18"/>
      <c r="O119" s="18"/>
      <c r="Q119" s="96"/>
      <c r="R119" s="96"/>
      <c r="S119" s="96"/>
      <c r="T119" s="96"/>
    </row>
    <row r="120" spans="1:20" ht="15.75" thickBot="1">
      <c r="A120" s="38"/>
      <c r="B120" s="69"/>
      <c r="C120" s="38"/>
      <c r="D120" s="38"/>
      <c r="E120" s="38"/>
      <c r="F120" s="5"/>
      <c r="G120" s="6"/>
      <c r="H120" s="6"/>
      <c r="I120" s="105" t="s">
        <v>4</v>
      </c>
      <c r="J120" s="106">
        <f>SUM(J119)</f>
        <v>0</v>
      </c>
      <c r="K120" s="107">
        <f>SUM(K119)</f>
        <v>0</v>
      </c>
      <c r="L120" s="108"/>
      <c r="M120" s="109"/>
      <c r="N120" s="15"/>
      <c r="O120" s="15"/>
      <c r="Q120" s="55"/>
      <c r="R120" s="55"/>
      <c r="S120" s="55"/>
      <c r="T120" s="55"/>
    </row>
    <row r="121" spans="1:20" ht="15.75" thickBot="1">
      <c r="A121" s="38"/>
      <c r="B121" s="69"/>
      <c r="C121" s="38"/>
      <c r="D121" s="38"/>
      <c r="E121" s="38"/>
      <c r="F121" s="12"/>
      <c r="G121" s="6"/>
      <c r="H121" s="6"/>
      <c r="I121" s="13"/>
      <c r="J121" s="14"/>
      <c r="K121" s="14"/>
      <c r="L121" s="15"/>
      <c r="M121" s="109"/>
      <c r="N121" s="15"/>
      <c r="O121" s="15"/>
    </row>
    <row r="122" spans="1:20" ht="45.75" customHeight="1" thickBot="1">
      <c r="A122" s="38"/>
      <c r="B122" s="69"/>
      <c r="C122" s="38"/>
      <c r="D122" s="38"/>
      <c r="E122" s="38"/>
      <c r="F122" s="110" t="s">
        <v>5</v>
      </c>
      <c r="G122" s="84" t="s">
        <v>6</v>
      </c>
      <c r="H122" s="85" t="s">
        <v>7</v>
      </c>
      <c r="I122" s="84" t="s">
        <v>296</v>
      </c>
      <c r="J122" s="84" t="s">
        <v>8</v>
      </c>
      <c r="K122" s="86" t="s">
        <v>9</v>
      </c>
      <c r="L122" s="87" t="s">
        <v>10</v>
      </c>
      <c r="M122" s="109"/>
      <c r="N122" s="15"/>
      <c r="O122" s="15"/>
    </row>
    <row r="123" spans="1:20" ht="15.75" thickBot="1">
      <c r="A123" s="38"/>
      <c r="B123" s="69"/>
      <c r="C123" s="38"/>
      <c r="D123" s="38"/>
      <c r="E123" s="38"/>
      <c r="F123" s="87">
        <f>J120</f>
        <v>0</v>
      </c>
      <c r="G123" s="87">
        <f>K120</f>
        <v>0</v>
      </c>
      <c r="H123" s="88">
        <v>0.2</v>
      </c>
      <c r="I123" s="87">
        <f>F123*H123</f>
        <v>0</v>
      </c>
      <c r="J123" s="89">
        <f>G123*H123</f>
        <v>0</v>
      </c>
      <c r="K123" s="90">
        <f>F123+I123</f>
        <v>0</v>
      </c>
      <c r="L123" s="91">
        <f>G123+J123</f>
        <v>0</v>
      </c>
      <c r="M123" s="109"/>
      <c r="N123" s="15"/>
      <c r="O123" s="15"/>
    </row>
    <row r="124" spans="1:20">
      <c r="A124" s="38"/>
      <c r="B124" s="69"/>
      <c r="C124" s="38"/>
      <c r="D124" s="38"/>
      <c r="E124" s="38"/>
      <c r="F124" s="15"/>
      <c r="G124" s="15"/>
      <c r="H124" s="15"/>
      <c r="I124" s="109"/>
      <c r="J124" s="109"/>
      <c r="K124" s="15"/>
      <c r="L124" s="109"/>
      <c r="M124" s="109"/>
      <c r="N124" s="15"/>
      <c r="O124" s="15"/>
    </row>
    <row r="125" spans="1:20">
      <c r="A125" s="38"/>
      <c r="B125" s="69"/>
      <c r="C125" s="38"/>
      <c r="D125" s="38"/>
      <c r="E125" s="38"/>
      <c r="F125" s="15"/>
      <c r="G125" s="15"/>
      <c r="H125" s="15"/>
      <c r="I125" s="109"/>
      <c r="J125" s="109"/>
      <c r="K125" s="15"/>
      <c r="L125" s="109"/>
      <c r="M125" s="109"/>
      <c r="N125" s="15"/>
      <c r="O125" s="15"/>
    </row>
    <row r="126" spans="1:20">
      <c r="A126" s="15"/>
      <c r="B126" s="69"/>
      <c r="C126" s="38"/>
      <c r="D126" s="15"/>
      <c r="E126" s="15"/>
      <c r="F126" s="15"/>
      <c r="G126" s="15"/>
      <c r="H126" s="15"/>
      <c r="I126" s="109"/>
      <c r="J126" s="109"/>
      <c r="K126" s="15"/>
      <c r="L126" s="109"/>
      <c r="M126" s="109"/>
      <c r="N126" s="15"/>
      <c r="O126" s="15"/>
    </row>
    <row r="127" spans="1:20">
      <c r="A127" s="184" t="s">
        <v>197</v>
      </c>
      <c r="B127" s="184"/>
      <c r="C127" s="38"/>
      <c r="D127" s="15"/>
      <c r="E127" s="15"/>
      <c r="F127" s="15"/>
      <c r="G127" s="15"/>
      <c r="H127" s="15"/>
      <c r="I127" s="15"/>
      <c r="J127" s="15"/>
      <c r="K127" s="15"/>
      <c r="L127" s="15"/>
      <c r="M127" s="109"/>
      <c r="N127" s="15"/>
      <c r="O127" s="15"/>
    </row>
    <row r="128" spans="1:20" ht="54.75" customHeight="1">
      <c r="A128" s="51" t="s">
        <v>17</v>
      </c>
      <c r="B128" s="62" t="s">
        <v>0</v>
      </c>
      <c r="C128" s="51" t="s">
        <v>18</v>
      </c>
      <c r="D128" s="63" t="s">
        <v>1</v>
      </c>
      <c r="E128" s="51" t="s">
        <v>20</v>
      </c>
      <c r="F128" s="64" t="s">
        <v>21</v>
      </c>
      <c r="G128" s="65" t="s">
        <v>2</v>
      </c>
      <c r="H128" s="66" t="s">
        <v>94</v>
      </c>
      <c r="I128" s="67" t="s">
        <v>3</v>
      </c>
      <c r="J128" s="68" t="s">
        <v>22</v>
      </c>
      <c r="K128" s="68" t="s">
        <v>23</v>
      </c>
      <c r="L128" s="67" t="s">
        <v>93</v>
      </c>
      <c r="M128" s="67" t="s">
        <v>100</v>
      </c>
      <c r="N128" s="67" t="s">
        <v>24</v>
      </c>
      <c r="O128" s="67" t="s">
        <v>25</v>
      </c>
      <c r="Q128" s="93"/>
    </row>
    <row r="129" spans="1:20">
      <c r="A129" s="8">
        <v>1</v>
      </c>
      <c r="B129" s="16" t="s">
        <v>107</v>
      </c>
      <c r="C129" s="51" t="s">
        <v>89</v>
      </c>
      <c r="D129" s="10" t="s">
        <v>97</v>
      </c>
      <c r="E129" s="17" t="s">
        <v>96</v>
      </c>
      <c r="F129" s="18"/>
      <c r="G129" s="19"/>
      <c r="H129" s="19"/>
      <c r="I129" s="20"/>
      <c r="J129" s="70">
        <f>ROUND(H129*E129,2)</f>
        <v>0</v>
      </c>
      <c r="K129" s="44">
        <f t="shared" ref="K129:K130" si="10">ROUND(J129+(J129*I129),2)</f>
        <v>0</v>
      </c>
      <c r="L129" s="18"/>
      <c r="M129" s="104"/>
      <c r="N129" s="18"/>
      <c r="O129" s="18"/>
      <c r="Q129" s="72"/>
      <c r="R129" s="72"/>
      <c r="S129" s="72"/>
      <c r="T129" s="72"/>
    </row>
    <row r="130" spans="1:20">
      <c r="A130" s="8">
        <v>2</v>
      </c>
      <c r="B130" s="16" t="s">
        <v>106</v>
      </c>
      <c r="C130" s="51" t="s">
        <v>89</v>
      </c>
      <c r="D130" s="10" t="s">
        <v>97</v>
      </c>
      <c r="E130" s="17" t="s">
        <v>96</v>
      </c>
      <c r="F130" s="18"/>
      <c r="G130" s="19"/>
      <c r="H130" s="19"/>
      <c r="I130" s="11"/>
      <c r="J130" s="70">
        <f>ROUND(H130*E130,2)</f>
        <v>0</v>
      </c>
      <c r="K130" s="44">
        <f t="shared" si="10"/>
        <v>0</v>
      </c>
      <c r="L130" s="18"/>
      <c r="M130" s="104"/>
      <c r="N130" s="18"/>
      <c r="O130" s="18"/>
      <c r="Q130" s="72"/>
      <c r="R130" s="72"/>
      <c r="S130" s="72"/>
      <c r="T130" s="72"/>
    </row>
    <row r="131" spans="1:20" ht="15.75" thickBot="1">
      <c r="A131" s="4"/>
      <c r="B131" s="21"/>
      <c r="C131" s="22"/>
      <c r="D131" s="4"/>
      <c r="E131" s="4"/>
      <c r="F131" s="12"/>
      <c r="G131" s="6"/>
      <c r="H131" s="6"/>
      <c r="I131" s="105" t="s">
        <v>4</v>
      </c>
      <c r="J131" s="106">
        <f>SUM(J129:J130)</f>
        <v>0</v>
      </c>
      <c r="K131" s="107">
        <f>SUM(K129:K130)</f>
        <v>0</v>
      </c>
      <c r="L131" s="15"/>
      <c r="M131" s="109"/>
      <c r="N131" s="15"/>
      <c r="O131" s="15"/>
      <c r="Q131" s="96"/>
      <c r="R131" s="96"/>
      <c r="S131" s="96"/>
      <c r="T131" s="96"/>
    </row>
    <row r="132" spans="1:20" ht="15.75" thickBot="1">
      <c r="A132" s="15"/>
      <c r="B132" s="69"/>
      <c r="C132" s="38"/>
      <c r="D132" s="15"/>
      <c r="E132" s="15"/>
      <c r="F132" s="15"/>
      <c r="G132" s="15"/>
      <c r="H132" s="15"/>
      <c r="I132" s="15"/>
      <c r="J132" s="15"/>
      <c r="K132" s="15"/>
      <c r="L132" s="15"/>
      <c r="M132" s="109"/>
      <c r="N132" s="15"/>
      <c r="O132" s="15"/>
      <c r="Q132" s="99"/>
      <c r="R132" s="99"/>
      <c r="S132" s="99"/>
      <c r="T132" s="99"/>
    </row>
    <row r="133" spans="1:20" ht="45.75" thickBot="1">
      <c r="A133" s="15"/>
      <c r="B133" s="69"/>
      <c r="C133" s="38"/>
      <c r="D133" s="15"/>
      <c r="E133" s="15"/>
      <c r="F133" s="84" t="s">
        <v>5</v>
      </c>
      <c r="G133" s="84" t="s">
        <v>6</v>
      </c>
      <c r="H133" s="85" t="s">
        <v>7</v>
      </c>
      <c r="I133" s="84" t="s">
        <v>296</v>
      </c>
      <c r="J133" s="84" t="s">
        <v>8</v>
      </c>
      <c r="K133" s="86" t="s">
        <v>9</v>
      </c>
      <c r="L133" s="87" t="s">
        <v>10</v>
      </c>
      <c r="M133" s="109"/>
      <c r="N133" s="15"/>
      <c r="O133" s="15"/>
    </row>
    <row r="134" spans="1:20" ht="15.75" thickBot="1">
      <c r="A134" s="15"/>
      <c r="B134" s="69"/>
      <c r="C134" s="38"/>
      <c r="D134" s="15"/>
      <c r="E134" s="15"/>
      <c r="F134" s="87">
        <f>J131</f>
        <v>0</v>
      </c>
      <c r="G134" s="87">
        <f>K131</f>
        <v>0</v>
      </c>
      <c r="H134" s="88">
        <v>0.2</v>
      </c>
      <c r="I134" s="87">
        <f>F134*H134</f>
        <v>0</v>
      </c>
      <c r="J134" s="89">
        <f>G134*H134</f>
        <v>0</v>
      </c>
      <c r="K134" s="90">
        <f>F134+I134</f>
        <v>0</v>
      </c>
      <c r="L134" s="91">
        <f>G134+J134</f>
        <v>0</v>
      </c>
      <c r="M134" s="109"/>
      <c r="N134" s="15"/>
      <c r="O134" s="15"/>
    </row>
    <row r="135" spans="1:20">
      <c r="A135" s="15"/>
      <c r="B135" s="69"/>
      <c r="C135" s="38"/>
      <c r="D135" s="15"/>
      <c r="E135" s="15"/>
      <c r="F135" s="15"/>
      <c r="G135" s="15"/>
      <c r="H135" s="15"/>
      <c r="I135" s="109"/>
      <c r="J135" s="109"/>
      <c r="K135" s="15"/>
      <c r="L135" s="109"/>
      <c r="M135" s="109"/>
      <c r="N135" s="15"/>
      <c r="O135" s="15"/>
    </row>
    <row r="136" spans="1:20">
      <c r="A136" s="15"/>
      <c r="B136" s="69"/>
      <c r="C136" s="38"/>
      <c r="D136" s="15"/>
      <c r="E136" s="15"/>
      <c r="F136" s="15"/>
      <c r="G136" s="15"/>
      <c r="H136" s="15"/>
      <c r="I136" s="109"/>
      <c r="J136" s="103"/>
      <c r="K136" s="25"/>
      <c r="L136" s="109"/>
      <c r="M136" s="109"/>
      <c r="N136" s="15"/>
      <c r="O136" s="15"/>
    </row>
    <row r="137" spans="1:20">
      <c r="A137" s="184" t="s">
        <v>196</v>
      </c>
      <c r="B137" s="184"/>
      <c r="C137" s="73"/>
      <c r="D137" s="15"/>
      <c r="E137" s="15"/>
      <c r="F137" s="15"/>
      <c r="G137" s="111"/>
      <c r="H137" s="111"/>
      <c r="I137" s="111"/>
      <c r="J137" s="111"/>
      <c r="K137" s="111"/>
      <c r="L137" s="111"/>
      <c r="M137" s="109"/>
      <c r="N137" s="15"/>
      <c r="O137" s="15"/>
    </row>
    <row r="138" spans="1:20" ht="60">
      <c r="A138" s="51" t="s">
        <v>17</v>
      </c>
      <c r="B138" s="62" t="s">
        <v>0</v>
      </c>
      <c r="C138" s="51" t="s">
        <v>18</v>
      </c>
      <c r="D138" s="63" t="s">
        <v>1</v>
      </c>
      <c r="E138" s="51" t="s">
        <v>20</v>
      </c>
      <c r="F138" s="64" t="s">
        <v>21</v>
      </c>
      <c r="G138" s="65" t="s">
        <v>2</v>
      </c>
      <c r="H138" s="66" t="s">
        <v>94</v>
      </c>
      <c r="I138" s="67" t="s">
        <v>3</v>
      </c>
      <c r="J138" s="68" t="s">
        <v>22</v>
      </c>
      <c r="K138" s="68" t="s">
        <v>23</v>
      </c>
      <c r="L138" s="67" t="s">
        <v>93</v>
      </c>
      <c r="M138" s="67" t="s">
        <v>100</v>
      </c>
      <c r="N138" s="67" t="s">
        <v>24</v>
      </c>
      <c r="O138" s="67" t="s">
        <v>25</v>
      </c>
      <c r="Q138" s="37"/>
    </row>
    <row r="139" spans="1:20">
      <c r="A139" s="51">
        <v>1</v>
      </c>
      <c r="B139" s="9" t="s">
        <v>111</v>
      </c>
      <c r="C139" s="51" t="s">
        <v>89</v>
      </c>
      <c r="D139" s="51" t="s">
        <v>97</v>
      </c>
      <c r="E139" s="51">
        <v>30</v>
      </c>
      <c r="F139" s="51"/>
      <c r="G139" s="51"/>
      <c r="H139" s="112"/>
      <c r="I139" s="23"/>
      <c r="J139" s="70">
        <f t="shared" ref="J139:J145" si="11">ROUND(H139*E139,2)</f>
        <v>0</v>
      </c>
      <c r="K139" s="44">
        <f t="shared" ref="K139:K145" si="12">ROUND(J139+(J139*I139),2)</f>
        <v>0</v>
      </c>
      <c r="L139" s="51"/>
      <c r="M139" s="112"/>
      <c r="N139" s="51"/>
      <c r="O139" s="51"/>
    </row>
    <row r="140" spans="1:20">
      <c r="A140" s="51">
        <v>2</v>
      </c>
      <c r="B140" s="9" t="s">
        <v>108</v>
      </c>
      <c r="C140" s="51" t="s">
        <v>89</v>
      </c>
      <c r="D140" s="51" t="s">
        <v>97</v>
      </c>
      <c r="E140" s="51">
        <v>30</v>
      </c>
      <c r="F140" s="51"/>
      <c r="G140" s="51"/>
      <c r="H140" s="112"/>
      <c r="I140" s="23"/>
      <c r="J140" s="70">
        <f t="shared" si="11"/>
        <v>0</v>
      </c>
      <c r="K140" s="44">
        <f t="shared" si="12"/>
        <v>0</v>
      </c>
      <c r="L140" s="51"/>
      <c r="M140" s="112"/>
      <c r="N140" s="51"/>
      <c r="O140" s="51"/>
    </row>
    <row r="141" spans="1:20">
      <c r="A141" s="51">
        <v>3</v>
      </c>
      <c r="B141" s="9" t="s">
        <v>109</v>
      </c>
      <c r="C141" s="51" t="s">
        <v>89</v>
      </c>
      <c r="D141" s="51" t="s">
        <v>97</v>
      </c>
      <c r="E141" s="51">
        <v>30</v>
      </c>
      <c r="F141" s="51"/>
      <c r="G141" s="51"/>
      <c r="H141" s="112"/>
      <c r="I141" s="23"/>
      <c r="J141" s="70">
        <f t="shared" si="11"/>
        <v>0</v>
      </c>
      <c r="K141" s="44">
        <f t="shared" si="12"/>
        <v>0</v>
      </c>
      <c r="L141" s="51"/>
      <c r="M141" s="112"/>
      <c r="N141" s="51"/>
      <c r="O141" s="51"/>
    </row>
    <row r="142" spans="1:20">
      <c r="A142" s="185">
        <v>4</v>
      </c>
      <c r="B142" s="179" t="s">
        <v>110</v>
      </c>
      <c r="C142" s="51" t="s">
        <v>206</v>
      </c>
      <c r="D142" s="51" t="s">
        <v>97</v>
      </c>
      <c r="E142" s="51">
        <v>50</v>
      </c>
      <c r="F142" s="51"/>
      <c r="G142" s="51"/>
      <c r="H142" s="112"/>
      <c r="I142" s="23"/>
      <c r="J142" s="70">
        <f t="shared" si="11"/>
        <v>0</v>
      </c>
      <c r="K142" s="44">
        <f t="shared" si="12"/>
        <v>0</v>
      </c>
      <c r="L142" s="51"/>
      <c r="M142" s="112"/>
      <c r="N142" s="51"/>
      <c r="O142" s="51"/>
    </row>
    <row r="143" spans="1:20">
      <c r="A143" s="186"/>
      <c r="B143" s="180"/>
      <c r="C143" s="51" t="s">
        <v>207</v>
      </c>
      <c r="D143" s="51" t="s">
        <v>97</v>
      </c>
      <c r="E143" s="51">
        <v>50</v>
      </c>
      <c r="F143" s="51"/>
      <c r="G143" s="51"/>
      <c r="H143" s="112"/>
      <c r="I143" s="23"/>
      <c r="J143" s="70">
        <f t="shared" si="11"/>
        <v>0</v>
      </c>
      <c r="K143" s="44">
        <f t="shared" si="12"/>
        <v>0</v>
      </c>
      <c r="L143" s="51"/>
      <c r="M143" s="112"/>
      <c r="N143" s="51"/>
      <c r="O143" s="51"/>
    </row>
    <row r="144" spans="1:20">
      <c r="A144" s="186"/>
      <c r="B144" s="180"/>
      <c r="C144" s="51" t="s">
        <v>208</v>
      </c>
      <c r="D144" s="51" t="s">
        <v>97</v>
      </c>
      <c r="E144" s="51">
        <v>50</v>
      </c>
      <c r="F144" s="51"/>
      <c r="G144" s="51"/>
      <c r="H144" s="112"/>
      <c r="I144" s="23"/>
      <c r="J144" s="70">
        <f t="shared" si="11"/>
        <v>0</v>
      </c>
      <c r="K144" s="44">
        <f t="shared" si="12"/>
        <v>0</v>
      </c>
      <c r="L144" s="51"/>
      <c r="M144" s="112"/>
      <c r="N144" s="51"/>
      <c r="O144" s="51"/>
    </row>
    <row r="145" spans="1:20">
      <c r="A145" s="187"/>
      <c r="B145" s="181"/>
      <c r="C145" s="51" t="s">
        <v>209</v>
      </c>
      <c r="D145" s="51" t="s">
        <v>97</v>
      </c>
      <c r="E145" s="51">
        <v>50</v>
      </c>
      <c r="F145" s="51"/>
      <c r="G145" s="51"/>
      <c r="H145" s="112"/>
      <c r="I145" s="23"/>
      <c r="J145" s="70">
        <f t="shared" si="11"/>
        <v>0</v>
      </c>
      <c r="K145" s="44">
        <f t="shared" si="12"/>
        <v>0</v>
      </c>
      <c r="L145" s="51"/>
      <c r="M145" s="112"/>
      <c r="N145" s="51"/>
      <c r="O145" s="51"/>
    </row>
    <row r="146" spans="1:20" ht="15.75" thickBot="1">
      <c r="A146" s="25"/>
      <c r="B146" s="69"/>
      <c r="C146" s="69"/>
      <c r="D146" s="15"/>
      <c r="E146" s="15"/>
      <c r="F146" s="15"/>
      <c r="G146" s="15"/>
      <c r="H146" s="15"/>
      <c r="I146" s="105" t="s">
        <v>4</v>
      </c>
      <c r="J146" s="106">
        <f>SUM(J139:J145)</f>
        <v>0</v>
      </c>
      <c r="K146" s="107">
        <f>SUM(K139:K145)</f>
        <v>0</v>
      </c>
      <c r="L146" s="15"/>
      <c r="M146" s="109"/>
      <c r="N146" s="15"/>
      <c r="O146" s="15"/>
      <c r="Q146" s="96"/>
      <c r="R146" s="96"/>
      <c r="S146" s="96"/>
      <c r="T146" s="96"/>
    </row>
    <row r="147" spans="1:20" ht="15.75" thickBot="1">
      <c r="A147" s="93"/>
      <c r="B147" s="24"/>
      <c r="C147" s="69"/>
      <c r="D147" s="15"/>
      <c r="E147" s="15"/>
      <c r="F147" s="15"/>
      <c r="G147" s="15"/>
      <c r="H147" s="15"/>
      <c r="I147" s="7"/>
      <c r="J147" s="7"/>
      <c r="K147" s="7"/>
      <c r="L147" s="15"/>
      <c r="M147" s="109"/>
      <c r="N147" s="15"/>
      <c r="O147" s="15"/>
      <c r="Q147" s="55"/>
      <c r="R147" s="55"/>
      <c r="S147" s="55"/>
      <c r="T147" s="55"/>
    </row>
    <row r="148" spans="1:20" ht="45.75" thickBot="1">
      <c r="A148" s="25"/>
      <c r="B148" s="24"/>
      <c r="C148" s="38"/>
      <c r="D148" s="15"/>
      <c r="E148" s="15"/>
      <c r="F148" s="84" t="s">
        <v>5</v>
      </c>
      <c r="G148" s="84" t="s">
        <v>6</v>
      </c>
      <c r="H148" s="85" t="s">
        <v>7</v>
      </c>
      <c r="I148" s="84" t="s">
        <v>296</v>
      </c>
      <c r="J148" s="84" t="s">
        <v>8</v>
      </c>
      <c r="K148" s="86" t="s">
        <v>9</v>
      </c>
      <c r="L148" s="87" t="s">
        <v>10</v>
      </c>
      <c r="M148" s="103"/>
      <c r="N148" s="15"/>
      <c r="O148" s="15"/>
    </row>
    <row r="149" spans="1:20" ht="15.75" thickBot="1">
      <c r="A149" s="25"/>
      <c r="B149" s="69"/>
      <c r="C149" s="38"/>
      <c r="D149" s="15"/>
      <c r="E149" s="15"/>
      <c r="F149" s="87">
        <f>J146</f>
        <v>0</v>
      </c>
      <c r="G149" s="87">
        <f>K146</f>
        <v>0</v>
      </c>
      <c r="H149" s="88">
        <v>0.2</v>
      </c>
      <c r="I149" s="87">
        <f>F149*H149</f>
        <v>0</v>
      </c>
      <c r="J149" s="89">
        <f>G149*H149</f>
        <v>0</v>
      </c>
      <c r="K149" s="90">
        <f>F149+I149</f>
        <v>0</v>
      </c>
      <c r="L149" s="91">
        <f>G149+J149</f>
        <v>0</v>
      </c>
      <c r="M149" s="103"/>
      <c r="N149" s="15"/>
      <c r="O149" s="15"/>
    </row>
    <row r="150" spans="1:20">
      <c r="A150" s="15"/>
      <c r="B150" s="69"/>
      <c r="C150" s="38"/>
      <c r="D150" s="15"/>
      <c r="E150" s="15"/>
      <c r="F150" s="15"/>
      <c r="G150" s="15"/>
      <c r="H150" s="15"/>
      <c r="I150" s="109"/>
      <c r="J150" s="109"/>
      <c r="K150" s="15"/>
      <c r="L150" s="103"/>
      <c r="M150" s="103"/>
      <c r="N150" s="15"/>
      <c r="O150" s="15"/>
    </row>
    <row r="151" spans="1:20">
      <c r="A151" s="15"/>
      <c r="B151" s="69"/>
      <c r="C151" s="38"/>
      <c r="D151" s="15"/>
      <c r="E151" s="15"/>
      <c r="F151" s="15"/>
      <c r="G151" s="15"/>
      <c r="H151" s="15"/>
      <c r="I151" s="109"/>
      <c r="J151" s="109"/>
      <c r="K151" s="15"/>
      <c r="L151" s="103"/>
      <c r="M151" s="103"/>
      <c r="N151" s="15"/>
      <c r="O151" s="15"/>
    </row>
    <row r="152" spans="1:20">
      <c r="A152" s="184" t="s">
        <v>195</v>
      </c>
      <c r="B152" s="184"/>
      <c r="C152" s="73"/>
      <c r="D152" s="15"/>
      <c r="E152" s="15"/>
      <c r="F152" s="15"/>
      <c r="G152" s="15"/>
      <c r="H152" s="15"/>
      <c r="I152" s="15"/>
      <c r="J152" s="15"/>
      <c r="K152" s="15"/>
      <c r="L152" s="15"/>
      <c r="M152" s="109"/>
      <c r="N152" s="15"/>
      <c r="O152" s="15"/>
    </row>
    <row r="153" spans="1:20" ht="60">
      <c r="A153" s="51" t="s">
        <v>17</v>
      </c>
      <c r="B153" s="62" t="s">
        <v>0</v>
      </c>
      <c r="C153" s="51" t="s">
        <v>18</v>
      </c>
      <c r="D153" s="63" t="s">
        <v>1</v>
      </c>
      <c r="E153" s="51" t="s">
        <v>20</v>
      </c>
      <c r="F153" s="64" t="s">
        <v>21</v>
      </c>
      <c r="G153" s="65" t="s">
        <v>2</v>
      </c>
      <c r="H153" s="66" t="s">
        <v>94</v>
      </c>
      <c r="I153" s="67" t="s">
        <v>3</v>
      </c>
      <c r="J153" s="68" t="s">
        <v>22</v>
      </c>
      <c r="K153" s="68" t="s">
        <v>23</v>
      </c>
      <c r="L153" s="67" t="s">
        <v>93</v>
      </c>
      <c r="M153" s="67" t="s">
        <v>100</v>
      </c>
      <c r="N153" s="67" t="s">
        <v>24</v>
      </c>
      <c r="O153" s="67" t="s">
        <v>25</v>
      </c>
      <c r="Q153" s="113"/>
    </row>
    <row r="154" spans="1:20" ht="45">
      <c r="A154" s="18">
        <v>1</v>
      </c>
      <c r="B154" s="9" t="s">
        <v>171</v>
      </c>
      <c r="C154" s="51" t="s">
        <v>89</v>
      </c>
      <c r="D154" s="51" t="s">
        <v>97</v>
      </c>
      <c r="E154" s="51">
        <v>50</v>
      </c>
      <c r="F154" s="51"/>
      <c r="G154" s="51"/>
      <c r="H154" s="104"/>
      <c r="I154" s="114"/>
      <c r="J154" s="70">
        <f>ROUND(H154*E154,2)</f>
        <v>0</v>
      </c>
      <c r="K154" s="44">
        <f t="shared" ref="K154" si="13">ROUND(J154+(J154*I154),2)</f>
        <v>0</v>
      </c>
      <c r="L154" s="18"/>
      <c r="M154" s="104"/>
      <c r="N154" s="18"/>
      <c r="O154" s="18"/>
      <c r="Q154" s="96"/>
      <c r="R154" s="96"/>
      <c r="S154" s="96"/>
      <c r="T154" s="96"/>
    </row>
    <row r="155" spans="1:20" ht="15.75" thickBot="1">
      <c r="A155" s="25"/>
      <c r="B155" s="24"/>
      <c r="C155" s="26"/>
      <c r="D155" s="39"/>
      <c r="E155" s="39"/>
      <c r="F155" s="39"/>
      <c r="G155" s="39"/>
      <c r="H155" s="13"/>
      <c r="I155" s="105" t="s">
        <v>4</v>
      </c>
      <c r="J155" s="106">
        <f>SUM(J154)</f>
        <v>0</v>
      </c>
      <c r="K155" s="107">
        <f>SUM(K154)</f>
        <v>0</v>
      </c>
      <c r="L155" s="25"/>
      <c r="M155" s="109"/>
      <c r="N155" s="15"/>
      <c r="O155" s="15"/>
    </row>
    <row r="156" spans="1:20" ht="15.75" thickBot="1">
      <c r="A156" s="25"/>
      <c r="B156" s="24"/>
      <c r="C156" s="26"/>
      <c r="D156" s="39"/>
      <c r="E156" s="39"/>
      <c r="F156" s="39"/>
      <c r="G156" s="39"/>
      <c r="H156" s="13"/>
      <c r="I156" s="115"/>
      <c r="J156" s="27"/>
      <c r="K156" s="27"/>
      <c r="L156" s="25"/>
      <c r="M156" s="109"/>
      <c r="N156" s="15"/>
      <c r="O156" s="15"/>
    </row>
    <row r="157" spans="1:20" ht="45.75" thickBot="1">
      <c r="A157" s="15"/>
      <c r="B157" s="24"/>
      <c r="C157" s="38"/>
      <c r="D157" s="15"/>
      <c r="E157" s="15"/>
      <c r="F157" s="84" t="s">
        <v>5</v>
      </c>
      <c r="G157" s="84" t="s">
        <v>6</v>
      </c>
      <c r="H157" s="85" t="s">
        <v>7</v>
      </c>
      <c r="I157" s="84" t="s">
        <v>296</v>
      </c>
      <c r="J157" s="84" t="s">
        <v>8</v>
      </c>
      <c r="K157" s="86" t="s">
        <v>9</v>
      </c>
      <c r="L157" s="87" t="s">
        <v>10</v>
      </c>
      <c r="M157" s="109"/>
      <c r="N157" s="15"/>
      <c r="O157" s="15"/>
    </row>
    <row r="158" spans="1:20" ht="15.75" thickBot="1">
      <c r="A158" s="15"/>
      <c r="B158" s="69"/>
      <c r="C158" s="38"/>
      <c r="D158" s="15"/>
      <c r="E158" s="15"/>
      <c r="F158" s="87">
        <f>J155</f>
        <v>0</v>
      </c>
      <c r="G158" s="87">
        <f>K155</f>
        <v>0</v>
      </c>
      <c r="H158" s="88">
        <v>0.2</v>
      </c>
      <c r="I158" s="87">
        <f>F158*H158</f>
        <v>0</v>
      </c>
      <c r="J158" s="89">
        <f>G158*H158</f>
        <v>0</v>
      </c>
      <c r="K158" s="90">
        <f>F158+I158</f>
        <v>0</v>
      </c>
      <c r="L158" s="91">
        <f>G158+J158</f>
        <v>0</v>
      </c>
      <c r="M158" s="109"/>
      <c r="N158" s="15"/>
      <c r="O158" s="15"/>
    </row>
    <row r="159" spans="1:20">
      <c r="A159" s="15"/>
      <c r="B159" s="69"/>
      <c r="C159" s="38"/>
      <c r="D159" s="15"/>
      <c r="E159" s="15"/>
      <c r="F159" s="15"/>
      <c r="G159" s="111"/>
      <c r="H159" s="111"/>
      <c r="I159" s="111"/>
      <c r="J159" s="111"/>
      <c r="K159" s="111"/>
      <c r="L159" s="111"/>
      <c r="M159" s="109"/>
      <c r="N159" s="15"/>
      <c r="O159" s="15"/>
    </row>
    <row r="160" spans="1:20">
      <c r="A160" s="15"/>
      <c r="B160" s="69"/>
      <c r="C160" s="38"/>
      <c r="D160" s="15"/>
      <c r="E160" s="15"/>
      <c r="F160" s="15"/>
      <c r="G160" s="111"/>
      <c r="H160" s="111"/>
      <c r="I160" s="111"/>
      <c r="J160" s="111"/>
      <c r="K160" s="111"/>
      <c r="L160" s="111"/>
      <c r="M160" s="109"/>
      <c r="N160" s="15"/>
      <c r="O160" s="15"/>
    </row>
    <row r="161" spans="1:20">
      <c r="A161" s="184" t="s">
        <v>102</v>
      </c>
      <c r="B161" s="184"/>
      <c r="C161" s="73"/>
      <c r="D161" s="108"/>
      <c r="E161" s="108"/>
      <c r="F161" s="108"/>
      <c r="G161" s="111"/>
      <c r="H161" s="111"/>
      <c r="I161" s="111"/>
      <c r="J161" s="111"/>
      <c r="K161" s="111"/>
      <c r="L161" s="111"/>
      <c r="M161" s="109"/>
      <c r="N161" s="15"/>
      <c r="O161" s="15"/>
    </row>
    <row r="162" spans="1:20" ht="60">
      <c r="A162" s="51" t="s">
        <v>17</v>
      </c>
      <c r="B162" s="62" t="s">
        <v>0</v>
      </c>
      <c r="C162" s="51" t="s">
        <v>18</v>
      </c>
      <c r="D162" s="63" t="s">
        <v>1</v>
      </c>
      <c r="E162" s="51" t="s">
        <v>20</v>
      </c>
      <c r="F162" s="64" t="s">
        <v>21</v>
      </c>
      <c r="G162" s="65" t="s">
        <v>2</v>
      </c>
      <c r="H162" s="66" t="s">
        <v>94</v>
      </c>
      <c r="I162" s="67" t="s">
        <v>3</v>
      </c>
      <c r="J162" s="68" t="s">
        <v>22</v>
      </c>
      <c r="K162" s="68" t="s">
        <v>23</v>
      </c>
      <c r="L162" s="67" t="s">
        <v>93</v>
      </c>
      <c r="M162" s="67" t="s">
        <v>100</v>
      </c>
      <c r="N162" s="67" t="s">
        <v>24</v>
      </c>
      <c r="O162" s="67" t="s">
        <v>25</v>
      </c>
      <c r="Q162" s="93"/>
    </row>
    <row r="163" spans="1:20">
      <c r="A163" s="28">
        <v>1</v>
      </c>
      <c r="B163" s="9" t="s">
        <v>112</v>
      </c>
      <c r="C163" s="51" t="s">
        <v>123</v>
      </c>
      <c r="D163" s="51" t="s">
        <v>97</v>
      </c>
      <c r="E163" s="51">
        <v>3</v>
      </c>
      <c r="F163" s="51"/>
      <c r="G163" s="51"/>
      <c r="H163" s="104"/>
      <c r="I163" s="11"/>
      <c r="J163" s="70">
        <f t="shared" ref="J163:J175" si="14">ROUND(H163*E163,2)</f>
        <v>0</v>
      </c>
      <c r="K163" s="44">
        <f t="shared" ref="K163:K175" si="15">ROUND(J163+(J163*I163),2)</f>
        <v>0</v>
      </c>
      <c r="L163" s="18"/>
      <c r="M163" s="104"/>
      <c r="N163" s="18"/>
      <c r="O163" s="18"/>
      <c r="Q163" s="72"/>
      <c r="R163" s="72"/>
    </row>
    <row r="164" spans="1:20">
      <c r="A164" s="28">
        <v>2</v>
      </c>
      <c r="B164" s="9" t="s">
        <v>113</v>
      </c>
      <c r="C164" s="51" t="s">
        <v>124</v>
      </c>
      <c r="D164" s="51" t="s">
        <v>97</v>
      </c>
      <c r="E164" s="51">
        <v>5</v>
      </c>
      <c r="F164" s="51"/>
      <c r="G164" s="51"/>
      <c r="H164" s="104"/>
      <c r="I164" s="11"/>
      <c r="J164" s="70">
        <f t="shared" si="14"/>
        <v>0</v>
      </c>
      <c r="K164" s="44">
        <f t="shared" si="15"/>
        <v>0</v>
      </c>
      <c r="L164" s="18"/>
      <c r="M164" s="104"/>
      <c r="N164" s="18"/>
      <c r="O164" s="18"/>
      <c r="Q164" s="72"/>
      <c r="R164" s="72"/>
    </row>
    <row r="165" spans="1:20">
      <c r="A165" s="28">
        <v>3</v>
      </c>
      <c r="B165" s="9" t="s">
        <v>114</v>
      </c>
      <c r="C165" s="51" t="s">
        <v>125</v>
      </c>
      <c r="D165" s="51" t="s">
        <v>97</v>
      </c>
      <c r="E165" s="51">
        <v>3</v>
      </c>
      <c r="F165" s="51"/>
      <c r="G165" s="51"/>
      <c r="H165" s="104"/>
      <c r="I165" s="11"/>
      <c r="J165" s="70">
        <f t="shared" si="14"/>
        <v>0</v>
      </c>
      <c r="K165" s="44">
        <f t="shared" si="15"/>
        <v>0</v>
      </c>
      <c r="L165" s="18"/>
      <c r="M165" s="104"/>
      <c r="N165" s="18"/>
      <c r="O165" s="18"/>
      <c r="Q165" s="72"/>
      <c r="R165" s="72"/>
    </row>
    <row r="166" spans="1:20">
      <c r="A166" s="29">
        <v>4</v>
      </c>
      <c r="B166" s="9" t="s">
        <v>115</v>
      </c>
      <c r="C166" s="51" t="s">
        <v>126</v>
      </c>
      <c r="D166" s="51" t="s">
        <v>97</v>
      </c>
      <c r="E166" s="51">
        <v>3</v>
      </c>
      <c r="F166" s="51"/>
      <c r="G166" s="51"/>
      <c r="H166" s="104"/>
      <c r="I166" s="11"/>
      <c r="J166" s="70">
        <f t="shared" si="14"/>
        <v>0</v>
      </c>
      <c r="K166" s="44">
        <f t="shared" si="15"/>
        <v>0</v>
      </c>
      <c r="L166" s="18"/>
      <c r="M166" s="104"/>
      <c r="N166" s="18"/>
      <c r="O166" s="18"/>
      <c r="Q166" s="72"/>
      <c r="R166" s="72"/>
    </row>
    <row r="167" spans="1:20">
      <c r="A167" s="18">
        <v>5</v>
      </c>
      <c r="B167" s="9" t="s">
        <v>116</v>
      </c>
      <c r="C167" s="51" t="s">
        <v>127</v>
      </c>
      <c r="D167" s="51" t="s">
        <v>97</v>
      </c>
      <c r="E167" s="51">
        <v>2</v>
      </c>
      <c r="F167" s="51"/>
      <c r="G167" s="51"/>
      <c r="H167" s="104"/>
      <c r="I167" s="11"/>
      <c r="J167" s="70">
        <f t="shared" si="14"/>
        <v>0</v>
      </c>
      <c r="K167" s="44">
        <f t="shared" si="15"/>
        <v>0</v>
      </c>
      <c r="L167" s="18"/>
      <c r="M167" s="104"/>
      <c r="N167" s="18"/>
      <c r="O167" s="18"/>
      <c r="Q167" s="72"/>
      <c r="R167" s="72"/>
    </row>
    <row r="168" spans="1:20">
      <c r="A168" s="18">
        <v>6</v>
      </c>
      <c r="B168" s="9" t="s">
        <v>117</v>
      </c>
      <c r="C168" s="51" t="s">
        <v>128</v>
      </c>
      <c r="D168" s="51" t="s">
        <v>97</v>
      </c>
      <c r="E168" s="51">
        <v>5</v>
      </c>
      <c r="F168" s="51"/>
      <c r="G168" s="51"/>
      <c r="H168" s="104"/>
      <c r="I168" s="11"/>
      <c r="J168" s="70">
        <f t="shared" si="14"/>
        <v>0</v>
      </c>
      <c r="K168" s="44">
        <f t="shared" si="15"/>
        <v>0</v>
      </c>
      <c r="L168" s="18"/>
      <c r="M168" s="104"/>
      <c r="N168" s="18"/>
      <c r="O168" s="18"/>
      <c r="Q168" s="72"/>
      <c r="R168" s="72"/>
    </row>
    <row r="169" spans="1:20">
      <c r="A169" s="18">
        <v>7</v>
      </c>
      <c r="B169" s="9" t="s">
        <v>118</v>
      </c>
      <c r="C169" s="51" t="s">
        <v>129</v>
      </c>
      <c r="D169" s="51" t="s">
        <v>97</v>
      </c>
      <c r="E169" s="51">
        <v>12</v>
      </c>
      <c r="F169" s="51"/>
      <c r="G169" s="51"/>
      <c r="H169" s="104"/>
      <c r="I169" s="11"/>
      <c r="J169" s="70">
        <f t="shared" si="14"/>
        <v>0</v>
      </c>
      <c r="K169" s="44">
        <f t="shared" si="15"/>
        <v>0</v>
      </c>
      <c r="L169" s="18"/>
      <c r="M169" s="104"/>
      <c r="N169" s="18"/>
      <c r="O169" s="18"/>
      <c r="Q169" s="72"/>
      <c r="R169" s="72"/>
    </row>
    <row r="170" spans="1:20" ht="30">
      <c r="A170" s="18">
        <v>8</v>
      </c>
      <c r="B170" s="9" t="s">
        <v>119</v>
      </c>
      <c r="C170" s="51" t="s">
        <v>130</v>
      </c>
      <c r="D170" s="51" t="s">
        <v>97</v>
      </c>
      <c r="E170" s="51">
        <v>10</v>
      </c>
      <c r="F170" s="51"/>
      <c r="G170" s="51"/>
      <c r="H170" s="104"/>
      <c r="I170" s="11"/>
      <c r="J170" s="70">
        <f t="shared" si="14"/>
        <v>0</v>
      </c>
      <c r="K170" s="44">
        <f t="shared" si="15"/>
        <v>0</v>
      </c>
      <c r="L170" s="18"/>
      <c r="M170" s="104"/>
      <c r="N170" s="18"/>
      <c r="O170" s="18"/>
      <c r="Q170" s="72"/>
      <c r="R170" s="72"/>
    </row>
    <row r="171" spans="1:20">
      <c r="A171" s="18">
        <v>9</v>
      </c>
      <c r="B171" s="9" t="s">
        <v>135</v>
      </c>
      <c r="C171" s="51" t="s">
        <v>136</v>
      </c>
      <c r="D171" s="51" t="s">
        <v>98</v>
      </c>
      <c r="E171" s="51">
        <v>2</v>
      </c>
      <c r="F171" s="51"/>
      <c r="G171" s="51"/>
      <c r="H171" s="104"/>
      <c r="I171" s="11"/>
      <c r="J171" s="70">
        <f t="shared" si="14"/>
        <v>0</v>
      </c>
      <c r="K171" s="44">
        <f t="shared" si="15"/>
        <v>0</v>
      </c>
      <c r="L171" s="18"/>
      <c r="M171" s="104"/>
      <c r="N171" s="18"/>
      <c r="O171" s="18"/>
      <c r="Q171" s="72"/>
      <c r="R171" s="72"/>
    </row>
    <row r="172" spans="1:20" ht="30">
      <c r="A172" s="18">
        <v>10</v>
      </c>
      <c r="B172" s="9" t="s">
        <v>120</v>
      </c>
      <c r="C172" s="51" t="s">
        <v>131</v>
      </c>
      <c r="D172" s="51" t="s">
        <v>97</v>
      </c>
      <c r="E172" s="51">
        <v>2</v>
      </c>
      <c r="F172" s="51"/>
      <c r="G172" s="51"/>
      <c r="H172" s="104"/>
      <c r="I172" s="11"/>
      <c r="J172" s="70">
        <f t="shared" si="14"/>
        <v>0</v>
      </c>
      <c r="K172" s="44">
        <f t="shared" si="15"/>
        <v>0</v>
      </c>
      <c r="L172" s="18"/>
      <c r="M172" s="104"/>
      <c r="N172" s="18"/>
      <c r="O172" s="18"/>
      <c r="Q172" s="72"/>
      <c r="R172" s="72"/>
    </row>
    <row r="173" spans="1:20">
      <c r="A173" s="18">
        <v>11</v>
      </c>
      <c r="B173" s="9" t="s">
        <v>134</v>
      </c>
      <c r="C173" s="51" t="s">
        <v>136</v>
      </c>
      <c r="D173" s="51" t="s">
        <v>98</v>
      </c>
      <c r="E173" s="51">
        <v>2</v>
      </c>
      <c r="F173" s="51"/>
      <c r="G173" s="51"/>
      <c r="H173" s="104"/>
      <c r="I173" s="11"/>
      <c r="J173" s="70">
        <f t="shared" si="14"/>
        <v>0</v>
      </c>
      <c r="K173" s="44">
        <f t="shared" si="15"/>
        <v>0</v>
      </c>
      <c r="L173" s="18"/>
      <c r="M173" s="104"/>
      <c r="N173" s="18"/>
      <c r="O173" s="18"/>
      <c r="Q173" s="72"/>
      <c r="R173" s="72"/>
    </row>
    <row r="174" spans="1:20" ht="30">
      <c r="A174" s="18">
        <v>12</v>
      </c>
      <c r="B174" s="9" t="s">
        <v>121</v>
      </c>
      <c r="C174" s="51" t="s">
        <v>132</v>
      </c>
      <c r="D174" s="51" t="s">
        <v>97</v>
      </c>
      <c r="E174" s="51">
        <v>15</v>
      </c>
      <c r="F174" s="51"/>
      <c r="G174" s="51"/>
      <c r="H174" s="104"/>
      <c r="I174" s="11"/>
      <c r="J174" s="70">
        <f t="shared" si="14"/>
        <v>0</v>
      </c>
      <c r="K174" s="44">
        <f t="shared" si="15"/>
        <v>0</v>
      </c>
      <c r="L174" s="18"/>
      <c r="M174" s="104"/>
      <c r="N174" s="18"/>
      <c r="O174" s="18"/>
      <c r="Q174" s="72"/>
      <c r="R174" s="72"/>
    </row>
    <row r="175" spans="1:20">
      <c r="A175" s="18">
        <v>13</v>
      </c>
      <c r="B175" s="9" t="s">
        <v>133</v>
      </c>
      <c r="C175" s="51" t="s">
        <v>136</v>
      </c>
      <c r="D175" s="51" t="s">
        <v>98</v>
      </c>
      <c r="E175" s="51">
        <v>3</v>
      </c>
      <c r="F175" s="51"/>
      <c r="G175" s="51"/>
      <c r="H175" s="104"/>
      <c r="I175" s="11"/>
      <c r="J175" s="70">
        <f t="shared" si="14"/>
        <v>0</v>
      </c>
      <c r="K175" s="44">
        <f t="shared" si="15"/>
        <v>0</v>
      </c>
      <c r="L175" s="18"/>
      <c r="M175" s="104"/>
      <c r="N175" s="18"/>
      <c r="O175" s="18"/>
      <c r="Q175" s="72"/>
      <c r="R175" s="72"/>
    </row>
    <row r="176" spans="1:20" ht="15.75" thickBot="1">
      <c r="A176" s="108"/>
      <c r="B176" s="74"/>
      <c r="C176" s="73"/>
      <c r="D176" s="108"/>
      <c r="E176" s="108"/>
      <c r="F176" s="108"/>
      <c r="G176" s="108"/>
      <c r="H176" s="108"/>
      <c r="I176" s="105" t="s">
        <v>4</v>
      </c>
      <c r="J176" s="106">
        <f>SUM(J163:J175)</f>
        <v>0</v>
      </c>
      <c r="K176" s="107">
        <f>SUM(K163:K175)</f>
        <v>0</v>
      </c>
      <c r="L176" s="108"/>
      <c r="M176" s="109"/>
      <c r="N176" s="15"/>
      <c r="O176" s="15"/>
      <c r="Q176" s="79"/>
      <c r="R176" s="79"/>
      <c r="S176" s="79"/>
      <c r="T176" s="79"/>
    </row>
    <row r="177" spans="1:20" ht="15.75" thickBot="1">
      <c r="A177" s="15"/>
      <c r="B177" s="69"/>
      <c r="C177" s="38"/>
      <c r="D177" s="15"/>
      <c r="E177" s="15"/>
      <c r="F177" s="15"/>
      <c r="G177" s="15"/>
      <c r="H177" s="15"/>
      <c r="I177" s="15"/>
      <c r="J177" s="15"/>
      <c r="K177" s="15"/>
      <c r="L177" s="15"/>
      <c r="M177" s="109"/>
      <c r="N177" s="15"/>
      <c r="O177" s="15"/>
    </row>
    <row r="178" spans="1:20" ht="45.75" thickBot="1">
      <c r="A178" s="15"/>
      <c r="B178" s="69"/>
      <c r="C178" s="38"/>
      <c r="D178" s="15"/>
      <c r="E178" s="15"/>
      <c r="F178" s="84" t="s">
        <v>5</v>
      </c>
      <c r="G178" s="84" t="s">
        <v>6</v>
      </c>
      <c r="H178" s="85" t="s">
        <v>7</v>
      </c>
      <c r="I178" s="84" t="s">
        <v>296</v>
      </c>
      <c r="J178" s="84" t="s">
        <v>8</v>
      </c>
      <c r="K178" s="86" t="s">
        <v>9</v>
      </c>
      <c r="L178" s="87" t="s">
        <v>10</v>
      </c>
      <c r="M178" s="109"/>
      <c r="N178" s="15"/>
      <c r="O178" s="15"/>
    </row>
    <row r="179" spans="1:20" ht="15.75" thickBot="1">
      <c r="A179" s="15"/>
      <c r="B179" s="69"/>
      <c r="C179" s="38"/>
      <c r="D179" s="15"/>
      <c r="E179" s="15"/>
      <c r="F179" s="87">
        <f>J176</f>
        <v>0</v>
      </c>
      <c r="G179" s="87">
        <f>K176</f>
        <v>0</v>
      </c>
      <c r="H179" s="88">
        <v>0.2</v>
      </c>
      <c r="I179" s="87">
        <f>F179*H179</f>
        <v>0</v>
      </c>
      <c r="J179" s="89">
        <f>G179*H179</f>
        <v>0</v>
      </c>
      <c r="K179" s="90">
        <f>F179+I179</f>
        <v>0</v>
      </c>
      <c r="L179" s="91">
        <f>G179+J179</f>
        <v>0</v>
      </c>
      <c r="M179" s="109"/>
      <c r="N179" s="15"/>
      <c r="O179" s="15"/>
    </row>
    <row r="180" spans="1:20">
      <c r="A180" s="15"/>
      <c r="B180" s="69"/>
      <c r="C180" s="38"/>
      <c r="D180" s="15"/>
      <c r="E180" s="15"/>
      <c r="F180" s="15"/>
      <c r="G180" s="15"/>
      <c r="H180" s="15"/>
      <c r="I180" s="109"/>
      <c r="J180" s="109"/>
      <c r="K180" s="15"/>
      <c r="L180" s="109"/>
      <c r="M180" s="109"/>
      <c r="N180" s="15"/>
      <c r="O180" s="15"/>
    </row>
    <row r="181" spans="1:20">
      <c r="A181" s="15"/>
      <c r="B181" s="69"/>
      <c r="C181" s="38"/>
      <c r="D181" s="15"/>
      <c r="E181" s="15"/>
      <c r="F181" s="15"/>
      <c r="G181" s="15"/>
      <c r="H181" s="15"/>
      <c r="I181" s="109"/>
      <c r="J181" s="109"/>
      <c r="K181" s="15"/>
      <c r="L181" s="109"/>
      <c r="M181" s="109"/>
      <c r="N181" s="15"/>
      <c r="O181" s="15"/>
    </row>
    <row r="182" spans="1:20">
      <c r="A182" s="184" t="s">
        <v>103</v>
      </c>
      <c r="B182" s="184"/>
      <c r="C182" s="73"/>
      <c r="D182" s="15"/>
      <c r="E182" s="15"/>
      <c r="F182" s="15"/>
      <c r="G182" s="15"/>
      <c r="H182" s="15"/>
      <c r="I182" s="15"/>
      <c r="J182" s="15"/>
      <c r="K182" s="15"/>
      <c r="L182" s="15"/>
      <c r="M182" s="109"/>
      <c r="N182" s="15"/>
      <c r="O182" s="15"/>
    </row>
    <row r="183" spans="1:20" ht="60">
      <c r="A183" s="51" t="s">
        <v>17</v>
      </c>
      <c r="B183" s="62" t="s">
        <v>0</v>
      </c>
      <c r="C183" s="51" t="s">
        <v>18</v>
      </c>
      <c r="D183" s="63" t="s">
        <v>1</v>
      </c>
      <c r="E183" s="51" t="s">
        <v>20</v>
      </c>
      <c r="F183" s="64" t="s">
        <v>21</v>
      </c>
      <c r="G183" s="65" t="s">
        <v>2</v>
      </c>
      <c r="H183" s="66" t="s">
        <v>94</v>
      </c>
      <c r="I183" s="67" t="s">
        <v>3</v>
      </c>
      <c r="J183" s="68" t="s">
        <v>22</v>
      </c>
      <c r="K183" s="68" t="s">
        <v>23</v>
      </c>
      <c r="L183" s="67" t="s">
        <v>93</v>
      </c>
      <c r="M183" s="67" t="s">
        <v>100</v>
      </c>
      <c r="N183" s="67" t="s">
        <v>24</v>
      </c>
      <c r="O183" s="67" t="s">
        <v>25</v>
      </c>
      <c r="Q183" s="93"/>
    </row>
    <row r="184" spans="1:20" ht="60">
      <c r="A184" s="28">
        <v>1</v>
      </c>
      <c r="B184" s="116" t="s">
        <v>156</v>
      </c>
      <c r="C184" s="51" t="s">
        <v>89</v>
      </c>
      <c r="D184" s="30" t="s">
        <v>98</v>
      </c>
      <c r="E184" s="117">
        <v>45</v>
      </c>
      <c r="F184" s="18"/>
      <c r="G184" s="18"/>
      <c r="H184" s="104"/>
      <c r="I184" s="11"/>
      <c r="J184" s="70">
        <f>ROUND(H184*E184,2)</f>
        <v>0</v>
      </c>
      <c r="K184" s="44">
        <f t="shared" ref="K184:K186" si="16">ROUND(J184+(J184*I184),2)</f>
        <v>0</v>
      </c>
      <c r="L184" s="18"/>
      <c r="M184" s="104"/>
      <c r="N184" s="18"/>
      <c r="O184" s="18"/>
      <c r="Q184" s="72"/>
      <c r="R184" s="72"/>
    </row>
    <row r="185" spans="1:20" ht="60">
      <c r="A185" s="28">
        <v>2</v>
      </c>
      <c r="B185" s="116" t="s">
        <v>157</v>
      </c>
      <c r="C185" s="51" t="s">
        <v>89</v>
      </c>
      <c r="D185" s="30" t="s">
        <v>98</v>
      </c>
      <c r="E185" s="117">
        <v>45</v>
      </c>
      <c r="F185" s="18"/>
      <c r="G185" s="18"/>
      <c r="H185" s="104"/>
      <c r="I185" s="11"/>
      <c r="J185" s="70">
        <f>ROUND(H185*E185,2)</f>
        <v>0</v>
      </c>
      <c r="K185" s="44">
        <f t="shared" si="16"/>
        <v>0</v>
      </c>
      <c r="L185" s="18"/>
      <c r="M185" s="104"/>
      <c r="N185" s="18"/>
      <c r="O185" s="18"/>
      <c r="Q185" s="72"/>
      <c r="R185" s="72"/>
    </row>
    <row r="186" spans="1:20" ht="30">
      <c r="A186" s="31">
        <v>3</v>
      </c>
      <c r="B186" s="32" t="s">
        <v>122</v>
      </c>
      <c r="C186" s="51" t="s">
        <v>89</v>
      </c>
      <c r="D186" s="31" t="s">
        <v>97</v>
      </c>
      <c r="E186" s="33">
        <v>120</v>
      </c>
      <c r="F186" s="18"/>
      <c r="G186" s="18"/>
      <c r="H186" s="104"/>
      <c r="I186" s="11"/>
      <c r="J186" s="70">
        <f>ROUND(H186*E186,2)</f>
        <v>0</v>
      </c>
      <c r="K186" s="44">
        <f t="shared" si="16"/>
        <v>0</v>
      </c>
      <c r="L186" s="18"/>
      <c r="M186" s="104"/>
      <c r="N186" s="18"/>
      <c r="O186" s="18"/>
      <c r="Q186" s="72"/>
      <c r="R186" s="72"/>
    </row>
    <row r="187" spans="1:20" ht="15.75" thickBot="1">
      <c r="A187" s="15"/>
      <c r="B187" s="69"/>
      <c r="C187" s="38"/>
      <c r="D187" s="15"/>
      <c r="E187" s="15"/>
      <c r="F187" s="15"/>
      <c r="G187" s="15"/>
      <c r="H187" s="15"/>
      <c r="I187" s="105" t="s">
        <v>4</v>
      </c>
      <c r="J187" s="106">
        <f>SUM(J184:J186)</f>
        <v>0</v>
      </c>
      <c r="K187" s="107">
        <f>SUM(K184:K186)</f>
        <v>0</v>
      </c>
      <c r="L187" s="15"/>
      <c r="M187" s="109"/>
      <c r="N187" s="15"/>
      <c r="O187" s="15"/>
      <c r="Q187" s="96"/>
      <c r="R187" s="96"/>
      <c r="S187" s="79"/>
      <c r="T187" s="79"/>
    </row>
    <row r="188" spans="1:20" ht="15.75" thickBot="1">
      <c r="A188" s="15"/>
      <c r="B188" s="69"/>
      <c r="C188" s="38"/>
      <c r="D188" s="15"/>
      <c r="E188" s="15"/>
      <c r="F188" s="15"/>
      <c r="G188" s="15"/>
      <c r="H188" s="15"/>
      <c r="I188" s="7"/>
      <c r="J188" s="7"/>
      <c r="K188" s="7"/>
      <c r="L188" s="15"/>
      <c r="M188" s="109"/>
      <c r="N188" s="15"/>
      <c r="O188" s="15"/>
    </row>
    <row r="189" spans="1:20" ht="45.75" thickBot="1">
      <c r="A189" s="15"/>
      <c r="B189" s="69"/>
      <c r="C189" s="38"/>
      <c r="D189" s="15"/>
      <c r="E189" s="15"/>
      <c r="F189" s="84" t="s">
        <v>5</v>
      </c>
      <c r="G189" s="84" t="s">
        <v>6</v>
      </c>
      <c r="H189" s="85" t="s">
        <v>7</v>
      </c>
      <c r="I189" s="84" t="s">
        <v>296</v>
      </c>
      <c r="J189" s="84" t="s">
        <v>8</v>
      </c>
      <c r="K189" s="86" t="s">
        <v>9</v>
      </c>
      <c r="L189" s="87" t="s">
        <v>10</v>
      </c>
      <c r="M189" s="109"/>
      <c r="N189" s="15"/>
      <c r="O189" s="15"/>
    </row>
    <row r="190" spans="1:20" ht="15.75" thickBot="1">
      <c r="A190" s="15"/>
      <c r="B190" s="69"/>
      <c r="C190" s="38"/>
      <c r="D190" s="15"/>
      <c r="E190" s="15"/>
      <c r="F190" s="87">
        <f>J187</f>
        <v>0</v>
      </c>
      <c r="G190" s="87">
        <f>K187</f>
        <v>0</v>
      </c>
      <c r="H190" s="88">
        <v>0.2</v>
      </c>
      <c r="I190" s="87">
        <f>F190*H190</f>
        <v>0</v>
      </c>
      <c r="J190" s="89">
        <f>G190*H190</f>
        <v>0</v>
      </c>
      <c r="K190" s="90">
        <f>F190+I190</f>
        <v>0</v>
      </c>
      <c r="L190" s="91">
        <f>G190+J190</f>
        <v>0</v>
      </c>
      <c r="M190" s="109"/>
      <c r="N190" s="15"/>
      <c r="O190" s="15"/>
    </row>
    <row r="191" spans="1:20">
      <c r="A191" s="15"/>
      <c r="B191" s="69"/>
      <c r="C191" s="38"/>
      <c r="D191" s="15"/>
      <c r="E191" s="15"/>
      <c r="F191" s="15"/>
      <c r="G191" s="111"/>
      <c r="H191" s="111"/>
      <c r="I191" s="111"/>
      <c r="J191" s="111"/>
      <c r="K191" s="111"/>
      <c r="L191" s="111"/>
      <c r="M191" s="109"/>
      <c r="N191" s="15"/>
      <c r="O191" s="15"/>
    </row>
    <row r="192" spans="1:20">
      <c r="A192" s="15"/>
      <c r="B192" s="69"/>
      <c r="C192" s="38"/>
      <c r="D192" s="15"/>
      <c r="E192" s="15"/>
      <c r="F192" s="15"/>
      <c r="G192" s="111"/>
      <c r="H192" s="111"/>
      <c r="I192" s="111"/>
      <c r="J192" s="111"/>
      <c r="K192" s="111"/>
      <c r="L192" s="111"/>
      <c r="M192" s="109"/>
      <c r="N192" s="15"/>
      <c r="O192" s="15"/>
    </row>
    <row r="193" spans="1:20">
      <c r="A193" s="184" t="s">
        <v>104</v>
      </c>
      <c r="B193" s="184"/>
      <c r="C193" s="73"/>
      <c r="D193" s="15"/>
      <c r="E193" s="15"/>
      <c r="F193" s="15"/>
      <c r="G193" s="15"/>
      <c r="H193" s="15"/>
      <c r="I193" s="15"/>
      <c r="J193" s="15"/>
      <c r="K193" s="15"/>
      <c r="L193" s="15"/>
      <c r="M193" s="109"/>
      <c r="N193" s="15"/>
      <c r="O193" s="15"/>
    </row>
    <row r="194" spans="1:20" ht="60">
      <c r="A194" s="51" t="s">
        <v>17</v>
      </c>
      <c r="B194" s="62" t="s">
        <v>0</v>
      </c>
      <c r="C194" s="51" t="s">
        <v>18</v>
      </c>
      <c r="D194" s="63" t="s">
        <v>1</v>
      </c>
      <c r="E194" s="51" t="s">
        <v>20</v>
      </c>
      <c r="F194" s="64" t="s">
        <v>21</v>
      </c>
      <c r="G194" s="65" t="s">
        <v>2</v>
      </c>
      <c r="H194" s="66" t="s">
        <v>94</v>
      </c>
      <c r="I194" s="67" t="s">
        <v>3</v>
      </c>
      <c r="J194" s="68" t="s">
        <v>22</v>
      </c>
      <c r="K194" s="68" t="s">
        <v>23</v>
      </c>
      <c r="L194" s="67" t="s">
        <v>93</v>
      </c>
      <c r="M194" s="67" t="s">
        <v>100</v>
      </c>
      <c r="N194" s="67" t="s">
        <v>24</v>
      </c>
      <c r="O194" s="67" t="s">
        <v>25</v>
      </c>
      <c r="Q194" s="93"/>
    </row>
    <row r="195" spans="1:20" ht="30">
      <c r="A195" s="28">
        <v>1</v>
      </c>
      <c r="B195" s="34" t="s">
        <v>137</v>
      </c>
      <c r="C195" s="51" t="s">
        <v>89</v>
      </c>
      <c r="D195" s="35" t="s">
        <v>98</v>
      </c>
      <c r="E195" s="35">
        <v>100</v>
      </c>
      <c r="F195" s="35"/>
      <c r="G195" s="35"/>
      <c r="H195" s="118"/>
      <c r="I195" s="11"/>
      <c r="J195" s="70">
        <f>ROUND(H195*E195,2)</f>
        <v>0</v>
      </c>
      <c r="K195" s="44">
        <f t="shared" ref="K195" si="17">ROUND(J195+(J195*I195),2)</f>
        <v>0</v>
      </c>
      <c r="L195" s="18"/>
      <c r="M195" s="104"/>
      <c r="N195" s="18"/>
      <c r="O195" s="18"/>
      <c r="Q195" s="96"/>
      <c r="R195" s="96"/>
      <c r="S195" s="96"/>
      <c r="T195" s="96"/>
    </row>
    <row r="196" spans="1:20" ht="15.75" thickBot="1">
      <c r="A196" s="15"/>
      <c r="B196" s="69"/>
      <c r="C196" s="38"/>
      <c r="D196" s="15"/>
      <c r="E196" s="15"/>
      <c r="F196" s="15"/>
      <c r="G196" s="15"/>
      <c r="H196" s="15"/>
      <c r="I196" s="105" t="s">
        <v>4</v>
      </c>
      <c r="J196" s="106">
        <f>SUM(J195)</f>
        <v>0</v>
      </c>
      <c r="K196" s="107">
        <f>SUM(K195)</f>
        <v>0</v>
      </c>
      <c r="L196" s="15"/>
      <c r="M196" s="109"/>
      <c r="N196" s="15"/>
      <c r="O196" s="15"/>
    </row>
    <row r="197" spans="1:20" ht="15.75" thickBot="1">
      <c r="A197" s="15"/>
      <c r="B197" s="69"/>
      <c r="C197" s="38"/>
      <c r="D197" s="15"/>
      <c r="E197" s="15"/>
      <c r="F197" s="15"/>
      <c r="G197" s="15"/>
      <c r="H197" s="15"/>
      <c r="I197" s="15"/>
      <c r="J197" s="15"/>
      <c r="K197" s="15"/>
      <c r="L197" s="15"/>
      <c r="M197" s="109"/>
      <c r="N197" s="15"/>
      <c r="O197" s="15"/>
    </row>
    <row r="198" spans="1:20" ht="45.75" thickBot="1">
      <c r="A198" s="15"/>
      <c r="B198" s="69"/>
      <c r="C198" s="38"/>
      <c r="D198" s="15"/>
      <c r="E198" s="15"/>
      <c r="F198" s="84" t="s">
        <v>5</v>
      </c>
      <c r="G198" s="84" t="s">
        <v>6</v>
      </c>
      <c r="H198" s="85" t="s">
        <v>7</v>
      </c>
      <c r="I198" s="84" t="s">
        <v>296</v>
      </c>
      <c r="J198" s="84" t="s">
        <v>8</v>
      </c>
      <c r="K198" s="86" t="s">
        <v>9</v>
      </c>
      <c r="L198" s="87" t="s">
        <v>10</v>
      </c>
      <c r="M198" s="109"/>
      <c r="N198" s="15"/>
      <c r="O198" s="15"/>
    </row>
    <row r="199" spans="1:20" ht="15.75" thickBot="1">
      <c r="A199" s="15"/>
      <c r="B199" s="69"/>
      <c r="C199" s="38"/>
      <c r="D199" s="15"/>
      <c r="E199" s="15"/>
      <c r="F199" s="87">
        <f>J196</f>
        <v>0</v>
      </c>
      <c r="G199" s="87">
        <f>K196</f>
        <v>0</v>
      </c>
      <c r="H199" s="88">
        <v>0.2</v>
      </c>
      <c r="I199" s="87">
        <f>F199*H199</f>
        <v>0</v>
      </c>
      <c r="J199" s="89">
        <f>G199*H199</f>
        <v>0</v>
      </c>
      <c r="K199" s="90">
        <f>F199+I199</f>
        <v>0</v>
      </c>
      <c r="L199" s="91">
        <f>G199+J199</f>
        <v>0</v>
      </c>
      <c r="M199" s="109"/>
      <c r="N199" s="15"/>
      <c r="O199" s="15"/>
    </row>
    <row r="202" spans="1:20">
      <c r="A202" s="184" t="s">
        <v>139</v>
      </c>
      <c r="B202" s="184"/>
      <c r="C202" s="73"/>
      <c r="D202" s="15"/>
      <c r="E202" s="15"/>
      <c r="F202" s="15"/>
      <c r="G202" s="15"/>
      <c r="H202" s="15"/>
      <c r="I202" s="15"/>
      <c r="J202" s="15"/>
      <c r="K202" s="15"/>
      <c r="L202" s="15"/>
      <c r="M202" s="109"/>
      <c r="N202" s="15"/>
      <c r="O202" s="15"/>
    </row>
    <row r="203" spans="1:20" ht="60">
      <c r="A203" s="51" t="s">
        <v>17</v>
      </c>
      <c r="B203" s="62" t="s">
        <v>0</v>
      </c>
      <c r="C203" s="51" t="s">
        <v>18</v>
      </c>
      <c r="D203" s="63" t="s">
        <v>1</v>
      </c>
      <c r="E203" s="51" t="s">
        <v>20</v>
      </c>
      <c r="F203" s="64" t="s">
        <v>21</v>
      </c>
      <c r="G203" s="65" t="s">
        <v>2</v>
      </c>
      <c r="H203" s="66" t="s">
        <v>94</v>
      </c>
      <c r="I203" s="67" t="s">
        <v>3</v>
      </c>
      <c r="J203" s="68" t="s">
        <v>22</v>
      </c>
      <c r="K203" s="68" t="s">
        <v>23</v>
      </c>
      <c r="L203" s="67" t="s">
        <v>93</v>
      </c>
      <c r="M203" s="67" t="s">
        <v>100</v>
      </c>
      <c r="N203" s="67" t="s">
        <v>24</v>
      </c>
      <c r="O203" s="67" t="s">
        <v>25</v>
      </c>
      <c r="Q203" s="93"/>
    </row>
    <row r="204" spans="1:20" ht="180">
      <c r="A204" s="28">
        <v>1</v>
      </c>
      <c r="B204" s="95" t="s">
        <v>138</v>
      </c>
      <c r="C204" s="51" t="s">
        <v>89</v>
      </c>
      <c r="D204" s="35" t="s">
        <v>98</v>
      </c>
      <c r="E204" s="35">
        <v>325</v>
      </c>
      <c r="F204" s="35"/>
      <c r="G204" s="35"/>
      <c r="H204" s="118"/>
      <c r="I204" s="11"/>
      <c r="J204" s="70">
        <f>ROUND(H204*E204,2)</f>
        <v>0</v>
      </c>
      <c r="K204" s="44">
        <f t="shared" ref="K204" si="18">ROUND(J204+(J204*I204),2)</f>
        <v>0</v>
      </c>
      <c r="L204" s="18"/>
      <c r="M204" s="104"/>
      <c r="N204" s="18"/>
      <c r="O204" s="18"/>
      <c r="Q204" s="96"/>
      <c r="R204" s="96"/>
      <c r="S204" s="96"/>
      <c r="T204" s="96"/>
    </row>
    <row r="205" spans="1:20" ht="15.75" thickBot="1">
      <c r="A205" s="15"/>
      <c r="B205" s="69"/>
      <c r="C205" s="38"/>
      <c r="D205" s="15"/>
      <c r="E205" s="15"/>
      <c r="F205" s="15"/>
      <c r="G205" s="15"/>
      <c r="H205" s="15"/>
      <c r="I205" s="105" t="s">
        <v>4</v>
      </c>
      <c r="J205" s="106">
        <f>SUM(J204)</f>
        <v>0</v>
      </c>
      <c r="K205" s="107">
        <f>SUM(K204)</f>
        <v>0</v>
      </c>
      <c r="L205" s="15"/>
      <c r="M205" s="109"/>
      <c r="N205" s="15"/>
      <c r="O205" s="15"/>
    </row>
    <row r="206" spans="1:20" ht="15.75" thickBot="1">
      <c r="A206" s="15"/>
      <c r="B206" s="69"/>
      <c r="C206" s="38"/>
      <c r="D206" s="15"/>
      <c r="E206" s="15"/>
      <c r="F206" s="15"/>
      <c r="G206" s="15"/>
      <c r="H206" s="15"/>
      <c r="I206" s="15"/>
      <c r="J206" s="15"/>
      <c r="K206" s="15"/>
      <c r="L206" s="15"/>
      <c r="M206" s="109"/>
      <c r="N206" s="15"/>
      <c r="O206" s="15"/>
    </row>
    <row r="207" spans="1:20" ht="45.75" thickBot="1">
      <c r="A207" s="15"/>
      <c r="B207" s="69"/>
      <c r="C207" s="38"/>
      <c r="D207" s="15"/>
      <c r="E207" s="15"/>
      <c r="F207" s="84" t="s">
        <v>5</v>
      </c>
      <c r="G207" s="84" t="s">
        <v>6</v>
      </c>
      <c r="H207" s="85" t="s">
        <v>7</v>
      </c>
      <c r="I207" s="84" t="s">
        <v>296</v>
      </c>
      <c r="J207" s="84" t="s">
        <v>8</v>
      </c>
      <c r="K207" s="86" t="s">
        <v>9</v>
      </c>
      <c r="L207" s="87" t="s">
        <v>10</v>
      </c>
      <c r="M207" s="109"/>
      <c r="N207" s="15"/>
      <c r="O207" s="15"/>
    </row>
    <row r="208" spans="1:20" ht="15.75" thickBot="1">
      <c r="A208" s="15"/>
      <c r="B208" s="69"/>
      <c r="C208" s="38"/>
      <c r="D208" s="15"/>
      <c r="E208" s="15"/>
      <c r="F208" s="87">
        <f>J205</f>
        <v>0</v>
      </c>
      <c r="G208" s="87">
        <f>K205</f>
        <v>0</v>
      </c>
      <c r="H208" s="88">
        <v>0.2</v>
      </c>
      <c r="I208" s="87">
        <f>F208*H208</f>
        <v>0</v>
      </c>
      <c r="J208" s="89">
        <f>G208*H208</f>
        <v>0</v>
      </c>
      <c r="K208" s="90">
        <f>F208+I208</f>
        <v>0</v>
      </c>
      <c r="L208" s="91">
        <f>G208+J208</f>
        <v>0</v>
      </c>
      <c r="M208" s="109"/>
      <c r="N208" s="15"/>
      <c r="O208" s="15"/>
    </row>
    <row r="211" spans="1:20">
      <c r="A211" s="184" t="s">
        <v>144</v>
      </c>
      <c r="B211" s="184"/>
      <c r="C211" s="73"/>
      <c r="D211" s="15"/>
      <c r="E211" s="15"/>
      <c r="F211" s="15"/>
      <c r="G211" s="15"/>
      <c r="H211" s="15"/>
      <c r="I211" s="15"/>
      <c r="J211" s="15"/>
      <c r="K211" s="15"/>
      <c r="L211" s="15"/>
      <c r="M211" s="109"/>
      <c r="N211" s="15"/>
      <c r="O211" s="15"/>
    </row>
    <row r="212" spans="1:20" ht="60">
      <c r="A212" s="51" t="s">
        <v>17</v>
      </c>
      <c r="B212" s="62" t="s">
        <v>0</v>
      </c>
      <c r="C212" s="51" t="s">
        <v>18</v>
      </c>
      <c r="D212" s="63" t="s">
        <v>1</v>
      </c>
      <c r="E212" s="51" t="s">
        <v>20</v>
      </c>
      <c r="F212" s="64" t="s">
        <v>21</v>
      </c>
      <c r="G212" s="65" t="s">
        <v>2</v>
      </c>
      <c r="H212" s="66" t="s">
        <v>94</v>
      </c>
      <c r="I212" s="67" t="s">
        <v>3</v>
      </c>
      <c r="J212" s="68" t="s">
        <v>22</v>
      </c>
      <c r="K212" s="68" t="s">
        <v>23</v>
      </c>
      <c r="L212" s="67" t="s">
        <v>93</v>
      </c>
      <c r="M212" s="67" t="s">
        <v>100</v>
      </c>
      <c r="N212" s="67" t="s">
        <v>24</v>
      </c>
      <c r="O212" s="67" t="s">
        <v>25</v>
      </c>
      <c r="Q212" s="113"/>
    </row>
    <row r="213" spans="1:20">
      <c r="A213" s="28">
        <v>1</v>
      </c>
      <c r="B213" s="36" t="s">
        <v>143</v>
      </c>
      <c r="C213" s="51" t="s">
        <v>89</v>
      </c>
      <c r="D213" s="35" t="s">
        <v>98</v>
      </c>
      <c r="E213" s="35">
        <v>5000</v>
      </c>
      <c r="F213" s="35"/>
      <c r="G213" s="35"/>
      <c r="H213" s="118"/>
      <c r="I213" s="11"/>
      <c r="J213" s="70">
        <f>ROUND(H213*E213,2)</f>
        <v>0</v>
      </c>
      <c r="K213" s="44">
        <f t="shared" ref="K213" si="19">ROUND(J213+(J213*I213),2)</f>
        <v>0</v>
      </c>
      <c r="L213" s="18"/>
      <c r="M213" s="104"/>
      <c r="N213" s="18"/>
      <c r="O213" s="18"/>
      <c r="Q213" s="96"/>
      <c r="R213" s="96"/>
      <c r="S213" s="79"/>
      <c r="T213" s="79"/>
    </row>
    <row r="214" spans="1:20" ht="15.75" thickBot="1">
      <c r="A214" s="15"/>
      <c r="B214" s="69"/>
      <c r="C214" s="38"/>
      <c r="D214" s="15"/>
      <c r="E214" s="15"/>
      <c r="F214" s="15"/>
      <c r="G214" s="15"/>
      <c r="H214" s="15"/>
      <c r="I214" s="105" t="s">
        <v>4</v>
      </c>
      <c r="J214" s="106">
        <f>SUM(J213)</f>
        <v>0</v>
      </c>
      <c r="K214" s="107">
        <f>SUM(K213)</f>
        <v>0</v>
      </c>
      <c r="L214" s="15"/>
      <c r="M214" s="109"/>
      <c r="N214" s="15"/>
      <c r="O214" s="15"/>
    </row>
    <row r="215" spans="1:20" ht="15.75" thickBot="1">
      <c r="A215" s="15"/>
      <c r="B215" s="69"/>
      <c r="C215" s="38"/>
      <c r="D215" s="15"/>
      <c r="E215" s="15"/>
      <c r="F215" s="15"/>
      <c r="G215" s="15"/>
      <c r="H215" s="15"/>
      <c r="I215" s="15"/>
      <c r="J215" s="15"/>
      <c r="K215" s="15"/>
      <c r="L215" s="15"/>
      <c r="M215" s="109"/>
      <c r="N215" s="15"/>
      <c r="O215" s="15"/>
    </row>
    <row r="216" spans="1:20" ht="45.75" thickBot="1">
      <c r="A216" s="15"/>
      <c r="B216" s="69"/>
      <c r="C216" s="38"/>
      <c r="D216" s="15"/>
      <c r="E216" s="15"/>
      <c r="F216" s="84" t="s">
        <v>5</v>
      </c>
      <c r="G216" s="84" t="s">
        <v>6</v>
      </c>
      <c r="H216" s="85" t="s">
        <v>7</v>
      </c>
      <c r="I216" s="84" t="s">
        <v>296</v>
      </c>
      <c r="J216" s="84" t="s">
        <v>8</v>
      </c>
      <c r="K216" s="86" t="s">
        <v>9</v>
      </c>
      <c r="L216" s="87" t="s">
        <v>10</v>
      </c>
      <c r="M216" s="109"/>
      <c r="N216" s="15"/>
      <c r="O216" s="15"/>
    </row>
    <row r="217" spans="1:20" ht="15.75" thickBot="1">
      <c r="A217" s="15"/>
      <c r="B217" s="69"/>
      <c r="C217" s="38"/>
      <c r="D217" s="15"/>
      <c r="E217" s="15"/>
      <c r="F217" s="87">
        <f>J214</f>
        <v>0</v>
      </c>
      <c r="G217" s="87">
        <f>K214</f>
        <v>0</v>
      </c>
      <c r="H217" s="88">
        <v>0.2</v>
      </c>
      <c r="I217" s="87">
        <f>F217*H217</f>
        <v>0</v>
      </c>
      <c r="J217" s="89">
        <f>G217*H217</f>
        <v>0</v>
      </c>
      <c r="K217" s="90">
        <f>F217+I217</f>
        <v>0</v>
      </c>
      <c r="L217" s="91">
        <f>G217+J217</f>
        <v>0</v>
      </c>
      <c r="M217" s="109"/>
      <c r="N217" s="15"/>
      <c r="O217" s="15"/>
    </row>
    <row r="220" spans="1:20">
      <c r="A220" s="184" t="s">
        <v>194</v>
      </c>
      <c r="B220" s="184"/>
      <c r="C220" s="73"/>
      <c r="D220" s="15"/>
      <c r="E220" s="15"/>
      <c r="F220" s="15"/>
      <c r="G220" s="15"/>
      <c r="H220" s="15"/>
      <c r="I220" s="15"/>
      <c r="J220" s="15"/>
      <c r="K220" s="15"/>
      <c r="L220" s="15"/>
      <c r="M220" s="109"/>
      <c r="N220" s="15"/>
      <c r="O220" s="15"/>
    </row>
    <row r="221" spans="1:20" ht="60">
      <c r="A221" s="51" t="s">
        <v>17</v>
      </c>
      <c r="B221" s="62" t="s">
        <v>0</v>
      </c>
      <c r="C221" s="51" t="s">
        <v>18</v>
      </c>
      <c r="D221" s="63" t="s">
        <v>1</v>
      </c>
      <c r="E221" s="51" t="s">
        <v>20</v>
      </c>
      <c r="F221" s="64" t="s">
        <v>21</v>
      </c>
      <c r="G221" s="65" t="s">
        <v>2</v>
      </c>
      <c r="H221" s="66" t="s">
        <v>94</v>
      </c>
      <c r="I221" s="67" t="s">
        <v>3</v>
      </c>
      <c r="J221" s="68" t="s">
        <v>22</v>
      </c>
      <c r="K221" s="68" t="s">
        <v>23</v>
      </c>
      <c r="L221" s="67" t="s">
        <v>93</v>
      </c>
      <c r="M221" s="67" t="s">
        <v>100</v>
      </c>
      <c r="N221" s="67" t="s">
        <v>24</v>
      </c>
      <c r="O221" s="67" t="s">
        <v>25</v>
      </c>
      <c r="Q221" s="93"/>
    </row>
    <row r="222" spans="1:20" ht="135">
      <c r="A222" s="28">
        <v>1</v>
      </c>
      <c r="B222" s="36" t="s">
        <v>145</v>
      </c>
      <c r="C222" s="51" t="s">
        <v>89</v>
      </c>
      <c r="D222" s="35" t="s">
        <v>146</v>
      </c>
      <c r="E222" s="35">
        <v>80</v>
      </c>
      <c r="F222" s="35"/>
      <c r="G222" s="35"/>
      <c r="H222" s="118"/>
      <c r="I222" s="11"/>
      <c r="J222" s="70">
        <f>ROUND(H222*E222,2)</f>
        <v>0</v>
      </c>
      <c r="K222" s="44">
        <f t="shared" ref="K222" si="20">ROUND(J222+(J222*I222),2)</f>
        <v>0</v>
      </c>
      <c r="L222" s="18"/>
      <c r="M222" s="104"/>
      <c r="N222" s="18"/>
      <c r="O222" s="18"/>
      <c r="Q222" s="96"/>
      <c r="R222" s="96"/>
      <c r="S222" s="96"/>
      <c r="T222" s="96"/>
    </row>
    <row r="223" spans="1:20" ht="15.75" thickBot="1">
      <c r="A223" s="15"/>
      <c r="B223" s="69"/>
      <c r="C223" s="38"/>
      <c r="D223" s="15"/>
      <c r="E223" s="15"/>
      <c r="F223" s="15"/>
      <c r="G223" s="15"/>
      <c r="H223" s="15"/>
      <c r="I223" s="105" t="s">
        <v>4</v>
      </c>
      <c r="J223" s="106">
        <f>SUM(J222)</f>
        <v>0</v>
      </c>
      <c r="K223" s="107">
        <f>SUM(K222)</f>
        <v>0</v>
      </c>
      <c r="L223" s="15"/>
      <c r="M223" s="109"/>
      <c r="N223" s="15"/>
      <c r="O223" s="15"/>
    </row>
    <row r="224" spans="1:20" ht="15.75" thickBot="1">
      <c r="A224" s="15"/>
      <c r="B224" s="69"/>
      <c r="C224" s="38"/>
      <c r="D224" s="15"/>
      <c r="E224" s="15"/>
      <c r="F224" s="15"/>
      <c r="G224" s="15"/>
      <c r="H224" s="15"/>
      <c r="I224" s="15"/>
      <c r="J224" s="15"/>
      <c r="K224" s="15"/>
      <c r="L224" s="15"/>
      <c r="M224" s="109"/>
      <c r="N224" s="15"/>
      <c r="O224" s="15"/>
    </row>
    <row r="225" spans="1:20" ht="45.75" thickBot="1">
      <c r="A225" s="15"/>
      <c r="B225" s="69"/>
      <c r="C225" s="38"/>
      <c r="D225" s="15"/>
      <c r="E225" s="15"/>
      <c r="F225" s="84" t="s">
        <v>5</v>
      </c>
      <c r="G225" s="84" t="s">
        <v>6</v>
      </c>
      <c r="H225" s="85" t="s">
        <v>7</v>
      </c>
      <c r="I225" s="84" t="s">
        <v>296</v>
      </c>
      <c r="J225" s="84" t="s">
        <v>8</v>
      </c>
      <c r="K225" s="86" t="s">
        <v>9</v>
      </c>
      <c r="L225" s="87" t="s">
        <v>10</v>
      </c>
      <c r="M225" s="109"/>
      <c r="N225" s="15"/>
      <c r="O225" s="15"/>
    </row>
    <row r="226" spans="1:20" ht="15.75" thickBot="1">
      <c r="A226" s="15"/>
      <c r="B226" s="69"/>
      <c r="C226" s="38"/>
      <c r="D226" s="15"/>
      <c r="E226" s="15"/>
      <c r="F226" s="87">
        <f>J223</f>
        <v>0</v>
      </c>
      <c r="G226" s="87">
        <f>K223</f>
        <v>0</v>
      </c>
      <c r="H226" s="88">
        <v>0.2</v>
      </c>
      <c r="I226" s="87">
        <f>F226*H226</f>
        <v>0</v>
      </c>
      <c r="J226" s="89">
        <f>G226*H226</f>
        <v>0</v>
      </c>
      <c r="K226" s="90">
        <f>F226+I226</f>
        <v>0</v>
      </c>
      <c r="L226" s="91">
        <f>G226+J226</f>
        <v>0</v>
      </c>
      <c r="M226" s="109"/>
      <c r="N226" s="15"/>
      <c r="O226" s="15"/>
    </row>
    <row r="229" spans="1:20">
      <c r="A229" s="184" t="s">
        <v>147</v>
      </c>
      <c r="B229" s="184"/>
      <c r="C229" s="73"/>
      <c r="D229" s="15"/>
      <c r="E229" s="15"/>
      <c r="F229" s="15"/>
      <c r="G229" s="15"/>
      <c r="H229" s="15"/>
      <c r="I229" s="15"/>
      <c r="J229" s="15"/>
      <c r="K229" s="15"/>
      <c r="L229" s="15"/>
      <c r="M229" s="109"/>
      <c r="N229" s="15"/>
      <c r="O229" s="15"/>
    </row>
    <row r="230" spans="1:20" ht="60">
      <c r="A230" s="51" t="s">
        <v>17</v>
      </c>
      <c r="B230" s="62" t="s">
        <v>0</v>
      </c>
      <c r="C230" s="51" t="s">
        <v>18</v>
      </c>
      <c r="D230" s="63" t="s">
        <v>1</v>
      </c>
      <c r="E230" s="51" t="s">
        <v>20</v>
      </c>
      <c r="F230" s="64" t="s">
        <v>21</v>
      </c>
      <c r="G230" s="65" t="s">
        <v>2</v>
      </c>
      <c r="H230" s="66" t="s">
        <v>94</v>
      </c>
      <c r="I230" s="67" t="s">
        <v>3</v>
      </c>
      <c r="J230" s="68" t="s">
        <v>22</v>
      </c>
      <c r="K230" s="68" t="s">
        <v>23</v>
      </c>
      <c r="L230" s="67" t="s">
        <v>93</v>
      </c>
      <c r="M230" s="67" t="s">
        <v>100</v>
      </c>
      <c r="N230" s="67" t="s">
        <v>24</v>
      </c>
      <c r="O230" s="67" t="s">
        <v>25</v>
      </c>
      <c r="Q230" s="93"/>
    </row>
    <row r="231" spans="1:20" ht="30">
      <c r="A231" s="28">
        <v>1</v>
      </c>
      <c r="B231" s="36" t="s">
        <v>149</v>
      </c>
      <c r="C231" s="51" t="s">
        <v>89</v>
      </c>
      <c r="D231" s="35" t="s">
        <v>97</v>
      </c>
      <c r="E231" s="35">
        <v>15</v>
      </c>
      <c r="F231" s="35"/>
      <c r="G231" s="35"/>
      <c r="H231" s="118"/>
      <c r="I231" s="11"/>
      <c r="J231" s="70">
        <f>ROUND(H231*E231,2)</f>
        <v>0</v>
      </c>
      <c r="K231" s="44">
        <f t="shared" ref="K231:K232" si="21">ROUND(J231+(J231*I231),2)</f>
        <v>0</v>
      </c>
      <c r="L231" s="18"/>
      <c r="M231" s="104"/>
      <c r="N231" s="18"/>
      <c r="O231" s="18"/>
    </row>
    <row r="232" spans="1:20" ht="60">
      <c r="A232" s="28">
        <v>2</v>
      </c>
      <c r="B232" s="36" t="s">
        <v>148</v>
      </c>
      <c r="C232" s="51" t="s">
        <v>89</v>
      </c>
      <c r="D232" s="35" t="s">
        <v>97</v>
      </c>
      <c r="E232" s="35">
        <v>15</v>
      </c>
      <c r="F232" s="35"/>
      <c r="G232" s="35"/>
      <c r="H232" s="118"/>
      <c r="I232" s="11"/>
      <c r="J232" s="70">
        <f>ROUND(H232*E232,2)</f>
        <v>0</v>
      </c>
      <c r="K232" s="44">
        <f t="shared" si="21"/>
        <v>0</v>
      </c>
      <c r="L232" s="18"/>
      <c r="M232" s="104"/>
      <c r="N232" s="18"/>
      <c r="O232" s="18"/>
    </row>
    <row r="233" spans="1:20" ht="15.75" thickBot="1">
      <c r="A233" s="15"/>
      <c r="B233" s="69"/>
      <c r="C233" s="38"/>
      <c r="D233" s="15"/>
      <c r="E233" s="15"/>
      <c r="F233" s="15"/>
      <c r="G233" s="15"/>
      <c r="H233" s="15"/>
      <c r="I233" s="105" t="s">
        <v>4</v>
      </c>
      <c r="J233" s="106">
        <f>SUM(J231:J232)</f>
        <v>0</v>
      </c>
      <c r="K233" s="107">
        <f>SUM(K231:K232)</f>
        <v>0</v>
      </c>
      <c r="L233" s="15"/>
      <c r="M233" s="109"/>
      <c r="N233" s="15"/>
      <c r="O233" s="15"/>
      <c r="Q233" s="96"/>
      <c r="R233" s="96"/>
      <c r="S233" s="96"/>
      <c r="T233" s="96"/>
    </row>
    <row r="234" spans="1:20" ht="15.75" thickBot="1">
      <c r="A234" s="15"/>
      <c r="B234" s="69"/>
      <c r="C234" s="38"/>
      <c r="D234" s="15"/>
      <c r="E234" s="15"/>
      <c r="F234" s="15"/>
      <c r="G234" s="15"/>
      <c r="H234" s="15"/>
      <c r="I234" s="15"/>
      <c r="J234" s="15"/>
      <c r="K234" s="15"/>
      <c r="L234" s="15"/>
      <c r="M234" s="109"/>
      <c r="N234" s="15"/>
      <c r="O234" s="15"/>
    </row>
    <row r="235" spans="1:20" ht="45.75" thickBot="1">
      <c r="A235" s="15"/>
      <c r="B235" s="69"/>
      <c r="C235" s="38"/>
      <c r="D235" s="15"/>
      <c r="E235" s="15"/>
      <c r="F235" s="84" t="s">
        <v>5</v>
      </c>
      <c r="G235" s="84" t="s">
        <v>6</v>
      </c>
      <c r="H235" s="85" t="s">
        <v>7</v>
      </c>
      <c r="I235" s="84" t="s">
        <v>296</v>
      </c>
      <c r="J235" s="84" t="s">
        <v>8</v>
      </c>
      <c r="K235" s="86" t="s">
        <v>9</v>
      </c>
      <c r="L235" s="87" t="s">
        <v>10</v>
      </c>
      <c r="M235" s="109"/>
      <c r="N235" s="15"/>
      <c r="O235" s="15"/>
    </row>
    <row r="236" spans="1:20" ht="15.75" thickBot="1">
      <c r="A236" s="15"/>
      <c r="B236" s="69"/>
      <c r="C236" s="38"/>
      <c r="D236" s="15"/>
      <c r="E236" s="15"/>
      <c r="F236" s="87">
        <f>J233</f>
        <v>0</v>
      </c>
      <c r="G236" s="87">
        <f>K233</f>
        <v>0</v>
      </c>
      <c r="H236" s="88">
        <v>0.2</v>
      </c>
      <c r="I236" s="87">
        <f>F236*H236</f>
        <v>0</v>
      </c>
      <c r="J236" s="89">
        <f>G236*H236</f>
        <v>0</v>
      </c>
      <c r="K236" s="90">
        <f>F236+I236</f>
        <v>0</v>
      </c>
      <c r="L236" s="91">
        <f>G236+J236</f>
        <v>0</v>
      </c>
      <c r="M236" s="109"/>
      <c r="N236" s="15"/>
      <c r="O236" s="15"/>
    </row>
    <row r="239" spans="1:20">
      <c r="A239" s="184" t="s">
        <v>150</v>
      </c>
      <c r="B239" s="184"/>
    </row>
    <row r="240" spans="1:20" ht="60">
      <c r="A240" s="51" t="s">
        <v>17</v>
      </c>
      <c r="B240" s="62" t="s">
        <v>0</v>
      </c>
      <c r="C240" s="51" t="s">
        <v>18</v>
      </c>
      <c r="D240" s="63" t="s">
        <v>1</v>
      </c>
      <c r="E240" s="51" t="s">
        <v>20</v>
      </c>
      <c r="F240" s="64" t="s">
        <v>21</v>
      </c>
      <c r="G240" s="65" t="s">
        <v>2</v>
      </c>
      <c r="H240" s="66" t="s">
        <v>94</v>
      </c>
      <c r="I240" s="67" t="s">
        <v>3</v>
      </c>
      <c r="J240" s="68" t="s">
        <v>22</v>
      </c>
      <c r="K240" s="68" t="s">
        <v>23</v>
      </c>
      <c r="L240" s="67" t="s">
        <v>93</v>
      </c>
      <c r="M240" s="67" t="s">
        <v>100</v>
      </c>
      <c r="N240" s="67" t="s">
        <v>24</v>
      </c>
      <c r="O240" s="67" t="s">
        <v>25</v>
      </c>
      <c r="Q240" s="93"/>
    </row>
    <row r="241" spans="1:20">
      <c r="A241" s="28">
        <v>1</v>
      </c>
      <c r="B241" s="36" t="s">
        <v>210</v>
      </c>
      <c r="C241" s="51" t="s">
        <v>89</v>
      </c>
      <c r="D241" s="35" t="s">
        <v>98</v>
      </c>
      <c r="E241" s="35">
        <v>16</v>
      </c>
      <c r="F241" s="35"/>
      <c r="G241" s="35"/>
      <c r="H241" s="118"/>
      <c r="I241" s="11"/>
      <c r="J241" s="70">
        <f>ROUND(H241*E241,2)</f>
        <v>0</v>
      </c>
      <c r="K241" s="44">
        <f t="shared" ref="K241" si="22">ROUND(J241+(J241*I241),2)</f>
        <v>0</v>
      </c>
      <c r="L241" s="18"/>
      <c r="M241" s="104"/>
      <c r="N241" s="18"/>
      <c r="O241" s="18"/>
      <c r="Q241" s="96"/>
      <c r="R241" s="96"/>
      <c r="S241" s="96"/>
      <c r="T241" s="96"/>
    </row>
    <row r="242" spans="1:20" ht="15.75" thickBot="1">
      <c r="A242" s="15"/>
      <c r="B242" s="69"/>
      <c r="C242" s="38"/>
      <c r="D242" s="15"/>
      <c r="E242" s="15"/>
      <c r="F242" s="15"/>
      <c r="G242" s="15"/>
      <c r="H242" s="15"/>
      <c r="I242" s="105" t="s">
        <v>4</v>
      </c>
      <c r="J242" s="106">
        <f>SUM(J241)</f>
        <v>0</v>
      </c>
      <c r="K242" s="107">
        <f>SUM(K241)</f>
        <v>0</v>
      </c>
      <c r="L242" s="15"/>
      <c r="M242" s="109"/>
      <c r="N242" s="15"/>
      <c r="O242" s="15"/>
    </row>
    <row r="243" spans="1:20" ht="15.75" thickBot="1">
      <c r="A243" s="15"/>
      <c r="B243" s="69"/>
      <c r="C243" s="38"/>
      <c r="D243" s="15"/>
      <c r="E243" s="15"/>
      <c r="F243" s="15"/>
      <c r="G243" s="15"/>
      <c r="H243" s="15"/>
      <c r="I243" s="15"/>
      <c r="J243" s="15"/>
      <c r="K243" s="15"/>
      <c r="L243" s="15"/>
      <c r="M243" s="109"/>
      <c r="N243" s="15"/>
      <c r="O243" s="15"/>
    </row>
    <row r="244" spans="1:20" ht="45.75" thickBot="1">
      <c r="A244" s="15"/>
      <c r="B244" s="69"/>
      <c r="C244" s="38"/>
      <c r="D244" s="15"/>
      <c r="E244" s="15"/>
      <c r="F244" s="84" t="s">
        <v>5</v>
      </c>
      <c r="G244" s="84" t="s">
        <v>6</v>
      </c>
      <c r="H244" s="85" t="s">
        <v>7</v>
      </c>
      <c r="I244" s="84" t="s">
        <v>296</v>
      </c>
      <c r="J244" s="84" t="s">
        <v>8</v>
      </c>
      <c r="K244" s="86" t="s">
        <v>9</v>
      </c>
      <c r="L244" s="87" t="s">
        <v>10</v>
      </c>
      <c r="M244" s="109"/>
      <c r="N244" s="15"/>
      <c r="O244" s="15"/>
    </row>
    <row r="245" spans="1:20" ht="15.75" thickBot="1">
      <c r="A245" s="15"/>
      <c r="B245" s="69"/>
      <c r="C245" s="38"/>
      <c r="D245" s="15"/>
      <c r="E245" s="15"/>
      <c r="F245" s="87">
        <f>J242</f>
        <v>0</v>
      </c>
      <c r="G245" s="87">
        <f>K242</f>
        <v>0</v>
      </c>
      <c r="H245" s="88">
        <v>0.2</v>
      </c>
      <c r="I245" s="87">
        <f>F245*H245</f>
        <v>0</v>
      </c>
      <c r="J245" s="89">
        <f>G245*H245</f>
        <v>0</v>
      </c>
      <c r="K245" s="90">
        <f>F245+I245</f>
        <v>0</v>
      </c>
      <c r="L245" s="91">
        <f>G245+J245</f>
        <v>0</v>
      </c>
      <c r="M245" s="109"/>
      <c r="N245" s="15"/>
      <c r="O245" s="15"/>
    </row>
    <row r="248" spans="1:20">
      <c r="A248" s="184" t="s">
        <v>152</v>
      </c>
      <c r="B248" s="184"/>
    </row>
    <row r="249" spans="1:20" ht="60">
      <c r="A249" s="51" t="s">
        <v>17</v>
      </c>
      <c r="B249" s="62" t="s">
        <v>0</v>
      </c>
      <c r="C249" s="51" t="s">
        <v>18</v>
      </c>
      <c r="D249" s="63" t="s">
        <v>1</v>
      </c>
      <c r="E249" s="51" t="s">
        <v>20</v>
      </c>
      <c r="F249" s="64" t="s">
        <v>21</v>
      </c>
      <c r="G249" s="65" t="s">
        <v>2</v>
      </c>
      <c r="H249" s="66" t="s">
        <v>94</v>
      </c>
      <c r="I249" s="67" t="s">
        <v>3</v>
      </c>
      <c r="J249" s="68" t="s">
        <v>22</v>
      </c>
      <c r="K249" s="68" t="s">
        <v>23</v>
      </c>
      <c r="L249" s="67" t="s">
        <v>93</v>
      </c>
      <c r="M249" s="67" t="s">
        <v>100</v>
      </c>
      <c r="N249" s="67" t="s">
        <v>24</v>
      </c>
      <c r="O249" s="67" t="s">
        <v>25</v>
      </c>
      <c r="Q249" s="93"/>
    </row>
    <row r="250" spans="1:20">
      <c r="A250" s="28">
        <v>1</v>
      </c>
      <c r="B250" s="36" t="s">
        <v>151</v>
      </c>
      <c r="C250" s="51" t="s">
        <v>89</v>
      </c>
      <c r="D250" s="35" t="s">
        <v>97</v>
      </c>
      <c r="E250" s="35">
        <v>30</v>
      </c>
      <c r="F250" s="35"/>
      <c r="G250" s="35"/>
      <c r="H250" s="118"/>
      <c r="I250" s="11"/>
      <c r="J250" s="70">
        <f>ROUND(H250*E250,2)</f>
        <v>0</v>
      </c>
      <c r="K250" s="44">
        <f t="shared" ref="K250" si="23">ROUND(J250+(J250*I250),2)</f>
        <v>0</v>
      </c>
      <c r="L250" s="18"/>
      <c r="M250" s="104"/>
      <c r="N250" s="18"/>
      <c r="O250" s="18"/>
      <c r="Q250" s="96"/>
      <c r="R250" s="96"/>
      <c r="S250" s="96"/>
      <c r="T250" s="96"/>
    </row>
    <row r="251" spans="1:20" ht="15.75" thickBot="1">
      <c r="A251" s="15"/>
      <c r="B251" s="69"/>
      <c r="C251" s="38"/>
      <c r="D251" s="15"/>
      <c r="E251" s="15"/>
      <c r="F251" s="15"/>
      <c r="G251" s="15"/>
      <c r="H251" s="15"/>
      <c r="I251" s="105" t="s">
        <v>4</v>
      </c>
      <c r="J251" s="106">
        <f>SUM(J250)</f>
        <v>0</v>
      </c>
      <c r="K251" s="107">
        <f>SUM(K250)</f>
        <v>0</v>
      </c>
      <c r="L251" s="15"/>
      <c r="M251" s="109"/>
      <c r="N251" s="15"/>
      <c r="O251" s="15"/>
    </row>
    <row r="252" spans="1:20" ht="15.75" thickBot="1">
      <c r="A252" s="15"/>
      <c r="B252" s="69"/>
      <c r="C252" s="38"/>
      <c r="D252" s="15"/>
      <c r="E252" s="15"/>
      <c r="F252" s="15"/>
      <c r="G252" s="15"/>
      <c r="H252" s="15"/>
      <c r="I252" s="15"/>
      <c r="J252" s="15"/>
      <c r="K252" s="15"/>
      <c r="L252" s="15"/>
      <c r="M252" s="109"/>
      <c r="N252" s="15"/>
      <c r="O252" s="15"/>
    </row>
    <row r="253" spans="1:20" ht="45.75" thickBot="1">
      <c r="A253" s="15"/>
      <c r="B253" s="69"/>
      <c r="C253" s="38"/>
      <c r="D253" s="15"/>
      <c r="E253" s="15"/>
      <c r="F253" s="84" t="s">
        <v>5</v>
      </c>
      <c r="G253" s="84" t="s">
        <v>6</v>
      </c>
      <c r="H253" s="85" t="s">
        <v>7</v>
      </c>
      <c r="I253" s="84" t="s">
        <v>296</v>
      </c>
      <c r="J253" s="84" t="s">
        <v>8</v>
      </c>
      <c r="K253" s="86" t="s">
        <v>9</v>
      </c>
      <c r="L253" s="87" t="s">
        <v>10</v>
      </c>
      <c r="M253" s="109"/>
      <c r="N253" s="15"/>
      <c r="O253" s="15"/>
    </row>
    <row r="254" spans="1:20" ht="15.75" thickBot="1">
      <c r="A254" s="15"/>
      <c r="B254" s="69"/>
      <c r="C254" s="38"/>
      <c r="D254" s="15"/>
      <c r="E254" s="15"/>
      <c r="F254" s="87">
        <f>J251</f>
        <v>0</v>
      </c>
      <c r="G254" s="87">
        <f>K251</f>
        <v>0</v>
      </c>
      <c r="H254" s="88">
        <v>0.2</v>
      </c>
      <c r="I254" s="87">
        <f>F254*H254</f>
        <v>0</v>
      </c>
      <c r="J254" s="89">
        <f>G254*H254</f>
        <v>0</v>
      </c>
      <c r="K254" s="90">
        <f>F254+I254</f>
        <v>0</v>
      </c>
      <c r="L254" s="91">
        <f>G254+J254</f>
        <v>0</v>
      </c>
      <c r="M254" s="109"/>
      <c r="N254" s="15"/>
      <c r="O254" s="15"/>
    </row>
    <row r="257" spans="1:20">
      <c r="A257" s="184" t="s">
        <v>153</v>
      </c>
      <c r="B257" s="184"/>
    </row>
    <row r="258" spans="1:20" ht="60">
      <c r="A258" s="51" t="s">
        <v>17</v>
      </c>
      <c r="B258" s="62" t="s">
        <v>0</v>
      </c>
      <c r="C258" s="51" t="s">
        <v>18</v>
      </c>
      <c r="D258" s="63" t="s">
        <v>1</v>
      </c>
      <c r="E258" s="51" t="s">
        <v>20</v>
      </c>
      <c r="F258" s="64" t="s">
        <v>21</v>
      </c>
      <c r="G258" s="65" t="s">
        <v>2</v>
      </c>
      <c r="H258" s="66" t="s">
        <v>94</v>
      </c>
      <c r="I258" s="67" t="s">
        <v>3</v>
      </c>
      <c r="J258" s="68" t="s">
        <v>22</v>
      </c>
      <c r="K258" s="68" t="s">
        <v>23</v>
      </c>
      <c r="L258" s="67" t="s">
        <v>93</v>
      </c>
      <c r="M258" s="67" t="s">
        <v>100</v>
      </c>
      <c r="N258" s="67" t="s">
        <v>24</v>
      </c>
      <c r="O258" s="67" t="s">
        <v>25</v>
      </c>
      <c r="Q258" s="93"/>
    </row>
    <row r="259" spans="1:20">
      <c r="A259" s="28">
        <v>1</v>
      </c>
      <c r="B259" s="36" t="s">
        <v>224</v>
      </c>
      <c r="C259" s="51" t="s">
        <v>89</v>
      </c>
      <c r="D259" s="35" t="s">
        <v>98</v>
      </c>
      <c r="E259" s="35">
        <v>5</v>
      </c>
      <c r="F259" s="35"/>
      <c r="G259" s="35"/>
      <c r="H259" s="118"/>
      <c r="I259" s="11"/>
      <c r="J259" s="70">
        <f>ROUND(H259*E259,2)</f>
        <v>0</v>
      </c>
      <c r="K259" s="44">
        <f t="shared" ref="K259:K263" si="24">ROUND(J259+(J259*I259),2)</f>
        <v>0</v>
      </c>
      <c r="L259" s="18"/>
      <c r="M259" s="104"/>
      <c r="N259" s="18"/>
      <c r="O259" s="18"/>
    </row>
    <row r="260" spans="1:20">
      <c r="A260" s="28">
        <v>2</v>
      </c>
      <c r="B260" s="36" t="s">
        <v>225</v>
      </c>
      <c r="C260" s="51" t="s">
        <v>89</v>
      </c>
      <c r="D260" s="35" t="s">
        <v>98</v>
      </c>
      <c r="E260" s="35">
        <v>5</v>
      </c>
      <c r="F260" s="35"/>
      <c r="G260" s="35"/>
      <c r="H260" s="118"/>
      <c r="I260" s="11"/>
      <c r="J260" s="70">
        <f>ROUND(H260*E260,2)</f>
        <v>0</v>
      </c>
      <c r="K260" s="44">
        <f t="shared" si="24"/>
        <v>0</v>
      </c>
      <c r="L260" s="18"/>
      <c r="M260" s="104"/>
      <c r="N260" s="18"/>
      <c r="O260" s="18"/>
    </row>
    <row r="261" spans="1:20">
      <c r="A261" s="28">
        <v>3</v>
      </c>
      <c r="B261" s="36" t="s">
        <v>226</v>
      </c>
      <c r="C261" s="51" t="s">
        <v>89</v>
      </c>
      <c r="D261" s="35" t="s">
        <v>98</v>
      </c>
      <c r="E261" s="35">
        <v>5</v>
      </c>
      <c r="F261" s="35"/>
      <c r="G261" s="35"/>
      <c r="H261" s="118"/>
      <c r="I261" s="11"/>
      <c r="J261" s="70">
        <f>ROUND(H261*E261,2)</f>
        <v>0</v>
      </c>
      <c r="K261" s="44">
        <f t="shared" si="24"/>
        <v>0</v>
      </c>
      <c r="L261" s="18"/>
      <c r="M261" s="104"/>
      <c r="N261" s="18"/>
      <c r="O261" s="18"/>
    </row>
    <row r="262" spans="1:20">
      <c r="A262" s="28">
        <v>4</v>
      </c>
      <c r="B262" s="36" t="s">
        <v>227</v>
      </c>
      <c r="C262" s="51" t="s">
        <v>89</v>
      </c>
      <c r="D262" s="35" t="s">
        <v>98</v>
      </c>
      <c r="E262" s="35">
        <v>5</v>
      </c>
      <c r="F262" s="35"/>
      <c r="G262" s="35"/>
      <c r="H262" s="118"/>
      <c r="I262" s="11"/>
      <c r="J262" s="70">
        <f>ROUND(H262*E262,2)</f>
        <v>0</v>
      </c>
      <c r="K262" s="44">
        <f t="shared" si="24"/>
        <v>0</v>
      </c>
      <c r="L262" s="18"/>
      <c r="M262" s="104"/>
      <c r="N262" s="18"/>
      <c r="O262" s="18"/>
    </row>
    <row r="263" spans="1:20">
      <c r="A263" s="28">
        <v>5</v>
      </c>
      <c r="B263" s="36" t="s">
        <v>228</v>
      </c>
      <c r="C263" s="51" t="s">
        <v>89</v>
      </c>
      <c r="D263" s="35" t="s">
        <v>98</v>
      </c>
      <c r="E263" s="35">
        <v>5</v>
      </c>
      <c r="F263" s="35"/>
      <c r="G263" s="35"/>
      <c r="H263" s="118"/>
      <c r="I263" s="11"/>
      <c r="J263" s="70">
        <f>ROUND(H263*E263,2)</f>
        <v>0</v>
      </c>
      <c r="K263" s="44">
        <f t="shared" si="24"/>
        <v>0</v>
      </c>
      <c r="L263" s="18"/>
      <c r="M263" s="104"/>
      <c r="N263" s="18"/>
      <c r="O263" s="18"/>
    </row>
    <row r="264" spans="1:20" ht="15.75" thickBot="1">
      <c r="A264" s="15"/>
      <c r="B264" s="69"/>
      <c r="C264" s="38"/>
      <c r="D264" s="15"/>
      <c r="E264" s="15"/>
      <c r="F264" s="15"/>
      <c r="G264" s="15"/>
      <c r="H264" s="15"/>
      <c r="I264" s="105" t="s">
        <v>4</v>
      </c>
      <c r="J264" s="106">
        <f>SUM(J259:J263)</f>
        <v>0</v>
      </c>
      <c r="K264" s="107">
        <f>SUM(K259:K263)</f>
        <v>0</v>
      </c>
      <c r="L264" s="15"/>
      <c r="M264" s="109"/>
      <c r="N264" s="15"/>
      <c r="O264" s="15"/>
      <c r="Q264" s="120"/>
      <c r="R264" s="120"/>
      <c r="S264" s="120"/>
      <c r="T264" s="120"/>
    </row>
    <row r="265" spans="1:20" ht="15.75" thickBot="1">
      <c r="A265" s="15"/>
      <c r="B265" s="69"/>
      <c r="C265" s="38"/>
      <c r="D265" s="15"/>
      <c r="E265" s="15"/>
      <c r="F265" s="15"/>
      <c r="G265" s="15"/>
      <c r="H265" s="15"/>
      <c r="I265" s="15"/>
      <c r="J265" s="15"/>
      <c r="K265" s="15"/>
      <c r="L265" s="15"/>
      <c r="M265" s="109"/>
      <c r="N265" s="15"/>
      <c r="O265" s="15"/>
    </row>
    <row r="266" spans="1:20" ht="45.75" thickBot="1">
      <c r="A266" s="15"/>
      <c r="B266" s="69"/>
      <c r="C266" s="38"/>
      <c r="D266" s="15"/>
      <c r="E266" s="15"/>
      <c r="F266" s="84" t="s">
        <v>5</v>
      </c>
      <c r="G266" s="84" t="s">
        <v>6</v>
      </c>
      <c r="H266" s="85" t="s">
        <v>7</v>
      </c>
      <c r="I266" s="84" t="s">
        <v>296</v>
      </c>
      <c r="J266" s="84" t="s">
        <v>8</v>
      </c>
      <c r="K266" s="86" t="s">
        <v>9</v>
      </c>
      <c r="L266" s="87" t="s">
        <v>10</v>
      </c>
      <c r="M266" s="109"/>
      <c r="N266" s="15"/>
      <c r="O266" s="15"/>
    </row>
    <row r="267" spans="1:20" ht="15.75" thickBot="1">
      <c r="A267" s="15"/>
      <c r="B267" s="69"/>
      <c r="C267" s="38"/>
      <c r="D267" s="15"/>
      <c r="E267" s="15"/>
      <c r="F267" s="87">
        <f>J264</f>
        <v>0</v>
      </c>
      <c r="G267" s="87">
        <f>K264</f>
        <v>0</v>
      </c>
      <c r="H267" s="88">
        <v>0.2</v>
      </c>
      <c r="I267" s="87">
        <f>F267*H267</f>
        <v>0</v>
      </c>
      <c r="J267" s="89">
        <f>G267*H267</f>
        <v>0</v>
      </c>
      <c r="K267" s="90">
        <f>F267+I267</f>
        <v>0</v>
      </c>
      <c r="L267" s="91">
        <f>G267+J267</f>
        <v>0</v>
      </c>
      <c r="M267" s="109"/>
      <c r="N267" s="15"/>
      <c r="O267" s="15"/>
    </row>
    <row r="270" spans="1:20">
      <c r="A270" s="184" t="s">
        <v>258</v>
      </c>
      <c r="B270" s="184"/>
    </row>
    <row r="271" spans="1:20" ht="60">
      <c r="A271" s="51" t="s">
        <v>17</v>
      </c>
      <c r="B271" s="62" t="s">
        <v>0</v>
      </c>
      <c r="C271" s="51" t="s">
        <v>18</v>
      </c>
      <c r="D271" s="63" t="s">
        <v>1</v>
      </c>
      <c r="E271" s="51" t="s">
        <v>20</v>
      </c>
      <c r="F271" s="64" t="s">
        <v>21</v>
      </c>
      <c r="G271" s="65" t="s">
        <v>2</v>
      </c>
      <c r="H271" s="66" t="s">
        <v>94</v>
      </c>
      <c r="I271" s="67" t="s">
        <v>3</v>
      </c>
      <c r="J271" s="68" t="s">
        <v>22</v>
      </c>
      <c r="K271" s="68" t="s">
        <v>23</v>
      </c>
      <c r="L271" s="67" t="s">
        <v>93</v>
      </c>
      <c r="M271" s="67" t="s">
        <v>100</v>
      </c>
      <c r="N271" s="67" t="s">
        <v>24</v>
      </c>
      <c r="O271" s="67" t="s">
        <v>25</v>
      </c>
      <c r="Q271" s="121"/>
    </row>
    <row r="272" spans="1:20">
      <c r="A272" s="28">
        <v>1</v>
      </c>
      <c r="B272" s="36" t="s">
        <v>154</v>
      </c>
      <c r="C272" s="51" t="s">
        <v>89</v>
      </c>
      <c r="D272" s="35" t="s">
        <v>97</v>
      </c>
      <c r="E272" s="35">
        <v>10</v>
      </c>
      <c r="F272" s="35"/>
      <c r="G272" s="35"/>
      <c r="H272" s="118"/>
      <c r="I272" s="11"/>
      <c r="J272" s="70">
        <f>ROUND(H272*E272,2)</f>
        <v>0</v>
      </c>
      <c r="K272" s="44">
        <f t="shared" ref="K272" si="25">ROUND(J272+(J272*I272),2)</f>
        <v>0</v>
      </c>
      <c r="L272" s="18"/>
      <c r="M272" s="104"/>
      <c r="N272" s="18"/>
      <c r="O272" s="18"/>
      <c r="Q272" s="96"/>
      <c r="R272" s="96"/>
      <c r="S272" s="96"/>
      <c r="T272" s="96"/>
    </row>
    <row r="273" spans="1:20" ht="15.75" thickBot="1">
      <c r="A273" s="15"/>
      <c r="B273" s="69"/>
      <c r="C273" s="38"/>
      <c r="D273" s="15"/>
      <c r="E273" s="15"/>
      <c r="F273" s="15"/>
      <c r="G273" s="15"/>
      <c r="H273" s="15"/>
      <c r="I273" s="105" t="s">
        <v>4</v>
      </c>
      <c r="J273" s="106">
        <f>SUM(J272)</f>
        <v>0</v>
      </c>
      <c r="K273" s="107">
        <f>SUM(K272)</f>
        <v>0</v>
      </c>
      <c r="L273" s="15"/>
      <c r="M273" s="109"/>
      <c r="N273" s="15"/>
      <c r="O273" s="15"/>
    </row>
    <row r="274" spans="1:20" ht="15.75" thickBot="1">
      <c r="A274" s="15"/>
      <c r="B274" s="69"/>
      <c r="C274" s="38"/>
      <c r="D274" s="15"/>
      <c r="E274" s="15"/>
      <c r="F274" s="15"/>
      <c r="G274" s="15"/>
      <c r="H274" s="15"/>
      <c r="I274" s="15"/>
      <c r="J274" s="15"/>
      <c r="K274" s="15"/>
      <c r="L274" s="15"/>
      <c r="M274" s="109"/>
      <c r="N274" s="15"/>
      <c r="O274" s="15"/>
    </row>
    <row r="275" spans="1:20" ht="45.75" thickBot="1">
      <c r="A275" s="15"/>
      <c r="B275" s="69"/>
      <c r="C275" s="38"/>
      <c r="D275" s="15"/>
      <c r="E275" s="15"/>
      <c r="F275" s="84" t="s">
        <v>5</v>
      </c>
      <c r="G275" s="84" t="s">
        <v>6</v>
      </c>
      <c r="H275" s="85" t="s">
        <v>7</v>
      </c>
      <c r="I275" s="84" t="s">
        <v>296</v>
      </c>
      <c r="J275" s="84" t="s">
        <v>8</v>
      </c>
      <c r="K275" s="86" t="s">
        <v>9</v>
      </c>
      <c r="L275" s="87" t="s">
        <v>10</v>
      </c>
      <c r="M275" s="109"/>
      <c r="N275" s="15"/>
      <c r="O275" s="15"/>
    </row>
    <row r="276" spans="1:20" ht="15.75" thickBot="1">
      <c r="A276" s="15"/>
      <c r="B276" s="69"/>
      <c r="C276" s="38"/>
      <c r="D276" s="15"/>
      <c r="E276" s="15"/>
      <c r="F276" s="87">
        <f>J273</f>
        <v>0</v>
      </c>
      <c r="G276" s="87">
        <f>K273</f>
        <v>0</v>
      </c>
      <c r="H276" s="88">
        <v>0.2</v>
      </c>
      <c r="I276" s="87">
        <f>F276*H276</f>
        <v>0</v>
      </c>
      <c r="J276" s="89">
        <f>G276*H276</f>
        <v>0</v>
      </c>
      <c r="K276" s="90">
        <f>F276+I276</f>
        <v>0</v>
      </c>
      <c r="L276" s="91">
        <f>G276+J276</f>
        <v>0</v>
      </c>
      <c r="M276" s="109"/>
      <c r="N276" s="15"/>
      <c r="O276" s="15"/>
    </row>
    <row r="279" spans="1:20">
      <c r="A279" s="184" t="s">
        <v>259</v>
      </c>
      <c r="B279" s="184"/>
    </row>
    <row r="280" spans="1:20" ht="60">
      <c r="A280" s="51" t="s">
        <v>17</v>
      </c>
      <c r="B280" s="62" t="s">
        <v>0</v>
      </c>
      <c r="C280" s="51" t="s">
        <v>18</v>
      </c>
      <c r="D280" s="63" t="s">
        <v>1</v>
      </c>
      <c r="E280" s="51" t="s">
        <v>20</v>
      </c>
      <c r="F280" s="64" t="s">
        <v>21</v>
      </c>
      <c r="G280" s="65" t="s">
        <v>2</v>
      </c>
      <c r="H280" s="66" t="s">
        <v>94</v>
      </c>
      <c r="I280" s="67" t="s">
        <v>3</v>
      </c>
      <c r="J280" s="68" t="s">
        <v>22</v>
      </c>
      <c r="K280" s="68" t="s">
        <v>23</v>
      </c>
      <c r="L280" s="67" t="s">
        <v>93</v>
      </c>
      <c r="M280" s="67" t="s">
        <v>100</v>
      </c>
      <c r="N280" s="67" t="s">
        <v>24</v>
      </c>
      <c r="O280" s="67" t="s">
        <v>25</v>
      </c>
      <c r="Q280" s="113"/>
    </row>
    <row r="281" spans="1:20">
      <c r="A281" s="28">
        <v>1</v>
      </c>
      <c r="B281" s="36" t="s">
        <v>155</v>
      </c>
      <c r="C281" s="51" t="s">
        <v>89</v>
      </c>
      <c r="D281" s="35" t="s">
        <v>98</v>
      </c>
      <c r="E281" s="35">
        <v>60</v>
      </c>
      <c r="F281" s="35"/>
      <c r="G281" s="35"/>
      <c r="H281" s="118"/>
      <c r="I281" s="11"/>
      <c r="J281" s="70">
        <f>ROUND(H281*E281,2)</f>
        <v>0</v>
      </c>
      <c r="K281" s="44">
        <f t="shared" ref="K281" si="26">ROUND(J281+(J281*I281),2)</f>
        <v>0</v>
      </c>
      <c r="L281" s="18"/>
      <c r="M281" s="104"/>
      <c r="N281" s="18"/>
      <c r="O281" s="18"/>
      <c r="Q281" s="96"/>
      <c r="R281" s="96"/>
      <c r="S281" s="96"/>
      <c r="T281" s="96"/>
    </row>
    <row r="282" spans="1:20" ht="15.75" thickBot="1">
      <c r="A282" s="15"/>
      <c r="B282" s="69"/>
      <c r="C282" s="38"/>
      <c r="D282" s="15"/>
      <c r="E282" s="15"/>
      <c r="F282" s="15"/>
      <c r="G282" s="15"/>
      <c r="H282" s="15"/>
      <c r="I282" s="105" t="s">
        <v>4</v>
      </c>
      <c r="J282" s="106">
        <f>SUM(J281)</f>
        <v>0</v>
      </c>
      <c r="K282" s="107">
        <f>SUM(K281)</f>
        <v>0</v>
      </c>
      <c r="L282" s="15"/>
      <c r="M282" s="109"/>
      <c r="N282" s="15"/>
      <c r="O282" s="15"/>
    </row>
    <row r="283" spans="1:20" ht="15.75" thickBot="1">
      <c r="A283" s="15"/>
      <c r="B283" s="69"/>
      <c r="C283" s="38"/>
      <c r="D283" s="15"/>
      <c r="E283" s="15"/>
      <c r="F283" s="15"/>
      <c r="G283" s="15"/>
      <c r="H283" s="15"/>
      <c r="I283" s="15"/>
      <c r="J283" s="15"/>
      <c r="K283" s="15"/>
      <c r="L283" s="15"/>
      <c r="M283" s="109"/>
      <c r="N283" s="15"/>
      <c r="O283" s="15"/>
    </row>
    <row r="284" spans="1:20" ht="45.75" thickBot="1">
      <c r="A284" s="15"/>
      <c r="B284" s="69"/>
      <c r="C284" s="38"/>
      <c r="D284" s="15"/>
      <c r="E284" s="15"/>
      <c r="F284" s="84" t="s">
        <v>5</v>
      </c>
      <c r="G284" s="84" t="s">
        <v>6</v>
      </c>
      <c r="H284" s="85" t="s">
        <v>7</v>
      </c>
      <c r="I284" s="84" t="s">
        <v>296</v>
      </c>
      <c r="J284" s="84" t="s">
        <v>8</v>
      </c>
      <c r="K284" s="86" t="s">
        <v>9</v>
      </c>
      <c r="L284" s="87" t="s">
        <v>10</v>
      </c>
      <c r="M284" s="109"/>
      <c r="N284" s="15"/>
      <c r="O284" s="15"/>
    </row>
    <row r="285" spans="1:20" ht="15.75" thickBot="1">
      <c r="A285" s="15"/>
      <c r="B285" s="69"/>
      <c r="C285" s="38"/>
      <c r="D285" s="15"/>
      <c r="E285" s="15"/>
      <c r="F285" s="87">
        <f>J282</f>
        <v>0</v>
      </c>
      <c r="G285" s="87">
        <f>K282</f>
        <v>0</v>
      </c>
      <c r="H285" s="88">
        <v>0.2</v>
      </c>
      <c r="I285" s="87">
        <f>F285*H285</f>
        <v>0</v>
      </c>
      <c r="J285" s="89">
        <f>G285*H285</f>
        <v>0</v>
      </c>
      <c r="K285" s="90">
        <f>F285+I285</f>
        <v>0</v>
      </c>
      <c r="L285" s="91">
        <f>G285+J285</f>
        <v>0</v>
      </c>
      <c r="M285" s="109"/>
      <c r="N285" s="15"/>
      <c r="O285" s="15"/>
    </row>
    <row r="288" spans="1:20">
      <c r="A288" s="184" t="s">
        <v>260</v>
      </c>
      <c r="B288" s="184"/>
    </row>
    <row r="289" spans="1:21" ht="60">
      <c r="A289" s="51" t="s">
        <v>17</v>
      </c>
      <c r="B289" s="62" t="s">
        <v>0</v>
      </c>
      <c r="C289" s="51" t="s">
        <v>18</v>
      </c>
      <c r="D289" s="63" t="s">
        <v>1</v>
      </c>
      <c r="E289" s="51" t="s">
        <v>20</v>
      </c>
      <c r="F289" s="64" t="s">
        <v>21</v>
      </c>
      <c r="G289" s="65" t="s">
        <v>2</v>
      </c>
      <c r="H289" s="66" t="s">
        <v>94</v>
      </c>
      <c r="I289" s="67" t="s">
        <v>3</v>
      </c>
      <c r="J289" s="68" t="s">
        <v>22</v>
      </c>
      <c r="K289" s="68" t="s">
        <v>23</v>
      </c>
      <c r="L289" s="67" t="s">
        <v>93</v>
      </c>
      <c r="M289" s="67" t="s">
        <v>100</v>
      </c>
      <c r="N289" s="67" t="s">
        <v>24</v>
      </c>
      <c r="O289" s="67" t="s">
        <v>25</v>
      </c>
      <c r="Q289" s="121"/>
    </row>
    <row r="290" spans="1:21" ht="90">
      <c r="A290" s="28">
        <v>1</v>
      </c>
      <c r="B290" s="36" t="s">
        <v>158</v>
      </c>
      <c r="C290" s="51" t="s">
        <v>89</v>
      </c>
      <c r="D290" s="35" t="s">
        <v>98</v>
      </c>
      <c r="E290" s="35">
        <v>1000</v>
      </c>
      <c r="F290" s="35"/>
      <c r="G290" s="35"/>
      <c r="H290" s="118"/>
      <c r="I290" s="11"/>
      <c r="J290" s="70">
        <f>ROUND(H290*E290,2)</f>
        <v>0</v>
      </c>
      <c r="K290" s="44">
        <f t="shared" ref="K290" si="27">ROUND(J290+(J290*I290),2)</f>
        <v>0</v>
      </c>
      <c r="L290" s="18"/>
      <c r="M290" s="104"/>
      <c r="N290" s="18"/>
      <c r="O290" s="18"/>
      <c r="Q290" s="96"/>
      <c r="R290" s="96"/>
      <c r="S290" s="96"/>
      <c r="T290" s="96"/>
    </row>
    <row r="291" spans="1:21" ht="15.75" thickBot="1">
      <c r="A291" s="15"/>
      <c r="B291" s="69"/>
      <c r="C291" s="38"/>
      <c r="D291" s="15"/>
      <c r="E291" s="15"/>
      <c r="F291" s="15"/>
      <c r="G291" s="15"/>
      <c r="H291" s="15"/>
      <c r="I291" s="105" t="s">
        <v>4</v>
      </c>
      <c r="J291" s="106">
        <f>SUM(J290)</f>
        <v>0</v>
      </c>
      <c r="K291" s="107">
        <f>SUM(K290)</f>
        <v>0</v>
      </c>
      <c r="L291" s="15"/>
      <c r="M291" s="109"/>
      <c r="N291" s="15"/>
      <c r="O291" s="15"/>
    </row>
    <row r="292" spans="1:21" ht="15.75" thickBot="1">
      <c r="A292" s="15"/>
      <c r="B292" s="69"/>
      <c r="C292" s="38"/>
      <c r="D292" s="15"/>
      <c r="E292" s="15"/>
      <c r="F292" s="15"/>
      <c r="G292" s="15"/>
      <c r="H292" s="15"/>
      <c r="I292" s="15"/>
      <c r="J292" s="15"/>
      <c r="K292" s="15"/>
      <c r="L292" s="15"/>
      <c r="M292" s="109"/>
      <c r="N292" s="15"/>
      <c r="O292" s="15"/>
    </row>
    <row r="293" spans="1:21" ht="45.75" customHeight="1" thickBot="1">
      <c r="A293" s="15"/>
      <c r="B293" s="69"/>
      <c r="C293" s="38"/>
      <c r="D293" s="15"/>
      <c r="E293" s="15"/>
      <c r="F293" s="84" t="s">
        <v>5</v>
      </c>
      <c r="G293" s="84" t="s">
        <v>6</v>
      </c>
      <c r="H293" s="85" t="s">
        <v>7</v>
      </c>
      <c r="I293" s="84" t="s">
        <v>296</v>
      </c>
      <c r="J293" s="84" t="s">
        <v>8</v>
      </c>
      <c r="K293" s="86" t="s">
        <v>9</v>
      </c>
      <c r="L293" s="87" t="s">
        <v>10</v>
      </c>
      <c r="M293" s="109"/>
      <c r="N293" s="15"/>
      <c r="O293" s="15"/>
    </row>
    <row r="294" spans="1:21" ht="15.75" thickBot="1">
      <c r="A294" s="15"/>
      <c r="B294" s="69"/>
      <c r="C294" s="38"/>
      <c r="D294" s="15"/>
      <c r="E294" s="15"/>
      <c r="F294" s="87">
        <f>J291</f>
        <v>0</v>
      </c>
      <c r="G294" s="87">
        <f>K291</f>
        <v>0</v>
      </c>
      <c r="H294" s="88">
        <v>0.2</v>
      </c>
      <c r="I294" s="87">
        <f>F294*H294</f>
        <v>0</v>
      </c>
      <c r="J294" s="89">
        <f>G294*H294</f>
        <v>0</v>
      </c>
      <c r="K294" s="90">
        <f>F294+I294</f>
        <v>0</v>
      </c>
      <c r="L294" s="91">
        <f>G294+J294</f>
        <v>0</v>
      </c>
      <c r="M294" s="109"/>
      <c r="N294" s="15"/>
      <c r="O294" s="15"/>
    </row>
    <row r="297" spans="1:21">
      <c r="A297" s="184" t="s">
        <v>261</v>
      </c>
      <c r="B297" s="184"/>
    </row>
    <row r="298" spans="1:21" ht="60">
      <c r="A298" s="51" t="s">
        <v>17</v>
      </c>
      <c r="B298" s="62" t="s">
        <v>0</v>
      </c>
      <c r="C298" s="51" t="s">
        <v>18</v>
      </c>
      <c r="D298" s="63" t="s">
        <v>1</v>
      </c>
      <c r="E298" s="51" t="s">
        <v>20</v>
      </c>
      <c r="F298" s="64" t="s">
        <v>21</v>
      </c>
      <c r="G298" s="65" t="s">
        <v>2</v>
      </c>
      <c r="H298" s="66" t="s">
        <v>94</v>
      </c>
      <c r="I298" s="67" t="s">
        <v>3</v>
      </c>
      <c r="J298" s="68" t="s">
        <v>22</v>
      </c>
      <c r="K298" s="68" t="s">
        <v>23</v>
      </c>
      <c r="L298" s="67" t="s">
        <v>93</v>
      </c>
      <c r="M298" s="67" t="s">
        <v>100</v>
      </c>
      <c r="N298" s="67" t="s">
        <v>24</v>
      </c>
      <c r="O298" s="67" t="s">
        <v>25</v>
      </c>
      <c r="Q298" s="121"/>
    </row>
    <row r="299" spans="1:21" ht="30">
      <c r="A299" s="28">
        <v>1</v>
      </c>
      <c r="B299" s="36" t="s">
        <v>159</v>
      </c>
      <c r="C299" s="51" t="s">
        <v>89</v>
      </c>
      <c r="D299" s="35" t="s">
        <v>97</v>
      </c>
      <c r="E299" s="35">
        <v>20</v>
      </c>
      <c r="F299" s="35"/>
      <c r="G299" s="35"/>
      <c r="H299" s="118"/>
      <c r="I299" s="11"/>
      <c r="J299" s="70">
        <f>ROUND(H299*E299,2)</f>
        <v>0</v>
      </c>
      <c r="K299" s="44">
        <f t="shared" ref="K299:K300" si="28">ROUND(J299+(J299*I299),2)</f>
        <v>0</v>
      </c>
      <c r="L299" s="18"/>
      <c r="M299" s="104"/>
      <c r="N299" s="18"/>
      <c r="O299" s="18"/>
    </row>
    <row r="300" spans="1:21" ht="30">
      <c r="A300" s="18">
        <v>2</v>
      </c>
      <c r="B300" s="36" t="s">
        <v>160</v>
      </c>
      <c r="C300" s="51" t="s">
        <v>89</v>
      </c>
      <c r="D300" s="51" t="s">
        <v>97</v>
      </c>
      <c r="E300" s="51">
        <v>20</v>
      </c>
      <c r="F300" s="35"/>
      <c r="G300" s="35"/>
      <c r="H300" s="118"/>
      <c r="I300" s="11"/>
      <c r="J300" s="70">
        <f>ROUND(H300*E300,2)</f>
        <v>0</v>
      </c>
      <c r="K300" s="44">
        <f t="shared" si="28"/>
        <v>0</v>
      </c>
      <c r="L300" s="18"/>
      <c r="M300" s="104"/>
      <c r="N300" s="18"/>
      <c r="O300" s="18"/>
    </row>
    <row r="301" spans="1:21" ht="15.75" thickBot="1">
      <c r="A301" s="15"/>
      <c r="B301" s="69"/>
      <c r="C301" s="38"/>
      <c r="D301" s="15"/>
      <c r="E301" s="15"/>
      <c r="F301" s="15"/>
      <c r="G301" s="15"/>
      <c r="H301" s="15"/>
      <c r="I301" s="105" t="s">
        <v>4</v>
      </c>
      <c r="J301" s="106">
        <f>SUM(J299:J300)</f>
        <v>0</v>
      </c>
      <c r="K301" s="107">
        <f>SUM(K299:K300)</f>
        <v>0</v>
      </c>
      <c r="L301" s="15"/>
      <c r="M301" s="109"/>
      <c r="N301" s="15"/>
      <c r="O301" s="15"/>
      <c r="Q301" s="96"/>
      <c r="R301" s="96"/>
      <c r="S301" s="96"/>
      <c r="T301" s="96"/>
      <c r="U301" s="96"/>
    </row>
    <row r="302" spans="1:21" ht="15.75" thickBot="1">
      <c r="A302" s="15"/>
      <c r="B302" s="69"/>
      <c r="C302" s="38"/>
      <c r="D302" s="15"/>
      <c r="E302" s="15"/>
      <c r="F302" s="15"/>
      <c r="G302" s="15"/>
      <c r="H302" s="15"/>
      <c r="I302" s="15"/>
      <c r="J302" s="15"/>
      <c r="K302" s="15"/>
      <c r="L302" s="15"/>
      <c r="M302" s="109"/>
      <c r="N302" s="15"/>
      <c r="O302" s="15"/>
    </row>
    <row r="303" spans="1:21" ht="45.75" thickBot="1">
      <c r="A303" s="15"/>
      <c r="B303" s="69"/>
      <c r="C303" s="38"/>
      <c r="D303" s="15"/>
      <c r="E303" s="15"/>
      <c r="F303" s="84" t="s">
        <v>5</v>
      </c>
      <c r="G303" s="84" t="s">
        <v>6</v>
      </c>
      <c r="H303" s="85" t="s">
        <v>7</v>
      </c>
      <c r="I303" s="84" t="s">
        <v>296</v>
      </c>
      <c r="J303" s="84" t="s">
        <v>8</v>
      </c>
      <c r="K303" s="86" t="s">
        <v>9</v>
      </c>
      <c r="L303" s="87" t="s">
        <v>10</v>
      </c>
      <c r="M303" s="109"/>
      <c r="N303" s="15"/>
      <c r="O303" s="15"/>
    </row>
    <row r="304" spans="1:21" ht="15.75" thickBot="1">
      <c r="A304" s="15"/>
      <c r="B304" s="69"/>
      <c r="C304" s="38"/>
      <c r="D304" s="15"/>
      <c r="E304" s="15"/>
      <c r="F304" s="87">
        <f>J301</f>
        <v>0</v>
      </c>
      <c r="G304" s="87">
        <f>K301</f>
        <v>0</v>
      </c>
      <c r="H304" s="88">
        <v>0.2</v>
      </c>
      <c r="I304" s="87">
        <f>F304*H304</f>
        <v>0</v>
      </c>
      <c r="J304" s="89">
        <f>G304*H304</f>
        <v>0</v>
      </c>
      <c r="K304" s="90">
        <f>F304+I304</f>
        <v>0</v>
      </c>
      <c r="L304" s="91">
        <f>G304+J304</f>
        <v>0</v>
      </c>
      <c r="M304" s="109"/>
      <c r="N304" s="15"/>
      <c r="O304" s="15"/>
    </row>
    <row r="307" spans="1:20">
      <c r="A307" s="184" t="s">
        <v>262</v>
      </c>
      <c r="B307" s="184"/>
    </row>
    <row r="308" spans="1:20" ht="60">
      <c r="A308" s="51" t="s">
        <v>17</v>
      </c>
      <c r="B308" s="62" t="s">
        <v>0</v>
      </c>
      <c r="C308" s="51" t="s">
        <v>18</v>
      </c>
      <c r="D308" s="63" t="s">
        <v>1</v>
      </c>
      <c r="E308" s="51" t="s">
        <v>20</v>
      </c>
      <c r="F308" s="64" t="s">
        <v>21</v>
      </c>
      <c r="G308" s="65" t="s">
        <v>2</v>
      </c>
      <c r="H308" s="66" t="s">
        <v>94</v>
      </c>
      <c r="I308" s="67" t="s">
        <v>3</v>
      </c>
      <c r="J308" s="68" t="s">
        <v>22</v>
      </c>
      <c r="K308" s="68" t="s">
        <v>23</v>
      </c>
      <c r="L308" s="67" t="s">
        <v>93</v>
      </c>
      <c r="M308" s="67" t="s">
        <v>100</v>
      </c>
      <c r="N308" s="67" t="s">
        <v>24</v>
      </c>
      <c r="O308" s="67" t="s">
        <v>25</v>
      </c>
      <c r="Q308" s="93"/>
    </row>
    <row r="309" spans="1:20" ht="45">
      <c r="A309" s="28">
        <v>1</v>
      </c>
      <c r="B309" s="122" t="s">
        <v>248</v>
      </c>
      <c r="C309" s="51" t="s">
        <v>89</v>
      </c>
      <c r="D309" s="51" t="s">
        <v>97</v>
      </c>
      <c r="E309" s="123">
        <v>27</v>
      </c>
      <c r="F309" s="35"/>
      <c r="G309" s="35"/>
      <c r="H309" s="124"/>
      <c r="I309" s="11"/>
      <c r="J309" s="70">
        <f t="shared" ref="J309:J317" si="29">ROUND(H309*E309,2)</f>
        <v>0</v>
      </c>
      <c r="K309" s="44">
        <f t="shared" ref="K309:K317" si="30">ROUND(J309+(J309*I309),2)</f>
        <v>0</v>
      </c>
      <c r="L309" s="18"/>
      <c r="M309" s="104"/>
      <c r="N309" s="18"/>
      <c r="O309" s="18"/>
      <c r="Q309" s="72"/>
      <c r="R309" s="72"/>
    </row>
    <row r="310" spans="1:20" ht="45">
      <c r="A310" s="18">
        <v>2</v>
      </c>
      <c r="B310" s="122" t="s">
        <v>249</v>
      </c>
      <c r="C310" s="51" t="s">
        <v>89</v>
      </c>
      <c r="D310" s="51" t="s">
        <v>97</v>
      </c>
      <c r="E310" s="123">
        <v>27</v>
      </c>
      <c r="F310" s="35"/>
      <c r="G310" s="35"/>
      <c r="H310" s="124"/>
      <c r="I310" s="11"/>
      <c r="J310" s="70">
        <f t="shared" si="29"/>
        <v>0</v>
      </c>
      <c r="K310" s="44">
        <f t="shared" si="30"/>
        <v>0</v>
      </c>
      <c r="L310" s="18"/>
      <c r="M310" s="104"/>
      <c r="N310" s="18"/>
      <c r="O310" s="18"/>
      <c r="Q310" s="72"/>
      <c r="R310" s="72"/>
    </row>
    <row r="311" spans="1:20" ht="30">
      <c r="A311" s="28">
        <v>3</v>
      </c>
      <c r="B311" s="125" t="s">
        <v>250</v>
      </c>
      <c r="C311" s="51" t="s">
        <v>89</v>
      </c>
      <c r="D311" s="51" t="s">
        <v>97</v>
      </c>
      <c r="E311" s="123">
        <v>50</v>
      </c>
      <c r="F311" s="35"/>
      <c r="G311" s="35"/>
      <c r="H311" s="126"/>
      <c r="I311" s="11"/>
      <c r="J311" s="70">
        <f t="shared" si="29"/>
        <v>0</v>
      </c>
      <c r="K311" s="44">
        <f t="shared" si="30"/>
        <v>0</v>
      </c>
      <c r="L311" s="18"/>
      <c r="M311" s="104"/>
      <c r="N311" s="18"/>
      <c r="O311" s="18"/>
      <c r="Q311" s="72"/>
      <c r="R311" s="72"/>
    </row>
    <row r="312" spans="1:20" ht="30">
      <c r="A312" s="18">
        <v>4</v>
      </c>
      <c r="B312" s="125" t="s">
        <v>251</v>
      </c>
      <c r="C312" s="51" t="s">
        <v>89</v>
      </c>
      <c r="D312" s="51" t="s">
        <v>97</v>
      </c>
      <c r="E312" s="123">
        <v>35</v>
      </c>
      <c r="F312" s="35"/>
      <c r="G312" s="35"/>
      <c r="H312" s="126"/>
      <c r="I312" s="11"/>
      <c r="J312" s="70">
        <f t="shared" si="29"/>
        <v>0</v>
      </c>
      <c r="K312" s="44">
        <f t="shared" si="30"/>
        <v>0</v>
      </c>
      <c r="L312" s="18"/>
      <c r="M312" s="104"/>
      <c r="N312" s="18"/>
      <c r="O312" s="18"/>
      <c r="Q312" s="72"/>
      <c r="R312" s="72"/>
    </row>
    <row r="313" spans="1:20" ht="45">
      <c r="A313" s="28">
        <v>5</v>
      </c>
      <c r="B313" s="125" t="s">
        <v>252</v>
      </c>
      <c r="C313" s="51" t="s">
        <v>89</v>
      </c>
      <c r="D313" s="51" t="s">
        <v>97</v>
      </c>
      <c r="E313" s="123">
        <v>65</v>
      </c>
      <c r="F313" s="35"/>
      <c r="G313" s="35"/>
      <c r="H313" s="126"/>
      <c r="I313" s="11"/>
      <c r="J313" s="70">
        <f t="shared" si="29"/>
        <v>0</v>
      </c>
      <c r="K313" s="44">
        <f t="shared" si="30"/>
        <v>0</v>
      </c>
      <c r="L313" s="18"/>
      <c r="M313" s="104"/>
      <c r="N313" s="18"/>
      <c r="O313" s="18"/>
      <c r="Q313" s="72"/>
      <c r="R313" s="72"/>
    </row>
    <row r="314" spans="1:20" ht="30">
      <c r="A314" s="18">
        <v>6</v>
      </c>
      <c r="B314" s="125" t="s">
        <v>253</v>
      </c>
      <c r="C314" s="51" t="s">
        <v>89</v>
      </c>
      <c r="D314" s="51" t="s">
        <v>97</v>
      </c>
      <c r="E314" s="123">
        <v>100</v>
      </c>
      <c r="F314" s="35"/>
      <c r="G314" s="35"/>
      <c r="H314" s="126"/>
      <c r="I314" s="11"/>
      <c r="J314" s="70">
        <f t="shared" si="29"/>
        <v>0</v>
      </c>
      <c r="K314" s="44">
        <f t="shared" si="30"/>
        <v>0</v>
      </c>
      <c r="L314" s="18"/>
      <c r="M314" s="104"/>
      <c r="N314" s="18"/>
      <c r="O314" s="18"/>
      <c r="Q314" s="72"/>
      <c r="R314" s="72"/>
    </row>
    <row r="315" spans="1:20">
      <c r="A315" s="28">
        <v>7</v>
      </c>
      <c r="B315" s="125" t="s">
        <v>217</v>
      </c>
      <c r="C315" s="51" t="s">
        <v>89</v>
      </c>
      <c r="D315" s="51" t="s">
        <v>97</v>
      </c>
      <c r="E315" s="123">
        <v>12</v>
      </c>
      <c r="F315" s="35"/>
      <c r="G315" s="35"/>
      <c r="H315" s="126"/>
      <c r="I315" s="11"/>
      <c r="J315" s="70">
        <f t="shared" si="29"/>
        <v>0</v>
      </c>
      <c r="K315" s="44">
        <f t="shared" si="30"/>
        <v>0</v>
      </c>
      <c r="L315" s="18"/>
      <c r="M315" s="104"/>
      <c r="N315" s="18"/>
      <c r="O315" s="18"/>
      <c r="Q315" s="72"/>
      <c r="R315" s="72"/>
    </row>
    <row r="316" spans="1:20">
      <c r="A316" s="18">
        <v>8</v>
      </c>
      <c r="B316" s="125" t="s">
        <v>254</v>
      </c>
      <c r="C316" s="51" t="s">
        <v>89</v>
      </c>
      <c r="D316" s="51" t="s">
        <v>97</v>
      </c>
      <c r="E316" s="123">
        <v>40</v>
      </c>
      <c r="F316" s="35"/>
      <c r="G316" s="35"/>
      <c r="H316" s="126"/>
      <c r="I316" s="11"/>
      <c r="J316" s="70">
        <f t="shared" si="29"/>
        <v>0</v>
      </c>
      <c r="K316" s="44">
        <f t="shared" si="30"/>
        <v>0</v>
      </c>
      <c r="L316" s="18"/>
      <c r="M316" s="104"/>
      <c r="N316" s="18"/>
      <c r="O316" s="18"/>
      <c r="Q316" s="72"/>
      <c r="R316" s="72"/>
    </row>
    <row r="317" spans="1:20">
      <c r="A317" s="28">
        <v>9</v>
      </c>
      <c r="B317" s="125" t="s">
        <v>216</v>
      </c>
      <c r="C317" s="51" t="s">
        <v>89</v>
      </c>
      <c r="D317" s="51" t="s">
        <v>97</v>
      </c>
      <c r="E317" s="123">
        <v>4</v>
      </c>
      <c r="F317" s="35"/>
      <c r="G317" s="35"/>
      <c r="H317" s="126"/>
      <c r="I317" s="11"/>
      <c r="J317" s="70">
        <f t="shared" si="29"/>
        <v>0</v>
      </c>
      <c r="K317" s="44">
        <f t="shared" si="30"/>
        <v>0</v>
      </c>
      <c r="L317" s="18"/>
      <c r="M317" s="104"/>
      <c r="N317" s="18"/>
      <c r="O317" s="18"/>
      <c r="Q317" s="72"/>
      <c r="R317" s="72"/>
    </row>
    <row r="318" spans="1:20" ht="15.75" thickBot="1">
      <c r="I318" s="105" t="s">
        <v>4</v>
      </c>
      <c r="J318" s="106">
        <f>SUM(J309:J317)</f>
        <v>0</v>
      </c>
      <c r="K318" s="107">
        <f>SUM(K309:K317)</f>
        <v>0</v>
      </c>
      <c r="Q318" s="79"/>
      <c r="R318" s="79"/>
      <c r="S318" s="79"/>
      <c r="T318" s="79"/>
    </row>
    <row r="319" spans="1:20" ht="15.75" thickBot="1"/>
    <row r="320" spans="1:20" ht="45.75" thickBot="1">
      <c r="B320" s="69"/>
      <c r="F320" s="84" t="s">
        <v>5</v>
      </c>
      <c r="G320" s="84" t="s">
        <v>6</v>
      </c>
      <c r="H320" s="85" t="s">
        <v>7</v>
      </c>
      <c r="I320" s="84" t="s">
        <v>296</v>
      </c>
      <c r="J320" s="84" t="s">
        <v>8</v>
      </c>
      <c r="K320" s="86" t="s">
        <v>9</v>
      </c>
      <c r="L320" s="87" t="s">
        <v>10</v>
      </c>
    </row>
    <row r="321" spans="1:20" ht="15.75" thickBot="1">
      <c r="F321" s="87">
        <f>J318</f>
        <v>0</v>
      </c>
      <c r="G321" s="87">
        <f>K318</f>
        <v>0</v>
      </c>
      <c r="H321" s="88">
        <v>0.2</v>
      </c>
      <c r="I321" s="87">
        <f>F321*H321</f>
        <v>0</v>
      </c>
      <c r="J321" s="89">
        <f>G321*H321</f>
        <v>0</v>
      </c>
      <c r="K321" s="90">
        <f>F321+I321</f>
        <v>0</v>
      </c>
      <c r="L321" s="91">
        <f>G321+J321</f>
        <v>0</v>
      </c>
    </row>
    <row r="324" spans="1:20">
      <c r="A324" s="175" t="s">
        <v>263</v>
      </c>
      <c r="B324" s="175"/>
      <c r="C324" s="38"/>
      <c r="D324" s="38"/>
      <c r="E324" s="38"/>
      <c r="F324" s="38"/>
      <c r="G324" s="38"/>
      <c r="H324" s="61"/>
      <c r="I324" s="38"/>
      <c r="J324" s="61"/>
      <c r="K324" s="61"/>
      <c r="L324" s="38"/>
      <c r="M324" s="38"/>
      <c r="N324" s="38"/>
      <c r="O324" s="38"/>
    </row>
    <row r="325" spans="1:20" ht="60">
      <c r="A325" s="51" t="s">
        <v>17</v>
      </c>
      <c r="B325" s="62" t="s">
        <v>0</v>
      </c>
      <c r="C325" s="51" t="s">
        <v>18</v>
      </c>
      <c r="D325" s="63" t="s">
        <v>1</v>
      </c>
      <c r="E325" s="51" t="s">
        <v>20</v>
      </c>
      <c r="F325" s="64" t="s">
        <v>21</v>
      </c>
      <c r="G325" s="65" t="s">
        <v>2</v>
      </c>
      <c r="H325" s="66" t="s">
        <v>94</v>
      </c>
      <c r="I325" s="67" t="s">
        <v>3</v>
      </c>
      <c r="J325" s="68" t="s">
        <v>22</v>
      </c>
      <c r="K325" s="68" t="s">
        <v>23</v>
      </c>
      <c r="L325" s="67" t="s">
        <v>93</v>
      </c>
      <c r="M325" s="67" t="s">
        <v>100</v>
      </c>
      <c r="N325" s="67" t="s">
        <v>24</v>
      </c>
      <c r="O325" s="67" t="s">
        <v>25</v>
      </c>
      <c r="Q325" s="121"/>
    </row>
    <row r="326" spans="1:20" ht="246.75" customHeight="1">
      <c r="A326" s="51">
        <v>1</v>
      </c>
      <c r="B326" s="36" t="s">
        <v>172</v>
      </c>
      <c r="C326" s="51" t="s">
        <v>89</v>
      </c>
      <c r="D326" s="51" t="s">
        <v>98</v>
      </c>
      <c r="E326" s="45">
        <v>1300</v>
      </c>
      <c r="F326" s="51"/>
      <c r="G326" s="51"/>
      <c r="H326" s="128"/>
      <c r="I326" s="23"/>
      <c r="J326" s="70">
        <f>ROUND(H326*E326,2)</f>
        <v>0</v>
      </c>
      <c r="K326" s="44">
        <f t="shared" ref="K326:K328" si="31">ROUND(J326+(J326*I326),2)</f>
        <v>0</v>
      </c>
      <c r="L326" s="51"/>
      <c r="M326" s="112"/>
      <c r="N326" s="51"/>
      <c r="O326" s="51"/>
    </row>
    <row r="327" spans="1:20" ht="218.25" customHeight="1">
      <c r="A327" s="51">
        <v>2</v>
      </c>
      <c r="B327" s="36" t="s">
        <v>173</v>
      </c>
      <c r="C327" s="51" t="s">
        <v>89</v>
      </c>
      <c r="D327" s="51" t="s">
        <v>98</v>
      </c>
      <c r="E327" s="51">
        <v>7000</v>
      </c>
      <c r="F327" s="51"/>
      <c r="G327" s="51"/>
      <c r="H327" s="112"/>
      <c r="I327" s="23"/>
      <c r="J327" s="70">
        <f>ROUND(H327*E327,2)</f>
        <v>0</v>
      </c>
      <c r="K327" s="44">
        <f t="shared" si="31"/>
        <v>0</v>
      </c>
      <c r="L327" s="51"/>
      <c r="M327" s="112"/>
      <c r="N327" s="51"/>
      <c r="O327" s="51"/>
    </row>
    <row r="328" spans="1:20" ht="30">
      <c r="A328" s="51">
        <v>3</v>
      </c>
      <c r="B328" s="36" t="s">
        <v>205</v>
      </c>
      <c r="C328" s="51" t="s">
        <v>89</v>
      </c>
      <c r="D328" s="51" t="s">
        <v>174</v>
      </c>
      <c r="E328" s="51">
        <v>10000</v>
      </c>
      <c r="F328" s="51"/>
      <c r="G328" s="51"/>
      <c r="H328" s="112"/>
      <c r="I328" s="23"/>
      <c r="J328" s="70">
        <f>ROUND(H328*E328,2)</f>
        <v>0</v>
      </c>
      <c r="K328" s="44">
        <f t="shared" si="31"/>
        <v>0</v>
      </c>
      <c r="L328" s="51"/>
      <c r="M328" s="112"/>
      <c r="N328" s="51"/>
      <c r="O328" s="51"/>
    </row>
    <row r="329" spans="1:20" ht="15.75" thickBot="1">
      <c r="I329" s="105" t="s">
        <v>4</v>
      </c>
      <c r="J329" s="106">
        <f>SUM(J326:J328)</f>
        <v>0</v>
      </c>
      <c r="K329" s="107">
        <f>SUM(K326:K328)</f>
        <v>0</v>
      </c>
      <c r="Q329" s="96"/>
      <c r="R329" s="96"/>
      <c r="S329" s="96"/>
      <c r="T329" s="96"/>
    </row>
    <row r="330" spans="1:20" ht="15.75" thickBot="1"/>
    <row r="331" spans="1:20" ht="45.75" thickBot="1">
      <c r="B331" s="69"/>
      <c r="F331" s="84" t="s">
        <v>5</v>
      </c>
      <c r="G331" s="84" t="s">
        <v>6</v>
      </c>
      <c r="H331" s="85" t="s">
        <v>7</v>
      </c>
      <c r="I331" s="84" t="s">
        <v>296</v>
      </c>
      <c r="J331" s="84" t="s">
        <v>8</v>
      </c>
      <c r="K331" s="86" t="s">
        <v>9</v>
      </c>
      <c r="L331" s="87" t="s">
        <v>10</v>
      </c>
    </row>
    <row r="332" spans="1:20" ht="15.75" thickBot="1">
      <c r="F332" s="87">
        <f>J329</f>
        <v>0</v>
      </c>
      <c r="G332" s="87">
        <f>K329</f>
        <v>0</v>
      </c>
      <c r="H332" s="88">
        <v>0.2</v>
      </c>
      <c r="I332" s="87">
        <f>F332*H332</f>
        <v>0</v>
      </c>
      <c r="J332" s="89">
        <f>G332*H332</f>
        <v>0</v>
      </c>
      <c r="K332" s="90">
        <f>F332+I332</f>
        <v>0</v>
      </c>
      <c r="L332" s="91">
        <f>G332+J332</f>
        <v>0</v>
      </c>
    </row>
    <row r="335" spans="1:20">
      <c r="A335" s="175" t="s">
        <v>264</v>
      </c>
      <c r="B335" s="175"/>
      <c r="C335" s="38"/>
      <c r="D335" s="38"/>
      <c r="E335" s="38"/>
      <c r="F335" s="38"/>
      <c r="G335" s="38"/>
      <c r="H335" s="61"/>
      <c r="I335" s="38"/>
      <c r="J335" s="61"/>
      <c r="K335" s="61"/>
      <c r="L335" s="38"/>
      <c r="M335" s="38"/>
      <c r="N335" s="38"/>
      <c r="O335" s="38"/>
    </row>
    <row r="336" spans="1:20" ht="60">
      <c r="A336" s="51" t="s">
        <v>17</v>
      </c>
      <c r="B336" s="62" t="s">
        <v>0</v>
      </c>
      <c r="C336" s="51" t="s">
        <v>18</v>
      </c>
      <c r="D336" s="63" t="s">
        <v>1</v>
      </c>
      <c r="E336" s="51" t="s">
        <v>20</v>
      </c>
      <c r="F336" s="64" t="s">
        <v>21</v>
      </c>
      <c r="G336" s="65" t="s">
        <v>2</v>
      </c>
      <c r="H336" s="66" t="s">
        <v>94</v>
      </c>
      <c r="I336" s="67" t="s">
        <v>3</v>
      </c>
      <c r="J336" s="68" t="s">
        <v>22</v>
      </c>
      <c r="K336" s="68" t="s">
        <v>23</v>
      </c>
      <c r="L336" s="67" t="s">
        <v>93</v>
      </c>
      <c r="M336" s="67" t="s">
        <v>100</v>
      </c>
      <c r="N336" s="67" t="s">
        <v>24</v>
      </c>
      <c r="O336" s="67" t="s">
        <v>25</v>
      </c>
      <c r="Q336" s="121"/>
    </row>
    <row r="337" spans="1:20">
      <c r="A337" s="51">
        <v>1</v>
      </c>
      <c r="B337" s="36" t="s">
        <v>175</v>
      </c>
      <c r="C337" s="51" t="s">
        <v>89</v>
      </c>
      <c r="D337" s="51" t="s">
        <v>98</v>
      </c>
      <c r="E337" s="45">
        <v>20</v>
      </c>
      <c r="F337" s="51"/>
      <c r="G337" s="51"/>
      <c r="H337" s="128"/>
      <c r="I337" s="23"/>
      <c r="J337" s="70">
        <f t="shared" ref="J337:J349" si="32">ROUND(H337*E337,2)</f>
        <v>0</v>
      </c>
      <c r="K337" s="44">
        <f t="shared" ref="K337:K349" si="33">ROUND(J337+(J337*I337),2)</f>
        <v>0</v>
      </c>
      <c r="L337" s="51"/>
      <c r="M337" s="112"/>
      <c r="N337" s="51"/>
      <c r="O337" s="51"/>
      <c r="Q337" s="99"/>
      <c r="R337" s="99"/>
    </row>
    <row r="338" spans="1:20">
      <c r="A338" s="18">
        <v>2</v>
      </c>
      <c r="B338" s="36" t="s">
        <v>176</v>
      </c>
      <c r="C338" s="51" t="s">
        <v>89</v>
      </c>
      <c r="D338" s="51" t="s">
        <v>98</v>
      </c>
      <c r="E338" s="18">
        <v>350</v>
      </c>
      <c r="F338" s="18"/>
      <c r="G338" s="18"/>
      <c r="H338" s="104"/>
      <c r="I338" s="23"/>
      <c r="J338" s="70">
        <f t="shared" si="32"/>
        <v>0</v>
      </c>
      <c r="K338" s="44">
        <f t="shared" si="33"/>
        <v>0</v>
      </c>
      <c r="L338" s="51"/>
      <c r="M338" s="112"/>
      <c r="N338" s="51"/>
      <c r="O338" s="51"/>
      <c r="Q338" s="99"/>
      <c r="R338" s="99"/>
    </row>
    <row r="339" spans="1:20">
      <c r="A339" s="51">
        <v>3</v>
      </c>
      <c r="B339" s="36" t="s">
        <v>177</v>
      </c>
      <c r="C339" s="51" t="s">
        <v>89</v>
      </c>
      <c r="D339" s="51" t="s">
        <v>98</v>
      </c>
      <c r="E339" s="18">
        <v>1500</v>
      </c>
      <c r="F339" s="18"/>
      <c r="G339" s="18"/>
      <c r="H339" s="104"/>
      <c r="I339" s="23"/>
      <c r="J339" s="70">
        <f t="shared" si="32"/>
        <v>0</v>
      </c>
      <c r="K339" s="44">
        <f t="shared" si="33"/>
        <v>0</v>
      </c>
      <c r="L339" s="51"/>
      <c r="M339" s="112"/>
      <c r="N339" s="51"/>
      <c r="O339" s="51"/>
      <c r="Q339" s="99"/>
      <c r="R339" s="99"/>
    </row>
    <row r="340" spans="1:20">
      <c r="A340" s="18">
        <v>4</v>
      </c>
      <c r="B340" s="36" t="s">
        <v>178</v>
      </c>
      <c r="C340" s="51" t="s">
        <v>89</v>
      </c>
      <c r="D340" s="51" t="s">
        <v>98</v>
      </c>
      <c r="E340" s="18">
        <v>600</v>
      </c>
      <c r="F340" s="18"/>
      <c r="G340" s="18"/>
      <c r="H340" s="104"/>
      <c r="I340" s="23"/>
      <c r="J340" s="70">
        <f t="shared" si="32"/>
        <v>0</v>
      </c>
      <c r="K340" s="44">
        <f t="shared" si="33"/>
        <v>0</v>
      </c>
      <c r="L340" s="51"/>
      <c r="M340" s="112"/>
      <c r="N340" s="51"/>
      <c r="O340" s="51"/>
      <c r="Q340" s="99"/>
      <c r="R340" s="99"/>
    </row>
    <row r="341" spans="1:20">
      <c r="A341" s="51">
        <v>5</v>
      </c>
      <c r="B341" s="36" t="s">
        <v>179</v>
      </c>
      <c r="C341" s="51" t="s">
        <v>89</v>
      </c>
      <c r="D341" s="51" t="s">
        <v>98</v>
      </c>
      <c r="E341" s="18">
        <v>350</v>
      </c>
      <c r="F341" s="18"/>
      <c r="G341" s="18"/>
      <c r="H341" s="104"/>
      <c r="I341" s="23"/>
      <c r="J341" s="70">
        <f t="shared" si="32"/>
        <v>0</v>
      </c>
      <c r="K341" s="44">
        <f t="shared" si="33"/>
        <v>0</v>
      </c>
      <c r="L341" s="51"/>
      <c r="M341" s="112"/>
      <c r="N341" s="51"/>
      <c r="O341" s="51"/>
      <c r="Q341" s="99"/>
      <c r="R341" s="99"/>
    </row>
    <row r="342" spans="1:20">
      <c r="A342" s="18">
        <v>6</v>
      </c>
      <c r="B342" s="36" t="s">
        <v>180</v>
      </c>
      <c r="C342" s="51" t="s">
        <v>89</v>
      </c>
      <c r="D342" s="51" t="s">
        <v>98</v>
      </c>
      <c r="E342" s="18">
        <v>30</v>
      </c>
      <c r="F342" s="18"/>
      <c r="G342" s="18"/>
      <c r="H342" s="104"/>
      <c r="I342" s="23"/>
      <c r="J342" s="70">
        <f t="shared" si="32"/>
        <v>0</v>
      </c>
      <c r="K342" s="44">
        <f t="shared" si="33"/>
        <v>0</v>
      </c>
      <c r="L342" s="51"/>
      <c r="M342" s="112"/>
      <c r="N342" s="51"/>
      <c r="O342" s="51"/>
      <c r="Q342" s="99"/>
      <c r="R342" s="99"/>
    </row>
    <row r="343" spans="1:20">
      <c r="A343" s="51">
        <v>7</v>
      </c>
      <c r="B343" s="36" t="s">
        <v>181</v>
      </c>
      <c r="C343" s="51" t="s">
        <v>89</v>
      </c>
      <c r="D343" s="51" t="s">
        <v>98</v>
      </c>
      <c r="E343" s="18">
        <v>350</v>
      </c>
      <c r="F343" s="18"/>
      <c r="G343" s="18"/>
      <c r="H343" s="104"/>
      <c r="I343" s="23"/>
      <c r="J343" s="70">
        <f t="shared" si="32"/>
        <v>0</v>
      </c>
      <c r="K343" s="44">
        <f t="shared" si="33"/>
        <v>0</v>
      </c>
      <c r="L343" s="51"/>
      <c r="M343" s="112"/>
      <c r="N343" s="51"/>
      <c r="O343" s="51"/>
      <c r="Q343" s="99"/>
      <c r="R343" s="99"/>
    </row>
    <row r="344" spans="1:20">
      <c r="A344" s="18">
        <v>8</v>
      </c>
      <c r="B344" s="36" t="s">
        <v>182</v>
      </c>
      <c r="C344" s="51" t="s">
        <v>89</v>
      </c>
      <c r="D344" s="51" t="s">
        <v>98</v>
      </c>
      <c r="E344" s="18">
        <v>550</v>
      </c>
      <c r="F344" s="18"/>
      <c r="G344" s="18"/>
      <c r="H344" s="104"/>
      <c r="I344" s="23"/>
      <c r="J344" s="70">
        <f t="shared" si="32"/>
        <v>0</v>
      </c>
      <c r="K344" s="44">
        <f t="shared" si="33"/>
        <v>0</v>
      </c>
      <c r="L344" s="51"/>
      <c r="M344" s="112"/>
      <c r="N344" s="51"/>
      <c r="O344" s="51"/>
      <c r="Q344" s="99"/>
      <c r="R344" s="99"/>
    </row>
    <row r="345" spans="1:20">
      <c r="A345" s="51">
        <v>9</v>
      </c>
      <c r="B345" s="36" t="s">
        <v>183</v>
      </c>
      <c r="C345" s="51" t="s">
        <v>89</v>
      </c>
      <c r="D345" s="51" t="s">
        <v>98</v>
      </c>
      <c r="E345" s="18">
        <v>350</v>
      </c>
      <c r="F345" s="18"/>
      <c r="G345" s="18"/>
      <c r="H345" s="104"/>
      <c r="I345" s="23"/>
      <c r="J345" s="70">
        <f t="shared" si="32"/>
        <v>0</v>
      </c>
      <c r="K345" s="44">
        <f t="shared" si="33"/>
        <v>0</v>
      </c>
      <c r="L345" s="51"/>
      <c r="M345" s="112"/>
      <c r="N345" s="51"/>
      <c r="O345" s="51"/>
      <c r="Q345" s="99"/>
      <c r="R345" s="99"/>
    </row>
    <row r="346" spans="1:20">
      <c r="A346" s="18">
        <v>10</v>
      </c>
      <c r="B346" s="36" t="s">
        <v>184</v>
      </c>
      <c r="C346" s="51" t="s">
        <v>89</v>
      </c>
      <c r="D346" s="51" t="s">
        <v>98</v>
      </c>
      <c r="E346" s="18">
        <v>30</v>
      </c>
      <c r="F346" s="18"/>
      <c r="G346" s="18"/>
      <c r="H346" s="104"/>
      <c r="I346" s="23"/>
      <c r="J346" s="70">
        <f t="shared" si="32"/>
        <v>0</v>
      </c>
      <c r="K346" s="44">
        <f t="shared" si="33"/>
        <v>0</v>
      </c>
      <c r="L346" s="51"/>
      <c r="M346" s="112"/>
      <c r="N346" s="51"/>
      <c r="O346" s="51"/>
      <c r="Q346" s="99"/>
      <c r="R346" s="99"/>
    </row>
    <row r="347" spans="1:20">
      <c r="A347" s="51">
        <v>11</v>
      </c>
      <c r="B347" s="36" t="s">
        <v>185</v>
      </c>
      <c r="C347" s="51" t="s">
        <v>89</v>
      </c>
      <c r="D347" s="51" t="s">
        <v>98</v>
      </c>
      <c r="E347" s="18">
        <v>700</v>
      </c>
      <c r="F347" s="18"/>
      <c r="G347" s="18"/>
      <c r="H347" s="104"/>
      <c r="I347" s="23"/>
      <c r="J347" s="70">
        <f t="shared" si="32"/>
        <v>0</v>
      </c>
      <c r="K347" s="44">
        <f t="shared" si="33"/>
        <v>0</v>
      </c>
      <c r="L347" s="51"/>
      <c r="M347" s="112"/>
      <c r="N347" s="51"/>
      <c r="O347" s="51"/>
      <c r="Q347" s="99"/>
      <c r="R347" s="99"/>
    </row>
    <row r="348" spans="1:20">
      <c r="A348" s="18">
        <v>12</v>
      </c>
      <c r="B348" s="36" t="s">
        <v>186</v>
      </c>
      <c r="C348" s="51" t="s">
        <v>89</v>
      </c>
      <c r="D348" s="51" t="s">
        <v>98</v>
      </c>
      <c r="E348" s="18">
        <v>1200</v>
      </c>
      <c r="F348" s="18"/>
      <c r="G348" s="18"/>
      <c r="H348" s="104"/>
      <c r="I348" s="23"/>
      <c r="J348" s="70">
        <f t="shared" si="32"/>
        <v>0</v>
      </c>
      <c r="K348" s="44">
        <f t="shared" si="33"/>
        <v>0</v>
      </c>
      <c r="L348" s="51"/>
      <c r="M348" s="112"/>
      <c r="N348" s="51"/>
      <c r="O348" s="51"/>
      <c r="Q348" s="99"/>
      <c r="R348" s="99"/>
    </row>
    <row r="349" spans="1:20">
      <c r="A349" s="51">
        <v>13</v>
      </c>
      <c r="B349" s="36" t="s">
        <v>187</v>
      </c>
      <c r="C349" s="51" t="s">
        <v>89</v>
      </c>
      <c r="D349" s="51" t="s">
        <v>98</v>
      </c>
      <c r="E349" s="18">
        <v>1400</v>
      </c>
      <c r="F349" s="18"/>
      <c r="G349" s="18"/>
      <c r="H349" s="104"/>
      <c r="I349" s="23"/>
      <c r="J349" s="70">
        <f t="shared" si="32"/>
        <v>0</v>
      </c>
      <c r="K349" s="44">
        <f t="shared" si="33"/>
        <v>0</v>
      </c>
      <c r="L349" s="51"/>
      <c r="M349" s="112"/>
      <c r="N349" s="51"/>
      <c r="O349" s="51"/>
      <c r="Q349" s="99"/>
      <c r="R349" s="99"/>
    </row>
    <row r="350" spans="1:20" ht="15.75" thickBot="1">
      <c r="A350" s="15"/>
      <c r="B350" s="38"/>
      <c r="C350" s="38"/>
      <c r="D350" s="15"/>
      <c r="E350" s="15"/>
      <c r="F350" s="15"/>
      <c r="G350" s="15"/>
      <c r="H350" s="109"/>
      <c r="I350" s="105" t="s">
        <v>4</v>
      </c>
      <c r="J350" s="106">
        <f>SUM(J337:J349)</f>
        <v>0</v>
      </c>
      <c r="K350" s="107">
        <f>SUM(K337:K349)</f>
        <v>0</v>
      </c>
      <c r="L350" s="15"/>
      <c r="M350" s="15"/>
      <c r="N350" s="15"/>
      <c r="O350" s="15"/>
      <c r="Q350" s="96"/>
      <c r="R350" s="96"/>
      <c r="S350" s="96"/>
      <c r="T350" s="96"/>
    </row>
    <row r="351" spans="1:20" ht="15.75" thickBot="1"/>
    <row r="352" spans="1:20" ht="45.75" thickBot="1">
      <c r="B352" s="69"/>
      <c r="F352" s="84" t="s">
        <v>5</v>
      </c>
      <c r="G352" s="84" t="s">
        <v>6</v>
      </c>
      <c r="H352" s="85" t="s">
        <v>7</v>
      </c>
      <c r="I352" s="84" t="s">
        <v>296</v>
      </c>
      <c r="J352" s="84" t="s">
        <v>8</v>
      </c>
      <c r="K352" s="86" t="s">
        <v>9</v>
      </c>
      <c r="L352" s="87" t="s">
        <v>10</v>
      </c>
    </row>
    <row r="353" spans="1:20" ht="15.75" thickBot="1">
      <c r="F353" s="87">
        <f>J350</f>
        <v>0</v>
      </c>
      <c r="G353" s="87">
        <f>K350</f>
        <v>0</v>
      </c>
      <c r="H353" s="88">
        <v>0.2</v>
      </c>
      <c r="I353" s="87">
        <f>F353*H353</f>
        <v>0</v>
      </c>
      <c r="J353" s="89">
        <f>G353*H353</f>
        <v>0</v>
      </c>
      <c r="K353" s="90">
        <f>F353+I353</f>
        <v>0</v>
      </c>
      <c r="L353" s="91">
        <f>G353+J353</f>
        <v>0</v>
      </c>
    </row>
    <row r="356" spans="1:20">
      <c r="A356" s="175" t="s">
        <v>265</v>
      </c>
      <c r="B356" s="175"/>
    </row>
    <row r="357" spans="1:20" ht="60">
      <c r="A357" s="51" t="s">
        <v>17</v>
      </c>
      <c r="B357" s="62" t="s">
        <v>0</v>
      </c>
      <c r="C357" s="51" t="s">
        <v>18</v>
      </c>
      <c r="D357" s="63" t="s">
        <v>1</v>
      </c>
      <c r="E357" s="51" t="s">
        <v>20</v>
      </c>
      <c r="F357" s="64" t="s">
        <v>21</v>
      </c>
      <c r="G357" s="65" t="s">
        <v>2</v>
      </c>
      <c r="H357" s="66" t="s">
        <v>94</v>
      </c>
      <c r="I357" s="67" t="s">
        <v>3</v>
      </c>
      <c r="J357" s="68" t="s">
        <v>22</v>
      </c>
      <c r="K357" s="68" t="s">
        <v>23</v>
      </c>
      <c r="L357" s="67" t="s">
        <v>93</v>
      </c>
      <c r="M357" s="67" t="s">
        <v>100</v>
      </c>
      <c r="N357" s="67" t="s">
        <v>24</v>
      </c>
      <c r="O357" s="67" t="s">
        <v>25</v>
      </c>
      <c r="Q357" s="121"/>
    </row>
    <row r="358" spans="1:20" ht="126" customHeight="1">
      <c r="A358" s="51">
        <v>1</v>
      </c>
      <c r="B358" s="36" t="s">
        <v>190</v>
      </c>
      <c r="C358" s="51" t="s">
        <v>89</v>
      </c>
      <c r="D358" s="51" t="s">
        <v>97</v>
      </c>
      <c r="E358" s="45">
        <v>1450</v>
      </c>
      <c r="F358" s="51"/>
      <c r="G358" s="51"/>
      <c r="H358" s="128"/>
      <c r="I358" s="23"/>
      <c r="J358" s="70">
        <f>ROUND(H358*E358,2)</f>
        <v>0</v>
      </c>
      <c r="K358" s="44">
        <f t="shared" ref="K358:K361" si="34">ROUND(J358+(J358*I358),2)</f>
        <v>0</v>
      </c>
      <c r="L358" s="51"/>
      <c r="M358" s="112"/>
      <c r="N358" s="51"/>
      <c r="O358" s="51"/>
      <c r="Q358" s="72"/>
      <c r="R358" s="72"/>
    </row>
    <row r="359" spans="1:20" ht="126.75" customHeight="1">
      <c r="A359" s="18">
        <v>2</v>
      </c>
      <c r="B359" s="36" t="s">
        <v>188</v>
      </c>
      <c r="C359" s="51" t="s">
        <v>89</v>
      </c>
      <c r="D359" s="51" t="s">
        <v>97</v>
      </c>
      <c r="E359" s="18">
        <v>3500</v>
      </c>
      <c r="F359" s="18"/>
      <c r="G359" s="18"/>
      <c r="H359" s="104"/>
      <c r="I359" s="23"/>
      <c r="J359" s="70">
        <f>ROUND(H359*E359,2)</f>
        <v>0</v>
      </c>
      <c r="K359" s="44">
        <f t="shared" si="34"/>
        <v>0</v>
      </c>
      <c r="L359" s="51"/>
      <c r="M359" s="112"/>
      <c r="N359" s="51"/>
      <c r="O359" s="51"/>
      <c r="Q359" s="72"/>
      <c r="R359" s="72"/>
    </row>
    <row r="360" spans="1:20" ht="123.75" customHeight="1">
      <c r="A360" s="18">
        <v>3</v>
      </c>
      <c r="B360" s="36" t="s">
        <v>189</v>
      </c>
      <c r="C360" s="51" t="s">
        <v>89</v>
      </c>
      <c r="D360" s="51" t="s">
        <v>97</v>
      </c>
      <c r="E360" s="18">
        <v>6700</v>
      </c>
      <c r="F360" s="18"/>
      <c r="G360" s="18"/>
      <c r="H360" s="104"/>
      <c r="I360" s="23"/>
      <c r="J360" s="70">
        <f>ROUND(H360*E360,2)</f>
        <v>0</v>
      </c>
      <c r="K360" s="44">
        <f t="shared" si="34"/>
        <v>0</v>
      </c>
      <c r="L360" s="51"/>
      <c r="M360" s="112"/>
      <c r="N360" s="51"/>
      <c r="O360" s="51"/>
      <c r="Q360" s="72"/>
      <c r="R360" s="72"/>
    </row>
    <row r="361" spans="1:20" ht="133.5" customHeight="1">
      <c r="A361" s="18">
        <v>4</v>
      </c>
      <c r="B361" s="36" t="s">
        <v>189</v>
      </c>
      <c r="C361" s="51" t="s">
        <v>89</v>
      </c>
      <c r="D361" s="51" t="s">
        <v>97</v>
      </c>
      <c r="E361" s="18">
        <v>80</v>
      </c>
      <c r="F361" s="18"/>
      <c r="G361" s="18"/>
      <c r="H361" s="104"/>
      <c r="I361" s="23"/>
      <c r="J361" s="70">
        <f>ROUND(H361*E361,2)</f>
        <v>0</v>
      </c>
      <c r="K361" s="44">
        <f t="shared" si="34"/>
        <v>0</v>
      </c>
      <c r="L361" s="51"/>
      <c r="M361" s="112"/>
      <c r="N361" s="51"/>
      <c r="O361" s="51"/>
      <c r="Q361" s="72"/>
      <c r="R361" s="72"/>
    </row>
    <row r="362" spans="1:20" ht="15.75" thickBot="1">
      <c r="I362" s="105" t="s">
        <v>4</v>
      </c>
      <c r="J362" s="106">
        <f>SUM(J358:J361)</f>
        <v>0</v>
      </c>
      <c r="K362" s="107">
        <f>SUM(K358:K361)</f>
        <v>0</v>
      </c>
      <c r="Q362" s="79"/>
      <c r="R362" s="79"/>
      <c r="S362" s="79"/>
      <c r="T362" s="79"/>
    </row>
    <row r="363" spans="1:20" ht="15.75" thickBot="1"/>
    <row r="364" spans="1:20" ht="45.75" thickBot="1">
      <c r="B364" s="69"/>
      <c r="F364" s="84" t="s">
        <v>5</v>
      </c>
      <c r="G364" s="84" t="s">
        <v>6</v>
      </c>
      <c r="H364" s="85" t="s">
        <v>7</v>
      </c>
      <c r="I364" s="84" t="s">
        <v>296</v>
      </c>
      <c r="J364" s="84" t="s">
        <v>8</v>
      </c>
      <c r="K364" s="86" t="s">
        <v>9</v>
      </c>
      <c r="L364" s="87" t="s">
        <v>10</v>
      </c>
    </row>
    <row r="365" spans="1:20" ht="15.75" thickBot="1">
      <c r="F365" s="87">
        <f>J362</f>
        <v>0</v>
      </c>
      <c r="G365" s="87">
        <f>K362</f>
        <v>0</v>
      </c>
      <c r="H365" s="88">
        <v>0.2</v>
      </c>
      <c r="I365" s="87">
        <f>F365*H365</f>
        <v>0</v>
      </c>
      <c r="J365" s="89">
        <f>G365*H365</f>
        <v>0</v>
      </c>
      <c r="K365" s="90">
        <f>F365+I365</f>
        <v>0</v>
      </c>
      <c r="L365" s="91">
        <f>G365+J365</f>
        <v>0</v>
      </c>
    </row>
    <row r="368" spans="1:20">
      <c r="A368" s="175" t="s">
        <v>266</v>
      </c>
      <c r="B368" s="175"/>
    </row>
    <row r="369" spans="1:20" ht="60">
      <c r="A369" s="51" t="s">
        <v>17</v>
      </c>
      <c r="B369" s="62" t="s">
        <v>0</v>
      </c>
      <c r="C369" s="51" t="s">
        <v>18</v>
      </c>
      <c r="D369" s="63" t="s">
        <v>1</v>
      </c>
      <c r="E369" s="51" t="s">
        <v>20</v>
      </c>
      <c r="F369" s="64" t="s">
        <v>21</v>
      </c>
      <c r="G369" s="65" t="s">
        <v>2</v>
      </c>
      <c r="H369" s="66" t="s">
        <v>94</v>
      </c>
      <c r="I369" s="67" t="s">
        <v>3</v>
      </c>
      <c r="J369" s="68" t="s">
        <v>22</v>
      </c>
      <c r="K369" s="68" t="s">
        <v>23</v>
      </c>
      <c r="L369" s="67" t="s">
        <v>93</v>
      </c>
      <c r="M369" s="67" t="s">
        <v>100</v>
      </c>
      <c r="N369" s="67" t="s">
        <v>24</v>
      </c>
      <c r="O369" s="67" t="s">
        <v>25</v>
      </c>
      <c r="Q369" s="121"/>
    </row>
    <row r="370" spans="1:20" ht="75">
      <c r="A370" s="51">
        <v>1</v>
      </c>
      <c r="B370" s="36" t="s">
        <v>191</v>
      </c>
      <c r="C370" s="51" t="s">
        <v>89</v>
      </c>
      <c r="D370" s="51" t="s">
        <v>192</v>
      </c>
      <c r="E370" s="45">
        <v>60000</v>
      </c>
      <c r="F370" s="51"/>
      <c r="G370" s="51"/>
      <c r="H370" s="128"/>
      <c r="I370" s="23"/>
      <c r="J370" s="70">
        <f>ROUND(H370*E370,2)</f>
        <v>0</v>
      </c>
      <c r="K370" s="44">
        <f t="shared" ref="K370" si="35">ROUND(J370+(J370*I370),2)</f>
        <v>0</v>
      </c>
      <c r="L370" s="51"/>
      <c r="M370" s="112"/>
      <c r="N370" s="51"/>
      <c r="O370" s="51"/>
      <c r="Q370" s="96"/>
      <c r="R370" s="96"/>
      <c r="S370" s="96"/>
      <c r="T370" s="96"/>
    </row>
    <row r="371" spans="1:20" ht="15.75" thickBot="1">
      <c r="I371" s="105" t="s">
        <v>4</v>
      </c>
      <c r="J371" s="106">
        <f>SUM(J370)</f>
        <v>0</v>
      </c>
      <c r="K371" s="107">
        <f>SUM(K370)</f>
        <v>0</v>
      </c>
    </row>
    <row r="372" spans="1:20" ht="15.75" thickBot="1"/>
    <row r="373" spans="1:20" ht="45.75" thickBot="1">
      <c r="F373" s="84" t="s">
        <v>5</v>
      </c>
      <c r="G373" s="84" t="s">
        <v>6</v>
      </c>
      <c r="H373" s="85" t="s">
        <v>7</v>
      </c>
      <c r="I373" s="84" t="s">
        <v>296</v>
      </c>
      <c r="J373" s="84" t="s">
        <v>8</v>
      </c>
      <c r="K373" s="86" t="s">
        <v>9</v>
      </c>
      <c r="L373" s="87" t="s">
        <v>10</v>
      </c>
    </row>
    <row r="374" spans="1:20" ht="15.75" thickBot="1">
      <c r="F374" s="87">
        <f>J371</f>
        <v>0</v>
      </c>
      <c r="G374" s="87">
        <f>K371</f>
        <v>0</v>
      </c>
      <c r="H374" s="88">
        <v>0.2</v>
      </c>
      <c r="I374" s="87">
        <f>F374*H374</f>
        <v>0</v>
      </c>
      <c r="J374" s="89">
        <f>G374*H374</f>
        <v>0</v>
      </c>
      <c r="K374" s="90">
        <f>F374+I374</f>
        <v>0</v>
      </c>
      <c r="L374" s="91">
        <f>G374+J374</f>
        <v>0</v>
      </c>
    </row>
    <row r="377" spans="1:20">
      <c r="A377" s="175" t="s">
        <v>267</v>
      </c>
      <c r="B377" s="175"/>
    </row>
    <row r="378" spans="1:20" ht="60">
      <c r="A378" s="51" t="s">
        <v>17</v>
      </c>
      <c r="B378" s="62" t="s">
        <v>0</v>
      </c>
      <c r="C378" s="51" t="s">
        <v>18</v>
      </c>
      <c r="D378" s="63" t="s">
        <v>1</v>
      </c>
      <c r="E378" s="51" t="s">
        <v>20</v>
      </c>
      <c r="F378" s="64" t="s">
        <v>21</v>
      </c>
      <c r="G378" s="65" t="s">
        <v>2</v>
      </c>
      <c r="H378" s="66" t="s">
        <v>94</v>
      </c>
      <c r="I378" s="67" t="s">
        <v>3</v>
      </c>
      <c r="J378" s="68" t="s">
        <v>22</v>
      </c>
      <c r="K378" s="68" t="s">
        <v>23</v>
      </c>
      <c r="L378" s="67" t="s">
        <v>93</v>
      </c>
      <c r="M378" s="67" t="s">
        <v>100</v>
      </c>
      <c r="N378" s="67" t="s">
        <v>24</v>
      </c>
      <c r="O378" s="67" t="s">
        <v>25</v>
      </c>
      <c r="Q378" s="121"/>
    </row>
    <row r="379" spans="1:20" ht="30">
      <c r="A379" s="51">
        <v>1</v>
      </c>
      <c r="B379" s="36" t="s">
        <v>193</v>
      </c>
      <c r="C379" s="51" t="s">
        <v>89</v>
      </c>
      <c r="D379" s="51" t="s">
        <v>97</v>
      </c>
      <c r="E379" s="45">
        <v>180</v>
      </c>
      <c r="F379" s="51"/>
      <c r="G379" s="51"/>
      <c r="H379" s="128"/>
      <c r="I379" s="23"/>
      <c r="J379" s="70">
        <f>ROUND(H379*E379,2)</f>
        <v>0</v>
      </c>
      <c r="K379" s="44">
        <f t="shared" ref="K379" si="36">ROUND(J379+(J379*I379),2)</f>
        <v>0</v>
      </c>
      <c r="L379" s="51"/>
      <c r="M379" s="112"/>
      <c r="N379" s="51"/>
      <c r="O379" s="51"/>
      <c r="Q379" s="120"/>
      <c r="R379" s="120"/>
      <c r="S379" s="129"/>
      <c r="T379" s="129"/>
    </row>
    <row r="380" spans="1:20" ht="15.75" thickBot="1">
      <c r="I380" s="105" t="s">
        <v>4</v>
      </c>
      <c r="J380" s="106">
        <f>SUM(J379)</f>
        <v>0</v>
      </c>
      <c r="K380" s="107">
        <f>SUM(K379)</f>
        <v>0</v>
      </c>
    </row>
    <row r="381" spans="1:20" ht="15.75" thickBot="1"/>
    <row r="382" spans="1:20" ht="45.75" thickBot="1">
      <c r="F382" s="84" t="s">
        <v>5</v>
      </c>
      <c r="G382" s="84" t="s">
        <v>6</v>
      </c>
      <c r="H382" s="85" t="s">
        <v>7</v>
      </c>
      <c r="I382" s="84" t="s">
        <v>296</v>
      </c>
      <c r="J382" s="84" t="s">
        <v>8</v>
      </c>
      <c r="K382" s="86" t="s">
        <v>9</v>
      </c>
      <c r="L382" s="87" t="s">
        <v>10</v>
      </c>
    </row>
    <row r="383" spans="1:20" ht="15.75" thickBot="1">
      <c r="F383" s="87">
        <f>J380</f>
        <v>0</v>
      </c>
      <c r="G383" s="87">
        <f>K380</f>
        <v>0</v>
      </c>
      <c r="H383" s="88">
        <v>0.2</v>
      </c>
      <c r="I383" s="87">
        <f>F383*H383</f>
        <v>0</v>
      </c>
      <c r="J383" s="89">
        <f>G383*H383</f>
        <v>0</v>
      </c>
      <c r="K383" s="90">
        <f>F383+I383</f>
        <v>0</v>
      </c>
      <c r="L383" s="91">
        <f>G383+J383</f>
        <v>0</v>
      </c>
    </row>
    <row r="386" spans="1:20">
      <c r="A386" s="175" t="s">
        <v>268</v>
      </c>
      <c r="B386" s="175"/>
    </row>
    <row r="387" spans="1:20" ht="60">
      <c r="A387" s="51" t="s">
        <v>17</v>
      </c>
      <c r="B387" s="62" t="s">
        <v>0</v>
      </c>
      <c r="C387" s="51" t="s">
        <v>18</v>
      </c>
      <c r="D387" s="63" t="s">
        <v>1</v>
      </c>
      <c r="E387" s="51" t="s">
        <v>20</v>
      </c>
      <c r="F387" s="64" t="s">
        <v>21</v>
      </c>
      <c r="G387" s="65" t="s">
        <v>2</v>
      </c>
      <c r="H387" s="66" t="s">
        <v>94</v>
      </c>
      <c r="I387" s="67" t="s">
        <v>3</v>
      </c>
      <c r="J387" s="68" t="s">
        <v>22</v>
      </c>
      <c r="K387" s="68" t="s">
        <v>23</v>
      </c>
      <c r="L387" s="67" t="s">
        <v>93</v>
      </c>
      <c r="M387" s="67" t="s">
        <v>100</v>
      </c>
      <c r="N387" s="67" t="s">
        <v>24</v>
      </c>
      <c r="O387" s="67" t="s">
        <v>25</v>
      </c>
      <c r="Q387" s="113"/>
    </row>
    <row r="388" spans="1:20" ht="329.25" customHeight="1">
      <c r="A388" s="51">
        <v>1</v>
      </c>
      <c r="B388" s="36" t="s">
        <v>199</v>
      </c>
      <c r="C388" s="51" t="s">
        <v>89</v>
      </c>
      <c r="D388" s="51" t="s">
        <v>98</v>
      </c>
      <c r="E388" s="45">
        <v>7</v>
      </c>
      <c r="F388" s="51"/>
      <c r="G388" s="51"/>
      <c r="H388" s="128"/>
      <c r="I388" s="23"/>
      <c r="J388" s="70">
        <f>ROUND(H388*E388,2)</f>
        <v>0</v>
      </c>
      <c r="K388" s="44">
        <f t="shared" ref="K388:K392" si="37">ROUND(J388+(J388*I388),2)</f>
        <v>0</v>
      </c>
      <c r="L388" s="51"/>
      <c r="M388" s="112"/>
      <c r="N388" s="51"/>
      <c r="O388" s="51"/>
    </row>
    <row r="389" spans="1:20" ht="396" customHeight="1">
      <c r="A389" s="18">
        <v>2</v>
      </c>
      <c r="B389" s="130" t="s">
        <v>200</v>
      </c>
      <c r="C389" s="51" t="s">
        <v>89</v>
      </c>
      <c r="D389" s="51" t="s">
        <v>98</v>
      </c>
      <c r="E389" s="18">
        <v>1500</v>
      </c>
      <c r="F389" s="18"/>
      <c r="G389" s="18"/>
      <c r="H389" s="104"/>
      <c r="I389" s="23"/>
      <c r="J389" s="70">
        <f>ROUND(H389*E389,2)</f>
        <v>0</v>
      </c>
      <c r="K389" s="44">
        <f t="shared" si="37"/>
        <v>0</v>
      </c>
      <c r="L389" s="51"/>
      <c r="M389" s="112"/>
      <c r="N389" s="51"/>
      <c r="O389" s="51"/>
    </row>
    <row r="390" spans="1:20" ht="348.75" customHeight="1">
      <c r="A390" s="18">
        <v>3</v>
      </c>
      <c r="B390" s="130" t="s">
        <v>201</v>
      </c>
      <c r="C390" s="51" t="s">
        <v>89</v>
      </c>
      <c r="D390" s="51" t="s">
        <v>98</v>
      </c>
      <c r="E390" s="18">
        <v>3</v>
      </c>
      <c r="F390" s="18"/>
      <c r="G390" s="18"/>
      <c r="H390" s="104"/>
      <c r="I390" s="23"/>
      <c r="J390" s="70">
        <f>ROUND(H390*E390,2)</f>
        <v>0</v>
      </c>
      <c r="K390" s="44">
        <f t="shared" si="37"/>
        <v>0</v>
      </c>
      <c r="L390" s="51"/>
      <c r="M390" s="112"/>
      <c r="N390" s="51"/>
      <c r="O390" s="51"/>
    </row>
    <row r="391" spans="1:20" ht="338.25" customHeight="1">
      <c r="A391" s="18">
        <v>4</v>
      </c>
      <c r="B391" s="130" t="s">
        <v>202</v>
      </c>
      <c r="C391" s="51" t="s">
        <v>89</v>
      </c>
      <c r="D391" s="18" t="s">
        <v>146</v>
      </c>
      <c r="E391" s="18">
        <v>1</v>
      </c>
      <c r="F391" s="18"/>
      <c r="G391" s="18"/>
      <c r="H391" s="104"/>
      <c r="I391" s="23"/>
      <c r="J391" s="70">
        <f>ROUND(H391*E391,2)</f>
        <v>0</v>
      </c>
      <c r="K391" s="44">
        <f t="shared" si="37"/>
        <v>0</v>
      </c>
      <c r="L391" s="51"/>
      <c r="M391" s="112"/>
      <c r="N391" s="51"/>
      <c r="O391" s="51"/>
    </row>
    <row r="392" spans="1:20" ht="275.25" customHeight="1">
      <c r="A392" s="18">
        <v>5</v>
      </c>
      <c r="B392" s="130" t="s">
        <v>203</v>
      </c>
      <c r="C392" s="51" t="s">
        <v>89</v>
      </c>
      <c r="D392" s="51" t="s">
        <v>98</v>
      </c>
      <c r="E392" s="18">
        <v>70</v>
      </c>
      <c r="F392" s="18"/>
      <c r="G392" s="18"/>
      <c r="H392" s="104"/>
      <c r="I392" s="23"/>
      <c r="J392" s="70">
        <f>ROUND(H392*E392,2)</f>
        <v>0</v>
      </c>
      <c r="K392" s="44">
        <f t="shared" si="37"/>
        <v>0</v>
      </c>
      <c r="L392" s="51"/>
      <c r="M392" s="112"/>
      <c r="N392" s="51"/>
      <c r="O392" s="51"/>
    </row>
    <row r="393" spans="1:20" ht="15.75" thickBot="1">
      <c r="I393" s="105" t="s">
        <v>4</v>
      </c>
      <c r="J393" s="106">
        <f>SUM(J388:J392)</f>
        <v>0</v>
      </c>
      <c r="K393" s="107">
        <f>SUM(K388:K392)</f>
        <v>0</v>
      </c>
      <c r="Q393" s="96"/>
      <c r="R393" s="96"/>
      <c r="S393" s="96"/>
      <c r="T393" s="96"/>
    </row>
    <row r="394" spans="1:20" ht="15.75" thickBot="1"/>
    <row r="395" spans="1:20" ht="45.75" thickBot="1">
      <c r="F395" s="84" t="s">
        <v>5</v>
      </c>
      <c r="G395" s="84" t="s">
        <v>6</v>
      </c>
      <c r="H395" s="85" t="s">
        <v>7</v>
      </c>
      <c r="I395" s="84" t="s">
        <v>296</v>
      </c>
      <c r="J395" s="84" t="s">
        <v>8</v>
      </c>
      <c r="K395" s="86" t="s">
        <v>9</v>
      </c>
      <c r="L395" s="87" t="s">
        <v>10</v>
      </c>
    </row>
    <row r="396" spans="1:20" ht="15.75" thickBot="1">
      <c r="F396" s="87">
        <f>J393</f>
        <v>0</v>
      </c>
      <c r="G396" s="87">
        <f>K393</f>
        <v>0</v>
      </c>
      <c r="H396" s="88">
        <v>0.2</v>
      </c>
      <c r="I396" s="87">
        <f>F396*H396</f>
        <v>0</v>
      </c>
      <c r="J396" s="89">
        <f>G396*H396</f>
        <v>0</v>
      </c>
      <c r="K396" s="90">
        <f>F396+I396</f>
        <v>0</v>
      </c>
      <c r="L396" s="91">
        <f>G396+J396</f>
        <v>0</v>
      </c>
    </row>
    <row r="399" spans="1:20">
      <c r="A399" s="175" t="s">
        <v>269</v>
      </c>
      <c r="B399" s="175"/>
    </row>
    <row r="400" spans="1:20" ht="60">
      <c r="A400" s="51" t="s">
        <v>17</v>
      </c>
      <c r="B400" s="62" t="s">
        <v>0</v>
      </c>
      <c r="C400" s="51" t="s">
        <v>18</v>
      </c>
      <c r="D400" s="63" t="s">
        <v>1</v>
      </c>
      <c r="E400" s="51" t="s">
        <v>20</v>
      </c>
      <c r="F400" s="64" t="s">
        <v>21</v>
      </c>
      <c r="G400" s="65" t="s">
        <v>2</v>
      </c>
      <c r="H400" s="66" t="s">
        <v>94</v>
      </c>
      <c r="I400" s="67" t="s">
        <v>3</v>
      </c>
      <c r="J400" s="68" t="s">
        <v>22</v>
      </c>
      <c r="K400" s="68" t="s">
        <v>23</v>
      </c>
      <c r="L400" s="67" t="s">
        <v>93</v>
      </c>
      <c r="M400" s="67" t="s">
        <v>100</v>
      </c>
      <c r="N400" s="67" t="s">
        <v>24</v>
      </c>
      <c r="O400" s="67" t="s">
        <v>25</v>
      </c>
      <c r="Q400" s="113"/>
    </row>
    <row r="401" spans="1:20" ht="30">
      <c r="A401" s="51">
        <v>1</v>
      </c>
      <c r="B401" s="131" t="s">
        <v>204</v>
      </c>
      <c r="C401" s="51" t="s">
        <v>89</v>
      </c>
      <c r="D401" s="51" t="s">
        <v>98</v>
      </c>
      <c r="E401" s="45">
        <v>3000</v>
      </c>
      <c r="F401" s="51"/>
      <c r="G401" s="51"/>
      <c r="H401" s="128"/>
      <c r="I401" s="23"/>
      <c r="J401" s="70">
        <f>ROUND(H401*E401,2)</f>
        <v>0</v>
      </c>
      <c r="K401" s="44">
        <f t="shared" ref="K401" si="38">ROUND(J401+(J401*I401),2)</f>
        <v>0</v>
      </c>
      <c r="L401" s="51"/>
      <c r="M401" s="112"/>
      <c r="N401" s="51"/>
      <c r="O401" s="51"/>
      <c r="Q401" s="96"/>
      <c r="R401" s="96"/>
      <c r="S401" s="79"/>
      <c r="T401" s="79"/>
    </row>
    <row r="402" spans="1:20" ht="15.75" thickBot="1">
      <c r="I402" s="105" t="s">
        <v>4</v>
      </c>
      <c r="J402" s="106">
        <f>SUM(J401)</f>
        <v>0</v>
      </c>
      <c r="K402" s="107">
        <f>SUM(K401)</f>
        <v>0</v>
      </c>
    </row>
    <row r="403" spans="1:20" ht="15.75" thickBot="1"/>
    <row r="404" spans="1:20" ht="45.75" thickBot="1">
      <c r="B404" s="69"/>
      <c r="F404" s="84" t="s">
        <v>5</v>
      </c>
      <c r="G404" s="84" t="s">
        <v>6</v>
      </c>
      <c r="H404" s="85" t="s">
        <v>7</v>
      </c>
      <c r="I404" s="84" t="s">
        <v>296</v>
      </c>
      <c r="J404" s="84" t="s">
        <v>8</v>
      </c>
      <c r="K404" s="86" t="s">
        <v>9</v>
      </c>
      <c r="L404" s="87" t="s">
        <v>10</v>
      </c>
    </row>
    <row r="405" spans="1:20" ht="15.75" thickBot="1">
      <c r="F405" s="87">
        <f>J402</f>
        <v>0</v>
      </c>
      <c r="G405" s="87">
        <f>K402</f>
        <v>0</v>
      </c>
      <c r="H405" s="88">
        <v>0.2</v>
      </c>
      <c r="I405" s="87">
        <f>F405*H405</f>
        <v>0</v>
      </c>
      <c r="J405" s="89">
        <f>G405*H405</f>
        <v>0</v>
      </c>
      <c r="K405" s="90">
        <f>F405+I405</f>
        <v>0</v>
      </c>
      <c r="L405" s="91">
        <f>G405+J405</f>
        <v>0</v>
      </c>
    </row>
    <row r="408" spans="1:20">
      <c r="A408" s="175" t="s">
        <v>270</v>
      </c>
      <c r="B408" s="175"/>
    </row>
    <row r="409" spans="1:20" ht="60">
      <c r="A409" s="51" t="s">
        <v>17</v>
      </c>
      <c r="B409" s="62" t="s">
        <v>0</v>
      </c>
      <c r="C409" s="51" t="s">
        <v>18</v>
      </c>
      <c r="D409" s="63" t="s">
        <v>1</v>
      </c>
      <c r="E409" s="51" t="s">
        <v>20</v>
      </c>
      <c r="F409" s="64" t="s">
        <v>21</v>
      </c>
      <c r="G409" s="65" t="s">
        <v>2</v>
      </c>
      <c r="H409" s="66" t="s">
        <v>94</v>
      </c>
      <c r="I409" s="67" t="s">
        <v>3</v>
      </c>
      <c r="J409" s="68" t="s">
        <v>22</v>
      </c>
      <c r="K409" s="68" t="s">
        <v>23</v>
      </c>
      <c r="L409" s="67" t="s">
        <v>93</v>
      </c>
      <c r="M409" s="67" t="s">
        <v>100</v>
      </c>
      <c r="N409" s="67" t="s">
        <v>24</v>
      </c>
      <c r="O409" s="67" t="s">
        <v>25</v>
      </c>
      <c r="Q409" s="121"/>
    </row>
    <row r="410" spans="1:20" ht="30">
      <c r="A410" s="51">
        <v>1</v>
      </c>
      <c r="B410" s="36" t="s">
        <v>211</v>
      </c>
      <c r="C410" s="51" t="s">
        <v>89</v>
      </c>
      <c r="D410" s="51" t="s">
        <v>97</v>
      </c>
      <c r="E410" s="45">
        <v>5</v>
      </c>
      <c r="F410" s="51"/>
      <c r="G410" s="51"/>
      <c r="H410" s="128"/>
      <c r="I410" s="23"/>
      <c r="J410" s="70">
        <f>ROUND(H410*E410,2)</f>
        <v>0</v>
      </c>
      <c r="K410" s="44">
        <f t="shared" ref="K410" si="39">ROUND(J410+(J410*I410),2)</f>
        <v>0</v>
      </c>
      <c r="L410" s="51"/>
      <c r="M410" s="112"/>
      <c r="N410" s="51"/>
      <c r="O410" s="51"/>
      <c r="Q410" s="96"/>
      <c r="R410" s="96"/>
      <c r="S410" s="96"/>
      <c r="T410" s="96"/>
    </row>
    <row r="411" spans="1:20" ht="15.75" thickBot="1">
      <c r="I411" s="105" t="s">
        <v>4</v>
      </c>
      <c r="J411" s="106">
        <f>SUM(J410)</f>
        <v>0</v>
      </c>
      <c r="K411" s="107">
        <f>SUM(K410)</f>
        <v>0</v>
      </c>
    </row>
    <row r="412" spans="1:20" ht="15.75" thickBot="1"/>
    <row r="413" spans="1:20" ht="45.75" thickBot="1">
      <c r="B413" s="69"/>
      <c r="F413" s="84" t="s">
        <v>5</v>
      </c>
      <c r="G413" s="84" t="s">
        <v>6</v>
      </c>
      <c r="H413" s="85" t="s">
        <v>7</v>
      </c>
      <c r="I413" s="84" t="s">
        <v>296</v>
      </c>
      <c r="J413" s="84" t="s">
        <v>8</v>
      </c>
      <c r="K413" s="86" t="s">
        <v>9</v>
      </c>
      <c r="L413" s="87" t="s">
        <v>10</v>
      </c>
    </row>
    <row r="414" spans="1:20" ht="15.75" thickBot="1">
      <c r="F414" s="87">
        <f>J411</f>
        <v>0</v>
      </c>
      <c r="G414" s="87">
        <f>K411</f>
        <v>0</v>
      </c>
      <c r="H414" s="88">
        <v>0.2</v>
      </c>
      <c r="I414" s="87">
        <f>F414*H414</f>
        <v>0</v>
      </c>
      <c r="J414" s="89">
        <f>G414*H414</f>
        <v>0</v>
      </c>
      <c r="K414" s="90">
        <f>F414+I414</f>
        <v>0</v>
      </c>
      <c r="L414" s="91">
        <f>G414+J414</f>
        <v>0</v>
      </c>
    </row>
    <row r="417" spans="1:20">
      <c r="A417" s="175" t="s">
        <v>271</v>
      </c>
      <c r="B417" s="175"/>
    </row>
    <row r="418" spans="1:20" ht="60">
      <c r="A418" s="51" t="s">
        <v>17</v>
      </c>
      <c r="B418" s="62" t="s">
        <v>0</v>
      </c>
      <c r="C418" s="51" t="s">
        <v>18</v>
      </c>
      <c r="D418" s="63" t="s">
        <v>1</v>
      </c>
      <c r="E418" s="51" t="s">
        <v>20</v>
      </c>
      <c r="F418" s="64" t="s">
        <v>21</v>
      </c>
      <c r="G418" s="65" t="s">
        <v>2</v>
      </c>
      <c r="H418" s="66" t="s">
        <v>94</v>
      </c>
      <c r="I418" s="67" t="s">
        <v>3</v>
      </c>
      <c r="J418" s="68" t="s">
        <v>22</v>
      </c>
      <c r="K418" s="68" t="s">
        <v>23</v>
      </c>
      <c r="L418" s="67" t="s">
        <v>93</v>
      </c>
      <c r="M418" s="67" t="s">
        <v>100</v>
      </c>
      <c r="N418" s="67" t="s">
        <v>24</v>
      </c>
      <c r="O418" s="67" t="s">
        <v>25</v>
      </c>
      <c r="Q418" s="121"/>
    </row>
    <row r="419" spans="1:20">
      <c r="A419" s="51">
        <v>1</v>
      </c>
      <c r="B419" s="36" t="s">
        <v>213</v>
      </c>
      <c r="C419" s="51" t="s">
        <v>89</v>
      </c>
      <c r="D419" s="51" t="s">
        <v>98</v>
      </c>
      <c r="E419" s="45">
        <v>600</v>
      </c>
      <c r="F419" s="51"/>
      <c r="G419" s="51"/>
      <c r="H419" s="132"/>
      <c r="I419" s="23"/>
      <c r="J419" s="70">
        <f>ROUND(H419*E419,2)</f>
        <v>0</v>
      </c>
      <c r="K419" s="44">
        <f t="shared" ref="K419:K422" si="40">ROUND(J419+(J419*I419),2)</f>
        <v>0</v>
      </c>
      <c r="L419" s="51"/>
      <c r="M419" s="112"/>
      <c r="N419" s="51"/>
      <c r="O419" s="51"/>
    </row>
    <row r="420" spans="1:20" ht="30">
      <c r="A420" s="18">
        <v>2</v>
      </c>
      <c r="B420" s="36" t="s">
        <v>214</v>
      </c>
      <c r="C420" s="51" t="s">
        <v>89</v>
      </c>
      <c r="D420" s="51" t="s">
        <v>98</v>
      </c>
      <c r="E420" s="18">
        <v>350</v>
      </c>
      <c r="F420" s="18"/>
      <c r="G420" s="18"/>
      <c r="H420" s="104"/>
      <c r="I420" s="23"/>
      <c r="J420" s="70">
        <f>ROUND(H420*E420,2)</f>
        <v>0</v>
      </c>
      <c r="K420" s="44">
        <f t="shared" si="40"/>
        <v>0</v>
      </c>
      <c r="L420" s="18"/>
      <c r="M420" s="18"/>
      <c r="N420" s="18"/>
      <c r="O420" s="18"/>
    </row>
    <row r="421" spans="1:20" ht="30">
      <c r="A421" s="18">
        <v>3</v>
      </c>
      <c r="B421" s="36" t="s">
        <v>215</v>
      </c>
      <c r="C421" s="51" t="s">
        <v>89</v>
      </c>
      <c r="D421" s="51" t="s">
        <v>98</v>
      </c>
      <c r="E421" s="18">
        <v>100</v>
      </c>
      <c r="F421" s="18"/>
      <c r="G421" s="18"/>
      <c r="H421" s="104"/>
      <c r="I421" s="23"/>
      <c r="J421" s="70">
        <f>ROUND(H421*E421,2)</f>
        <v>0</v>
      </c>
      <c r="K421" s="44">
        <f t="shared" si="40"/>
        <v>0</v>
      </c>
      <c r="L421" s="18"/>
      <c r="M421" s="18"/>
      <c r="N421" s="18"/>
      <c r="O421" s="18"/>
    </row>
    <row r="422" spans="1:20" ht="30">
      <c r="A422" s="18">
        <v>4</v>
      </c>
      <c r="B422" s="36" t="s">
        <v>212</v>
      </c>
      <c r="C422" s="51" t="s">
        <v>89</v>
      </c>
      <c r="D422" s="51" t="s">
        <v>98</v>
      </c>
      <c r="E422" s="18">
        <v>3300</v>
      </c>
      <c r="F422" s="18"/>
      <c r="G422" s="18"/>
      <c r="H422" s="104"/>
      <c r="I422" s="23"/>
      <c r="J422" s="70">
        <f>ROUND(H422*E422,2)</f>
        <v>0</v>
      </c>
      <c r="K422" s="44">
        <f t="shared" si="40"/>
        <v>0</v>
      </c>
      <c r="L422" s="18"/>
      <c r="M422" s="18"/>
      <c r="N422" s="18"/>
      <c r="O422" s="18"/>
    </row>
    <row r="423" spans="1:20">
      <c r="I423" s="133" t="s">
        <v>4</v>
      </c>
      <c r="J423" s="134">
        <f>SUM(J419:J422)</f>
        <v>0</v>
      </c>
      <c r="K423" s="134">
        <f>SUM(K419:K422)</f>
        <v>0</v>
      </c>
      <c r="Q423" s="96"/>
      <c r="R423" s="96"/>
      <c r="S423" s="96"/>
      <c r="T423" s="96"/>
    </row>
    <row r="424" spans="1:20" ht="15.75" thickBot="1"/>
    <row r="425" spans="1:20" ht="45.75" thickBot="1">
      <c r="B425" s="69"/>
      <c r="F425" s="84" t="s">
        <v>5</v>
      </c>
      <c r="G425" s="84" t="s">
        <v>6</v>
      </c>
      <c r="H425" s="85" t="s">
        <v>7</v>
      </c>
      <c r="I425" s="84" t="s">
        <v>296</v>
      </c>
      <c r="J425" s="84" t="s">
        <v>8</v>
      </c>
      <c r="K425" s="86" t="s">
        <v>9</v>
      </c>
      <c r="L425" s="87" t="s">
        <v>10</v>
      </c>
    </row>
    <row r="426" spans="1:20" ht="15.75" thickBot="1">
      <c r="F426" s="87">
        <f>J423</f>
        <v>0</v>
      </c>
      <c r="G426" s="87">
        <f>K423</f>
        <v>0</v>
      </c>
      <c r="H426" s="88">
        <v>0.2</v>
      </c>
      <c r="I426" s="87">
        <f>F426*H426</f>
        <v>0</v>
      </c>
      <c r="J426" s="89">
        <f>G426*H426</f>
        <v>0</v>
      </c>
      <c r="K426" s="90">
        <f>F426+I426</f>
        <v>0</v>
      </c>
      <c r="L426" s="91">
        <f>G426+J426</f>
        <v>0</v>
      </c>
    </row>
    <row r="429" spans="1:20">
      <c r="A429" s="175" t="s">
        <v>272</v>
      </c>
      <c r="B429" s="175"/>
    </row>
    <row r="430" spans="1:20" ht="60">
      <c r="A430" s="51" t="s">
        <v>17</v>
      </c>
      <c r="B430" s="62" t="s">
        <v>0</v>
      </c>
      <c r="C430" s="51" t="s">
        <v>18</v>
      </c>
      <c r="D430" s="63" t="s">
        <v>1</v>
      </c>
      <c r="E430" s="51" t="s">
        <v>20</v>
      </c>
      <c r="F430" s="64" t="s">
        <v>21</v>
      </c>
      <c r="G430" s="65" t="s">
        <v>2</v>
      </c>
      <c r="H430" s="66" t="s">
        <v>94</v>
      </c>
      <c r="I430" s="67" t="s">
        <v>3</v>
      </c>
      <c r="J430" s="68" t="s">
        <v>22</v>
      </c>
      <c r="K430" s="68" t="s">
        <v>23</v>
      </c>
      <c r="L430" s="67" t="s">
        <v>93</v>
      </c>
      <c r="M430" s="67" t="s">
        <v>100</v>
      </c>
      <c r="N430" s="67" t="s">
        <v>24</v>
      </c>
      <c r="O430" s="67" t="s">
        <v>25</v>
      </c>
      <c r="Q430" s="121"/>
    </row>
    <row r="431" spans="1:20" ht="317.25" customHeight="1">
      <c r="A431" s="51">
        <v>1</v>
      </c>
      <c r="B431" s="36" t="s">
        <v>244</v>
      </c>
      <c r="C431" s="51" t="s">
        <v>89</v>
      </c>
      <c r="D431" s="51" t="s">
        <v>218</v>
      </c>
      <c r="E431" s="45">
        <v>1000</v>
      </c>
      <c r="F431" s="51"/>
      <c r="G431" s="51"/>
      <c r="H431" s="128"/>
      <c r="I431" s="23"/>
      <c r="J431" s="70">
        <f>ROUND(H431*E431,2)</f>
        <v>0</v>
      </c>
      <c r="K431" s="44">
        <f t="shared" ref="K431" si="41">ROUND(J431+(J431*I431),2)</f>
        <v>0</v>
      </c>
      <c r="L431" s="51"/>
      <c r="M431" s="112"/>
      <c r="N431" s="51"/>
      <c r="O431" s="51"/>
      <c r="Q431" s="135"/>
      <c r="R431" s="135"/>
      <c r="S431" s="135"/>
      <c r="T431" s="135"/>
    </row>
    <row r="432" spans="1:20" ht="15.75" thickBot="1">
      <c r="I432" s="105" t="s">
        <v>4</v>
      </c>
      <c r="J432" s="106">
        <f>SUM(J431)</f>
        <v>0</v>
      </c>
      <c r="K432" s="107">
        <f>SUM(K431)</f>
        <v>0</v>
      </c>
    </row>
    <row r="433" spans="1:20" ht="15.75" thickBot="1"/>
    <row r="434" spans="1:20" ht="45.75" thickBot="1">
      <c r="B434" s="69"/>
      <c r="F434" s="84" t="s">
        <v>5</v>
      </c>
      <c r="G434" s="84" t="s">
        <v>6</v>
      </c>
      <c r="H434" s="85" t="s">
        <v>7</v>
      </c>
      <c r="I434" s="84" t="s">
        <v>296</v>
      </c>
      <c r="J434" s="84" t="s">
        <v>8</v>
      </c>
      <c r="K434" s="86" t="s">
        <v>9</v>
      </c>
      <c r="L434" s="87" t="s">
        <v>10</v>
      </c>
    </row>
    <row r="435" spans="1:20" ht="15.75" thickBot="1">
      <c r="F435" s="87">
        <f>J432</f>
        <v>0</v>
      </c>
      <c r="G435" s="87">
        <f>K432</f>
        <v>0</v>
      </c>
      <c r="H435" s="88">
        <v>0.2</v>
      </c>
      <c r="I435" s="87">
        <f>F435*H435</f>
        <v>0</v>
      </c>
      <c r="J435" s="89">
        <f>G435*H435</f>
        <v>0</v>
      </c>
      <c r="K435" s="90">
        <f>F435+I435</f>
        <v>0</v>
      </c>
      <c r="L435" s="91">
        <f>G435+J435</f>
        <v>0</v>
      </c>
    </row>
    <row r="438" spans="1:20">
      <c r="A438" s="175" t="s">
        <v>273</v>
      </c>
      <c r="B438" s="175"/>
    </row>
    <row r="439" spans="1:20" ht="60">
      <c r="A439" s="51" t="s">
        <v>17</v>
      </c>
      <c r="B439" s="62" t="s">
        <v>0</v>
      </c>
      <c r="C439" s="51" t="s">
        <v>18</v>
      </c>
      <c r="D439" s="63" t="s">
        <v>1</v>
      </c>
      <c r="E439" s="51" t="s">
        <v>20</v>
      </c>
      <c r="F439" s="64" t="s">
        <v>21</v>
      </c>
      <c r="G439" s="65" t="s">
        <v>2</v>
      </c>
      <c r="H439" s="66" t="s">
        <v>94</v>
      </c>
      <c r="I439" s="67" t="s">
        <v>3</v>
      </c>
      <c r="J439" s="68" t="s">
        <v>22</v>
      </c>
      <c r="K439" s="68" t="s">
        <v>23</v>
      </c>
      <c r="L439" s="67" t="s">
        <v>93</v>
      </c>
      <c r="M439" s="67" t="s">
        <v>100</v>
      </c>
      <c r="N439" s="67" t="s">
        <v>24</v>
      </c>
      <c r="O439" s="67" t="s">
        <v>25</v>
      </c>
      <c r="Q439" s="121"/>
    </row>
    <row r="440" spans="1:20" ht="90">
      <c r="A440" s="51">
        <v>1</v>
      </c>
      <c r="B440" s="36" t="s">
        <v>219</v>
      </c>
      <c r="C440" s="51" t="s">
        <v>89</v>
      </c>
      <c r="D440" s="51" t="s">
        <v>220</v>
      </c>
      <c r="E440" s="45">
        <v>10</v>
      </c>
      <c r="F440" s="51"/>
      <c r="G440" s="51"/>
      <c r="H440" s="132"/>
      <c r="I440" s="23"/>
      <c r="J440" s="70">
        <f>ROUND(H440*E440,2)</f>
        <v>0</v>
      </c>
      <c r="K440" s="44">
        <f t="shared" ref="K440:K441" si="42">ROUND(J440+(J440*I440),2)</f>
        <v>0</v>
      </c>
      <c r="L440" s="51"/>
      <c r="M440" s="112"/>
      <c r="N440" s="51"/>
      <c r="O440" s="51"/>
    </row>
    <row r="441" spans="1:20" ht="75">
      <c r="A441" s="18">
        <v>2</v>
      </c>
      <c r="B441" s="36" t="s">
        <v>221</v>
      </c>
      <c r="C441" s="51" t="s">
        <v>89</v>
      </c>
      <c r="D441" s="51" t="s">
        <v>98</v>
      </c>
      <c r="E441" s="18">
        <v>20</v>
      </c>
      <c r="F441" s="18"/>
      <c r="G441" s="18"/>
      <c r="H441" s="104"/>
      <c r="I441" s="23"/>
      <c r="J441" s="70">
        <f>ROUND(H441*E441,2)</f>
        <v>0</v>
      </c>
      <c r="K441" s="44">
        <f t="shared" si="42"/>
        <v>0</v>
      </c>
      <c r="L441" s="18"/>
      <c r="M441" s="18"/>
      <c r="N441" s="18"/>
      <c r="O441" s="18"/>
    </row>
    <row r="442" spans="1:20">
      <c r="I442" s="133" t="s">
        <v>4</v>
      </c>
      <c r="J442" s="134">
        <f>SUM(J440:J441)</f>
        <v>0</v>
      </c>
      <c r="K442" s="134">
        <f>SUM(K440:K441)</f>
        <v>0</v>
      </c>
      <c r="Q442" s="96"/>
      <c r="R442" s="96"/>
      <c r="S442" s="96"/>
      <c r="T442" s="96"/>
    </row>
    <row r="443" spans="1:20" ht="15.75" thickBot="1"/>
    <row r="444" spans="1:20" ht="45.75" thickBot="1">
      <c r="B444" s="69"/>
      <c r="F444" s="84" t="s">
        <v>5</v>
      </c>
      <c r="G444" s="84" t="s">
        <v>6</v>
      </c>
      <c r="H444" s="85" t="s">
        <v>7</v>
      </c>
      <c r="I444" s="84" t="s">
        <v>296</v>
      </c>
      <c r="J444" s="84" t="s">
        <v>8</v>
      </c>
      <c r="K444" s="86" t="s">
        <v>9</v>
      </c>
      <c r="L444" s="87" t="s">
        <v>10</v>
      </c>
    </row>
    <row r="445" spans="1:20" ht="15.75" thickBot="1">
      <c r="F445" s="87">
        <f>J442</f>
        <v>0</v>
      </c>
      <c r="G445" s="87">
        <f>K442</f>
        <v>0</v>
      </c>
      <c r="H445" s="88">
        <v>0.2</v>
      </c>
      <c r="I445" s="87">
        <f>F445*H445</f>
        <v>0</v>
      </c>
      <c r="J445" s="89">
        <f>G445*H445</f>
        <v>0</v>
      </c>
      <c r="K445" s="90">
        <f>F445+I445</f>
        <v>0</v>
      </c>
      <c r="L445" s="91">
        <f>G445+J445</f>
        <v>0</v>
      </c>
    </row>
    <row r="448" spans="1:20">
      <c r="A448" s="175" t="s">
        <v>274</v>
      </c>
      <c r="B448" s="175"/>
    </row>
    <row r="449" spans="1:20" ht="60">
      <c r="A449" s="51" t="s">
        <v>17</v>
      </c>
      <c r="B449" s="62" t="s">
        <v>0</v>
      </c>
      <c r="C449" s="51" t="s">
        <v>18</v>
      </c>
      <c r="D449" s="63" t="s">
        <v>1</v>
      </c>
      <c r="E449" s="51" t="s">
        <v>20</v>
      </c>
      <c r="F449" s="64" t="s">
        <v>21</v>
      </c>
      <c r="G449" s="65" t="s">
        <v>2</v>
      </c>
      <c r="H449" s="66" t="s">
        <v>94</v>
      </c>
      <c r="I449" s="67" t="s">
        <v>3</v>
      </c>
      <c r="J449" s="68" t="s">
        <v>22</v>
      </c>
      <c r="K449" s="68" t="s">
        <v>23</v>
      </c>
      <c r="L449" s="67" t="s">
        <v>93</v>
      </c>
      <c r="M449" s="67" t="s">
        <v>100</v>
      </c>
      <c r="N449" s="67" t="s">
        <v>24</v>
      </c>
      <c r="O449" s="67" t="s">
        <v>25</v>
      </c>
      <c r="Q449" s="121"/>
    </row>
    <row r="450" spans="1:20">
      <c r="A450" s="51">
        <v>1</v>
      </c>
      <c r="B450" s="36" t="s">
        <v>222</v>
      </c>
      <c r="C450" s="51" t="s">
        <v>89</v>
      </c>
      <c r="D450" s="51" t="s">
        <v>223</v>
      </c>
      <c r="E450" s="45">
        <v>36</v>
      </c>
      <c r="F450" s="51"/>
      <c r="G450" s="51"/>
      <c r="H450" s="132"/>
      <c r="I450" s="23"/>
      <c r="J450" s="70">
        <f>ROUND(H450*E450,2)</f>
        <v>0</v>
      </c>
      <c r="K450" s="44">
        <f t="shared" ref="K450" si="43">ROUND(J450+(J450*I450),2)</f>
        <v>0</v>
      </c>
      <c r="L450" s="51"/>
      <c r="M450" s="112"/>
      <c r="N450" s="51"/>
      <c r="O450" s="51"/>
      <c r="Q450" s="136"/>
      <c r="R450" s="136"/>
      <c r="S450" s="136"/>
      <c r="T450" s="136"/>
    </row>
    <row r="451" spans="1:20">
      <c r="I451" s="133" t="s">
        <v>4</v>
      </c>
      <c r="J451" s="134">
        <f>SUM(J450:J450)</f>
        <v>0</v>
      </c>
      <c r="K451" s="134">
        <f>SUM(K450:K450)</f>
        <v>0</v>
      </c>
    </row>
    <row r="452" spans="1:20" ht="15.75" thickBot="1"/>
    <row r="453" spans="1:20" ht="45.75" thickBot="1">
      <c r="B453" s="69"/>
      <c r="F453" s="84" t="s">
        <v>5</v>
      </c>
      <c r="G453" s="84" t="s">
        <v>6</v>
      </c>
      <c r="H453" s="85" t="s">
        <v>7</v>
      </c>
      <c r="I453" s="84" t="s">
        <v>296</v>
      </c>
      <c r="J453" s="84" t="s">
        <v>8</v>
      </c>
      <c r="K453" s="86" t="s">
        <v>9</v>
      </c>
      <c r="L453" s="87" t="s">
        <v>10</v>
      </c>
    </row>
    <row r="454" spans="1:20" ht="15.75" thickBot="1">
      <c r="F454" s="87">
        <f>J451</f>
        <v>0</v>
      </c>
      <c r="G454" s="87">
        <f>K451</f>
        <v>0</v>
      </c>
      <c r="H454" s="88">
        <v>0.2</v>
      </c>
      <c r="I454" s="87">
        <f>F454*H454</f>
        <v>0</v>
      </c>
      <c r="J454" s="89">
        <f>G454*H454</f>
        <v>0</v>
      </c>
      <c r="K454" s="90">
        <f>F454+I454</f>
        <v>0</v>
      </c>
      <c r="L454" s="91">
        <f>G454+J454</f>
        <v>0</v>
      </c>
    </row>
    <row r="457" spans="1:20">
      <c r="A457" s="175" t="s">
        <v>275</v>
      </c>
      <c r="B457" s="175"/>
    </row>
    <row r="458" spans="1:20" ht="60">
      <c r="A458" s="51" t="s">
        <v>17</v>
      </c>
      <c r="B458" s="62" t="s">
        <v>0</v>
      </c>
      <c r="C458" s="51" t="s">
        <v>18</v>
      </c>
      <c r="D458" s="63" t="s">
        <v>1</v>
      </c>
      <c r="E458" s="51" t="s">
        <v>20</v>
      </c>
      <c r="F458" s="64" t="s">
        <v>21</v>
      </c>
      <c r="G458" s="65" t="s">
        <v>2</v>
      </c>
      <c r="H458" s="66" t="s">
        <v>94</v>
      </c>
      <c r="I458" s="67" t="s">
        <v>3</v>
      </c>
      <c r="J458" s="68" t="s">
        <v>22</v>
      </c>
      <c r="K458" s="68" t="s">
        <v>23</v>
      </c>
      <c r="L458" s="67" t="s">
        <v>93</v>
      </c>
      <c r="M458" s="67" t="s">
        <v>100</v>
      </c>
      <c r="N458" s="67" t="s">
        <v>24</v>
      </c>
      <c r="O458" s="67" t="s">
        <v>25</v>
      </c>
      <c r="Q458" s="93"/>
    </row>
    <row r="459" spans="1:20" ht="210">
      <c r="A459" s="51">
        <v>1</v>
      </c>
      <c r="B459" s="36" t="s">
        <v>241</v>
      </c>
      <c r="C459" s="51" t="s">
        <v>89</v>
      </c>
      <c r="D459" s="51" t="s">
        <v>98</v>
      </c>
      <c r="E459" s="45">
        <v>45000</v>
      </c>
      <c r="F459" s="51"/>
      <c r="G459" s="51"/>
      <c r="H459" s="132"/>
      <c r="I459" s="23"/>
      <c r="J459" s="70">
        <f>ROUND(H459*E459,2)</f>
        <v>0</v>
      </c>
      <c r="K459" s="44">
        <f t="shared" ref="K459:K461" si="44">ROUND(J459+(J459*I459),2)</f>
        <v>0</v>
      </c>
      <c r="L459" s="51"/>
      <c r="M459" s="112"/>
      <c r="N459" s="51"/>
      <c r="O459" s="51"/>
    </row>
    <row r="460" spans="1:20" ht="210">
      <c r="A460" s="18">
        <v>2</v>
      </c>
      <c r="B460" s="36" t="s">
        <v>242</v>
      </c>
      <c r="C460" s="51" t="s">
        <v>89</v>
      </c>
      <c r="D460" s="51" t="s">
        <v>98</v>
      </c>
      <c r="E460" s="18">
        <v>45000</v>
      </c>
      <c r="F460" s="18"/>
      <c r="G460" s="18"/>
      <c r="H460" s="104"/>
      <c r="I460" s="23"/>
      <c r="J460" s="70">
        <f>ROUND(H460*E460,2)</f>
        <v>0</v>
      </c>
      <c r="K460" s="44">
        <f t="shared" si="44"/>
        <v>0</v>
      </c>
      <c r="L460" s="18"/>
      <c r="M460" s="18"/>
      <c r="N460" s="18"/>
      <c r="O460" s="18"/>
    </row>
    <row r="461" spans="1:20" ht="210">
      <c r="A461" s="18">
        <v>3</v>
      </c>
      <c r="B461" s="36" t="s">
        <v>243</v>
      </c>
      <c r="C461" s="51" t="s">
        <v>89</v>
      </c>
      <c r="D461" s="51" t="s">
        <v>98</v>
      </c>
      <c r="E461" s="18">
        <v>90000</v>
      </c>
      <c r="F461" s="18"/>
      <c r="G461" s="18"/>
      <c r="H461" s="104"/>
      <c r="I461" s="23"/>
      <c r="J461" s="70">
        <f>ROUND(H461*E461,2)</f>
        <v>0</v>
      </c>
      <c r="K461" s="44">
        <f t="shared" si="44"/>
        <v>0</v>
      </c>
      <c r="L461" s="18"/>
      <c r="M461" s="18"/>
      <c r="N461" s="18"/>
      <c r="O461" s="18"/>
    </row>
    <row r="462" spans="1:20">
      <c r="I462" s="133" t="s">
        <v>4</v>
      </c>
      <c r="J462" s="134">
        <f>SUM(J459:J461)</f>
        <v>0</v>
      </c>
      <c r="K462" s="134">
        <f>SUM(K459:K461)</f>
        <v>0</v>
      </c>
      <c r="Q462" s="96"/>
      <c r="R462" s="96"/>
      <c r="S462" s="96"/>
      <c r="T462" s="96"/>
    </row>
    <row r="463" spans="1:20" ht="15.75" thickBot="1"/>
    <row r="464" spans="1:20" ht="45.75" thickBot="1">
      <c r="B464" s="69" t="s">
        <v>240</v>
      </c>
      <c r="F464" s="84" t="s">
        <v>5</v>
      </c>
      <c r="G464" s="84" t="s">
        <v>6</v>
      </c>
      <c r="H464" s="85" t="s">
        <v>7</v>
      </c>
      <c r="I464" s="84" t="s">
        <v>296</v>
      </c>
      <c r="J464" s="84" t="s">
        <v>8</v>
      </c>
      <c r="K464" s="86" t="s">
        <v>9</v>
      </c>
      <c r="L464" s="87" t="s">
        <v>10</v>
      </c>
    </row>
    <row r="465" spans="1:20" ht="15.75" thickBot="1">
      <c r="F465" s="87">
        <f>J462</f>
        <v>0</v>
      </c>
      <c r="G465" s="87">
        <f>K462</f>
        <v>0</v>
      </c>
      <c r="H465" s="88">
        <v>0.2</v>
      </c>
      <c r="I465" s="87">
        <f>F465*H465</f>
        <v>0</v>
      </c>
      <c r="J465" s="89">
        <f>G465*H465</f>
        <v>0</v>
      </c>
      <c r="K465" s="90">
        <f>F465+I465</f>
        <v>0</v>
      </c>
      <c r="L465" s="91">
        <f>G465+J465</f>
        <v>0</v>
      </c>
    </row>
    <row r="466" spans="1:20">
      <c r="F466" s="81"/>
      <c r="G466" s="81"/>
      <c r="H466" s="137"/>
      <c r="I466" s="81"/>
      <c r="J466" s="81"/>
      <c r="K466" s="81"/>
    </row>
    <row r="468" spans="1:20">
      <c r="A468" s="175" t="s">
        <v>276</v>
      </c>
      <c r="B468" s="175"/>
    </row>
    <row r="469" spans="1:20" ht="60">
      <c r="A469" s="51" t="s">
        <v>17</v>
      </c>
      <c r="B469" s="62" t="s">
        <v>0</v>
      </c>
      <c r="C469" s="51" t="s">
        <v>18</v>
      </c>
      <c r="D469" s="63" t="s">
        <v>1</v>
      </c>
      <c r="E469" s="51" t="s">
        <v>20</v>
      </c>
      <c r="F469" s="64" t="s">
        <v>21</v>
      </c>
      <c r="G469" s="65" t="s">
        <v>2</v>
      </c>
      <c r="H469" s="66" t="s">
        <v>94</v>
      </c>
      <c r="I469" s="67" t="s">
        <v>3</v>
      </c>
      <c r="J469" s="68" t="s">
        <v>22</v>
      </c>
      <c r="K469" s="68" t="s">
        <v>23</v>
      </c>
      <c r="L469" s="67" t="s">
        <v>93</v>
      </c>
      <c r="M469" s="67" t="s">
        <v>100</v>
      </c>
      <c r="N469" s="67" t="s">
        <v>24</v>
      </c>
      <c r="O469" s="67" t="s">
        <v>25</v>
      </c>
    </row>
    <row r="470" spans="1:20" ht="30">
      <c r="A470" s="51">
        <v>1</v>
      </c>
      <c r="B470" s="36" t="s">
        <v>245</v>
      </c>
      <c r="C470" s="51" t="s">
        <v>89</v>
      </c>
      <c r="D470" s="51" t="s">
        <v>98</v>
      </c>
      <c r="E470" s="45">
        <v>12000</v>
      </c>
      <c r="F470" s="51"/>
      <c r="G470" s="51"/>
      <c r="H470" s="132"/>
      <c r="I470" s="23"/>
      <c r="J470" s="70">
        <f>ROUND(H470*E470,2)</f>
        <v>0</v>
      </c>
      <c r="K470" s="44">
        <f t="shared" ref="K470" si="45">ROUND(J470+(J470*I470),2)</f>
        <v>0</v>
      </c>
      <c r="L470" s="51"/>
      <c r="M470" s="112"/>
      <c r="N470" s="51"/>
      <c r="O470" s="51"/>
      <c r="Q470" s="96"/>
      <c r="R470" s="96"/>
      <c r="S470" s="96"/>
      <c r="T470" s="96"/>
    </row>
    <row r="471" spans="1:20">
      <c r="I471" s="133" t="s">
        <v>4</v>
      </c>
      <c r="J471" s="134">
        <f>SUM(J468:J470)</f>
        <v>0</v>
      </c>
      <c r="K471" s="134">
        <f>SUM(K468:K470)</f>
        <v>0</v>
      </c>
    </row>
    <row r="472" spans="1:20" ht="15.75" thickBot="1"/>
    <row r="473" spans="1:20" ht="45.75" thickBot="1">
      <c r="F473" s="84" t="s">
        <v>5</v>
      </c>
      <c r="G473" s="84" t="s">
        <v>6</v>
      </c>
      <c r="H473" s="85" t="s">
        <v>7</v>
      </c>
      <c r="I473" s="84" t="s">
        <v>296</v>
      </c>
      <c r="J473" s="84" t="s">
        <v>8</v>
      </c>
      <c r="K473" s="86" t="s">
        <v>9</v>
      </c>
      <c r="L473" s="87" t="s">
        <v>10</v>
      </c>
    </row>
    <row r="474" spans="1:20" ht="15.75" thickBot="1">
      <c r="F474" s="87">
        <f>J471</f>
        <v>0</v>
      </c>
      <c r="G474" s="87">
        <f>K471</f>
        <v>0</v>
      </c>
      <c r="H474" s="88">
        <v>0.2</v>
      </c>
      <c r="I474" s="87">
        <f>F474*H474</f>
        <v>0</v>
      </c>
      <c r="J474" s="89">
        <f>G474*H474</f>
        <v>0</v>
      </c>
      <c r="K474" s="90">
        <f>F474+I474</f>
        <v>0</v>
      </c>
      <c r="L474" s="91">
        <f>G474+J474</f>
        <v>0</v>
      </c>
    </row>
    <row r="477" spans="1:20">
      <c r="A477" s="175" t="s">
        <v>277</v>
      </c>
      <c r="B477" s="175"/>
    </row>
    <row r="478" spans="1:20" ht="60">
      <c r="A478" s="51" t="s">
        <v>17</v>
      </c>
      <c r="B478" s="62" t="s">
        <v>0</v>
      </c>
      <c r="C478" s="51" t="s">
        <v>18</v>
      </c>
      <c r="D478" s="63" t="s">
        <v>1</v>
      </c>
      <c r="E478" s="51" t="s">
        <v>20</v>
      </c>
      <c r="F478" s="64" t="s">
        <v>21</v>
      </c>
      <c r="G478" s="65" t="s">
        <v>2</v>
      </c>
      <c r="H478" s="66" t="s">
        <v>94</v>
      </c>
      <c r="I478" s="67" t="s">
        <v>3</v>
      </c>
      <c r="J478" s="68" t="s">
        <v>22</v>
      </c>
      <c r="K478" s="68" t="s">
        <v>23</v>
      </c>
      <c r="L478" s="67" t="s">
        <v>93</v>
      </c>
      <c r="M478" s="67" t="s">
        <v>100</v>
      </c>
      <c r="N478" s="67" t="s">
        <v>24</v>
      </c>
      <c r="O478" s="67" t="s">
        <v>25</v>
      </c>
    </row>
    <row r="479" spans="1:20" ht="30">
      <c r="A479" s="51">
        <v>1</v>
      </c>
      <c r="B479" s="138" t="s">
        <v>246</v>
      </c>
      <c r="C479" s="51" t="s">
        <v>89</v>
      </c>
      <c r="D479" s="51" t="s">
        <v>98</v>
      </c>
      <c r="E479" s="45">
        <v>18000</v>
      </c>
      <c r="F479" s="51"/>
      <c r="G479" s="51"/>
      <c r="H479" s="132"/>
      <c r="I479" s="23"/>
      <c r="J479" s="70">
        <f>ROUND(H479*E479,2)</f>
        <v>0</v>
      </c>
      <c r="K479" s="44">
        <f t="shared" ref="K479:K480" si="46">ROUND(J479+(J479*I479),2)</f>
        <v>0</v>
      </c>
      <c r="L479" s="51"/>
      <c r="M479" s="112"/>
      <c r="N479" s="51"/>
      <c r="O479" s="51"/>
    </row>
    <row r="480" spans="1:20" ht="30">
      <c r="A480" s="18">
        <v>2</v>
      </c>
      <c r="B480" s="1" t="s">
        <v>247</v>
      </c>
      <c r="C480" s="51" t="s">
        <v>89</v>
      </c>
      <c r="D480" s="51" t="s">
        <v>98</v>
      </c>
      <c r="E480" s="18">
        <v>5940</v>
      </c>
      <c r="F480" s="18"/>
      <c r="G480" s="18"/>
      <c r="H480" s="104"/>
      <c r="I480" s="23"/>
      <c r="J480" s="70">
        <f>ROUND(H480*E480,2)</f>
        <v>0</v>
      </c>
      <c r="K480" s="44">
        <f t="shared" si="46"/>
        <v>0</v>
      </c>
      <c r="L480" s="18"/>
      <c r="M480" s="18"/>
      <c r="N480" s="18"/>
      <c r="O480" s="18"/>
    </row>
    <row r="481" spans="1:20">
      <c r="I481" s="133" t="s">
        <v>4</v>
      </c>
      <c r="J481" s="134">
        <f>SUM(J479:J480)</f>
        <v>0</v>
      </c>
      <c r="K481" s="134">
        <f>SUM(K479:K480)</f>
        <v>0</v>
      </c>
      <c r="Q481" s="96"/>
      <c r="R481" s="96"/>
      <c r="S481" s="96"/>
      <c r="T481" s="96"/>
    </row>
    <row r="482" spans="1:20" ht="15.75" thickBot="1"/>
    <row r="483" spans="1:20" ht="45.75" thickBot="1">
      <c r="B483" s="69"/>
      <c r="F483" s="84" t="s">
        <v>5</v>
      </c>
      <c r="G483" s="84" t="s">
        <v>6</v>
      </c>
      <c r="H483" s="85" t="s">
        <v>7</v>
      </c>
      <c r="I483" s="84" t="s">
        <v>296</v>
      </c>
      <c r="J483" s="84" t="s">
        <v>8</v>
      </c>
      <c r="K483" s="86" t="s">
        <v>9</v>
      </c>
      <c r="L483" s="87" t="s">
        <v>10</v>
      </c>
    </row>
    <row r="484" spans="1:20" ht="15.75" thickBot="1">
      <c r="F484" s="87">
        <f>J481</f>
        <v>0</v>
      </c>
      <c r="G484" s="87">
        <f>K481</f>
        <v>0</v>
      </c>
      <c r="H484" s="88">
        <v>0.2</v>
      </c>
      <c r="I484" s="87">
        <f>F484*H484</f>
        <v>0</v>
      </c>
      <c r="J484" s="89">
        <f>G484*H484</f>
        <v>0</v>
      </c>
      <c r="K484" s="90">
        <f>F484+I484</f>
        <v>0</v>
      </c>
      <c r="L484" s="91">
        <f>G484+J484</f>
        <v>0</v>
      </c>
    </row>
    <row r="487" spans="1:20">
      <c r="A487" s="175" t="s">
        <v>287</v>
      </c>
      <c r="B487" s="175"/>
    </row>
    <row r="488" spans="1:20" ht="60">
      <c r="A488" s="51" t="s">
        <v>17</v>
      </c>
      <c r="B488" s="63" t="s">
        <v>0</v>
      </c>
      <c r="C488" s="51" t="s">
        <v>18</v>
      </c>
      <c r="D488" s="63" t="s">
        <v>1</v>
      </c>
      <c r="E488" s="51" t="s">
        <v>20</v>
      </c>
      <c r="F488" s="64" t="s">
        <v>21</v>
      </c>
      <c r="G488" s="65" t="s">
        <v>2</v>
      </c>
      <c r="H488" s="66" t="s">
        <v>94</v>
      </c>
      <c r="I488" s="67" t="s">
        <v>3</v>
      </c>
      <c r="J488" s="68" t="s">
        <v>22</v>
      </c>
      <c r="K488" s="68" t="s">
        <v>23</v>
      </c>
      <c r="L488" s="67" t="s">
        <v>93</v>
      </c>
      <c r="M488" s="67" t="s">
        <v>100</v>
      </c>
      <c r="N488" s="67" t="s">
        <v>24</v>
      </c>
      <c r="O488" s="67" t="s">
        <v>25</v>
      </c>
      <c r="Q488" s="139"/>
    </row>
    <row r="489" spans="1:20" ht="39" customHeight="1">
      <c r="A489" s="183">
        <v>1</v>
      </c>
      <c r="B489" s="182" t="s">
        <v>234</v>
      </c>
      <c r="C489" s="51" t="s">
        <v>229</v>
      </c>
      <c r="D489" s="51" t="s">
        <v>98</v>
      </c>
      <c r="E489" s="45">
        <v>3</v>
      </c>
      <c r="F489" s="51"/>
      <c r="G489" s="51"/>
      <c r="H489" s="132"/>
      <c r="I489" s="23"/>
      <c r="J489" s="70">
        <f t="shared" ref="J489:J497" si="47">ROUND(H489*E489,2)</f>
        <v>0</v>
      </c>
      <c r="K489" s="44">
        <f t="shared" ref="K489:K497" si="48">ROUND(J489+(J489*I489),2)</f>
        <v>0</v>
      </c>
      <c r="L489" s="51"/>
      <c r="M489" s="112"/>
      <c r="N489" s="51"/>
      <c r="O489" s="51"/>
      <c r="Q489" s="72"/>
      <c r="R489" s="72"/>
    </row>
    <row r="490" spans="1:20">
      <c r="A490" s="183"/>
      <c r="B490" s="182"/>
      <c r="C490" s="51" t="s">
        <v>230</v>
      </c>
      <c r="D490" s="51" t="s">
        <v>98</v>
      </c>
      <c r="E490" s="18">
        <v>3</v>
      </c>
      <c r="F490" s="18"/>
      <c r="G490" s="18"/>
      <c r="H490" s="104"/>
      <c r="I490" s="23"/>
      <c r="J490" s="70">
        <f t="shared" si="47"/>
        <v>0</v>
      </c>
      <c r="K490" s="44">
        <f t="shared" si="48"/>
        <v>0</v>
      </c>
      <c r="L490" s="18"/>
      <c r="M490" s="18"/>
      <c r="N490" s="18"/>
      <c r="O490" s="18"/>
      <c r="Q490" s="72"/>
      <c r="R490" s="72"/>
    </row>
    <row r="491" spans="1:20">
      <c r="A491" s="183"/>
      <c r="B491" s="182"/>
      <c r="C491" s="51" t="s">
        <v>231</v>
      </c>
      <c r="D491" s="51" t="s">
        <v>98</v>
      </c>
      <c r="E491" s="18">
        <v>3</v>
      </c>
      <c r="F491" s="18"/>
      <c r="G491" s="18"/>
      <c r="H491" s="104"/>
      <c r="I491" s="23"/>
      <c r="J491" s="70">
        <f t="shared" si="47"/>
        <v>0</v>
      </c>
      <c r="K491" s="44">
        <f t="shared" si="48"/>
        <v>0</v>
      </c>
      <c r="L491" s="18"/>
      <c r="M491" s="18"/>
      <c r="N491" s="18"/>
      <c r="O491" s="18"/>
      <c r="Q491" s="72"/>
      <c r="R491" s="72"/>
    </row>
    <row r="492" spans="1:20">
      <c r="A492" s="183"/>
      <c r="B492" s="182"/>
      <c r="C492" s="51" t="s">
        <v>232</v>
      </c>
      <c r="D492" s="51" t="s">
        <v>98</v>
      </c>
      <c r="E492" s="18">
        <v>3</v>
      </c>
      <c r="F492" s="18"/>
      <c r="G492" s="18"/>
      <c r="H492" s="104"/>
      <c r="I492" s="23"/>
      <c r="J492" s="70">
        <f t="shared" si="47"/>
        <v>0</v>
      </c>
      <c r="K492" s="44">
        <f t="shared" si="48"/>
        <v>0</v>
      </c>
      <c r="L492" s="18"/>
      <c r="M492" s="18"/>
      <c r="N492" s="18"/>
      <c r="O492" s="18"/>
      <c r="Q492" s="72"/>
      <c r="R492" s="72"/>
    </row>
    <row r="493" spans="1:20">
      <c r="A493" s="183"/>
      <c r="B493" s="182"/>
      <c r="C493" s="51" t="s">
        <v>233</v>
      </c>
      <c r="D493" s="51" t="s">
        <v>98</v>
      </c>
      <c r="E493" s="18">
        <v>3</v>
      </c>
      <c r="F493" s="18"/>
      <c r="G493" s="18"/>
      <c r="H493" s="104"/>
      <c r="I493" s="23"/>
      <c r="J493" s="70">
        <f t="shared" si="47"/>
        <v>0</v>
      </c>
      <c r="K493" s="44">
        <f t="shared" si="48"/>
        <v>0</v>
      </c>
      <c r="L493" s="18"/>
      <c r="M493" s="18"/>
      <c r="N493" s="18"/>
      <c r="O493" s="18"/>
      <c r="Q493" s="72"/>
      <c r="R493" s="72"/>
    </row>
    <row r="494" spans="1:20" ht="60" customHeight="1">
      <c r="A494" s="176">
        <v>2</v>
      </c>
      <c r="B494" s="179" t="s">
        <v>235</v>
      </c>
      <c r="C494" s="38" t="s">
        <v>236</v>
      </c>
      <c r="D494" s="51" t="s">
        <v>98</v>
      </c>
      <c r="E494" s="18">
        <v>1</v>
      </c>
      <c r="F494" s="18"/>
      <c r="G494" s="18"/>
      <c r="H494" s="104"/>
      <c r="I494" s="23"/>
      <c r="J494" s="70">
        <f t="shared" si="47"/>
        <v>0</v>
      </c>
      <c r="K494" s="44">
        <f t="shared" si="48"/>
        <v>0</v>
      </c>
      <c r="L494" s="18"/>
      <c r="M494" s="18"/>
      <c r="N494" s="18"/>
      <c r="O494" s="18"/>
      <c r="Q494" s="72"/>
      <c r="R494" s="72"/>
    </row>
    <row r="495" spans="1:20" ht="30">
      <c r="A495" s="177"/>
      <c r="B495" s="180"/>
      <c r="C495" s="51" t="s">
        <v>237</v>
      </c>
      <c r="D495" s="51" t="s">
        <v>98</v>
      </c>
      <c r="E495" s="18">
        <v>1</v>
      </c>
      <c r="F495" s="18"/>
      <c r="G495" s="18"/>
      <c r="H495" s="104"/>
      <c r="I495" s="23"/>
      <c r="J495" s="70">
        <f t="shared" si="47"/>
        <v>0</v>
      </c>
      <c r="K495" s="44">
        <f t="shared" si="48"/>
        <v>0</v>
      </c>
      <c r="L495" s="18"/>
      <c r="M495" s="18"/>
      <c r="N495" s="18"/>
      <c r="O495" s="18"/>
      <c r="Q495" s="72"/>
      <c r="R495" s="72"/>
    </row>
    <row r="496" spans="1:20" ht="60">
      <c r="A496" s="177"/>
      <c r="B496" s="180"/>
      <c r="C496" s="140" t="s">
        <v>238</v>
      </c>
      <c r="D496" s="140" t="s">
        <v>98</v>
      </c>
      <c r="E496" s="141">
        <v>1</v>
      </c>
      <c r="F496" s="141"/>
      <c r="G496" s="141"/>
      <c r="H496" s="142"/>
      <c r="I496" s="23"/>
      <c r="J496" s="70">
        <f t="shared" si="47"/>
        <v>0</v>
      </c>
      <c r="K496" s="44">
        <f t="shared" si="48"/>
        <v>0</v>
      </c>
      <c r="L496" s="141"/>
      <c r="M496" s="141"/>
      <c r="N496" s="141"/>
      <c r="O496" s="141"/>
      <c r="Q496" s="72"/>
      <c r="R496" s="72"/>
    </row>
    <row r="497" spans="1:20" s="57" customFormat="1" ht="30">
      <c r="A497" s="178"/>
      <c r="B497" s="181"/>
      <c r="C497" s="51" t="s">
        <v>239</v>
      </c>
      <c r="D497" s="18" t="s">
        <v>98</v>
      </c>
      <c r="E497" s="18">
        <v>1</v>
      </c>
      <c r="F497" s="18"/>
      <c r="G497" s="18"/>
      <c r="H497" s="104"/>
      <c r="I497" s="23"/>
      <c r="J497" s="70">
        <f t="shared" si="47"/>
        <v>0</v>
      </c>
      <c r="K497" s="44">
        <f t="shared" si="48"/>
        <v>0</v>
      </c>
      <c r="L497" s="18"/>
      <c r="M497" s="18"/>
      <c r="N497" s="18"/>
      <c r="O497" s="18"/>
      <c r="Q497" s="72"/>
      <c r="R497" s="72"/>
    </row>
    <row r="498" spans="1:20">
      <c r="I498" s="133" t="s">
        <v>4</v>
      </c>
      <c r="J498" s="134">
        <f>SUM(J489:J497)</f>
        <v>0</v>
      </c>
      <c r="K498" s="134">
        <f>SUM(K489:K497)</f>
        <v>0</v>
      </c>
      <c r="Q498" s="96"/>
      <c r="R498" s="96"/>
      <c r="S498" s="96"/>
      <c r="T498" s="96"/>
    </row>
    <row r="499" spans="1:20" ht="15.75" thickBot="1"/>
    <row r="500" spans="1:20" ht="45.75" thickBot="1">
      <c r="F500" s="84" t="s">
        <v>5</v>
      </c>
      <c r="G500" s="84" t="s">
        <v>6</v>
      </c>
      <c r="H500" s="85" t="s">
        <v>7</v>
      </c>
      <c r="I500" s="84" t="s">
        <v>296</v>
      </c>
      <c r="J500" s="84" t="s">
        <v>8</v>
      </c>
      <c r="K500" s="86" t="s">
        <v>9</v>
      </c>
      <c r="L500" s="87" t="s">
        <v>10</v>
      </c>
    </row>
    <row r="501" spans="1:20" ht="15.75" thickBot="1">
      <c r="F501" s="87">
        <f>J498</f>
        <v>0</v>
      </c>
      <c r="G501" s="87">
        <f>K498</f>
        <v>0</v>
      </c>
      <c r="H501" s="88">
        <v>0.2</v>
      </c>
      <c r="I501" s="87">
        <f>F501*H501</f>
        <v>0</v>
      </c>
      <c r="J501" s="89">
        <f>G501*H501</f>
        <v>0</v>
      </c>
      <c r="K501" s="90">
        <f>F501+I501</f>
        <v>0</v>
      </c>
      <c r="L501" s="91">
        <f>G501+J501</f>
        <v>0</v>
      </c>
    </row>
    <row r="504" spans="1:20">
      <c r="A504" s="175" t="s">
        <v>278</v>
      </c>
      <c r="B504" s="175"/>
    </row>
    <row r="505" spans="1:20" ht="60">
      <c r="A505" s="51" t="s">
        <v>17</v>
      </c>
      <c r="B505" s="62" t="s">
        <v>0</v>
      </c>
      <c r="C505" s="51" t="s">
        <v>18</v>
      </c>
      <c r="D505" s="63" t="s">
        <v>1</v>
      </c>
      <c r="E505" s="51" t="s">
        <v>20</v>
      </c>
      <c r="F505" s="64" t="s">
        <v>21</v>
      </c>
      <c r="G505" s="65" t="s">
        <v>2</v>
      </c>
      <c r="H505" s="66" t="s">
        <v>94</v>
      </c>
      <c r="I505" s="67" t="s">
        <v>3</v>
      </c>
      <c r="J505" s="68" t="s">
        <v>22</v>
      </c>
      <c r="K505" s="68" t="s">
        <v>23</v>
      </c>
      <c r="L505" s="67" t="s">
        <v>93</v>
      </c>
      <c r="M505" s="67" t="s">
        <v>100</v>
      </c>
      <c r="N505" s="67" t="s">
        <v>24</v>
      </c>
      <c r="O505" s="67" t="s">
        <v>25</v>
      </c>
      <c r="Q505" s="93"/>
    </row>
    <row r="506" spans="1:20" ht="96.75" customHeight="1">
      <c r="A506" s="51">
        <v>1</v>
      </c>
      <c r="B506" s="1" t="s">
        <v>255</v>
      </c>
      <c r="C506" s="51" t="s">
        <v>89</v>
      </c>
      <c r="D506" s="51" t="s">
        <v>220</v>
      </c>
      <c r="E506" s="45">
        <v>30</v>
      </c>
      <c r="F506" s="51"/>
      <c r="G506" s="51"/>
      <c r="H506" s="132"/>
      <c r="I506" s="23"/>
      <c r="J506" s="70">
        <f>ROUND(H506*E506,2)</f>
        <v>0</v>
      </c>
      <c r="K506" s="44">
        <f>ROUND(J506+(J506*I506),2)</f>
        <v>0</v>
      </c>
      <c r="L506" s="51"/>
      <c r="M506" s="112"/>
      <c r="N506" s="51"/>
      <c r="O506" s="51"/>
    </row>
    <row r="507" spans="1:20" ht="109.5" customHeight="1">
      <c r="A507" s="18">
        <v>2</v>
      </c>
      <c r="B507" s="1" t="s">
        <v>256</v>
      </c>
      <c r="C507" s="51" t="s">
        <v>89</v>
      </c>
      <c r="D507" s="51" t="s">
        <v>220</v>
      </c>
      <c r="E507" s="18">
        <v>20</v>
      </c>
      <c r="F507" s="18"/>
      <c r="G507" s="18"/>
      <c r="H507" s="104"/>
      <c r="I507" s="23"/>
      <c r="J507" s="70">
        <f>ROUND(H507*E507,2)</f>
        <v>0</v>
      </c>
      <c r="K507" s="44">
        <f t="shared" ref="K507:K508" si="49">ROUND(J507+(J507*I507),2)</f>
        <v>0</v>
      </c>
      <c r="L507" s="18"/>
      <c r="M507" s="18"/>
      <c r="N507" s="18"/>
      <c r="O507" s="18"/>
    </row>
    <row r="508" spans="1:20" ht="90">
      <c r="A508" s="18">
        <v>3</v>
      </c>
      <c r="B508" s="1" t="s">
        <v>257</v>
      </c>
      <c r="C508" s="51" t="s">
        <v>89</v>
      </c>
      <c r="D508" s="51" t="s">
        <v>220</v>
      </c>
      <c r="E508" s="18">
        <v>15</v>
      </c>
      <c r="F508" s="18"/>
      <c r="G508" s="18"/>
      <c r="H508" s="104"/>
      <c r="I508" s="23"/>
      <c r="J508" s="70">
        <f>ROUND(H508*E508,2)</f>
        <v>0</v>
      </c>
      <c r="K508" s="44">
        <f t="shared" si="49"/>
        <v>0</v>
      </c>
      <c r="L508" s="18"/>
      <c r="M508" s="18"/>
      <c r="N508" s="18"/>
      <c r="O508" s="18"/>
    </row>
    <row r="509" spans="1:20">
      <c r="I509" s="143" t="s">
        <v>4</v>
      </c>
      <c r="J509" s="144">
        <f>SUM(J506:J508)</f>
        <v>0</v>
      </c>
      <c r="K509" s="144">
        <f>SUM(K506:K508)</f>
        <v>0</v>
      </c>
      <c r="Q509" s="96"/>
      <c r="R509" s="96"/>
      <c r="S509" s="96"/>
      <c r="T509" s="96"/>
    </row>
    <row r="510" spans="1:20" ht="15.75" thickBot="1"/>
    <row r="511" spans="1:20" ht="45.75" thickBot="1">
      <c r="B511" s="69"/>
      <c r="F511" s="84" t="s">
        <v>5</v>
      </c>
      <c r="G511" s="84" t="s">
        <v>6</v>
      </c>
      <c r="H511" s="85" t="s">
        <v>7</v>
      </c>
      <c r="I511" s="84" t="s">
        <v>296</v>
      </c>
      <c r="J511" s="84" t="s">
        <v>8</v>
      </c>
      <c r="K511" s="86" t="s">
        <v>9</v>
      </c>
      <c r="L511" s="87" t="s">
        <v>10</v>
      </c>
    </row>
    <row r="512" spans="1:20" ht="15.75" thickBot="1">
      <c r="F512" s="87">
        <f>J509</f>
        <v>0</v>
      </c>
      <c r="G512" s="87">
        <f>K509</f>
        <v>0</v>
      </c>
      <c r="H512" s="88">
        <v>0.2</v>
      </c>
      <c r="I512" s="87">
        <f>F512*H512</f>
        <v>0</v>
      </c>
      <c r="J512" s="89">
        <f>G512*H512</f>
        <v>0</v>
      </c>
      <c r="K512" s="90">
        <f>F512+I512</f>
        <v>0</v>
      </c>
      <c r="L512" s="91">
        <f>G512+J512</f>
        <v>0</v>
      </c>
    </row>
    <row r="515" spans="1:20">
      <c r="A515" s="175" t="s">
        <v>279</v>
      </c>
      <c r="B515" s="175"/>
    </row>
    <row r="516" spans="1:20" ht="60">
      <c r="A516" s="51" t="s">
        <v>17</v>
      </c>
      <c r="B516" s="62" t="s">
        <v>0</v>
      </c>
      <c r="C516" s="51" t="s">
        <v>18</v>
      </c>
      <c r="D516" s="63" t="s">
        <v>1</v>
      </c>
      <c r="E516" s="51" t="s">
        <v>20</v>
      </c>
      <c r="F516" s="64" t="s">
        <v>21</v>
      </c>
      <c r="G516" s="65" t="s">
        <v>2</v>
      </c>
      <c r="H516" s="66" t="s">
        <v>94</v>
      </c>
      <c r="I516" s="67" t="s">
        <v>3</v>
      </c>
      <c r="J516" s="68" t="s">
        <v>22</v>
      </c>
      <c r="K516" s="68" t="s">
        <v>23</v>
      </c>
      <c r="L516" s="67" t="s">
        <v>93</v>
      </c>
      <c r="M516" s="67" t="s">
        <v>100</v>
      </c>
      <c r="N516" s="67" t="s">
        <v>24</v>
      </c>
      <c r="O516" s="67" t="s">
        <v>25</v>
      </c>
    </row>
    <row r="517" spans="1:20" ht="139.5" customHeight="1">
      <c r="A517" s="51">
        <v>1</v>
      </c>
      <c r="B517" s="1" t="s">
        <v>280</v>
      </c>
      <c r="C517" s="51" t="s">
        <v>89</v>
      </c>
      <c r="D517" s="145" t="s">
        <v>98</v>
      </c>
      <c r="E517" s="45">
        <v>20</v>
      </c>
      <c r="F517" s="51"/>
      <c r="G517" s="51"/>
      <c r="H517" s="132"/>
      <c r="I517" s="23"/>
      <c r="J517" s="70">
        <f>ROUND(H517*E517,2)</f>
        <v>0</v>
      </c>
      <c r="K517" s="44">
        <f t="shared" ref="K517" si="50">ROUND(J517+(J517*I517),2)</f>
        <v>0</v>
      </c>
      <c r="L517" s="51"/>
      <c r="M517" s="112"/>
      <c r="N517" s="51"/>
      <c r="O517" s="51"/>
      <c r="Q517" s="96"/>
      <c r="R517" s="96"/>
      <c r="S517" s="96"/>
      <c r="T517" s="96"/>
    </row>
    <row r="518" spans="1:20">
      <c r="I518" s="143" t="s">
        <v>4</v>
      </c>
      <c r="J518" s="144">
        <f>SUM(J515:J517)</f>
        <v>0</v>
      </c>
      <c r="K518" s="144">
        <f>SUM(K515:K517)</f>
        <v>0</v>
      </c>
    </row>
    <row r="519" spans="1:20" ht="15.75" thickBot="1"/>
    <row r="520" spans="1:20" ht="45.75" thickBot="1">
      <c r="F520" s="84" t="s">
        <v>5</v>
      </c>
      <c r="G520" s="84" t="s">
        <v>6</v>
      </c>
      <c r="H520" s="85" t="s">
        <v>7</v>
      </c>
      <c r="I520" s="84" t="s">
        <v>296</v>
      </c>
      <c r="J520" s="84" t="s">
        <v>8</v>
      </c>
      <c r="K520" s="86" t="s">
        <v>9</v>
      </c>
      <c r="L520" s="87" t="s">
        <v>10</v>
      </c>
    </row>
    <row r="521" spans="1:20" ht="15.75" thickBot="1">
      <c r="F521" s="87">
        <f>J518</f>
        <v>0</v>
      </c>
      <c r="G521" s="87">
        <f>K518</f>
        <v>0</v>
      </c>
      <c r="H521" s="88">
        <v>0.2</v>
      </c>
      <c r="I521" s="87">
        <f>F521*H521</f>
        <v>0</v>
      </c>
      <c r="J521" s="89">
        <f>G521*H521</f>
        <v>0</v>
      </c>
      <c r="K521" s="90">
        <f>F521+I521</f>
        <v>0</v>
      </c>
      <c r="L521" s="91">
        <f>G521+J521</f>
        <v>0</v>
      </c>
    </row>
    <row r="524" spans="1:20">
      <c r="A524" s="175" t="s">
        <v>286</v>
      </c>
      <c r="B524" s="175"/>
    </row>
    <row r="525" spans="1:20" ht="60">
      <c r="A525" s="42" t="s">
        <v>17</v>
      </c>
      <c r="B525" s="62" t="s">
        <v>0</v>
      </c>
      <c r="C525" s="42" t="s">
        <v>18</v>
      </c>
      <c r="D525" s="63" t="s">
        <v>1</v>
      </c>
      <c r="E525" s="42" t="s">
        <v>20</v>
      </c>
      <c r="F525" s="146" t="s">
        <v>21</v>
      </c>
      <c r="G525" s="147" t="s">
        <v>2</v>
      </c>
      <c r="H525" s="148" t="s">
        <v>94</v>
      </c>
      <c r="I525" s="67" t="s">
        <v>3</v>
      </c>
      <c r="J525" s="68" t="s">
        <v>22</v>
      </c>
      <c r="K525" s="68" t="s">
        <v>23</v>
      </c>
      <c r="L525" s="67" t="s">
        <v>93</v>
      </c>
      <c r="M525" s="67" t="s">
        <v>100</v>
      </c>
      <c r="N525" s="67" t="s">
        <v>24</v>
      </c>
      <c r="O525" s="67" t="s">
        <v>25</v>
      </c>
    </row>
    <row r="526" spans="1:20" ht="61.5" customHeight="1">
      <c r="A526" s="42">
        <v>1</v>
      </c>
      <c r="B526" s="1" t="s">
        <v>284</v>
      </c>
      <c r="C526" s="42" t="s">
        <v>89</v>
      </c>
      <c r="D526" s="42" t="s">
        <v>98</v>
      </c>
      <c r="E526" s="45">
        <v>700</v>
      </c>
      <c r="F526" s="42"/>
      <c r="G526" s="42"/>
      <c r="H526" s="132"/>
      <c r="I526" s="43"/>
      <c r="J526" s="70">
        <f>ROUND(H526*E526,2)</f>
        <v>0</v>
      </c>
      <c r="K526" s="44">
        <f>ROUND(J526+(J526*I526),2)</f>
        <v>0</v>
      </c>
      <c r="L526" s="42"/>
      <c r="M526" s="149"/>
      <c r="N526" s="42"/>
      <c r="O526" s="42"/>
    </row>
    <row r="527" spans="1:20" ht="81.75" customHeight="1">
      <c r="A527" s="42">
        <v>2</v>
      </c>
      <c r="B527" s="1" t="s">
        <v>281</v>
      </c>
      <c r="C527" s="42" t="s">
        <v>89</v>
      </c>
      <c r="D527" s="42" t="s">
        <v>98</v>
      </c>
      <c r="E527" s="45">
        <v>350</v>
      </c>
      <c r="F527" s="42"/>
      <c r="G527" s="42"/>
      <c r="H527" s="132"/>
      <c r="I527" s="43"/>
      <c r="J527" s="70">
        <f>ROUND(H527*E527,2)</f>
        <v>0</v>
      </c>
      <c r="K527" s="44">
        <f t="shared" ref="K527:K530" si="51">ROUND(J527+(J527*I527),2)</f>
        <v>0</v>
      </c>
      <c r="L527" s="42"/>
      <c r="M527" s="149"/>
      <c r="N527" s="42"/>
      <c r="O527" s="42"/>
    </row>
    <row r="528" spans="1:20" ht="82.5" customHeight="1">
      <c r="A528" s="42">
        <v>3</v>
      </c>
      <c r="B528" s="1" t="s">
        <v>282</v>
      </c>
      <c r="C528" s="42" t="s">
        <v>89</v>
      </c>
      <c r="D528" s="42" t="s">
        <v>98</v>
      </c>
      <c r="E528" s="45">
        <v>700</v>
      </c>
      <c r="F528" s="42"/>
      <c r="G528" s="42"/>
      <c r="H528" s="132"/>
      <c r="I528" s="43"/>
      <c r="J528" s="70">
        <f>ROUND(H528*E528,2)</f>
        <v>0</v>
      </c>
      <c r="K528" s="44">
        <f t="shared" si="51"/>
        <v>0</v>
      </c>
      <c r="L528" s="42"/>
      <c r="M528" s="149"/>
      <c r="N528" s="42"/>
      <c r="O528" s="42"/>
    </row>
    <row r="529" spans="1:20" ht="80.25" customHeight="1">
      <c r="A529" s="42">
        <v>4</v>
      </c>
      <c r="B529" s="150" t="s">
        <v>283</v>
      </c>
      <c r="C529" s="42" t="s">
        <v>89</v>
      </c>
      <c r="D529" s="42" t="s">
        <v>98</v>
      </c>
      <c r="E529" s="45">
        <v>700</v>
      </c>
      <c r="F529" s="42"/>
      <c r="G529" s="42"/>
      <c r="H529" s="132"/>
      <c r="I529" s="43"/>
      <c r="J529" s="70">
        <f>ROUND(H529*E529,2)</f>
        <v>0</v>
      </c>
      <c r="K529" s="44">
        <f t="shared" si="51"/>
        <v>0</v>
      </c>
      <c r="L529" s="42"/>
      <c r="M529" s="149"/>
      <c r="N529" s="42"/>
      <c r="O529" s="42"/>
    </row>
    <row r="530" spans="1:20" ht="61.5" customHeight="1">
      <c r="A530" s="42">
        <v>5</v>
      </c>
      <c r="B530" s="150" t="s">
        <v>285</v>
      </c>
      <c r="C530" s="42" t="s">
        <v>89</v>
      </c>
      <c r="D530" s="42" t="s">
        <v>98</v>
      </c>
      <c r="E530" s="45">
        <v>1400</v>
      </c>
      <c r="F530" s="42"/>
      <c r="G530" s="42"/>
      <c r="H530" s="132"/>
      <c r="I530" s="43"/>
      <c r="J530" s="70">
        <f>ROUND(H530*E530,2)</f>
        <v>0</v>
      </c>
      <c r="K530" s="44">
        <f t="shared" si="51"/>
        <v>0</v>
      </c>
      <c r="L530" s="42"/>
      <c r="M530" s="149"/>
      <c r="N530" s="42"/>
      <c r="O530" s="42"/>
    </row>
    <row r="531" spans="1:20">
      <c r="A531" s="39"/>
      <c r="B531" s="151"/>
      <c r="C531" s="39"/>
      <c r="D531" s="152"/>
      <c r="E531" s="153"/>
      <c r="F531" s="39"/>
      <c r="G531" s="39"/>
      <c r="H531" s="154"/>
      <c r="I531" s="143" t="s">
        <v>4</v>
      </c>
      <c r="J531" s="144">
        <f>SUM(J526:J530)</f>
        <v>0</v>
      </c>
      <c r="K531" s="144">
        <f>SUM(K526:K530)</f>
        <v>0</v>
      </c>
      <c r="L531" s="39"/>
      <c r="M531" s="155"/>
      <c r="N531" s="39"/>
      <c r="O531" s="39"/>
      <c r="Q531" s="96"/>
      <c r="R531" s="96"/>
      <c r="S531" s="96"/>
      <c r="T531" s="96"/>
    </row>
    <row r="532" spans="1:20" ht="15.75" thickBot="1">
      <c r="A532" s="39"/>
      <c r="B532" s="151"/>
      <c r="C532" s="39"/>
      <c r="D532" s="152"/>
      <c r="E532" s="153"/>
      <c r="F532" s="39"/>
      <c r="G532" s="39"/>
      <c r="H532" s="154"/>
      <c r="I532" s="40"/>
      <c r="J532" s="156"/>
      <c r="K532" s="41"/>
      <c r="L532" s="39"/>
      <c r="M532" s="155"/>
      <c r="N532" s="39"/>
      <c r="O532" s="39"/>
    </row>
    <row r="533" spans="1:20" ht="45.75" thickBot="1">
      <c r="A533" s="39"/>
      <c r="B533" s="151"/>
      <c r="C533" s="39"/>
      <c r="D533" s="152"/>
      <c r="E533" s="153"/>
      <c r="F533" s="84" t="s">
        <v>5</v>
      </c>
      <c r="G533" s="84" t="s">
        <v>6</v>
      </c>
      <c r="H533" s="85" t="s">
        <v>7</v>
      </c>
      <c r="I533" s="84" t="s">
        <v>296</v>
      </c>
      <c r="J533" s="84" t="s">
        <v>8</v>
      </c>
      <c r="K533" s="86" t="s">
        <v>9</v>
      </c>
      <c r="L533" s="87" t="s">
        <v>10</v>
      </c>
      <c r="M533" s="155"/>
      <c r="N533" s="39"/>
      <c r="O533" s="39"/>
    </row>
    <row r="534" spans="1:20" ht="15.75" thickBot="1">
      <c r="A534" s="39"/>
      <c r="B534" s="151"/>
      <c r="C534" s="39"/>
      <c r="D534" s="152"/>
      <c r="E534" s="153"/>
      <c r="F534" s="87">
        <f>J531</f>
        <v>0</v>
      </c>
      <c r="G534" s="87">
        <f>K531</f>
        <v>0</v>
      </c>
      <c r="H534" s="88">
        <v>0.2</v>
      </c>
      <c r="I534" s="87">
        <f>F534*H534</f>
        <v>0</v>
      </c>
      <c r="J534" s="89">
        <f>G534*H534</f>
        <v>0</v>
      </c>
      <c r="K534" s="90">
        <f>F534+I534</f>
        <v>0</v>
      </c>
      <c r="L534" s="91">
        <f>G534+J534</f>
        <v>0</v>
      </c>
      <c r="M534" s="155"/>
      <c r="N534" s="39"/>
      <c r="O534" s="39"/>
    </row>
    <row r="535" spans="1:20">
      <c r="A535" s="39"/>
      <c r="B535" s="151"/>
      <c r="C535" s="39"/>
      <c r="D535" s="152"/>
      <c r="E535" s="153"/>
      <c r="F535" s="81"/>
      <c r="G535" s="81"/>
      <c r="H535" s="137"/>
      <c r="I535" s="81"/>
      <c r="J535" s="81"/>
      <c r="K535" s="81"/>
      <c r="L535" s="39"/>
      <c r="M535" s="155"/>
      <c r="N535" s="39"/>
      <c r="O535" s="39"/>
    </row>
    <row r="536" spans="1:20" ht="15" customHeight="1">
      <c r="A536" s="175" t="s">
        <v>290</v>
      </c>
      <c r="B536" s="175"/>
    </row>
    <row r="537" spans="1:20" ht="60">
      <c r="A537" s="42" t="s">
        <v>17</v>
      </c>
      <c r="B537" s="62" t="s">
        <v>0</v>
      </c>
      <c r="C537" s="42" t="s">
        <v>18</v>
      </c>
      <c r="D537" s="63" t="s">
        <v>1</v>
      </c>
      <c r="E537" s="42" t="s">
        <v>20</v>
      </c>
      <c r="F537" s="146" t="s">
        <v>21</v>
      </c>
      <c r="G537" s="147" t="s">
        <v>2</v>
      </c>
      <c r="H537" s="148" t="s">
        <v>94</v>
      </c>
      <c r="I537" s="67" t="s">
        <v>3</v>
      </c>
      <c r="J537" s="68" t="s">
        <v>22</v>
      </c>
      <c r="K537" s="68" t="s">
        <v>23</v>
      </c>
      <c r="L537" s="67" t="s">
        <v>93</v>
      </c>
      <c r="M537" s="67" t="s">
        <v>100</v>
      </c>
      <c r="N537" s="67" t="s">
        <v>24</v>
      </c>
      <c r="O537" s="67" t="s">
        <v>25</v>
      </c>
    </row>
    <row r="538" spans="1:20" ht="165.75" customHeight="1">
      <c r="A538" s="42">
        <v>1</v>
      </c>
      <c r="B538" s="1" t="s">
        <v>289</v>
      </c>
      <c r="C538" s="42" t="s">
        <v>89</v>
      </c>
      <c r="D538" s="157" t="s">
        <v>220</v>
      </c>
      <c r="E538" s="45">
        <v>320</v>
      </c>
      <c r="F538" s="42"/>
      <c r="G538" s="42"/>
      <c r="H538" s="132"/>
      <c r="I538" s="43"/>
      <c r="J538" s="70">
        <f>ROUND(H538*E538,2)</f>
        <v>0</v>
      </c>
      <c r="K538" s="44">
        <f>ROUND(J538+(J538*I538),2)</f>
        <v>0</v>
      </c>
      <c r="L538" s="42"/>
      <c r="M538" s="149"/>
      <c r="N538" s="42"/>
      <c r="O538" s="42"/>
      <c r="Q538" s="136"/>
      <c r="R538" s="136"/>
      <c r="S538" s="136"/>
      <c r="T538" s="136"/>
    </row>
    <row r="539" spans="1:20" ht="15.75" customHeight="1">
      <c r="A539" s="50"/>
      <c r="B539" s="158"/>
      <c r="C539" s="50"/>
      <c r="D539" s="159"/>
      <c r="E539" s="153"/>
      <c r="F539" s="50"/>
      <c r="G539" s="50"/>
      <c r="H539" s="154"/>
      <c r="I539" s="143" t="s">
        <v>295</v>
      </c>
      <c r="J539" s="144">
        <f>SUM(J536:J538)</f>
        <v>0</v>
      </c>
      <c r="K539" s="144">
        <f>SUM(K536:K538)</f>
        <v>0</v>
      </c>
      <c r="L539" s="50"/>
      <c r="M539" s="160"/>
      <c r="N539" s="50"/>
      <c r="O539" s="50"/>
      <c r="Q539" s="136"/>
      <c r="R539" s="136"/>
      <c r="S539" s="136"/>
      <c r="T539" s="136"/>
    </row>
    <row r="540" spans="1:20" ht="15.75" thickBot="1">
      <c r="A540" s="39"/>
      <c r="B540" s="151"/>
      <c r="C540" s="39"/>
      <c r="D540" s="152"/>
      <c r="E540" s="153"/>
      <c r="F540" s="81"/>
      <c r="G540" s="81"/>
      <c r="H540" s="137"/>
      <c r="I540" s="81"/>
      <c r="J540" s="81"/>
      <c r="K540" s="81"/>
      <c r="L540" s="39"/>
      <c r="M540" s="155"/>
      <c r="N540" s="39"/>
      <c r="O540" s="39"/>
      <c r="Q540" s="136"/>
      <c r="R540" s="136"/>
      <c r="S540" s="136"/>
      <c r="T540" s="136"/>
    </row>
    <row r="541" spans="1:20" ht="45.75" thickBot="1">
      <c r="A541" s="39"/>
      <c r="B541" s="151"/>
      <c r="C541" s="39"/>
      <c r="D541" s="152"/>
      <c r="E541" s="153"/>
      <c r="F541" s="84" t="s">
        <v>5</v>
      </c>
      <c r="G541" s="84" t="s">
        <v>6</v>
      </c>
      <c r="H541" s="85" t="s">
        <v>7</v>
      </c>
      <c r="I541" s="84" t="s">
        <v>296</v>
      </c>
      <c r="J541" s="84" t="s">
        <v>8</v>
      </c>
      <c r="K541" s="86" t="s">
        <v>9</v>
      </c>
      <c r="L541" s="87" t="s">
        <v>10</v>
      </c>
      <c r="M541" s="155"/>
      <c r="N541" s="39"/>
      <c r="O541" s="39"/>
    </row>
    <row r="542" spans="1:20" ht="15.75" thickBot="1">
      <c r="A542" s="39"/>
      <c r="B542" s="151"/>
      <c r="C542" s="39"/>
      <c r="D542" s="152"/>
      <c r="E542" s="153"/>
      <c r="F542" s="87">
        <f>J539</f>
        <v>0</v>
      </c>
      <c r="G542" s="87">
        <f>K539</f>
        <v>0</v>
      </c>
      <c r="H542" s="88">
        <v>0.2</v>
      </c>
      <c r="I542" s="87">
        <f>F542*H542</f>
        <v>0</v>
      </c>
      <c r="J542" s="89">
        <f>G542*H542</f>
        <v>0</v>
      </c>
      <c r="K542" s="90">
        <f>F542+I542</f>
        <v>0</v>
      </c>
      <c r="L542" s="91">
        <f>G542+J542</f>
        <v>0</v>
      </c>
      <c r="M542" s="155"/>
      <c r="N542" s="39"/>
      <c r="O542" s="39"/>
    </row>
    <row r="543" spans="1:20">
      <c r="A543" s="39"/>
      <c r="B543" s="151"/>
      <c r="C543" s="39"/>
      <c r="D543" s="152"/>
      <c r="E543" s="153"/>
      <c r="F543" s="81"/>
      <c r="G543" s="81"/>
      <c r="H543" s="137"/>
      <c r="I543" s="81"/>
      <c r="J543" s="81"/>
      <c r="K543" s="81"/>
      <c r="L543" s="39"/>
      <c r="M543" s="155"/>
      <c r="N543" s="39"/>
      <c r="O543" s="39"/>
    </row>
    <row r="544" spans="1:20" ht="15" customHeight="1">
      <c r="A544" s="175" t="s">
        <v>291</v>
      </c>
      <c r="B544" s="175"/>
      <c r="C544" s="161"/>
      <c r="D544" s="162"/>
      <c r="E544" s="162"/>
      <c r="F544" s="162"/>
      <c r="G544" s="162"/>
      <c r="H544" s="163"/>
      <c r="I544" s="162"/>
      <c r="J544" s="163"/>
      <c r="K544" s="163"/>
      <c r="L544" s="162"/>
      <c r="M544" s="162"/>
      <c r="N544" s="162"/>
      <c r="O544" s="162"/>
    </row>
    <row r="545" spans="1:20" ht="60">
      <c r="A545" s="46" t="s">
        <v>17</v>
      </c>
      <c r="B545" s="62" t="s">
        <v>0</v>
      </c>
      <c r="C545" s="46" t="s">
        <v>18</v>
      </c>
      <c r="D545" s="63" t="s">
        <v>1</v>
      </c>
      <c r="E545" s="46" t="s">
        <v>20</v>
      </c>
      <c r="F545" s="164" t="s">
        <v>21</v>
      </c>
      <c r="G545" s="165" t="s">
        <v>2</v>
      </c>
      <c r="H545" s="166" t="s">
        <v>94</v>
      </c>
      <c r="I545" s="67" t="s">
        <v>3</v>
      </c>
      <c r="J545" s="68" t="s">
        <v>22</v>
      </c>
      <c r="K545" s="68" t="s">
        <v>23</v>
      </c>
      <c r="L545" s="67" t="s">
        <v>93</v>
      </c>
      <c r="M545" s="67" t="s">
        <v>100</v>
      </c>
      <c r="N545" s="67" t="s">
        <v>24</v>
      </c>
      <c r="O545" s="67" t="s">
        <v>25</v>
      </c>
    </row>
    <row r="546" spans="1:20">
      <c r="A546" s="46">
        <v>1</v>
      </c>
      <c r="B546" s="167" t="s">
        <v>292</v>
      </c>
      <c r="C546" s="46" t="s">
        <v>89</v>
      </c>
      <c r="D546" s="46" t="s">
        <v>98</v>
      </c>
      <c r="E546" s="45">
        <v>40000</v>
      </c>
      <c r="F546" s="46"/>
      <c r="G546" s="46"/>
      <c r="H546" s="132"/>
      <c r="I546" s="47"/>
      <c r="J546" s="70">
        <f>ROUND(H546*E546,2)</f>
        <v>0</v>
      </c>
      <c r="K546" s="48">
        <f t="shared" ref="K546" si="52">ROUND(J546+(J546*I546),2)</f>
        <v>0</v>
      </c>
      <c r="L546" s="46"/>
      <c r="M546" s="168"/>
      <c r="N546" s="46"/>
      <c r="O546" s="46"/>
      <c r="Q546" s="136"/>
      <c r="R546" s="136"/>
      <c r="S546" s="136"/>
      <c r="T546" s="136"/>
    </row>
    <row r="547" spans="1:20">
      <c r="A547" s="162"/>
      <c r="B547" s="169"/>
      <c r="C547" s="161"/>
      <c r="D547" s="162"/>
      <c r="E547" s="162"/>
      <c r="F547" s="162"/>
      <c r="G547" s="162"/>
      <c r="H547" s="163"/>
      <c r="I547" s="143" t="s">
        <v>295</v>
      </c>
      <c r="J547" s="144">
        <f>SUM(J544:J546)</f>
        <v>0</v>
      </c>
      <c r="K547" s="144">
        <f>SUM(K544:K546)</f>
        <v>0</v>
      </c>
      <c r="L547" s="162"/>
      <c r="M547" s="162"/>
      <c r="N547" s="162"/>
      <c r="O547" s="162"/>
    </row>
    <row r="548" spans="1:20" ht="15.75" thickBot="1">
      <c r="A548" s="162"/>
      <c r="B548" s="169"/>
      <c r="C548" s="161"/>
      <c r="D548" s="162"/>
      <c r="E548" s="162"/>
      <c r="F548" s="162"/>
      <c r="G548" s="162"/>
      <c r="H548" s="163"/>
      <c r="I548" s="162"/>
      <c r="J548" s="163"/>
      <c r="K548" s="163"/>
      <c r="L548" s="162"/>
      <c r="M548" s="162"/>
      <c r="N548" s="162"/>
      <c r="O548" s="162"/>
    </row>
    <row r="549" spans="1:20" ht="45.75" thickBot="1">
      <c r="A549" s="162"/>
      <c r="B549" s="169"/>
      <c r="C549" s="161"/>
      <c r="D549" s="162"/>
      <c r="E549" s="162"/>
      <c r="F549" s="84" t="s">
        <v>5</v>
      </c>
      <c r="G549" s="84" t="s">
        <v>6</v>
      </c>
      <c r="H549" s="85" t="s">
        <v>7</v>
      </c>
      <c r="I549" s="84" t="s">
        <v>296</v>
      </c>
      <c r="J549" s="84" t="s">
        <v>8</v>
      </c>
      <c r="K549" s="86" t="s">
        <v>9</v>
      </c>
      <c r="L549" s="87" t="s">
        <v>10</v>
      </c>
      <c r="M549" s="162"/>
      <c r="N549" s="162"/>
      <c r="O549" s="162"/>
    </row>
    <row r="550" spans="1:20" ht="15.75" thickBot="1">
      <c r="A550" s="162"/>
      <c r="B550" s="169"/>
      <c r="C550" s="161"/>
      <c r="D550" s="162"/>
      <c r="E550" s="162"/>
      <c r="F550" s="87">
        <f>J547</f>
        <v>0</v>
      </c>
      <c r="G550" s="87">
        <f>K547</f>
        <v>0</v>
      </c>
      <c r="H550" s="88">
        <v>0.2</v>
      </c>
      <c r="I550" s="87">
        <f>F550*H550</f>
        <v>0</v>
      </c>
      <c r="J550" s="89">
        <f>G550*H550</f>
        <v>0</v>
      </c>
      <c r="K550" s="90">
        <f>F550+I550</f>
        <v>0</v>
      </c>
      <c r="L550" s="91">
        <f>G550+J550</f>
        <v>0</v>
      </c>
      <c r="M550" s="162"/>
      <c r="N550" s="162"/>
      <c r="O550" s="162"/>
    </row>
    <row r="551" spans="1:20">
      <c r="A551" s="49"/>
      <c r="B551" s="161"/>
      <c r="C551" s="49"/>
      <c r="D551" s="49"/>
      <c r="E551" s="153"/>
      <c r="F551" s="81"/>
      <c r="G551" s="81"/>
      <c r="H551" s="137"/>
      <c r="I551" s="81"/>
      <c r="J551" s="81"/>
      <c r="K551" s="81"/>
      <c r="L551" s="49"/>
      <c r="M551" s="170"/>
      <c r="N551" s="49"/>
      <c r="O551" s="49"/>
    </row>
    <row r="552" spans="1:20">
      <c r="A552" s="49"/>
      <c r="B552" s="161"/>
      <c r="C552" s="49"/>
      <c r="D552" s="49"/>
      <c r="E552" s="153"/>
      <c r="F552" s="81"/>
      <c r="G552" s="81"/>
      <c r="H552" s="137"/>
      <c r="I552" s="81"/>
      <c r="J552" s="81"/>
      <c r="K552" s="81"/>
      <c r="L552" s="49"/>
      <c r="M552" s="170"/>
      <c r="N552" s="49"/>
      <c r="O552" s="49"/>
    </row>
    <row r="553" spans="1:20" ht="15" customHeight="1">
      <c r="A553" s="175" t="s">
        <v>293</v>
      </c>
      <c r="B553" s="175"/>
      <c r="C553" s="161"/>
      <c r="D553" s="162"/>
      <c r="E553" s="162"/>
      <c r="F553" s="162"/>
      <c r="G553" s="162"/>
      <c r="H553" s="163"/>
      <c r="I553" s="162"/>
      <c r="J553" s="163"/>
      <c r="K553" s="163"/>
      <c r="L553" s="162"/>
      <c r="M553" s="162"/>
      <c r="N553" s="162"/>
      <c r="O553" s="162"/>
    </row>
    <row r="554" spans="1:20" ht="60">
      <c r="A554" s="46" t="s">
        <v>17</v>
      </c>
      <c r="B554" s="62" t="s">
        <v>0</v>
      </c>
      <c r="C554" s="46" t="s">
        <v>18</v>
      </c>
      <c r="D554" s="63" t="s">
        <v>1</v>
      </c>
      <c r="E554" s="46" t="s">
        <v>20</v>
      </c>
      <c r="F554" s="164" t="s">
        <v>21</v>
      </c>
      <c r="G554" s="165" t="s">
        <v>2</v>
      </c>
      <c r="H554" s="166" t="s">
        <v>94</v>
      </c>
      <c r="I554" s="67" t="s">
        <v>3</v>
      </c>
      <c r="J554" s="68" t="s">
        <v>22</v>
      </c>
      <c r="K554" s="68" t="s">
        <v>23</v>
      </c>
      <c r="L554" s="67" t="s">
        <v>93</v>
      </c>
      <c r="M554" s="67" t="s">
        <v>100</v>
      </c>
      <c r="N554" s="67" t="s">
        <v>24</v>
      </c>
      <c r="O554" s="67" t="s">
        <v>25</v>
      </c>
    </row>
    <row r="555" spans="1:20">
      <c r="A555" s="46">
        <v>1</v>
      </c>
      <c r="B555" s="167" t="s">
        <v>294</v>
      </c>
      <c r="C555" s="46" t="s">
        <v>89</v>
      </c>
      <c r="D555" s="46" t="s">
        <v>98</v>
      </c>
      <c r="E555" s="45">
        <v>3500</v>
      </c>
      <c r="F555" s="46"/>
      <c r="G555" s="46"/>
      <c r="H555" s="132"/>
      <c r="I555" s="47"/>
      <c r="J555" s="70">
        <f>ROUND(H555*E555,2)</f>
        <v>0</v>
      </c>
      <c r="K555" s="48">
        <f t="shared" ref="K555" si="53">ROUND(J555+(J555*I555),2)</f>
        <v>0</v>
      </c>
      <c r="L555" s="46"/>
      <c r="M555" s="168"/>
      <c r="N555" s="46"/>
      <c r="O555" s="46"/>
      <c r="Q555" s="136"/>
      <c r="R555" s="136"/>
      <c r="S555" s="136"/>
      <c r="T555" s="136"/>
    </row>
    <row r="556" spans="1:20">
      <c r="A556" s="162"/>
      <c r="B556" s="169"/>
      <c r="C556" s="161"/>
      <c r="D556" s="162"/>
      <c r="E556" s="162"/>
      <c r="F556" s="162"/>
      <c r="G556" s="162"/>
      <c r="H556" s="163"/>
      <c r="I556" s="143" t="s">
        <v>295</v>
      </c>
      <c r="J556" s="144">
        <f>SUM(J553:J555)</f>
        <v>0</v>
      </c>
      <c r="K556" s="144">
        <f>SUM(K553:K555)</f>
        <v>0</v>
      </c>
      <c r="L556" s="162"/>
      <c r="M556" s="162"/>
      <c r="N556" s="162"/>
      <c r="O556" s="162"/>
    </row>
    <row r="557" spans="1:20" ht="15.75" thickBot="1">
      <c r="A557" s="162"/>
      <c r="B557" s="169"/>
      <c r="C557" s="161"/>
      <c r="D557" s="162"/>
      <c r="E557" s="162"/>
      <c r="F557" s="162"/>
      <c r="G557" s="162"/>
      <c r="H557" s="163"/>
      <c r="I557" s="162"/>
      <c r="J557" s="163"/>
      <c r="K557" s="163"/>
      <c r="L557" s="162"/>
      <c r="M557" s="162"/>
      <c r="N557" s="162"/>
      <c r="O557" s="162"/>
    </row>
    <row r="558" spans="1:20" ht="45.75" thickBot="1">
      <c r="A558" s="162"/>
      <c r="B558" s="169"/>
      <c r="C558" s="161"/>
      <c r="D558" s="162"/>
      <c r="E558" s="162"/>
      <c r="F558" s="84" t="s">
        <v>5</v>
      </c>
      <c r="G558" s="84" t="s">
        <v>6</v>
      </c>
      <c r="H558" s="85" t="s">
        <v>7</v>
      </c>
      <c r="I558" s="84" t="s">
        <v>296</v>
      </c>
      <c r="J558" s="84" t="s">
        <v>8</v>
      </c>
      <c r="K558" s="86" t="s">
        <v>9</v>
      </c>
      <c r="L558" s="87" t="s">
        <v>10</v>
      </c>
      <c r="M558" s="162"/>
      <c r="N558" s="162"/>
      <c r="O558" s="162"/>
    </row>
    <row r="559" spans="1:20" ht="15.75" thickBot="1">
      <c r="A559" s="162"/>
      <c r="B559" s="169"/>
      <c r="C559" s="161"/>
      <c r="D559" s="162"/>
      <c r="E559" s="162"/>
      <c r="F559" s="87">
        <f>J556</f>
        <v>0</v>
      </c>
      <c r="G559" s="87">
        <f>K556</f>
        <v>0</v>
      </c>
      <c r="H559" s="88">
        <v>0.2</v>
      </c>
      <c r="I559" s="87">
        <f>F559*H559</f>
        <v>0</v>
      </c>
      <c r="J559" s="89">
        <f>G559*H559</f>
        <v>0</v>
      </c>
      <c r="K559" s="90">
        <f>F559+I559</f>
        <v>0</v>
      </c>
      <c r="L559" s="91">
        <f>G559+J559</f>
        <v>0</v>
      </c>
      <c r="M559" s="162"/>
      <c r="N559" s="162"/>
      <c r="O559" s="162"/>
    </row>
    <row r="560" spans="1:20">
      <c r="A560" s="39"/>
      <c r="B560" s="151"/>
      <c r="C560" s="39"/>
      <c r="D560" s="152"/>
      <c r="E560" s="153"/>
      <c r="F560" s="81"/>
      <c r="G560" s="81"/>
      <c r="H560" s="137"/>
      <c r="I560" s="81"/>
      <c r="J560" s="81"/>
      <c r="K560" s="81"/>
      <c r="L560" s="39"/>
      <c r="M560" s="155"/>
      <c r="N560" s="39"/>
      <c r="O560" s="39"/>
    </row>
    <row r="561" spans="1:15">
      <c r="A561" s="39"/>
      <c r="B561" s="151"/>
      <c r="C561" s="39"/>
      <c r="D561" s="152"/>
      <c r="E561" s="153"/>
      <c r="F561" s="81"/>
      <c r="G561" s="81"/>
      <c r="H561" s="137"/>
      <c r="I561" s="81"/>
      <c r="J561" s="81"/>
      <c r="K561" s="81"/>
      <c r="L561" s="39"/>
      <c r="M561" s="155"/>
      <c r="N561" s="39"/>
      <c r="O561" s="39"/>
    </row>
    <row r="563" spans="1:15" ht="15.75" thickBot="1"/>
    <row r="564" spans="1:15" ht="45.75" thickBot="1">
      <c r="F564" s="84" t="s">
        <v>5</v>
      </c>
      <c r="G564" s="84" t="s">
        <v>6</v>
      </c>
      <c r="H564" s="85" t="s">
        <v>7</v>
      </c>
      <c r="I564" s="84" t="s">
        <v>296</v>
      </c>
      <c r="J564" s="84" t="s">
        <v>8</v>
      </c>
      <c r="K564" s="86" t="s">
        <v>9</v>
      </c>
      <c r="L564" s="87" t="s">
        <v>10</v>
      </c>
    </row>
    <row r="565" spans="1:15">
      <c r="D565" s="171" t="s">
        <v>288</v>
      </c>
      <c r="E565" s="172">
        <v>1</v>
      </c>
      <c r="F565" s="171">
        <f t="shared" ref="F565:L565" si="54">F23</f>
        <v>0</v>
      </c>
      <c r="G565" s="171">
        <f t="shared" si="54"/>
        <v>0</v>
      </c>
      <c r="H565" s="171">
        <f t="shared" si="54"/>
        <v>0.2</v>
      </c>
      <c r="I565" s="171">
        <f t="shared" si="54"/>
        <v>0</v>
      </c>
      <c r="J565" s="171">
        <f t="shared" si="54"/>
        <v>0</v>
      </c>
      <c r="K565" s="171">
        <f t="shared" si="54"/>
        <v>0</v>
      </c>
      <c r="L565" s="171">
        <f t="shared" si="54"/>
        <v>0</v>
      </c>
    </row>
    <row r="566" spans="1:15">
      <c r="D566" s="171" t="str">
        <f>D565</f>
        <v>PAKIET</v>
      </c>
      <c r="E566" s="172">
        <f>E565+1</f>
        <v>2</v>
      </c>
      <c r="F566" s="171">
        <f t="shared" ref="F566:L566" si="55">F102</f>
        <v>0</v>
      </c>
      <c r="G566" s="171">
        <f t="shared" si="55"/>
        <v>0</v>
      </c>
      <c r="H566" s="171">
        <f t="shared" si="55"/>
        <v>0.2</v>
      </c>
      <c r="I566" s="171">
        <f t="shared" si="55"/>
        <v>0</v>
      </c>
      <c r="J566" s="171">
        <f t="shared" si="55"/>
        <v>0</v>
      </c>
      <c r="K566" s="171">
        <f t="shared" si="55"/>
        <v>0</v>
      </c>
      <c r="L566" s="171">
        <f t="shared" si="55"/>
        <v>0</v>
      </c>
    </row>
    <row r="567" spans="1:15">
      <c r="D567" s="171" t="str">
        <f t="shared" ref="D567:D608" si="56">D566</f>
        <v>PAKIET</v>
      </c>
      <c r="E567" s="172">
        <f t="shared" ref="E567:E606" si="57">E566+1</f>
        <v>3</v>
      </c>
      <c r="F567" s="171">
        <f t="shared" ref="F567:L567" si="58">F114</f>
        <v>0</v>
      </c>
      <c r="G567" s="171">
        <f t="shared" si="58"/>
        <v>0</v>
      </c>
      <c r="H567" s="171">
        <f t="shared" si="58"/>
        <v>0.2</v>
      </c>
      <c r="I567" s="171">
        <f t="shared" si="58"/>
        <v>0</v>
      </c>
      <c r="J567" s="171">
        <f t="shared" si="58"/>
        <v>0</v>
      </c>
      <c r="K567" s="171">
        <f t="shared" si="58"/>
        <v>0</v>
      </c>
      <c r="L567" s="171">
        <f t="shared" si="58"/>
        <v>0</v>
      </c>
    </row>
    <row r="568" spans="1:15">
      <c r="D568" s="171" t="str">
        <f t="shared" si="56"/>
        <v>PAKIET</v>
      </c>
      <c r="E568" s="172">
        <f t="shared" si="57"/>
        <v>4</v>
      </c>
      <c r="F568" s="171">
        <f t="shared" ref="F568:L568" si="59">F123</f>
        <v>0</v>
      </c>
      <c r="G568" s="171">
        <f t="shared" si="59"/>
        <v>0</v>
      </c>
      <c r="H568" s="171">
        <f t="shared" si="59"/>
        <v>0.2</v>
      </c>
      <c r="I568" s="171">
        <f t="shared" si="59"/>
        <v>0</v>
      </c>
      <c r="J568" s="171">
        <f t="shared" si="59"/>
        <v>0</v>
      </c>
      <c r="K568" s="171">
        <f t="shared" si="59"/>
        <v>0</v>
      </c>
      <c r="L568" s="171">
        <f t="shared" si="59"/>
        <v>0</v>
      </c>
    </row>
    <row r="569" spans="1:15">
      <c r="D569" s="171" t="str">
        <f t="shared" si="56"/>
        <v>PAKIET</v>
      </c>
      <c r="E569" s="172">
        <f t="shared" si="57"/>
        <v>5</v>
      </c>
      <c r="F569" s="171">
        <f t="shared" ref="F569:L569" si="60">F134</f>
        <v>0</v>
      </c>
      <c r="G569" s="171">
        <f t="shared" si="60"/>
        <v>0</v>
      </c>
      <c r="H569" s="171">
        <f t="shared" si="60"/>
        <v>0.2</v>
      </c>
      <c r="I569" s="171">
        <f t="shared" si="60"/>
        <v>0</v>
      </c>
      <c r="J569" s="171">
        <f t="shared" si="60"/>
        <v>0</v>
      </c>
      <c r="K569" s="171">
        <f t="shared" si="60"/>
        <v>0</v>
      </c>
      <c r="L569" s="171">
        <f t="shared" si="60"/>
        <v>0</v>
      </c>
    </row>
    <row r="570" spans="1:15">
      <c r="D570" s="171" t="str">
        <f t="shared" si="56"/>
        <v>PAKIET</v>
      </c>
      <c r="E570" s="172">
        <f t="shared" si="57"/>
        <v>6</v>
      </c>
      <c r="F570" s="171">
        <f t="shared" ref="F570:L570" si="61">F149</f>
        <v>0</v>
      </c>
      <c r="G570" s="171">
        <f t="shared" si="61"/>
        <v>0</v>
      </c>
      <c r="H570" s="171">
        <f t="shared" si="61"/>
        <v>0.2</v>
      </c>
      <c r="I570" s="171">
        <f t="shared" si="61"/>
        <v>0</v>
      </c>
      <c r="J570" s="171">
        <f t="shared" si="61"/>
        <v>0</v>
      </c>
      <c r="K570" s="171">
        <f t="shared" si="61"/>
        <v>0</v>
      </c>
      <c r="L570" s="171">
        <f t="shared" si="61"/>
        <v>0</v>
      </c>
    </row>
    <row r="571" spans="1:15">
      <c r="D571" s="171" t="str">
        <f t="shared" si="56"/>
        <v>PAKIET</v>
      </c>
      <c r="E571" s="172">
        <f t="shared" si="57"/>
        <v>7</v>
      </c>
      <c r="F571" s="171">
        <f t="shared" ref="F571:L571" si="62">F158</f>
        <v>0</v>
      </c>
      <c r="G571" s="171">
        <f t="shared" si="62"/>
        <v>0</v>
      </c>
      <c r="H571" s="171">
        <f t="shared" si="62"/>
        <v>0.2</v>
      </c>
      <c r="I571" s="171">
        <f t="shared" si="62"/>
        <v>0</v>
      </c>
      <c r="J571" s="171">
        <f t="shared" si="62"/>
        <v>0</v>
      </c>
      <c r="K571" s="171">
        <f t="shared" si="62"/>
        <v>0</v>
      </c>
      <c r="L571" s="171">
        <f t="shared" si="62"/>
        <v>0</v>
      </c>
    </row>
    <row r="572" spans="1:15">
      <c r="D572" s="171" t="str">
        <f t="shared" si="56"/>
        <v>PAKIET</v>
      </c>
      <c r="E572" s="172">
        <f t="shared" si="57"/>
        <v>8</v>
      </c>
      <c r="F572" s="171">
        <f t="shared" ref="F572:L572" si="63">F179</f>
        <v>0</v>
      </c>
      <c r="G572" s="171">
        <f t="shared" si="63"/>
        <v>0</v>
      </c>
      <c r="H572" s="171">
        <f t="shared" si="63"/>
        <v>0.2</v>
      </c>
      <c r="I572" s="171">
        <f t="shared" si="63"/>
        <v>0</v>
      </c>
      <c r="J572" s="171">
        <f t="shared" si="63"/>
        <v>0</v>
      </c>
      <c r="K572" s="171">
        <f t="shared" si="63"/>
        <v>0</v>
      </c>
      <c r="L572" s="171">
        <f t="shared" si="63"/>
        <v>0</v>
      </c>
    </row>
    <row r="573" spans="1:15">
      <c r="D573" s="171" t="str">
        <f t="shared" si="56"/>
        <v>PAKIET</v>
      </c>
      <c r="E573" s="172">
        <f t="shared" si="57"/>
        <v>9</v>
      </c>
      <c r="F573" s="171">
        <f t="shared" ref="F573:L573" si="64">F190</f>
        <v>0</v>
      </c>
      <c r="G573" s="171">
        <f t="shared" si="64"/>
        <v>0</v>
      </c>
      <c r="H573" s="171">
        <f t="shared" si="64"/>
        <v>0.2</v>
      </c>
      <c r="I573" s="171">
        <f t="shared" si="64"/>
        <v>0</v>
      </c>
      <c r="J573" s="171">
        <f t="shared" si="64"/>
        <v>0</v>
      </c>
      <c r="K573" s="171">
        <f t="shared" si="64"/>
        <v>0</v>
      </c>
      <c r="L573" s="171">
        <f t="shared" si="64"/>
        <v>0</v>
      </c>
    </row>
    <row r="574" spans="1:15">
      <c r="D574" s="171" t="str">
        <f t="shared" si="56"/>
        <v>PAKIET</v>
      </c>
      <c r="E574" s="172">
        <f t="shared" si="57"/>
        <v>10</v>
      </c>
      <c r="F574" s="171">
        <f t="shared" ref="F574:L574" si="65">F199</f>
        <v>0</v>
      </c>
      <c r="G574" s="171">
        <f t="shared" si="65"/>
        <v>0</v>
      </c>
      <c r="H574" s="171">
        <f t="shared" si="65"/>
        <v>0.2</v>
      </c>
      <c r="I574" s="171">
        <f t="shared" si="65"/>
        <v>0</v>
      </c>
      <c r="J574" s="171">
        <f t="shared" si="65"/>
        <v>0</v>
      </c>
      <c r="K574" s="171">
        <f t="shared" si="65"/>
        <v>0</v>
      </c>
      <c r="L574" s="171">
        <f t="shared" si="65"/>
        <v>0</v>
      </c>
    </row>
    <row r="575" spans="1:15">
      <c r="D575" s="171" t="str">
        <f t="shared" si="56"/>
        <v>PAKIET</v>
      </c>
      <c r="E575" s="172">
        <f t="shared" si="57"/>
        <v>11</v>
      </c>
      <c r="F575" s="171">
        <f t="shared" ref="F575:L575" si="66">F208</f>
        <v>0</v>
      </c>
      <c r="G575" s="171">
        <f t="shared" si="66"/>
        <v>0</v>
      </c>
      <c r="H575" s="171">
        <f t="shared" si="66"/>
        <v>0.2</v>
      </c>
      <c r="I575" s="171">
        <f t="shared" si="66"/>
        <v>0</v>
      </c>
      <c r="J575" s="171">
        <f t="shared" si="66"/>
        <v>0</v>
      </c>
      <c r="K575" s="171">
        <f t="shared" si="66"/>
        <v>0</v>
      </c>
      <c r="L575" s="171">
        <f t="shared" si="66"/>
        <v>0</v>
      </c>
    </row>
    <row r="576" spans="1:15">
      <c r="D576" s="171" t="str">
        <f t="shared" si="56"/>
        <v>PAKIET</v>
      </c>
      <c r="E576" s="172">
        <f t="shared" si="57"/>
        <v>12</v>
      </c>
      <c r="F576" s="171">
        <f t="shared" ref="F576:L576" si="67">F217</f>
        <v>0</v>
      </c>
      <c r="G576" s="171">
        <f t="shared" si="67"/>
        <v>0</v>
      </c>
      <c r="H576" s="171">
        <f t="shared" si="67"/>
        <v>0.2</v>
      </c>
      <c r="I576" s="171">
        <f t="shared" si="67"/>
        <v>0</v>
      </c>
      <c r="J576" s="171">
        <f t="shared" si="67"/>
        <v>0</v>
      </c>
      <c r="K576" s="171">
        <f t="shared" si="67"/>
        <v>0</v>
      </c>
      <c r="L576" s="171">
        <f t="shared" si="67"/>
        <v>0</v>
      </c>
    </row>
    <row r="577" spans="4:12">
      <c r="D577" s="171" t="str">
        <f t="shared" si="56"/>
        <v>PAKIET</v>
      </c>
      <c r="E577" s="172">
        <f t="shared" si="57"/>
        <v>13</v>
      </c>
      <c r="F577" s="171">
        <f t="shared" ref="F577:L577" si="68">F226</f>
        <v>0</v>
      </c>
      <c r="G577" s="171">
        <f t="shared" si="68"/>
        <v>0</v>
      </c>
      <c r="H577" s="171">
        <f t="shared" si="68"/>
        <v>0.2</v>
      </c>
      <c r="I577" s="171">
        <f t="shared" si="68"/>
        <v>0</v>
      </c>
      <c r="J577" s="171">
        <f t="shared" si="68"/>
        <v>0</v>
      </c>
      <c r="K577" s="171">
        <f t="shared" si="68"/>
        <v>0</v>
      </c>
      <c r="L577" s="171">
        <f t="shared" si="68"/>
        <v>0</v>
      </c>
    </row>
    <row r="578" spans="4:12">
      <c r="D578" s="171" t="str">
        <f t="shared" si="56"/>
        <v>PAKIET</v>
      </c>
      <c r="E578" s="172">
        <f t="shared" si="57"/>
        <v>14</v>
      </c>
      <c r="F578" s="171">
        <f t="shared" ref="F578:L578" si="69">F236</f>
        <v>0</v>
      </c>
      <c r="G578" s="171">
        <f t="shared" si="69"/>
        <v>0</v>
      </c>
      <c r="H578" s="171">
        <f t="shared" si="69"/>
        <v>0.2</v>
      </c>
      <c r="I578" s="171">
        <f t="shared" si="69"/>
        <v>0</v>
      </c>
      <c r="J578" s="171">
        <f t="shared" si="69"/>
        <v>0</v>
      </c>
      <c r="K578" s="171">
        <f t="shared" si="69"/>
        <v>0</v>
      </c>
      <c r="L578" s="171">
        <f t="shared" si="69"/>
        <v>0</v>
      </c>
    </row>
    <row r="579" spans="4:12">
      <c r="D579" s="171" t="str">
        <f t="shared" si="56"/>
        <v>PAKIET</v>
      </c>
      <c r="E579" s="172">
        <f t="shared" si="57"/>
        <v>15</v>
      </c>
      <c r="F579" s="171">
        <f t="shared" ref="F579:L579" si="70">F245</f>
        <v>0</v>
      </c>
      <c r="G579" s="171">
        <f t="shared" si="70"/>
        <v>0</v>
      </c>
      <c r="H579" s="171">
        <f t="shared" si="70"/>
        <v>0.2</v>
      </c>
      <c r="I579" s="171">
        <f t="shared" si="70"/>
        <v>0</v>
      </c>
      <c r="J579" s="171">
        <f t="shared" si="70"/>
        <v>0</v>
      </c>
      <c r="K579" s="171">
        <f t="shared" si="70"/>
        <v>0</v>
      </c>
      <c r="L579" s="171">
        <f t="shared" si="70"/>
        <v>0</v>
      </c>
    </row>
    <row r="580" spans="4:12">
      <c r="D580" s="171" t="str">
        <f t="shared" si="56"/>
        <v>PAKIET</v>
      </c>
      <c r="E580" s="172">
        <f t="shared" si="57"/>
        <v>16</v>
      </c>
      <c r="F580" s="171">
        <f t="shared" ref="F580:L580" si="71">F254</f>
        <v>0</v>
      </c>
      <c r="G580" s="171">
        <f t="shared" si="71"/>
        <v>0</v>
      </c>
      <c r="H580" s="171">
        <f t="shared" si="71"/>
        <v>0.2</v>
      </c>
      <c r="I580" s="171">
        <f t="shared" si="71"/>
        <v>0</v>
      </c>
      <c r="J580" s="171">
        <f t="shared" si="71"/>
        <v>0</v>
      </c>
      <c r="K580" s="171">
        <f t="shared" si="71"/>
        <v>0</v>
      </c>
      <c r="L580" s="171">
        <f t="shared" si="71"/>
        <v>0</v>
      </c>
    </row>
    <row r="581" spans="4:12">
      <c r="D581" s="171" t="str">
        <f t="shared" si="56"/>
        <v>PAKIET</v>
      </c>
      <c r="E581" s="172">
        <f t="shared" si="57"/>
        <v>17</v>
      </c>
      <c r="F581" s="171">
        <f t="shared" ref="F581:L581" si="72">F267</f>
        <v>0</v>
      </c>
      <c r="G581" s="171">
        <f t="shared" si="72"/>
        <v>0</v>
      </c>
      <c r="H581" s="171">
        <f t="shared" si="72"/>
        <v>0.2</v>
      </c>
      <c r="I581" s="171">
        <f t="shared" si="72"/>
        <v>0</v>
      </c>
      <c r="J581" s="171">
        <f t="shared" si="72"/>
        <v>0</v>
      </c>
      <c r="K581" s="171">
        <f t="shared" si="72"/>
        <v>0</v>
      </c>
      <c r="L581" s="171">
        <f t="shared" si="72"/>
        <v>0</v>
      </c>
    </row>
    <row r="582" spans="4:12">
      <c r="D582" s="171" t="str">
        <f t="shared" si="56"/>
        <v>PAKIET</v>
      </c>
      <c r="E582" s="172">
        <f t="shared" si="57"/>
        <v>18</v>
      </c>
      <c r="F582" s="171">
        <f t="shared" ref="F582:L582" si="73">F276</f>
        <v>0</v>
      </c>
      <c r="G582" s="171">
        <f t="shared" si="73"/>
        <v>0</v>
      </c>
      <c r="H582" s="171">
        <f t="shared" si="73"/>
        <v>0.2</v>
      </c>
      <c r="I582" s="171">
        <f t="shared" si="73"/>
        <v>0</v>
      </c>
      <c r="J582" s="171">
        <f t="shared" si="73"/>
        <v>0</v>
      </c>
      <c r="K582" s="171">
        <f t="shared" si="73"/>
        <v>0</v>
      </c>
      <c r="L582" s="171">
        <f t="shared" si="73"/>
        <v>0</v>
      </c>
    </row>
    <row r="583" spans="4:12">
      <c r="D583" s="171" t="str">
        <f t="shared" si="56"/>
        <v>PAKIET</v>
      </c>
      <c r="E583" s="172">
        <f t="shared" si="57"/>
        <v>19</v>
      </c>
      <c r="F583" s="171">
        <f t="shared" ref="F583:L583" si="74">F285</f>
        <v>0</v>
      </c>
      <c r="G583" s="171">
        <f t="shared" si="74"/>
        <v>0</v>
      </c>
      <c r="H583" s="171">
        <f t="shared" si="74"/>
        <v>0.2</v>
      </c>
      <c r="I583" s="171">
        <f t="shared" si="74"/>
        <v>0</v>
      </c>
      <c r="J583" s="171">
        <f t="shared" si="74"/>
        <v>0</v>
      </c>
      <c r="K583" s="171">
        <f t="shared" si="74"/>
        <v>0</v>
      </c>
      <c r="L583" s="171">
        <f t="shared" si="74"/>
        <v>0</v>
      </c>
    </row>
    <row r="584" spans="4:12">
      <c r="D584" s="171" t="str">
        <f t="shared" si="56"/>
        <v>PAKIET</v>
      </c>
      <c r="E584" s="172">
        <f t="shared" si="57"/>
        <v>20</v>
      </c>
      <c r="F584" s="171">
        <f t="shared" ref="F584:L584" si="75">F294</f>
        <v>0</v>
      </c>
      <c r="G584" s="171">
        <f t="shared" si="75"/>
        <v>0</v>
      </c>
      <c r="H584" s="171">
        <f t="shared" si="75"/>
        <v>0.2</v>
      </c>
      <c r="I584" s="171">
        <f t="shared" si="75"/>
        <v>0</v>
      </c>
      <c r="J584" s="171">
        <f t="shared" si="75"/>
        <v>0</v>
      </c>
      <c r="K584" s="171">
        <f t="shared" si="75"/>
        <v>0</v>
      </c>
      <c r="L584" s="171">
        <f t="shared" si="75"/>
        <v>0</v>
      </c>
    </row>
    <row r="585" spans="4:12">
      <c r="D585" s="171" t="str">
        <f t="shared" si="56"/>
        <v>PAKIET</v>
      </c>
      <c r="E585" s="172">
        <f t="shared" si="57"/>
        <v>21</v>
      </c>
      <c r="F585" s="171">
        <f t="shared" ref="F585:L585" si="76">F304</f>
        <v>0</v>
      </c>
      <c r="G585" s="171">
        <f t="shared" si="76"/>
        <v>0</v>
      </c>
      <c r="H585" s="171">
        <f t="shared" si="76"/>
        <v>0.2</v>
      </c>
      <c r="I585" s="171">
        <f t="shared" si="76"/>
        <v>0</v>
      </c>
      <c r="J585" s="171">
        <f t="shared" si="76"/>
        <v>0</v>
      </c>
      <c r="K585" s="171">
        <f t="shared" si="76"/>
        <v>0</v>
      </c>
      <c r="L585" s="171">
        <f t="shared" si="76"/>
        <v>0</v>
      </c>
    </row>
    <row r="586" spans="4:12">
      <c r="D586" s="171" t="str">
        <f t="shared" si="56"/>
        <v>PAKIET</v>
      </c>
      <c r="E586" s="172">
        <f t="shared" si="57"/>
        <v>22</v>
      </c>
      <c r="F586" s="171">
        <f t="shared" ref="F586:L586" si="77">F321</f>
        <v>0</v>
      </c>
      <c r="G586" s="171">
        <f t="shared" si="77"/>
        <v>0</v>
      </c>
      <c r="H586" s="171">
        <f t="shared" si="77"/>
        <v>0.2</v>
      </c>
      <c r="I586" s="171">
        <f t="shared" si="77"/>
        <v>0</v>
      </c>
      <c r="J586" s="171">
        <f t="shared" si="77"/>
        <v>0</v>
      </c>
      <c r="K586" s="171">
        <f t="shared" si="77"/>
        <v>0</v>
      </c>
      <c r="L586" s="171">
        <f t="shared" si="77"/>
        <v>0</v>
      </c>
    </row>
    <row r="587" spans="4:12">
      <c r="D587" s="171" t="str">
        <f t="shared" si="56"/>
        <v>PAKIET</v>
      </c>
      <c r="E587" s="172">
        <f t="shared" si="57"/>
        <v>23</v>
      </c>
      <c r="F587" s="171">
        <f t="shared" ref="F587:L587" si="78">F332</f>
        <v>0</v>
      </c>
      <c r="G587" s="171">
        <f t="shared" si="78"/>
        <v>0</v>
      </c>
      <c r="H587" s="171">
        <f t="shared" si="78"/>
        <v>0.2</v>
      </c>
      <c r="I587" s="171">
        <f t="shared" si="78"/>
        <v>0</v>
      </c>
      <c r="J587" s="171">
        <f t="shared" si="78"/>
        <v>0</v>
      </c>
      <c r="K587" s="171">
        <f t="shared" si="78"/>
        <v>0</v>
      </c>
      <c r="L587" s="171">
        <f t="shared" si="78"/>
        <v>0</v>
      </c>
    </row>
    <row r="588" spans="4:12">
      <c r="D588" s="171" t="str">
        <f t="shared" si="56"/>
        <v>PAKIET</v>
      </c>
      <c r="E588" s="172">
        <f t="shared" si="57"/>
        <v>24</v>
      </c>
      <c r="F588" s="171">
        <f t="shared" ref="F588:L588" si="79">F353</f>
        <v>0</v>
      </c>
      <c r="G588" s="171">
        <f t="shared" si="79"/>
        <v>0</v>
      </c>
      <c r="H588" s="171">
        <f t="shared" si="79"/>
        <v>0.2</v>
      </c>
      <c r="I588" s="171">
        <f t="shared" si="79"/>
        <v>0</v>
      </c>
      <c r="J588" s="171">
        <f t="shared" si="79"/>
        <v>0</v>
      </c>
      <c r="K588" s="171">
        <f t="shared" si="79"/>
        <v>0</v>
      </c>
      <c r="L588" s="171">
        <f t="shared" si="79"/>
        <v>0</v>
      </c>
    </row>
    <row r="589" spans="4:12">
      <c r="D589" s="171" t="str">
        <f t="shared" si="56"/>
        <v>PAKIET</v>
      </c>
      <c r="E589" s="172">
        <f t="shared" si="57"/>
        <v>25</v>
      </c>
      <c r="F589" s="171">
        <f t="shared" ref="F589:L589" si="80">F365</f>
        <v>0</v>
      </c>
      <c r="G589" s="171">
        <f t="shared" si="80"/>
        <v>0</v>
      </c>
      <c r="H589" s="171">
        <f t="shared" si="80"/>
        <v>0.2</v>
      </c>
      <c r="I589" s="171">
        <f t="shared" si="80"/>
        <v>0</v>
      </c>
      <c r="J589" s="171">
        <f t="shared" si="80"/>
        <v>0</v>
      </c>
      <c r="K589" s="171">
        <f t="shared" si="80"/>
        <v>0</v>
      </c>
      <c r="L589" s="171">
        <f t="shared" si="80"/>
        <v>0</v>
      </c>
    </row>
    <row r="590" spans="4:12">
      <c r="D590" s="171" t="str">
        <f t="shared" si="56"/>
        <v>PAKIET</v>
      </c>
      <c r="E590" s="172">
        <f t="shared" si="57"/>
        <v>26</v>
      </c>
      <c r="F590" s="171">
        <f t="shared" ref="F590:L590" si="81">F374</f>
        <v>0</v>
      </c>
      <c r="G590" s="171">
        <f t="shared" si="81"/>
        <v>0</v>
      </c>
      <c r="H590" s="171">
        <f t="shared" si="81"/>
        <v>0.2</v>
      </c>
      <c r="I590" s="171">
        <f t="shared" si="81"/>
        <v>0</v>
      </c>
      <c r="J590" s="171">
        <f t="shared" si="81"/>
        <v>0</v>
      </c>
      <c r="K590" s="171">
        <f t="shared" si="81"/>
        <v>0</v>
      </c>
      <c r="L590" s="171">
        <f t="shared" si="81"/>
        <v>0</v>
      </c>
    </row>
    <row r="591" spans="4:12">
      <c r="D591" s="171" t="str">
        <f t="shared" si="56"/>
        <v>PAKIET</v>
      </c>
      <c r="E591" s="172">
        <f t="shared" si="57"/>
        <v>27</v>
      </c>
      <c r="F591" s="171">
        <f t="shared" ref="F591:L591" si="82">F383</f>
        <v>0</v>
      </c>
      <c r="G591" s="171">
        <f t="shared" si="82"/>
        <v>0</v>
      </c>
      <c r="H591" s="171">
        <f t="shared" si="82"/>
        <v>0.2</v>
      </c>
      <c r="I591" s="171">
        <f t="shared" si="82"/>
        <v>0</v>
      </c>
      <c r="J591" s="171">
        <f t="shared" si="82"/>
        <v>0</v>
      </c>
      <c r="K591" s="171">
        <f t="shared" si="82"/>
        <v>0</v>
      </c>
      <c r="L591" s="171">
        <f t="shared" si="82"/>
        <v>0</v>
      </c>
    </row>
    <row r="592" spans="4:12">
      <c r="D592" s="171" t="str">
        <f t="shared" si="56"/>
        <v>PAKIET</v>
      </c>
      <c r="E592" s="172">
        <f t="shared" si="57"/>
        <v>28</v>
      </c>
      <c r="F592" s="171">
        <f t="shared" ref="F592:L592" si="83">F396</f>
        <v>0</v>
      </c>
      <c r="G592" s="171">
        <f t="shared" si="83"/>
        <v>0</v>
      </c>
      <c r="H592" s="171">
        <f t="shared" si="83"/>
        <v>0.2</v>
      </c>
      <c r="I592" s="171">
        <f t="shared" si="83"/>
        <v>0</v>
      </c>
      <c r="J592" s="171">
        <f t="shared" si="83"/>
        <v>0</v>
      </c>
      <c r="K592" s="171">
        <f t="shared" si="83"/>
        <v>0</v>
      </c>
      <c r="L592" s="171">
        <f t="shared" si="83"/>
        <v>0</v>
      </c>
    </row>
    <row r="593" spans="4:12">
      <c r="D593" s="171" t="str">
        <f t="shared" si="56"/>
        <v>PAKIET</v>
      </c>
      <c r="E593" s="172">
        <f t="shared" si="57"/>
        <v>29</v>
      </c>
      <c r="F593" s="171">
        <f t="shared" ref="F593:L593" si="84">F405</f>
        <v>0</v>
      </c>
      <c r="G593" s="171">
        <f t="shared" si="84"/>
        <v>0</v>
      </c>
      <c r="H593" s="171">
        <f t="shared" si="84"/>
        <v>0.2</v>
      </c>
      <c r="I593" s="171">
        <f t="shared" si="84"/>
        <v>0</v>
      </c>
      <c r="J593" s="171">
        <f t="shared" si="84"/>
        <v>0</v>
      </c>
      <c r="K593" s="171">
        <f t="shared" si="84"/>
        <v>0</v>
      </c>
      <c r="L593" s="171">
        <f t="shared" si="84"/>
        <v>0</v>
      </c>
    </row>
    <row r="594" spans="4:12">
      <c r="D594" s="171" t="str">
        <f t="shared" si="56"/>
        <v>PAKIET</v>
      </c>
      <c r="E594" s="172">
        <f t="shared" si="57"/>
        <v>30</v>
      </c>
      <c r="F594" s="171">
        <f t="shared" ref="F594:L594" si="85">F414</f>
        <v>0</v>
      </c>
      <c r="G594" s="171">
        <f t="shared" si="85"/>
        <v>0</v>
      </c>
      <c r="H594" s="171">
        <f t="shared" si="85"/>
        <v>0.2</v>
      </c>
      <c r="I594" s="171">
        <f t="shared" si="85"/>
        <v>0</v>
      </c>
      <c r="J594" s="171">
        <f t="shared" si="85"/>
        <v>0</v>
      </c>
      <c r="K594" s="171">
        <f t="shared" si="85"/>
        <v>0</v>
      </c>
      <c r="L594" s="171">
        <f t="shared" si="85"/>
        <v>0</v>
      </c>
    </row>
    <row r="595" spans="4:12">
      <c r="D595" s="171" t="str">
        <f t="shared" si="56"/>
        <v>PAKIET</v>
      </c>
      <c r="E595" s="172">
        <f t="shared" si="57"/>
        <v>31</v>
      </c>
      <c r="F595" s="171">
        <f t="shared" ref="F595:L595" si="86">F426</f>
        <v>0</v>
      </c>
      <c r="G595" s="171">
        <f t="shared" si="86"/>
        <v>0</v>
      </c>
      <c r="H595" s="171">
        <f t="shared" si="86"/>
        <v>0.2</v>
      </c>
      <c r="I595" s="171">
        <f t="shared" si="86"/>
        <v>0</v>
      </c>
      <c r="J595" s="171">
        <f t="shared" si="86"/>
        <v>0</v>
      </c>
      <c r="K595" s="171">
        <f t="shared" si="86"/>
        <v>0</v>
      </c>
      <c r="L595" s="171">
        <f t="shared" si="86"/>
        <v>0</v>
      </c>
    </row>
    <row r="596" spans="4:12">
      <c r="D596" s="171" t="str">
        <f t="shared" si="56"/>
        <v>PAKIET</v>
      </c>
      <c r="E596" s="172">
        <f t="shared" si="57"/>
        <v>32</v>
      </c>
      <c r="F596" s="171">
        <f t="shared" ref="F596:L596" si="87">F435</f>
        <v>0</v>
      </c>
      <c r="G596" s="171">
        <f t="shared" si="87"/>
        <v>0</v>
      </c>
      <c r="H596" s="171">
        <f t="shared" si="87"/>
        <v>0.2</v>
      </c>
      <c r="I596" s="171">
        <f t="shared" si="87"/>
        <v>0</v>
      </c>
      <c r="J596" s="171">
        <f t="shared" si="87"/>
        <v>0</v>
      </c>
      <c r="K596" s="171">
        <f t="shared" si="87"/>
        <v>0</v>
      </c>
      <c r="L596" s="171">
        <f t="shared" si="87"/>
        <v>0</v>
      </c>
    </row>
    <row r="597" spans="4:12">
      <c r="D597" s="171" t="str">
        <f t="shared" si="56"/>
        <v>PAKIET</v>
      </c>
      <c r="E597" s="172">
        <f t="shared" si="57"/>
        <v>33</v>
      </c>
      <c r="F597" s="171">
        <f t="shared" ref="F597:L597" si="88">F445</f>
        <v>0</v>
      </c>
      <c r="G597" s="171">
        <f t="shared" si="88"/>
        <v>0</v>
      </c>
      <c r="H597" s="171">
        <f t="shared" si="88"/>
        <v>0.2</v>
      </c>
      <c r="I597" s="171">
        <f t="shared" si="88"/>
        <v>0</v>
      </c>
      <c r="J597" s="171">
        <f t="shared" si="88"/>
        <v>0</v>
      </c>
      <c r="K597" s="171">
        <f t="shared" si="88"/>
        <v>0</v>
      </c>
      <c r="L597" s="171">
        <f t="shared" si="88"/>
        <v>0</v>
      </c>
    </row>
    <row r="598" spans="4:12">
      <c r="D598" s="171" t="str">
        <f t="shared" si="56"/>
        <v>PAKIET</v>
      </c>
      <c r="E598" s="172">
        <f t="shared" si="57"/>
        <v>34</v>
      </c>
      <c r="F598" s="171">
        <f t="shared" ref="F598:L598" si="89">F454</f>
        <v>0</v>
      </c>
      <c r="G598" s="171">
        <f t="shared" si="89"/>
        <v>0</v>
      </c>
      <c r="H598" s="171">
        <f t="shared" si="89"/>
        <v>0.2</v>
      </c>
      <c r="I598" s="171">
        <f t="shared" si="89"/>
        <v>0</v>
      </c>
      <c r="J598" s="171">
        <f t="shared" si="89"/>
        <v>0</v>
      </c>
      <c r="K598" s="171">
        <f t="shared" si="89"/>
        <v>0</v>
      </c>
      <c r="L598" s="171">
        <f t="shared" si="89"/>
        <v>0</v>
      </c>
    </row>
    <row r="599" spans="4:12">
      <c r="D599" s="171" t="str">
        <f t="shared" si="56"/>
        <v>PAKIET</v>
      </c>
      <c r="E599" s="172">
        <f t="shared" si="57"/>
        <v>35</v>
      </c>
      <c r="F599" s="171">
        <f t="shared" ref="F599:L599" si="90">F465</f>
        <v>0</v>
      </c>
      <c r="G599" s="171">
        <f t="shared" si="90"/>
        <v>0</v>
      </c>
      <c r="H599" s="171">
        <f t="shared" si="90"/>
        <v>0.2</v>
      </c>
      <c r="I599" s="171">
        <f t="shared" si="90"/>
        <v>0</v>
      </c>
      <c r="J599" s="171">
        <f t="shared" si="90"/>
        <v>0</v>
      </c>
      <c r="K599" s="171">
        <f t="shared" si="90"/>
        <v>0</v>
      </c>
      <c r="L599" s="171">
        <f t="shared" si="90"/>
        <v>0</v>
      </c>
    </row>
    <row r="600" spans="4:12">
      <c r="D600" s="171" t="str">
        <f t="shared" si="56"/>
        <v>PAKIET</v>
      </c>
      <c r="E600" s="172">
        <f t="shared" si="57"/>
        <v>36</v>
      </c>
      <c r="F600" s="171">
        <f t="shared" ref="F600:L600" si="91">F474</f>
        <v>0</v>
      </c>
      <c r="G600" s="171">
        <f t="shared" si="91"/>
        <v>0</v>
      </c>
      <c r="H600" s="171">
        <f t="shared" si="91"/>
        <v>0.2</v>
      </c>
      <c r="I600" s="171">
        <f t="shared" si="91"/>
        <v>0</v>
      </c>
      <c r="J600" s="171">
        <f t="shared" si="91"/>
        <v>0</v>
      </c>
      <c r="K600" s="171">
        <f t="shared" si="91"/>
        <v>0</v>
      </c>
      <c r="L600" s="171">
        <f t="shared" si="91"/>
        <v>0</v>
      </c>
    </row>
    <row r="601" spans="4:12">
      <c r="D601" s="171" t="str">
        <f t="shared" si="56"/>
        <v>PAKIET</v>
      </c>
      <c r="E601" s="172">
        <f t="shared" si="57"/>
        <v>37</v>
      </c>
      <c r="F601" s="171">
        <f t="shared" ref="F601:L601" si="92">F484</f>
        <v>0</v>
      </c>
      <c r="G601" s="171">
        <f t="shared" si="92"/>
        <v>0</v>
      </c>
      <c r="H601" s="171">
        <f t="shared" si="92"/>
        <v>0.2</v>
      </c>
      <c r="I601" s="171">
        <f t="shared" si="92"/>
        <v>0</v>
      </c>
      <c r="J601" s="171">
        <f t="shared" si="92"/>
        <v>0</v>
      </c>
      <c r="K601" s="171">
        <f t="shared" si="92"/>
        <v>0</v>
      </c>
      <c r="L601" s="171">
        <f t="shared" si="92"/>
        <v>0</v>
      </c>
    </row>
    <row r="602" spans="4:12">
      <c r="D602" s="171" t="str">
        <f t="shared" si="56"/>
        <v>PAKIET</v>
      </c>
      <c r="E602" s="172">
        <f t="shared" si="57"/>
        <v>38</v>
      </c>
      <c r="F602" s="171">
        <f t="shared" ref="F602:L602" si="93">F501</f>
        <v>0</v>
      </c>
      <c r="G602" s="171">
        <f t="shared" si="93"/>
        <v>0</v>
      </c>
      <c r="H602" s="171">
        <f t="shared" si="93"/>
        <v>0.2</v>
      </c>
      <c r="I602" s="171">
        <f t="shared" si="93"/>
        <v>0</v>
      </c>
      <c r="J602" s="171">
        <f t="shared" si="93"/>
        <v>0</v>
      </c>
      <c r="K602" s="171">
        <f t="shared" si="93"/>
        <v>0</v>
      </c>
      <c r="L602" s="171">
        <f t="shared" si="93"/>
        <v>0</v>
      </c>
    </row>
    <row r="603" spans="4:12">
      <c r="D603" s="171" t="str">
        <f t="shared" si="56"/>
        <v>PAKIET</v>
      </c>
      <c r="E603" s="172">
        <f t="shared" si="57"/>
        <v>39</v>
      </c>
      <c r="F603" s="171">
        <f t="shared" ref="F603:L603" si="94">F512</f>
        <v>0</v>
      </c>
      <c r="G603" s="171">
        <f t="shared" si="94"/>
        <v>0</v>
      </c>
      <c r="H603" s="171">
        <f t="shared" si="94"/>
        <v>0.2</v>
      </c>
      <c r="I603" s="171">
        <f t="shared" si="94"/>
        <v>0</v>
      </c>
      <c r="J603" s="171">
        <f t="shared" si="94"/>
        <v>0</v>
      </c>
      <c r="K603" s="171">
        <f t="shared" si="94"/>
        <v>0</v>
      </c>
      <c r="L603" s="171">
        <f t="shared" si="94"/>
        <v>0</v>
      </c>
    </row>
    <row r="604" spans="4:12">
      <c r="D604" s="171" t="str">
        <f t="shared" si="56"/>
        <v>PAKIET</v>
      </c>
      <c r="E604" s="172">
        <f t="shared" si="57"/>
        <v>40</v>
      </c>
      <c r="F604" s="171">
        <f t="shared" ref="F604:L604" si="95">F521</f>
        <v>0</v>
      </c>
      <c r="G604" s="171">
        <f t="shared" si="95"/>
        <v>0</v>
      </c>
      <c r="H604" s="171">
        <f t="shared" si="95"/>
        <v>0.2</v>
      </c>
      <c r="I604" s="171">
        <f t="shared" si="95"/>
        <v>0</v>
      </c>
      <c r="J604" s="171">
        <f t="shared" si="95"/>
        <v>0</v>
      </c>
      <c r="K604" s="171">
        <f t="shared" si="95"/>
        <v>0</v>
      </c>
      <c r="L604" s="171">
        <f t="shared" si="95"/>
        <v>0</v>
      </c>
    </row>
    <row r="605" spans="4:12">
      <c r="D605" s="171" t="str">
        <f t="shared" si="56"/>
        <v>PAKIET</v>
      </c>
      <c r="E605" s="172">
        <f t="shared" si="57"/>
        <v>41</v>
      </c>
      <c r="F605" s="171">
        <f t="shared" ref="F605:L605" si="96">F534</f>
        <v>0</v>
      </c>
      <c r="G605" s="171">
        <f t="shared" si="96"/>
        <v>0</v>
      </c>
      <c r="H605" s="171">
        <f t="shared" si="96"/>
        <v>0.2</v>
      </c>
      <c r="I605" s="171">
        <f t="shared" si="96"/>
        <v>0</v>
      </c>
      <c r="J605" s="171">
        <f t="shared" si="96"/>
        <v>0</v>
      </c>
      <c r="K605" s="171">
        <f t="shared" si="96"/>
        <v>0</v>
      </c>
      <c r="L605" s="171">
        <f t="shared" si="96"/>
        <v>0</v>
      </c>
    </row>
    <row r="606" spans="4:12">
      <c r="D606" s="171" t="str">
        <f t="shared" si="56"/>
        <v>PAKIET</v>
      </c>
      <c r="E606" s="172">
        <f t="shared" si="57"/>
        <v>42</v>
      </c>
      <c r="F606" s="171">
        <f t="shared" ref="F606:L606" si="97">F542</f>
        <v>0</v>
      </c>
      <c r="G606" s="171">
        <f t="shared" si="97"/>
        <v>0</v>
      </c>
      <c r="H606" s="171">
        <f t="shared" si="97"/>
        <v>0.2</v>
      </c>
      <c r="I606" s="171">
        <f t="shared" si="97"/>
        <v>0</v>
      </c>
      <c r="J606" s="171">
        <f t="shared" si="97"/>
        <v>0</v>
      </c>
      <c r="K606" s="171">
        <f t="shared" si="97"/>
        <v>0</v>
      </c>
      <c r="L606" s="171">
        <f t="shared" si="97"/>
        <v>0</v>
      </c>
    </row>
    <row r="607" spans="4:12">
      <c r="D607" s="171" t="str">
        <f t="shared" si="56"/>
        <v>PAKIET</v>
      </c>
      <c r="E607" s="172">
        <v>43</v>
      </c>
      <c r="F607" s="171">
        <f t="shared" ref="F607:L607" si="98">F550</f>
        <v>0</v>
      </c>
      <c r="G607" s="171">
        <f t="shared" si="98"/>
        <v>0</v>
      </c>
      <c r="H607" s="171">
        <f t="shared" si="98"/>
        <v>0.2</v>
      </c>
      <c r="I607" s="171">
        <f t="shared" si="98"/>
        <v>0</v>
      </c>
      <c r="J607" s="171">
        <f t="shared" si="98"/>
        <v>0</v>
      </c>
      <c r="K607" s="171">
        <f t="shared" si="98"/>
        <v>0</v>
      </c>
      <c r="L607" s="171">
        <f t="shared" si="98"/>
        <v>0</v>
      </c>
    </row>
    <row r="608" spans="4:12">
      <c r="D608" s="171" t="str">
        <f t="shared" si="56"/>
        <v>PAKIET</v>
      </c>
      <c r="E608" s="172">
        <v>44</v>
      </c>
      <c r="F608" s="171">
        <f t="shared" ref="F608:L608" si="99">F559</f>
        <v>0</v>
      </c>
      <c r="G608" s="171">
        <f t="shared" si="99"/>
        <v>0</v>
      </c>
      <c r="H608" s="171">
        <f t="shared" si="99"/>
        <v>0.2</v>
      </c>
      <c r="I608" s="171">
        <f t="shared" si="99"/>
        <v>0</v>
      </c>
      <c r="J608" s="171">
        <f t="shared" si="99"/>
        <v>0</v>
      </c>
      <c r="K608" s="171">
        <f t="shared" si="99"/>
        <v>0</v>
      </c>
      <c r="L608" s="171">
        <f t="shared" si="99"/>
        <v>0</v>
      </c>
    </row>
    <row r="609" spans="4:12">
      <c r="D609" s="171"/>
      <c r="E609" s="171"/>
      <c r="F609" s="171">
        <f>SUM(F565:F608)</f>
        <v>0</v>
      </c>
      <c r="G609" s="171">
        <f t="shared" ref="G609:L609" si="100">SUM(G565:G608)</f>
        <v>0</v>
      </c>
      <c r="H609" s="173"/>
      <c r="I609" s="171">
        <f t="shared" si="100"/>
        <v>0</v>
      </c>
      <c r="J609" s="171">
        <f t="shared" si="100"/>
        <v>0</v>
      </c>
      <c r="K609" s="171">
        <f t="shared" si="100"/>
        <v>0</v>
      </c>
      <c r="L609" s="171">
        <f t="shared" si="100"/>
        <v>0</v>
      </c>
    </row>
    <row r="610" spans="4:12">
      <c r="F610" s="82"/>
      <c r="G610" s="82"/>
      <c r="H610" s="82"/>
      <c r="I610" s="82"/>
      <c r="J610" s="82"/>
      <c r="K610" s="82"/>
      <c r="L610" s="82"/>
    </row>
  </sheetData>
  <mergeCells count="83">
    <mergeCell ref="A544:B544"/>
    <mergeCell ref="A553:B553"/>
    <mergeCell ref="B21:D25"/>
    <mergeCell ref="A515:B515"/>
    <mergeCell ref="A377:B377"/>
    <mergeCell ref="A386:B386"/>
    <mergeCell ref="A399:B399"/>
    <mergeCell ref="A324:B324"/>
    <mergeCell ref="A335:B335"/>
    <mergeCell ref="A356:B356"/>
    <mergeCell ref="A368:B368"/>
    <mergeCell ref="A77:A83"/>
    <mergeCell ref="B77:B83"/>
    <mergeCell ref="A84:A90"/>
    <mergeCell ref="B84:B90"/>
    <mergeCell ref="A211:B211"/>
    <mergeCell ref="A117:I117"/>
    <mergeCell ref="A105:J105"/>
    <mergeCell ref="A137:B137"/>
    <mergeCell ref="A152:B152"/>
    <mergeCell ref="A161:B161"/>
    <mergeCell ref="A52:A56"/>
    <mergeCell ref="B52:B56"/>
    <mergeCell ref="A57:A59"/>
    <mergeCell ref="B57:B59"/>
    <mergeCell ref="A72:A76"/>
    <mergeCell ref="B72:B76"/>
    <mergeCell ref="A41:A43"/>
    <mergeCell ref="B41:B43"/>
    <mergeCell ref="A44:A51"/>
    <mergeCell ref="B44:B51"/>
    <mergeCell ref="B33:B34"/>
    <mergeCell ref="A35:A37"/>
    <mergeCell ref="B35:B37"/>
    <mergeCell ref="A38:A40"/>
    <mergeCell ref="B38:B40"/>
    <mergeCell ref="A28:H28"/>
    <mergeCell ref="A8:H8"/>
    <mergeCell ref="A127:B127"/>
    <mergeCell ref="A91:A94"/>
    <mergeCell ref="B91:B94"/>
    <mergeCell ref="A95:A98"/>
    <mergeCell ref="B95:B98"/>
    <mergeCell ref="A60:A62"/>
    <mergeCell ref="B60:B62"/>
    <mergeCell ref="A63:A66"/>
    <mergeCell ref="B63:B66"/>
    <mergeCell ref="A67:A68"/>
    <mergeCell ref="B67:B68"/>
    <mergeCell ref="A33:A34"/>
    <mergeCell ref="A30:A32"/>
    <mergeCell ref="B30:B32"/>
    <mergeCell ref="A307:B307"/>
    <mergeCell ref="A193:B193"/>
    <mergeCell ref="A142:A145"/>
    <mergeCell ref="A220:B220"/>
    <mergeCell ref="A229:B229"/>
    <mergeCell ref="A239:B239"/>
    <mergeCell ref="A248:B248"/>
    <mergeCell ref="A288:B288"/>
    <mergeCell ref="A297:B297"/>
    <mergeCell ref="A257:B257"/>
    <mergeCell ref="A270:B270"/>
    <mergeCell ref="A279:B279"/>
    <mergeCell ref="A202:B202"/>
    <mergeCell ref="A182:B182"/>
    <mergeCell ref="B142:B145"/>
    <mergeCell ref="A429:B429"/>
    <mergeCell ref="A438:B438"/>
    <mergeCell ref="A448:B448"/>
    <mergeCell ref="A408:B408"/>
    <mergeCell ref="A417:B417"/>
    <mergeCell ref="A457:B457"/>
    <mergeCell ref="A468:B468"/>
    <mergeCell ref="A477:B477"/>
    <mergeCell ref="A487:B487"/>
    <mergeCell ref="B489:B493"/>
    <mergeCell ref="A489:A493"/>
    <mergeCell ref="A536:B536"/>
    <mergeCell ref="A524:B524"/>
    <mergeCell ref="A494:A497"/>
    <mergeCell ref="B494:B497"/>
    <mergeCell ref="A504:B504"/>
  </mergeCells>
  <pageMargins left="0.25" right="0.25" top="0.75" bottom="0.75" header="0.3" footer="0.3"/>
  <pageSetup paperSize="9" scale="40" fitToHeight="0"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2023-06-22T09:53:55Z</dcterms:modified>
</cp:coreProperties>
</file>