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 tabRatio="540" activeTab="1"/>
  </bookViews>
  <sheets>
    <sheet name="Przedmiar" sheetId="49" r:id="rId1"/>
    <sheet name="Kosztorys" sheetId="46" r:id="rId2"/>
    <sheet name="ZZK OF" sheetId="48" r:id="rId3"/>
  </sheets>
  <definedNames>
    <definedName name="_xlnm.Print_Area" localSheetId="1">Kosztorys!$A$1:$H$43</definedName>
    <definedName name="_xlnm.Print_Area" localSheetId="0">Przedmiar!$A$1:$E$27</definedName>
    <definedName name="_xlnm.Print_Area" localSheetId="2">'ZZK OF'!$A$1:$I$32</definedName>
    <definedName name="_xlnm.Print_Titles" localSheetId="1">Kosztorys!$5:$6</definedName>
    <definedName name="_xlnm.Print_Titles" localSheetId="0">Przedmiar!$1:$2</definedName>
  </definedNames>
  <calcPr calcId="145621" iterate="1" fullPrecision="0"/>
</workbook>
</file>

<file path=xl/calcChain.xml><?xml version="1.0" encoding="utf-8"?>
<calcChain xmlns="http://schemas.openxmlformats.org/spreadsheetml/2006/main">
  <c r="H20" i="49" l="1"/>
  <c r="G20" i="49"/>
  <c r="H18" i="49"/>
  <c r="G18" i="49"/>
  <c r="H15" i="49"/>
  <c r="G15" i="49"/>
  <c r="H7" i="49"/>
  <c r="G7" i="49"/>
  <c r="H28" i="46" l="1"/>
  <c r="H14" i="46"/>
  <c r="H29" i="46" l="1"/>
  <c r="H12" i="46" l="1"/>
  <c r="H13" i="46" l="1"/>
  <c r="I15" i="48"/>
  <c r="I16" i="48" s="1"/>
  <c r="H9" i="46"/>
  <c r="H18" i="46"/>
  <c r="H27" i="46"/>
  <c r="H26" i="46"/>
  <c r="H23" i="46"/>
  <c r="H24" i="46" s="1"/>
  <c r="H8" i="46"/>
  <c r="H20" i="46"/>
  <c r="H15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/>
  <c r="D14" i="48" s="1"/>
  <c r="H30" i="46" l="1"/>
  <c r="H16" i="46"/>
  <c r="F14" i="48"/>
  <c r="F16" i="48" s="1"/>
  <c r="H10" i="46"/>
  <c r="I14" i="48"/>
  <c r="H21" i="46"/>
  <c r="E15" i="48"/>
  <c r="E16" i="48" s="1"/>
  <c r="F15" i="48"/>
  <c r="D15" i="48"/>
  <c r="D16" i="48" s="1"/>
  <c r="H15" i="48"/>
  <c r="H16" i="48" s="1"/>
  <c r="G14" i="48"/>
  <c r="H31" i="46" l="1"/>
  <c r="G15" i="48"/>
  <c r="G16" i="48" s="1"/>
</calcChain>
</file>

<file path=xl/sharedStrings.xml><?xml version="1.0" encoding="utf-8"?>
<sst xmlns="http://schemas.openxmlformats.org/spreadsheetml/2006/main" count="195" uniqueCount="112">
  <si>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</si>
  <si>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</si>
  <si>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</si>
  <si>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</si>
  <si>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</si>
  <si>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</si>
  <si>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</si>
  <si>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</si>
  <si>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</si>
  <si>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</si>
  <si>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</si>
  <si>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</si>
  <si>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</si>
  <si>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D.08.00.00.</t>
  </si>
  <si>
    <t>ELEMENTY  ULIC</t>
  </si>
  <si>
    <t>D.08.01.01</t>
  </si>
  <si>
    <t>mb</t>
  </si>
  <si>
    <t>R A Z E M</t>
  </si>
  <si>
    <t>PRZEDMIAR ROBÓT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</si>
  <si>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</si>
  <si>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</si>
  <si>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</si>
  <si>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</si>
  <si>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</si>
  <si>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</si>
  <si>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</si>
  <si>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</si>
  <si>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</si>
  <si>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</si>
  <si>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Ceny jednostkowe należy podawać bez VAT</t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</si>
  <si>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</si>
  <si>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</si>
  <si>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</si>
  <si>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</si>
  <si>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</si>
  <si>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</si>
  <si>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</si>
  <si>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</si>
  <si>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 Krzysztof Marchwicki</t>
  </si>
  <si>
    <t>inż..Krzysztof Marchwicki</t>
  </si>
  <si>
    <t>Wartość ETAPU  II</t>
  </si>
  <si>
    <t>Wartość (PLN*) - OGÓŁEM</t>
  </si>
  <si>
    <t>D.04.01.01.</t>
  </si>
  <si>
    <t>KodCPV</t>
  </si>
  <si>
    <t>45100000-8</t>
  </si>
  <si>
    <t>45233140-2</t>
  </si>
  <si>
    <t>m3</t>
  </si>
  <si>
    <t>ROBOTY ZIEMNE</t>
  </si>
  <si>
    <t>Profilowanie i zagęszczenie podłoża</t>
  </si>
  <si>
    <t>D.02.01.01.</t>
  </si>
  <si>
    <t>D.04.04.02.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</si>
  <si>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</si>
  <si>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</si>
  <si>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</si>
  <si>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</si>
  <si>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</si>
  <si>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</si>
  <si>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</si>
  <si>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</si>
  <si>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</si>
  <si>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</si>
  <si>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</si>
  <si>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</si>
  <si>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</si>
  <si>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</si>
  <si>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</si>
  <si>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</si>
  <si>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</si>
  <si>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</si>
  <si>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Wykopy - wykonanie koryta z odwozem gruntu na odkład na . 10 km</t>
  </si>
  <si>
    <t>D.01.01.01A.</t>
  </si>
  <si>
    <t xml:space="preserve">Ustawienie krawężników  betonowych   na podsypce cementowo - piaskowej grubości 3 cm wraz z  ławą  betonową z oporem                                                                                        </t>
  </si>
  <si>
    <t>Ustawienie krawężnika betonowego   na podsypce cementowo-piaskowej gr. 3,0 cm wraz z ławą betonową z oporem</t>
  </si>
  <si>
    <t>inż.. Krzysztof Marchwicki</t>
  </si>
  <si>
    <t>wycinka wraz z karczowaniem krzewów</t>
  </si>
  <si>
    <t>Ułożenie krawężnika najazdowego betonowego na ławie betonowej z oporem</t>
  </si>
  <si>
    <t>Ułożenie krawężnika betonowego najazdowego  na ławie betonowej z oporem</t>
  </si>
  <si>
    <t>D.01.02.01</t>
  </si>
  <si>
    <t>D.05.03.23A</t>
  </si>
  <si>
    <t>Sporządził</t>
  </si>
  <si>
    <t>Wycinka wraz z karczowaniem krzewów z tr. na odl.10 km</t>
  </si>
  <si>
    <t>PROJEKT   BUDOWY MIEJSC PARKINGOWYCH</t>
  </si>
  <si>
    <t xml:space="preserve">Roboty pomiarowe - odtworzenie trasy i punktów wysokościowych </t>
  </si>
  <si>
    <t>Roboty pomiarowe - odtworzenie trasy i punktów wysokościowych</t>
  </si>
  <si>
    <t>D.01.02.02</t>
  </si>
  <si>
    <t>Zdjęcie warstwy humusu lub darniny</t>
  </si>
  <si>
    <t>RAZEM poz. 1 - 5</t>
  </si>
  <si>
    <t>Podatek VAT - 23%  poz. 6</t>
  </si>
  <si>
    <t>OGÓŁEM - suma poz.  6 i 7</t>
  </si>
  <si>
    <t>na Osiedlu Rejtana  w Lesznie przy klatce 5-6 na działce nr11/83</t>
  </si>
  <si>
    <t>Ułożenie nawierzchni z betonowej kostki brukowej  gr 8,0 cm , koloru antracyt  na podsypce cementowo - piaskowej gr 5,0 cm</t>
  </si>
  <si>
    <t xml:space="preserve">Podbudowa zasadnicza z kamienia łamanego stabilizowanego mechanicznie 0/31,5 gr. 20 cm </t>
  </si>
  <si>
    <t>Podbudowa pomocnicza z kruszywa związanego hydraulicznie (cementem) C3/4   gr 20,0 cm</t>
  </si>
  <si>
    <t>Wykonanie nasypu</t>
  </si>
  <si>
    <t>Ułożenie płyt ażurowych do umocnienia skarpy nasypu</t>
  </si>
  <si>
    <t>7</t>
  </si>
  <si>
    <t>8</t>
  </si>
  <si>
    <t>Ułożenie opornika betonowego</t>
  </si>
  <si>
    <t>OGÓŁEM - suma pozycji 1 - 13</t>
  </si>
  <si>
    <t>KOSZTORYS OFERTOWY</t>
  </si>
  <si>
    <t>PROJEKT   BUDOWY MIEJSC PARKINGOWYCH NA OSIEDLU REJTANA W LESZNIE</t>
  </si>
  <si>
    <t xml:space="preserve">PROJEKT BUDOWY MIEJSC  PARKING. NA OS. REJTANA W LESZNIE  dz.nr 11/83  </t>
  </si>
  <si>
    <t xml:space="preserve">Zdjęcie warstwy humusu lub darniny  </t>
  </si>
  <si>
    <t xml:space="preserve">Wykonanie koryta    </t>
  </si>
  <si>
    <t xml:space="preserve">Profilowanie i zagęszczenie podłoża                                               </t>
  </si>
  <si>
    <t xml:space="preserve">Podbudowa zasadnicza z kamienia łamanego stabilizowanego mechanicznie 0/31,5 gr. 20 cm   </t>
  </si>
  <si>
    <t>Podbudowa pomonicza z kruszywa związanego hydraulicznie          ( cementem) C3/4  gr 20,0 cm</t>
  </si>
  <si>
    <t xml:space="preserve">Ułożenie nawierzchni z  betonowej kostki brukowejgr 8,0 cm ,typu  koloru antracyt na podsypce cementowo-piaskowej gr 5,0 cm </t>
  </si>
  <si>
    <t>11</t>
  </si>
  <si>
    <t>Ułożenie opornika betonowego na ławie bet. z oporem</t>
  </si>
  <si>
    <t>Ułożenie płyt ażurowych na skarpie</t>
  </si>
  <si>
    <t xml:space="preserve">                                               Opracował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</si>
</sst>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/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73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8" xfId="0" quotePrefix="1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/>
    </xf>
    <xf numFmtId="1" fontId="2" fillId="0" borderId="11" xfId="0" quotePrefix="1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4" fontId="7" fillId="0" borderId="27" xfId="0" applyNumberFormat="1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wrapText="1"/>
    </xf>
    <xf numFmtId="0" fontId="12" fillId="0" borderId="0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" fontId="2" fillId="0" borderId="39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39" xfId="0" applyFont="1" applyBorder="1" applyAlignment="1"/>
    <xf numFmtId="0" fontId="2" fillId="0" borderId="38" xfId="0" applyFont="1" applyBorder="1" applyAlignment="1">
      <alignment horizontal="center"/>
    </xf>
    <xf numFmtId="0" fontId="2" fillId="0" borderId="38" xfId="0" applyFont="1" applyBorder="1" applyAlignment="1"/>
    <xf numFmtId="0" fontId="2" fillId="0" borderId="38" xfId="0" applyFont="1" applyBorder="1" applyAlignment="1">
      <alignment vertical="top"/>
    </xf>
    <xf numFmtId="164" fontId="1" fillId="0" borderId="2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 wrapText="1"/>
    </xf>
    <xf numFmtId="0" fontId="5" fillId="0" borderId="4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5" fillId="0" borderId="40" xfId="0" applyNumberFormat="1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/>
    <xf numFmtId="4" fontId="5" fillId="0" borderId="3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/>
    <xf numFmtId="0" fontId="2" fillId="0" borderId="42" xfId="0" quotePrefix="1" applyFont="1" applyBorder="1" applyAlignment="1">
      <alignment horizontal="center" vertical="center" wrapText="1"/>
    </xf>
    <xf numFmtId="0" fontId="1" fillId="0" borderId="43" xfId="0" quotePrefix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164" fontId="2" fillId="0" borderId="44" xfId="0" applyNumberFormat="1" applyFont="1" applyBorder="1" applyAlignment="1">
      <alignment horizontal="center" vertical="center" wrapText="1"/>
    </xf>
    <xf numFmtId="4" fontId="2" fillId="0" borderId="43" xfId="0" applyNumberFormat="1" applyFont="1" applyBorder="1" applyAlignment="1">
      <alignment horizontal="center" vertical="center" wrapText="1"/>
    </xf>
    <xf numFmtId="4" fontId="2" fillId="0" borderId="45" xfId="0" applyNumberFormat="1" applyFont="1" applyBorder="1" applyAlignment="1">
      <alignment horizontal="center" vertical="center" wrapText="1"/>
    </xf>
    <xf numFmtId="1" fontId="2" fillId="0" borderId="46" xfId="0" quotePrefix="1" applyNumberFormat="1" applyFont="1" applyBorder="1" applyAlignment="1">
      <alignment horizontal="center" vertical="center" wrapText="1"/>
    </xf>
    <xf numFmtId="1" fontId="2" fillId="0" borderId="47" xfId="0" applyNumberFormat="1" applyFont="1" applyBorder="1" applyAlignment="1">
      <alignment horizontal="center" vertical="center" wrapText="1"/>
    </xf>
    <xf numFmtId="4" fontId="2" fillId="0" borderId="48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top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49" fontId="12" fillId="0" borderId="50" xfId="0" applyNumberFormat="1" applyFont="1" applyBorder="1" applyAlignment="1">
      <alignment vertical="center" wrapText="1"/>
    </xf>
    <xf numFmtId="0" fontId="12" fillId="0" borderId="51" xfId="0" applyFont="1" applyBorder="1" applyAlignment="1">
      <alignment horizontal="center" vertical="center"/>
    </xf>
    <xf numFmtId="164" fontId="12" fillId="0" borderId="52" xfId="0" applyNumberFormat="1" applyFont="1" applyFill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4" fontId="12" fillId="0" borderId="53" xfId="0" applyNumberFormat="1" applyFont="1" applyBorder="1" applyAlignment="1">
      <alignment horizontal="center" vertical="center"/>
    </xf>
    <xf numFmtId="0" fontId="2" fillId="0" borderId="54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164" fontId="1" fillId="0" borderId="56" xfId="0" applyNumberFormat="1" applyFont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5" fillId="0" borderId="31" xfId="0" applyNumberFormat="1" applyFont="1" applyFill="1" applyBorder="1" applyAlignment="1">
      <alignment horizontal="center" vertical="center"/>
    </xf>
    <xf numFmtId="49" fontId="5" fillId="0" borderId="55" xfId="0" applyNumberFormat="1" applyFont="1" applyBorder="1" applyAlignment="1">
      <alignment horizontal="left" vertical="center" wrapText="1"/>
    </xf>
    <xf numFmtId="0" fontId="2" fillId="2" borderId="57" xfId="0" quotePrefix="1" applyFont="1" applyFill="1" applyBorder="1" applyAlignment="1">
      <alignment horizontal="center" vertical="top" wrapText="1"/>
    </xf>
    <xf numFmtId="0" fontId="1" fillId="2" borderId="58" xfId="0" quotePrefix="1" applyFont="1" applyFill="1" applyBorder="1" applyAlignment="1">
      <alignment horizontal="center" vertical="top" wrapText="1"/>
    </xf>
    <xf numFmtId="0" fontId="1" fillId="2" borderId="58" xfId="0" applyFont="1" applyFill="1" applyBorder="1" applyAlignment="1">
      <alignment horizontal="center" vertical="top"/>
    </xf>
    <xf numFmtId="0" fontId="5" fillId="2" borderId="58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center"/>
    </xf>
    <xf numFmtId="164" fontId="2" fillId="2" borderId="58" xfId="0" applyNumberFormat="1" applyFont="1" applyFill="1" applyBorder="1" applyAlignment="1">
      <alignment horizontal="center"/>
    </xf>
    <xf numFmtId="4" fontId="2" fillId="2" borderId="58" xfId="0" applyNumberFormat="1" applyFont="1" applyFill="1" applyBorder="1" applyAlignment="1">
      <alignment horizontal="center"/>
    </xf>
    <xf numFmtId="4" fontId="2" fillId="2" borderId="59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2" fillId="0" borderId="11" xfId="0" quotePrefix="1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left" wrapText="1"/>
    </xf>
    <xf numFmtId="0" fontId="1" fillId="0" borderId="12" xfId="0" applyFont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wrapText="1"/>
    </xf>
    <xf numFmtId="4" fontId="2" fillId="0" borderId="12" xfId="0" applyNumberFormat="1" applyFont="1" applyBorder="1" applyAlignment="1">
      <alignment horizontal="center"/>
    </xf>
    <xf numFmtId="4" fontId="2" fillId="0" borderId="60" xfId="0" applyNumberFormat="1" applyFont="1" applyFill="1" applyBorder="1" applyAlignment="1">
      <alignment horizontal="center" wrapText="1"/>
    </xf>
    <xf numFmtId="0" fontId="2" fillId="0" borderId="6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1" fillId="0" borderId="62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Border="1" applyAlignment="1">
      <alignment horizontal="center" vertical="center"/>
    </xf>
    <xf numFmtId="4" fontId="2" fillId="0" borderId="63" xfId="0" applyNumberFormat="1" applyFont="1" applyFill="1" applyBorder="1" applyAlignment="1">
      <alignment horizontal="center" vertical="center" wrapText="1"/>
    </xf>
    <xf numFmtId="49" fontId="1" fillId="0" borderId="61" xfId="0" applyNumberFormat="1" applyFont="1" applyBorder="1" applyAlignment="1">
      <alignment horizontal="center" vertical="top"/>
    </xf>
    <xf numFmtId="49" fontId="1" fillId="0" borderId="40" xfId="0" applyNumberFormat="1" applyFont="1" applyBorder="1" applyAlignment="1">
      <alignment horizontal="center" vertical="top"/>
    </xf>
    <xf numFmtId="49" fontId="1" fillId="0" borderId="40" xfId="0" applyNumberFormat="1" applyFont="1" applyBorder="1" applyAlignment="1">
      <alignment wrapText="1"/>
    </xf>
    <xf numFmtId="0" fontId="1" fillId="0" borderId="40" xfId="0" applyFont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 wrapText="1"/>
    </xf>
    <xf numFmtId="4" fontId="2" fillId="0" borderId="40" xfId="0" applyNumberFormat="1" applyFont="1" applyBorder="1" applyAlignment="1">
      <alignment horizontal="center"/>
    </xf>
    <xf numFmtId="4" fontId="2" fillId="0" borderId="63" xfId="0" applyNumberFormat="1" applyFont="1" applyFill="1" applyBorder="1" applyAlignment="1">
      <alignment horizontal="center" wrapText="1"/>
    </xf>
    <xf numFmtId="49" fontId="1" fillId="0" borderId="14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67" xfId="0" applyNumberFormat="1" applyFont="1" applyFill="1" applyBorder="1" applyAlignment="1">
      <alignment horizontal="center" wrapText="1"/>
    </xf>
    <xf numFmtId="0" fontId="2" fillId="0" borderId="61" xfId="0" applyNumberFormat="1" applyFont="1" applyBorder="1" applyAlignment="1">
      <alignment horizontal="center" vertical="top"/>
    </xf>
    <xf numFmtId="0" fontId="1" fillId="0" borderId="40" xfId="0" applyNumberFormat="1" applyFont="1" applyBorder="1" applyAlignment="1">
      <alignment horizontal="center" vertical="top"/>
    </xf>
    <xf numFmtId="0" fontId="1" fillId="0" borderId="40" xfId="0" applyFont="1" applyBorder="1" applyAlignment="1">
      <alignment horizontal="left" vertical="top" wrapText="1"/>
    </xf>
    <xf numFmtId="49" fontId="1" fillId="0" borderId="40" xfId="0" applyNumberFormat="1" applyFont="1" applyBorder="1" applyAlignment="1">
      <alignment horizontal="left" wrapText="1"/>
    </xf>
    <xf numFmtId="164" fontId="1" fillId="0" borderId="40" xfId="0" applyNumberFormat="1" applyFont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/>
    </xf>
    <xf numFmtId="4" fontId="2" fillId="0" borderId="63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center"/>
    </xf>
    <xf numFmtId="164" fontId="2" fillId="0" borderId="64" xfId="0" applyNumberFormat="1" applyFont="1" applyFill="1" applyBorder="1" applyAlignment="1">
      <alignment horizontal="center"/>
    </xf>
    <xf numFmtId="4" fontId="2" fillId="0" borderId="65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4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quotePrefix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1" fontId="1" fillId="0" borderId="8" xfId="0" quotePrefix="1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33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/>
    </xf>
    <xf numFmtId="4" fontId="1" fillId="0" borderId="29" xfId="0" applyNumberFormat="1" applyFont="1" applyFill="1" applyBorder="1" applyAlignment="1">
      <alignment horizontal="center" vertical="center" wrapText="1"/>
    </xf>
    <xf numFmtId="0" fontId="1" fillId="0" borderId="8" xfId="0" quotePrefix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4" fontId="1" fillId="0" borderId="32" xfId="0" applyNumberFormat="1" applyFont="1" applyBorder="1" applyAlignment="1">
      <alignment horizontal="center" wrapText="1"/>
    </xf>
    <xf numFmtId="4" fontId="1" fillId="0" borderId="36" xfId="0" applyNumberFormat="1" applyFont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40" xfId="0" quotePrefix="1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164" fontId="1" fillId="0" borderId="40" xfId="0" applyNumberFormat="1" applyFont="1" applyFill="1" applyBorder="1" applyAlignment="1">
      <alignment horizontal="center" wrapText="1"/>
    </xf>
    <xf numFmtId="0" fontId="1" fillId="0" borderId="3" xfId="0" quotePrefix="1" applyFont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wrapText="1"/>
    </xf>
    <xf numFmtId="0" fontId="1" fillId="0" borderId="2" xfId="0" quotePrefix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/>
    </xf>
    <xf numFmtId="0" fontId="1" fillId="0" borderId="12" xfId="0" quotePrefix="1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164" fontId="1" fillId="0" borderId="8" xfId="0" applyNumberFormat="1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/>
    </xf>
    <xf numFmtId="4" fontId="1" fillId="0" borderId="36" xfId="0" applyNumberFormat="1" applyFont="1" applyBorder="1" applyAlignment="1">
      <alignment horizontal="center"/>
    </xf>
    <xf numFmtId="0" fontId="1" fillId="0" borderId="12" xfId="0" applyFont="1" applyBorder="1" applyAlignment="1">
      <alignment vertical="top"/>
    </xf>
    <xf numFmtId="0" fontId="1" fillId="0" borderId="12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2" fillId="0" borderId="61" xfId="0" quotePrefix="1" applyFont="1" applyFill="1" applyBorder="1" applyAlignment="1">
      <alignment horizontal="center" vertical="top" wrapText="1"/>
    </xf>
    <xf numFmtId="0" fontId="1" fillId="0" borderId="40" xfId="0" quotePrefix="1" applyFont="1" applyFill="1" applyBorder="1" applyAlignment="1">
      <alignment horizontal="center" vertical="top" wrapText="1"/>
    </xf>
    <xf numFmtId="0" fontId="1" fillId="0" borderId="40" xfId="0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center"/>
    </xf>
    <xf numFmtId="164" fontId="2" fillId="0" borderId="40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center"/>
    </xf>
    <xf numFmtId="4" fontId="2" fillId="0" borderId="68" xfId="0" applyNumberFormat="1" applyFont="1" applyFill="1" applyBorder="1" applyAlignment="1">
      <alignment horizontal="center"/>
    </xf>
    <xf numFmtId="0" fontId="2" fillId="0" borderId="69" xfId="0" quotePrefix="1" applyFont="1" applyBorder="1" applyAlignment="1">
      <alignment horizontal="center" vertical="top" wrapText="1"/>
    </xf>
    <xf numFmtId="0" fontId="1" fillId="0" borderId="70" xfId="0" quotePrefix="1" applyFont="1" applyBorder="1" applyAlignment="1">
      <alignment horizontal="center" vertical="top" wrapText="1"/>
    </xf>
    <xf numFmtId="0" fontId="1" fillId="0" borderId="70" xfId="0" applyFont="1" applyBorder="1" applyAlignment="1">
      <alignment horizontal="center" vertical="top"/>
    </xf>
    <xf numFmtId="0" fontId="1" fillId="0" borderId="70" xfId="0" applyFont="1" applyBorder="1" applyAlignment="1">
      <alignment horizontal="left" wrapText="1"/>
    </xf>
    <xf numFmtId="0" fontId="1" fillId="0" borderId="70" xfId="0" applyFont="1" applyBorder="1" applyAlignment="1">
      <alignment horizontal="center"/>
    </xf>
    <xf numFmtId="164" fontId="2" fillId="0" borderId="70" xfId="0" applyNumberFormat="1" applyFont="1" applyFill="1" applyBorder="1" applyAlignment="1">
      <alignment horizontal="center"/>
    </xf>
    <xf numFmtId="4" fontId="2" fillId="0" borderId="70" xfId="0" applyNumberFormat="1" applyFont="1" applyBorder="1" applyAlignment="1">
      <alignment horizontal="center"/>
    </xf>
    <xf numFmtId="4" fontId="2" fillId="0" borderId="71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48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/>
    </xf>
    <xf numFmtId="4" fontId="2" fillId="0" borderId="60" xfId="0" applyNumberFormat="1" applyFont="1" applyFill="1" applyBorder="1" applyAlignment="1">
      <alignment horizontal="center"/>
    </xf>
    <xf numFmtId="0" fontId="2" fillId="0" borderId="69" xfId="0" applyNumberFormat="1" applyFont="1" applyBorder="1" applyAlignment="1">
      <alignment horizontal="center" vertical="top"/>
    </xf>
    <xf numFmtId="0" fontId="1" fillId="0" borderId="70" xfId="0" applyNumberFormat="1" applyFont="1" applyBorder="1" applyAlignment="1">
      <alignment horizontal="center" vertical="top"/>
    </xf>
    <xf numFmtId="0" fontId="1" fillId="0" borderId="70" xfId="0" applyFont="1" applyBorder="1" applyAlignment="1">
      <alignment horizontal="left" vertical="top" wrapText="1"/>
    </xf>
    <xf numFmtId="49" fontId="1" fillId="0" borderId="70" xfId="0" applyNumberFormat="1" applyFont="1" applyBorder="1" applyAlignment="1">
      <alignment horizontal="left" wrapText="1"/>
    </xf>
    <xf numFmtId="164" fontId="1" fillId="0" borderId="70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75"/>
  <sheetViews>
    <sheetView showZeros="0" view="pageBreakPreview" topLeftCell="A4" zoomScale="120" zoomScaleNormal="100" zoomScaleSheetLayoutView="120" workbookViewId="0">
      <selection activeCell="C26" sqref="C26"/>
    </sheetView>
  </sheetViews>
  <sheetFormatPr defaultRowHeight="12.75" x14ac:dyDescent="0.2"/>
  <cols>
    <col min="1" max="1" width="5.140625" style="10" customWidth="1"/>
    <col min="2" max="2" width="11" style="10" customWidth="1"/>
    <col min="3" max="3" width="54.85546875" style="11" customWidth="1"/>
    <col min="4" max="4" width="8.5703125" style="7" customWidth="1"/>
    <col min="5" max="5" width="9.140625" style="7" customWidth="1"/>
    <col min="6" max="6" width="9.140625" style="7" hidden="1" customWidth="1"/>
    <col min="7" max="7" width="12.7109375" style="7" hidden="1" customWidth="1"/>
    <col min="8" max="8" width="14.7109375" style="7" hidden="1" customWidth="1"/>
    <col min="9" max="16384" width="9.140625" style="1"/>
  </cols>
  <sheetData>
    <row r="1" spans="1:8" ht="18" x14ac:dyDescent="0.2">
      <c r="A1" s="187" t="s">
        <v>18</v>
      </c>
      <c r="B1" s="187"/>
      <c r="C1" s="187"/>
      <c r="D1" s="187"/>
      <c r="E1" s="187"/>
      <c r="F1" s="187"/>
      <c r="G1" s="187"/>
      <c r="H1" s="187"/>
    </row>
    <row r="2" spans="1:8" s="21" customFormat="1" x14ac:dyDescent="0.2">
      <c r="A2" s="188" t="s">
        <v>101</v>
      </c>
      <c r="B2" s="188"/>
      <c r="C2" s="188"/>
      <c r="D2" s="188"/>
      <c r="E2" s="188"/>
      <c r="F2" s="188"/>
      <c r="G2" s="188"/>
      <c r="H2" s="188"/>
    </row>
    <row r="3" spans="1:8" s="4" customFormat="1" x14ac:dyDescent="0.2">
      <c r="A3" s="185"/>
      <c r="B3" s="185"/>
      <c r="C3" s="186"/>
      <c r="D3" s="185"/>
      <c r="E3" s="185"/>
      <c r="F3" s="185"/>
      <c r="G3" s="185"/>
      <c r="H3" s="185"/>
    </row>
    <row r="4" spans="1:8" s="14" customFormat="1" ht="38.25" x14ac:dyDescent="0.2">
      <c r="A4" s="194" t="s">
        <v>1</v>
      </c>
      <c r="B4" s="105" t="s">
        <v>31</v>
      </c>
      <c r="C4" s="195" t="s">
        <v>3</v>
      </c>
      <c r="D4" s="105" t="s">
        <v>20</v>
      </c>
      <c r="E4" s="196" t="s">
        <v>67</v>
      </c>
      <c r="F4" s="197" t="s">
        <v>32</v>
      </c>
      <c r="G4" s="197" t="s">
        <v>40</v>
      </c>
      <c r="H4" s="198" t="s">
        <v>41</v>
      </c>
    </row>
    <row r="5" spans="1:8" s="4" customFormat="1" ht="13.5" thickBot="1" x14ac:dyDescent="0.25">
      <c r="A5" s="199">
        <v>1</v>
      </c>
      <c r="B5" s="200">
        <v>2</v>
      </c>
      <c r="C5" s="200">
        <v>3</v>
      </c>
      <c r="D5" s="200">
        <v>4</v>
      </c>
      <c r="E5" s="200" t="s">
        <v>68</v>
      </c>
      <c r="F5" s="201">
        <v>6</v>
      </c>
      <c r="G5" s="201">
        <v>10</v>
      </c>
      <c r="H5" s="202">
        <v>11</v>
      </c>
    </row>
    <row r="6" spans="1:8" ht="14.25" thickTop="1" thickBot="1" x14ac:dyDescent="0.25">
      <c r="A6" s="203"/>
      <c r="B6" s="203" t="s">
        <v>4</v>
      </c>
      <c r="C6" s="204" t="s">
        <v>5</v>
      </c>
      <c r="D6" s="19" t="s">
        <v>30</v>
      </c>
      <c r="E6" s="19" t="s">
        <v>30</v>
      </c>
      <c r="F6" s="60" t="s">
        <v>30</v>
      </c>
      <c r="G6" s="60"/>
      <c r="H6" s="20" t="s">
        <v>30</v>
      </c>
    </row>
    <row r="7" spans="1:8" ht="14.25" thickTop="1" thickBot="1" x14ac:dyDescent="0.25">
      <c r="A7" s="89"/>
      <c r="B7" s="89" t="s">
        <v>6</v>
      </c>
      <c r="C7" s="90" t="s">
        <v>2</v>
      </c>
      <c r="D7" s="89" t="s">
        <v>30</v>
      </c>
      <c r="E7" s="89" t="s">
        <v>30</v>
      </c>
      <c r="F7" s="205" t="s">
        <v>30</v>
      </c>
      <c r="G7" s="61">
        <f>SUM(G8:G8)</f>
        <v>0</v>
      </c>
      <c r="H7" s="57">
        <f>SUM(H8:H8)</f>
        <v>0</v>
      </c>
    </row>
    <row r="8" spans="1:8" ht="26.25" thickTop="1" x14ac:dyDescent="0.2">
      <c r="A8" s="98">
        <v>1</v>
      </c>
      <c r="B8" s="98" t="s">
        <v>70</v>
      </c>
      <c r="C8" s="206" t="s">
        <v>82</v>
      </c>
      <c r="D8" s="98" t="s">
        <v>0</v>
      </c>
      <c r="E8" s="207">
        <v>0.1</v>
      </c>
      <c r="F8" s="208"/>
      <c r="G8" s="208"/>
      <c r="H8" s="209"/>
    </row>
    <row r="9" spans="1:8" ht="13.5" thickBot="1" x14ac:dyDescent="0.25">
      <c r="A9" s="210">
        <v>2</v>
      </c>
      <c r="B9" s="211" t="s">
        <v>77</v>
      </c>
      <c r="C9" s="212" t="s">
        <v>74</v>
      </c>
      <c r="D9" s="213" t="s">
        <v>23</v>
      </c>
      <c r="E9" s="214">
        <v>6</v>
      </c>
      <c r="F9" s="215"/>
      <c r="G9" s="216"/>
      <c r="H9" s="217"/>
    </row>
    <row r="10" spans="1:8" ht="13.5" thickTop="1" x14ac:dyDescent="0.2">
      <c r="A10" s="218"/>
      <c r="B10" s="219"/>
      <c r="C10" s="96" t="s">
        <v>47</v>
      </c>
      <c r="D10" s="97"/>
      <c r="E10" s="220"/>
      <c r="F10" s="215"/>
      <c r="G10" s="216"/>
      <c r="H10" s="217"/>
    </row>
    <row r="11" spans="1:8" x14ac:dyDescent="0.2">
      <c r="A11" s="221">
        <v>3</v>
      </c>
      <c r="B11" s="80" t="s">
        <v>84</v>
      </c>
      <c r="C11" s="64" t="s">
        <v>102</v>
      </c>
      <c r="D11" s="102" t="s">
        <v>46</v>
      </c>
      <c r="E11" s="222">
        <v>9</v>
      </c>
      <c r="F11" s="215"/>
      <c r="G11" s="216"/>
      <c r="H11" s="217"/>
    </row>
    <row r="12" spans="1:8" x14ac:dyDescent="0.2">
      <c r="A12" s="223">
        <v>4</v>
      </c>
      <c r="B12" s="67" t="s">
        <v>49</v>
      </c>
      <c r="C12" s="63" t="s">
        <v>103</v>
      </c>
      <c r="D12" s="62" t="s">
        <v>46</v>
      </c>
      <c r="E12" s="224">
        <v>30.2</v>
      </c>
      <c r="F12" s="215"/>
      <c r="G12" s="216"/>
      <c r="H12" s="217"/>
    </row>
    <row r="13" spans="1:8" x14ac:dyDescent="0.2">
      <c r="A13" s="223">
        <v>5</v>
      </c>
      <c r="B13" s="67" t="s">
        <v>49</v>
      </c>
      <c r="C13" s="63" t="s">
        <v>93</v>
      </c>
      <c r="D13" s="62" t="s">
        <v>46</v>
      </c>
      <c r="E13" s="224">
        <v>11</v>
      </c>
      <c r="F13" s="215"/>
      <c r="G13" s="216"/>
      <c r="H13" s="217"/>
    </row>
    <row r="14" spans="1:8" ht="13.5" thickBot="1" x14ac:dyDescent="0.25">
      <c r="A14" s="194">
        <v>6</v>
      </c>
      <c r="B14" s="105" t="s">
        <v>42</v>
      </c>
      <c r="C14" s="106" t="s">
        <v>104</v>
      </c>
      <c r="D14" s="105" t="s">
        <v>23</v>
      </c>
      <c r="E14" s="225">
        <v>57</v>
      </c>
      <c r="F14" s="215"/>
      <c r="G14" s="216"/>
      <c r="H14" s="217"/>
    </row>
    <row r="15" spans="1:8" ht="19.5" customHeight="1" thickTop="1" thickBot="1" x14ac:dyDescent="0.25">
      <c r="A15" s="89"/>
      <c r="B15" s="89" t="s">
        <v>7</v>
      </c>
      <c r="C15" s="90" t="s">
        <v>8</v>
      </c>
      <c r="D15" s="89" t="s">
        <v>30</v>
      </c>
      <c r="E15" s="91" t="s">
        <v>30</v>
      </c>
      <c r="F15" s="226" t="s">
        <v>30</v>
      </c>
      <c r="G15" s="61">
        <f>SUM(G16:G16)</f>
        <v>0</v>
      </c>
      <c r="H15" s="59">
        <f>SUM(H16:H16)</f>
        <v>0</v>
      </c>
    </row>
    <row r="16" spans="1:8" s="14" customFormat="1" ht="26.25" thickTop="1" x14ac:dyDescent="0.2">
      <c r="A16" s="227">
        <v>7</v>
      </c>
      <c r="B16" s="228" t="s">
        <v>50</v>
      </c>
      <c r="C16" s="149" t="s">
        <v>105</v>
      </c>
      <c r="D16" s="229" t="s">
        <v>23</v>
      </c>
      <c r="E16" s="230">
        <v>57</v>
      </c>
      <c r="F16" s="215"/>
      <c r="G16" s="215"/>
      <c r="H16" s="231"/>
    </row>
    <row r="17" spans="1:8" ht="26.25" thickBot="1" x14ac:dyDescent="0.25">
      <c r="A17" s="210">
        <v>8</v>
      </c>
      <c r="B17" s="211" t="s">
        <v>63</v>
      </c>
      <c r="C17" s="232" t="s">
        <v>106</v>
      </c>
      <c r="D17" s="213" t="s">
        <v>23</v>
      </c>
      <c r="E17" s="233">
        <v>57</v>
      </c>
      <c r="F17" s="216"/>
      <c r="G17" s="216"/>
      <c r="H17" s="234"/>
    </row>
    <row r="18" spans="1:8" ht="14.25" thickTop="1" thickBot="1" x14ac:dyDescent="0.25">
      <c r="A18" s="89"/>
      <c r="B18" s="89" t="s">
        <v>9</v>
      </c>
      <c r="C18" s="90" t="s">
        <v>10</v>
      </c>
      <c r="D18" s="89" t="s">
        <v>30</v>
      </c>
      <c r="E18" s="91" t="s">
        <v>30</v>
      </c>
      <c r="F18" s="61" t="s">
        <v>30</v>
      </c>
      <c r="G18" s="61" t="e">
        <f>SUM(#REF!)</f>
        <v>#REF!</v>
      </c>
      <c r="H18" s="59" t="e">
        <f>SUM(#REF!)</f>
        <v>#REF!</v>
      </c>
    </row>
    <row r="19" spans="1:8" s="14" customFormat="1" ht="39.75" thickTop="1" thickBot="1" x14ac:dyDescent="0.25">
      <c r="A19" s="92">
        <v>9</v>
      </c>
      <c r="B19" s="92" t="s">
        <v>78</v>
      </c>
      <c r="C19" s="93" t="s">
        <v>107</v>
      </c>
      <c r="D19" s="94" t="s">
        <v>23</v>
      </c>
      <c r="E19" s="95">
        <v>57</v>
      </c>
      <c r="F19" s="78"/>
      <c r="G19" s="78"/>
      <c r="H19" s="79"/>
    </row>
    <row r="20" spans="1:8" s="14" customFormat="1" ht="32.25" customHeight="1" thickTop="1" thickBot="1" x14ac:dyDescent="0.25">
      <c r="A20" s="89"/>
      <c r="B20" s="89" t="s">
        <v>13</v>
      </c>
      <c r="C20" s="90" t="s">
        <v>14</v>
      </c>
      <c r="D20" s="89" t="s">
        <v>30</v>
      </c>
      <c r="E20" s="91" t="s">
        <v>30</v>
      </c>
      <c r="F20" s="61" t="s">
        <v>30</v>
      </c>
      <c r="G20" s="61">
        <f>SUM(G22:G22)</f>
        <v>0</v>
      </c>
      <c r="H20" s="59">
        <f>SUM(H22:H22)</f>
        <v>0</v>
      </c>
    </row>
    <row r="21" spans="1:8" s="14" customFormat="1" ht="39" thickTop="1" x14ac:dyDescent="0.2">
      <c r="A21" s="98">
        <v>10</v>
      </c>
      <c r="B21" s="98" t="s">
        <v>15</v>
      </c>
      <c r="C21" s="206" t="s">
        <v>71</v>
      </c>
      <c r="D21" s="98" t="s">
        <v>16</v>
      </c>
      <c r="E21" s="235">
        <v>21.5</v>
      </c>
      <c r="F21" s="100"/>
      <c r="G21" s="100"/>
      <c r="H21" s="79"/>
    </row>
    <row r="22" spans="1:8" s="14" customFormat="1" ht="25.5" x14ac:dyDescent="0.2">
      <c r="A22" s="236" t="s">
        <v>108</v>
      </c>
      <c r="B22" s="236" t="s">
        <v>15</v>
      </c>
      <c r="C22" s="149" t="s">
        <v>75</v>
      </c>
      <c r="D22" s="180" t="s">
        <v>16</v>
      </c>
      <c r="E22" s="237">
        <v>10</v>
      </c>
      <c r="F22" s="238"/>
      <c r="G22" s="238"/>
      <c r="H22" s="234"/>
    </row>
    <row r="23" spans="1:8" x14ac:dyDescent="0.2">
      <c r="A23" s="148">
        <v>12</v>
      </c>
      <c r="B23" s="239" t="s">
        <v>15</v>
      </c>
      <c r="C23" s="240" t="s">
        <v>109</v>
      </c>
      <c r="D23" s="150" t="s">
        <v>16</v>
      </c>
      <c r="E23" s="150">
        <v>10</v>
      </c>
      <c r="F23" s="99"/>
      <c r="G23" s="99"/>
      <c r="H23" s="99"/>
    </row>
    <row r="24" spans="1:8" s="7" customFormat="1" x14ac:dyDescent="0.2">
      <c r="A24" s="148">
        <v>13</v>
      </c>
      <c r="B24" s="239" t="s">
        <v>15</v>
      </c>
      <c r="C24" s="229" t="s">
        <v>110</v>
      </c>
      <c r="D24" s="150" t="s">
        <v>23</v>
      </c>
      <c r="E24" s="150">
        <v>8.4</v>
      </c>
      <c r="F24" s="99"/>
      <c r="G24" s="99"/>
      <c r="H24" s="99"/>
    </row>
    <row r="25" spans="1:8" s="7" customFormat="1" x14ac:dyDescent="0.2">
      <c r="A25" s="241"/>
      <c r="B25" s="143"/>
      <c r="C25" s="144" t="s">
        <v>111</v>
      </c>
      <c r="D25" s="145"/>
      <c r="E25" s="145"/>
      <c r="F25" s="99"/>
      <c r="G25" s="99"/>
      <c r="H25" s="99"/>
    </row>
    <row r="26" spans="1:8" s="7" customFormat="1" ht="42.75" customHeight="1" x14ac:dyDescent="0.2">
      <c r="A26" s="142"/>
      <c r="B26" s="143"/>
      <c r="C26" s="144"/>
      <c r="D26" s="145"/>
      <c r="E26" s="73"/>
    </row>
    <row r="27" spans="1:8" ht="14.1" customHeight="1" x14ac:dyDescent="0.2">
      <c r="A27" s="103" t="s">
        <v>60</v>
      </c>
      <c r="C27" s="88" t="s">
        <v>73</v>
      </c>
    </row>
    <row r="28" spans="1:8" ht="14.1" customHeight="1" x14ac:dyDescent="0.2"/>
    <row r="29" spans="1:8" ht="14.1" customHeight="1" x14ac:dyDescent="0.2"/>
    <row r="30" spans="1:8" ht="14.1" customHeight="1" x14ac:dyDescent="0.2"/>
    <row r="31" spans="1:8" ht="27.95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42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27.95" customHeight="1" x14ac:dyDescent="0.2"/>
    <row r="44" ht="14.1" customHeight="1" x14ac:dyDescent="0.2"/>
    <row r="45" ht="14.1" customHeight="1" x14ac:dyDescent="0.2"/>
    <row r="46" ht="14.1" customHeight="1" x14ac:dyDescent="0.2"/>
    <row r="47" ht="27.95" customHeight="1" x14ac:dyDescent="0.2"/>
    <row r="48" ht="14.1" customHeight="1" x14ac:dyDescent="0.2"/>
    <row r="49" ht="14.1" customHeight="1" x14ac:dyDescent="0.2"/>
    <row r="50" ht="14.1" customHeight="1" x14ac:dyDescent="0.2"/>
    <row r="51" ht="27.95" customHeight="1" x14ac:dyDescent="0.2"/>
    <row r="52" ht="14.1" customHeight="1" x14ac:dyDescent="0.2"/>
    <row r="53" ht="27.95" customHeight="1" x14ac:dyDescent="0.2"/>
    <row r="54" ht="14.1" customHeight="1" x14ac:dyDescent="0.2"/>
    <row r="55" ht="27.95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27.95" customHeight="1" x14ac:dyDescent="0.2"/>
    <row r="64" ht="14.1" customHeight="1" x14ac:dyDescent="0.2"/>
    <row r="65" ht="27.95" customHeight="1" x14ac:dyDescent="0.2"/>
    <row r="66" ht="14.1" customHeight="1" x14ac:dyDescent="0.2"/>
    <row r="67" ht="27.95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45"/>
  <sheetViews>
    <sheetView showZeros="0" tabSelected="1" zoomScaleNormal="100" zoomScaleSheetLayoutView="110" workbookViewId="0">
      <selection activeCell="L31" sqref="L31"/>
    </sheetView>
  </sheetViews>
  <sheetFormatPr defaultRowHeight="12.75" x14ac:dyDescent="0.2"/>
  <cols>
    <col min="1" max="1" width="4.7109375" style="10" customWidth="1"/>
    <col min="2" max="2" width="11.42578125" style="10" customWidth="1"/>
    <col min="3" max="3" width="11.140625" style="10" customWidth="1"/>
    <col min="4" max="4" width="57.85546875" style="11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187" t="s">
        <v>99</v>
      </c>
      <c r="B1" s="187"/>
      <c r="C1" s="187"/>
      <c r="D1" s="187"/>
      <c r="E1" s="187"/>
      <c r="F1" s="187"/>
      <c r="G1" s="187"/>
      <c r="H1" s="187"/>
    </row>
    <row r="2" spans="1:8" s="2" customFormat="1" ht="15" customHeight="1" x14ac:dyDescent="0.2">
      <c r="A2" s="189" t="s">
        <v>81</v>
      </c>
      <c r="B2" s="188"/>
      <c r="C2" s="188"/>
      <c r="D2" s="188"/>
      <c r="E2" s="188"/>
      <c r="F2" s="188"/>
      <c r="G2" s="188"/>
      <c r="H2" s="188"/>
    </row>
    <row r="3" spans="1:8" s="2" customFormat="1" ht="16.5" customHeight="1" x14ac:dyDescent="0.2">
      <c r="A3" s="190" t="s">
        <v>89</v>
      </c>
      <c r="B3" s="190"/>
      <c r="C3" s="191"/>
      <c r="D3" s="191"/>
      <c r="E3" s="191"/>
      <c r="F3" s="191"/>
      <c r="G3" s="191"/>
      <c r="H3" s="191"/>
    </row>
    <row r="4" spans="1:8" ht="8.25" customHeight="1" thickBot="1" x14ac:dyDescent="0.25">
      <c r="A4" s="6"/>
      <c r="B4" s="6"/>
      <c r="C4" s="6"/>
      <c r="D4" s="12"/>
      <c r="E4" s="6"/>
      <c r="F4" s="6"/>
      <c r="G4" s="6"/>
      <c r="H4" s="6"/>
    </row>
    <row r="5" spans="1:8" ht="38.25" x14ac:dyDescent="0.2">
      <c r="A5" s="108" t="s">
        <v>1</v>
      </c>
      <c r="B5" s="109" t="s">
        <v>43</v>
      </c>
      <c r="C5" s="110" t="s">
        <v>31</v>
      </c>
      <c r="D5" s="111" t="s">
        <v>3</v>
      </c>
      <c r="E5" s="110" t="s">
        <v>20</v>
      </c>
      <c r="F5" s="112" t="s">
        <v>19</v>
      </c>
      <c r="G5" s="113" t="s">
        <v>32</v>
      </c>
      <c r="H5" s="114" t="s">
        <v>41</v>
      </c>
    </row>
    <row r="6" spans="1:8" s="21" customFormat="1" ht="13.5" thickBot="1" x14ac:dyDescent="0.25">
      <c r="A6" s="115">
        <v>1</v>
      </c>
      <c r="B6" s="22"/>
      <c r="C6" s="23">
        <v>2</v>
      </c>
      <c r="D6" s="23">
        <v>3</v>
      </c>
      <c r="E6" s="23">
        <v>4</v>
      </c>
      <c r="F6" s="24">
        <v>5</v>
      </c>
      <c r="G6" s="23">
        <v>6</v>
      </c>
      <c r="H6" s="116">
        <v>11</v>
      </c>
    </row>
    <row r="7" spans="1:8" s="21" customFormat="1" ht="14.25" thickTop="1" thickBot="1" x14ac:dyDescent="0.25">
      <c r="A7" s="134"/>
      <c r="B7" s="135"/>
      <c r="C7" s="136"/>
      <c r="D7" s="137" t="s">
        <v>2</v>
      </c>
      <c r="E7" s="138"/>
      <c r="F7" s="139"/>
      <c r="G7" s="140"/>
      <c r="H7" s="141"/>
    </row>
    <row r="8" spans="1:8" s="4" customFormat="1" ht="13.5" thickTop="1" x14ac:dyDescent="0.2">
      <c r="A8" s="154">
        <v>1</v>
      </c>
      <c r="B8" s="155" t="s">
        <v>44</v>
      </c>
      <c r="C8" s="155" t="s">
        <v>70</v>
      </c>
      <c r="D8" s="184" t="s">
        <v>83</v>
      </c>
      <c r="E8" s="155" t="s">
        <v>0</v>
      </c>
      <c r="F8" s="156">
        <v>0.1</v>
      </c>
      <c r="G8" s="157"/>
      <c r="H8" s="158">
        <f>ROUND($G8*F8,2)</f>
        <v>0</v>
      </c>
    </row>
    <row r="9" spans="1:8" ht="13.5" thickBot="1" x14ac:dyDescent="0.25">
      <c r="A9" s="146">
        <v>2</v>
      </c>
      <c r="B9" s="147" t="s">
        <v>45</v>
      </c>
      <c r="C9" s="148" t="s">
        <v>77</v>
      </c>
      <c r="D9" s="149" t="s">
        <v>80</v>
      </c>
      <c r="E9" s="150" t="s">
        <v>23</v>
      </c>
      <c r="F9" s="151">
        <v>6</v>
      </c>
      <c r="G9" s="152"/>
      <c r="H9" s="153">
        <f t="shared" ref="H9" si="0">G9*F9</f>
        <v>0</v>
      </c>
    </row>
    <row r="10" spans="1:8" ht="13.5" thickBot="1" x14ac:dyDescent="0.25">
      <c r="A10" s="126"/>
      <c r="B10" s="127"/>
      <c r="C10" s="128"/>
      <c r="D10" s="133" t="s">
        <v>55</v>
      </c>
      <c r="E10" s="129"/>
      <c r="F10" s="130"/>
      <c r="G10" s="131"/>
      <c r="H10" s="132">
        <f>SUM(H8:H9)</f>
        <v>0</v>
      </c>
    </row>
    <row r="11" spans="1:8" ht="14.25" thickTop="1" thickBot="1" x14ac:dyDescent="0.25">
      <c r="A11" s="134"/>
      <c r="B11" s="135"/>
      <c r="C11" s="136"/>
      <c r="D11" s="137" t="s">
        <v>52</v>
      </c>
      <c r="E11" s="138"/>
      <c r="F11" s="139"/>
      <c r="G11" s="140"/>
      <c r="H11" s="141"/>
    </row>
    <row r="12" spans="1:8" ht="13.5" thickTop="1" x14ac:dyDescent="0.2">
      <c r="A12" s="242">
        <v>3</v>
      </c>
      <c r="B12" s="243" t="s">
        <v>45</v>
      </c>
      <c r="C12" s="244" t="s">
        <v>84</v>
      </c>
      <c r="D12" s="245" t="s">
        <v>85</v>
      </c>
      <c r="E12" s="246" t="s">
        <v>46</v>
      </c>
      <c r="F12" s="247">
        <v>9</v>
      </c>
      <c r="G12" s="248"/>
      <c r="H12" s="249">
        <f>ROUND(G12*F12,2)</f>
        <v>0</v>
      </c>
    </row>
    <row r="13" spans="1:8" ht="15.75" customHeight="1" x14ac:dyDescent="0.2">
      <c r="A13" s="146">
        <v>4</v>
      </c>
      <c r="B13" s="227" t="s">
        <v>45</v>
      </c>
      <c r="C13" s="148" t="s">
        <v>51</v>
      </c>
      <c r="D13" s="149" t="s">
        <v>69</v>
      </c>
      <c r="E13" s="150" t="s">
        <v>46</v>
      </c>
      <c r="F13" s="230">
        <v>30.2</v>
      </c>
      <c r="G13" s="152"/>
      <c r="H13" s="153">
        <f>ROUND(G13*F13,2)</f>
        <v>0</v>
      </c>
    </row>
    <row r="14" spans="1:8" ht="15.75" customHeight="1" x14ac:dyDescent="0.2">
      <c r="A14" s="146">
        <v>5</v>
      </c>
      <c r="B14" s="227" t="s">
        <v>45</v>
      </c>
      <c r="C14" s="148" t="s">
        <v>51</v>
      </c>
      <c r="D14" s="149" t="s">
        <v>93</v>
      </c>
      <c r="E14" s="150" t="s">
        <v>46</v>
      </c>
      <c r="F14" s="230">
        <v>11</v>
      </c>
      <c r="G14" s="152"/>
      <c r="H14" s="153">
        <f>ROUND(G14*F14,2)</f>
        <v>0</v>
      </c>
    </row>
    <row r="15" spans="1:8" ht="13.5" thickBot="1" x14ac:dyDescent="0.25">
      <c r="A15" s="250">
        <v>6</v>
      </c>
      <c r="B15" s="251" t="s">
        <v>45</v>
      </c>
      <c r="C15" s="252" t="s">
        <v>42</v>
      </c>
      <c r="D15" s="253" t="s">
        <v>48</v>
      </c>
      <c r="E15" s="254" t="s">
        <v>23</v>
      </c>
      <c r="F15" s="255">
        <v>57</v>
      </c>
      <c r="G15" s="256"/>
      <c r="H15" s="257">
        <f>ROUND($G15*F15,2)</f>
        <v>0</v>
      </c>
    </row>
    <row r="16" spans="1:8" ht="13.5" thickBot="1" x14ac:dyDescent="0.25">
      <c r="A16" s="126"/>
      <c r="B16" s="127"/>
      <c r="C16" s="128"/>
      <c r="D16" s="133" t="s">
        <v>57</v>
      </c>
      <c r="E16" s="129"/>
      <c r="F16" s="130"/>
      <c r="G16" s="131"/>
      <c r="H16" s="132">
        <f>SUM(H12:H15)</f>
        <v>0</v>
      </c>
    </row>
    <row r="17" spans="1:8" ht="14.25" thickTop="1" thickBot="1" x14ac:dyDescent="0.25">
      <c r="A17" s="134"/>
      <c r="B17" s="135"/>
      <c r="C17" s="136"/>
      <c r="D17" s="137" t="s">
        <v>56</v>
      </c>
      <c r="E17" s="138"/>
      <c r="F17" s="139"/>
      <c r="G17" s="140"/>
      <c r="H17" s="141"/>
    </row>
    <row r="18" spans="1:8" ht="26.25" thickTop="1" x14ac:dyDescent="0.2">
      <c r="A18" s="159" t="s">
        <v>95</v>
      </c>
      <c r="B18" s="160" t="s">
        <v>45</v>
      </c>
      <c r="C18" s="160" t="s">
        <v>50</v>
      </c>
      <c r="D18" s="161" t="s">
        <v>91</v>
      </c>
      <c r="E18" s="162" t="s">
        <v>23</v>
      </c>
      <c r="F18" s="163">
        <v>57</v>
      </c>
      <c r="G18" s="164"/>
      <c r="H18" s="165">
        <f>ROUND(G18*F18,2)</f>
        <v>0</v>
      </c>
    </row>
    <row r="19" spans="1:8" ht="25.5" x14ac:dyDescent="0.2">
      <c r="A19" s="166" t="s">
        <v>96</v>
      </c>
      <c r="B19" s="167" t="s">
        <v>45</v>
      </c>
      <c r="C19" s="167" t="s">
        <v>63</v>
      </c>
      <c r="D19" s="65" t="s">
        <v>92</v>
      </c>
      <c r="E19" s="168"/>
      <c r="F19" s="58"/>
      <c r="G19" s="27"/>
      <c r="H19" s="169"/>
    </row>
    <row r="20" spans="1:8" ht="15" thickBot="1" x14ac:dyDescent="0.25">
      <c r="A20" s="118"/>
      <c r="B20" s="75"/>
      <c r="C20" s="25"/>
      <c r="D20" s="26"/>
      <c r="E20" s="16" t="s">
        <v>28</v>
      </c>
      <c r="F20" s="87">
        <v>57</v>
      </c>
      <c r="G20" s="17"/>
      <c r="H20" s="117">
        <f>ROUND($G20*F20,2)</f>
        <v>0</v>
      </c>
    </row>
    <row r="21" spans="1:8" ht="13.5" thickBot="1" x14ac:dyDescent="0.25">
      <c r="A21" s="126"/>
      <c r="B21" s="127"/>
      <c r="C21" s="128"/>
      <c r="D21" s="133" t="s">
        <v>58</v>
      </c>
      <c r="E21" s="129"/>
      <c r="F21" s="130"/>
      <c r="G21" s="131"/>
      <c r="H21" s="132">
        <f>SUM(H18:H20)</f>
        <v>0</v>
      </c>
    </row>
    <row r="22" spans="1:8" ht="14.25" thickTop="1" thickBot="1" x14ac:dyDescent="0.25">
      <c r="A22" s="134"/>
      <c r="B22" s="135"/>
      <c r="C22" s="136"/>
      <c r="D22" s="137" t="s">
        <v>53</v>
      </c>
      <c r="E22" s="138"/>
      <c r="F22" s="139"/>
      <c r="G22" s="140"/>
      <c r="H22" s="141"/>
    </row>
    <row r="23" spans="1:8" ht="54.75" customHeight="1" thickTop="1" thickBot="1" x14ac:dyDescent="0.25">
      <c r="A23" s="258">
        <v>9</v>
      </c>
      <c r="B23" s="259" t="s">
        <v>45</v>
      </c>
      <c r="C23" s="260" t="s">
        <v>78</v>
      </c>
      <c r="D23" s="261" t="s">
        <v>90</v>
      </c>
      <c r="E23" s="262" t="s">
        <v>23</v>
      </c>
      <c r="F23" s="263">
        <v>57</v>
      </c>
      <c r="G23" s="264"/>
      <c r="H23" s="265">
        <f>ROUND($G23*F23,2)</f>
        <v>0</v>
      </c>
    </row>
    <row r="24" spans="1:8" ht="13.5" thickBot="1" x14ac:dyDescent="0.25">
      <c r="A24" s="126"/>
      <c r="B24" s="127"/>
      <c r="C24" s="128"/>
      <c r="D24" s="133" t="s">
        <v>59</v>
      </c>
      <c r="E24" s="129"/>
      <c r="F24" s="130"/>
      <c r="G24" s="131"/>
      <c r="H24" s="132">
        <f>SUM(H23:H23)</f>
        <v>0</v>
      </c>
    </row>
    <row r="25" spans="1:8" ht="14.25" thickTop="1" thickBot="1" x14ac:dyDescent="0.25">
      <c r="A25" s="134"/>
      <c r="B25" s="135"/>
      <c r="C25" s="136"/>
      <c r="D25" s="137" t="s">
        <v>54</v>
      </c>
      <c r="E25" s="138"/>
      <c r="F25" s="139"/>
      <c r="G25" s="140"/>
      <c r="H25" s="141"/>
    </row>
    <row r="26" spans="1:8" ht="26.25" thickTop="1" x14ac:dyDescent="0.2">
      <c r="A26" s="170">
        <v>10</v>
      </c>
      <c r="B26" s="171" t="s">
        <v>45</v>
      </c>
      <c r="C26" s="172" t="s">
        <v>15</v>
      </c>
      <c r="D26" s="173" t="s">
        <v>72</v>
      </c>
      <c r="E26" s="174" t="s">
        <v>16</v>
      </c>
      <c r="F26" s="175">
        <v>21.5</v>
      </c>
      <c r="G26" s="164"/>
      <c r="H26" s="176">
        <f>ROUND($G26*F26,2)</f>
        <v>0</v>
      </c>
    </row>
    <row r="27" spans="1:8" ht="33" customHeight="1" x14ac:dyDescent="0.2">
      <c r="A27" s="177">
        <v>11</v>
      </c>
      <c r="B27" s="178" t="s">
        <v>45</v>
      </c>
      <c r="C27" s="179" t="s">
        <v>15</v>
      </c>
      <c r="D27" s="149" t="s">
        <v>76</v>
      </c>
      <c r="E27" s="180" t="s">
        <v>16</v>
      </c>
      <c r="F27" s="181">
        <v>10</v>
      </c>
      <c r="G27" s="152"/>
      <c r="H27" s="182">
        <f>ROUND($G27*F27,2)</f>
        <v>0</v>
      </c>
    </row>
    <row r="28" spans="1:8" ht="33" customHeight="1" x14ac:dyDescent="0.2">
      <c r="A28" s="177">
        <v>12</v>
      </c>
      <c r="B28" s="178" t="s">
        <v>45</v>
      </c>
      <c r="C28" s="179" t="s">
        <v>15</v>
      </c>
      <c r="D28" s="149" t="s">
        <v>97</v>
      </c>
      <c r="E28" s="180" t="s">
        <v>16</v>
      </c>
      <c r="F28" s="266">
        <v>10</v>
      </c>
      <c r="G28" s="152"/>
      <c r="H28" s="267">
        <f>ROUND(G28*F28,2)</f>
        <v>0</v>
      </c>
    </row>
    <row r="29" spans="1:8" ht="33" customHeight="1" thickBot="1" x14ac:dyDescent="0.25">
      <c r="A29" s="268">
        <v>13</v>
      </c>
      <c r="B29" s="269" t="s">
        <v>45</v>
      </c>
      <c r="C29" s="270" t="s">
        <v>15</v>
      </c>
      <c r="D29" s="271" t="s">
        <v>94</v>
      </c>
      <c r="E29" s="272">
        <v>8.4</v>
      </c>
      <c r="F29" s="255">
        <v>18</v>
      </c>
      <c r="G29" s="256"/>
      <c r="H29" s="257">
        <f>ROUND($G29*F29,2)</f>
        <v>0</v>
      </c>
    </row>
    <row r="30" spans="1:8" ht="13.5" thickBot="1" x14ac:dyDescent="0.25">
      <c r="A30" s="126"/>
      <c r="B30" s="127"/>
      <c r="C30" s="128"/>
      <c r="D30" s="133" t="s">
        <v>62</v>
      </c>
      <c r="E30" s="129"/>
      <c r="F30" s="130"/>
      <c r="G30" s="131"/>
      <c r="H30" s="132">
        <f>SUM(H26:H29)</f>
        <v>0</v>
      </c>
    </row>
    <row r="31" spans="1:8" ht="15.75" thickBot="1" x14ac:dyDescent="0.25">
      <c r="A31" s="119"/>
      <c r="B31" s="120"/>
      <c r="C31" s="120"/>
      <c r="D31" s="121" t="s">
        <v>98</v>
      </c>
      <c r="E31" s="122"/>
      <c r="F31" s="123"/>
      <c r="G31" s="124"/>
      <c r="H31" s="125">
        <f>H10+H16+H21+H24+H30</f>
        <v>0</v>
      </c>
    </row>
    <row r="32" spans="1:8" x14ac:dyDescent="0.2">
      <c r="A32" s="71"/>
      <c r="B32" s="71"/>
      <c r="C32" s="15" t="s">
        <v>37</v>
      </c>
      <c r="D32" s="15"/>
      <c r="E32" s="15"/>
      <c r="F32" s="15"/>
      <c r="G32" s="15"/>
      <c r="H32" s="107"/>
    </row>
    <row r="33" spans="1:8" ht="15" x14ac:dyDescent="0.2">
      <c r="A33" s="72"/>
      <c r="B33" s="72"/>
      <c r="C33" s="74"/>
      <c r="D33" s="82"/>
      <c r="E33" s="15"/>
      <c r="F33" s="183" t="s">
        <v>79</v>
      </c>
      <c r="G33" s="15"/>
      <c r="H33" s="15"/>
    </row>
    <row r="34" spans="1:8" s="5" customFormat="1" x14ac:dyDescent="0.2">
      <c r="A34" s="73"/>
      <c r="B34" s="73"/>
      <c r="C34" s="74"/>
      <c r="D34" s="82"/>
      <c r="E34" s="15"/>
      <c r="F34" s="15"/>
      <c r="G34" s="15"/>
      <c r="H34" s="15"/>
    </row>
    <row r="35" spans="1:8" s="66" customFormat="1" ht="25.5" customHeight="1" x14ac:dyDescent="0.2">
      <c r="A35" s="73"/>
      <c r="B35" s="73"/>
      <c r="C35" s="74"/>
      <c r="D35" s="82"/>
      <c r="F35" s="3" t="s">
        <v>38</v>
      </c>
      <c r="G35" s="15"/>
      <c r="H35" s="15"/>
    </row>
    <row r="36" spans="1:8" ht="15" hidden="1" customHeight="1" thickBot="1" x14ac:dyDescent="0.25">
      <c r="A36" s="84">
        <v>59</v>
      </c>
      <c r="B36" s="73"/>
      <c r="C36" s="74"/>
      <c r="D36" s="82"/>
      <c r="E36" s="15"/>
      <c r="F36" s="15"/>
      <c r="G36" s="3"/>
      <c r="H36" s="83"/>
    </row>
    <row r="37" spans="1:8" ht="13.5" hidden="1" customHeight="1" thickBot="1" x14ac:dyDescent="0.25">
      <c r="A37" s="84">
        <v>59</v>
      </c>
      <c r="B37" s="73"/>
      <c r="C37" s="74"/>
      <c r="D37" s="82"/>
      <c r="E37" s="15"/>
      <c r="F37" s="15"/>
      <c r="G37" s="3"/>
      <c r="H37" s="81"/>
    </row>
    <row r="38" spans="1:8" ht="13.5" hidden="1" customHeight="1" thickBot="1" x14ac:dyDescent="0.25">
      <c r="A38" s="84">
        <v>60</v>
      </c>
      <c r="B38" s="73"/>
      <c r="C38" s="74"/>
      <c r="D38" s="82"/>
      <c r="E38" s="15"/>
      <c r="F38" s="15"/>
      <c r="G38" s="3"/>
      <c r="H38" s="83"/>
    </row>
    <row r="39" spans="1:8" ht="15" hidden="1" customHeight="1" thickBot="1" x14ac:dyDescent="0.25">
      <c r="A39" s="85"/>
      <c r="B39" s="15"/>
      <c r="C39" s="74"/>
      <c r="D39" s="82"/>
      <c r="E39" s="3"/>
      <c r="F39" s="15"/>
      <c r="G39" s="3"/>
      <c r="H39" s="83"/>
    </row>
    <row r="40" spans="1:8" ht="15" hidden="1" customHeight="1" thickBot="1" x14ac:dyDescent="0.25">
      <c r="A40" s="86"/>
      <c r="B40" s="74"/>
      <c r="C40" s="74"/>
      <c r="D40" s="82"/>
      <c r="E40" s="3"/>
      <c r="F40" s="15"/>
      <c r="G40" s="3"/>
      <c r="H40" s="83"/>
    </row>
    <row r="41" spans="1:8" ht="14.25" hidden="1" x14ac:dyDescent="0.2">
      <c r="A41" s="86"/>
      <c r="B41" s="74"/>
      <c r="C41" s="74"/>
      <c r="D41" s="82"/>
      <c r="E41" s="3" t="s">
        <v>39</v>
      </c>
      <c r="F41" s="15"/>
      <c r="G41" s="3"/>
      <c r="H41" s="83"/>
    </row>
    <row r="42" spans="1:8" s="7" customFormat="1" hidden="1" x14ac:dyDescent="0.2">
      <c r="A42" s="86"/>
      <c r="B42" s="74"/>
      <c r="C42" s="74"/>
      <c r="D42" s="82"/>
      <c r="E42" s="15"/>
      <c r="F42" s="15"/>
      <c r="G42" s="15"/>
      <c r="H42" s="83"/>
    </row>
    <row r="43" spans="1:8" s="7" customFormat="1" hidden="1" x14ac:dyDescent="0.2">
      <c r="A43" s="86"/>
      <c r="B43" s="74"/>
      <c r="C43" s="74"/>
      <c r="D43" s="82"/>
      <c r="E43" s="15"/>
      <c r="F43" s="15"/>
      <c r="G43" s="15"/>
      <c r="H43" s="83"/>
    </row>
    <row r="44" spans="1:8" s="7" customFormat="1" ht="44.25" customHeight="1" x14ac:dyDescent="0.2">
      <c r="A44" s="10"/>
      <c r="B44" s="10"/>
      <c r="C44" s="10"/>
      <c r="D44" s="11"/>
    </row>
    <row r="45" spans="1:8" ht="14.1" customHeight="1" x14ac:dyDescent="0.2">
      <c r="F45" s="104"/>
    </row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27"/>
  <sheetViews>
    <sheetView showZeros="0" zoomScale="110" zoomScaleNormal="75" zoomScaleSheetLayoutView="110" workbookViewId="0">
      <selection activeCell="A4" sqref="A4"/>
    </sheetView>
  </sheetViews>
  <sheetFormatPr defaultRowHeight="12.75" x14ac:dyDescent="0.2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 x14ac:dyDescent="0.2">
      <c r="A1" s="192" t="s">
        <v>24</v>
      </c>
      <c r="B1" s="192"/>
      <c r="C1" s="192"/>
      <c r="D1" s="192"/>
      <c r="E1" s="192"/>
      <c r="F1" s="192"/>
      <c r="G1" s="192"/>
      <c r="H1" s="192"/>
      <c r="I1" s="192"/>
    </row>
    <row r="2" spans="1:9" s="2" customFormat="1" ht="15" x14ac:dyDescent="0.2">
      <c r="A2" s="188" t="s">
        <v>61</v>
      </c>
      <c r="B2" s="188"/>
      <c r="C2" s="188"/>
      <c r="D2" s="188"/>
      <c r="E2" s="188"/>
      <c r="F2" s="188"/>
      <c r="G2" s="188"/>
      <c r="H2" s="188"/>
      <c r="I2" s="188"/>
    </row>
    <row r="3" spans="1:9" s="2" customFormat="1" ht="19.5" customHeight="1" x14ac:dyDescent="0.2">
      <c r="A3" s="193" t="s">
        <v>100</v>
      </c>
      <c r="B3" s="191"/>
      <c r="C3" s="191"/>
      <c r="D3" s="191"/>
      <c r="E3" s="191"/>
      <c r="F3" s="191"/>
      <c r="G3" s="191"/>
      <c r="H3" s="191"/>
      <c r="I3" s="191"/>
    </row>
    <row r="4" spans="1:9" ht="13.5" thickBot="1" x14ac:dyDescent="0.25">
      <c r="A4" s="99" t="s">
        <v>66</v>
      </c>
    </row>
    <row r="5" spans="1:9" s="13" customFormat="1" ht="52.5" customHeight="1" thickBot="1" x14ac:dyDescent="0.25">
      <c r="A5" s="55" t="s">
        <v>1</v>
      </c>
      <c r="B5" s="55" t="s">
        <v>31</v>
      </c>
      <c r="C5" s="55" t="s">
        <v>3</v>
      </c>
      <c r="D5" s="55" t="s">
        <v>21</v>
      </c>
      <c r="E5" s="55" t="s">
        <v>22</v>
      </c>
      <c r="F5" s="55" t="s">
        <v>27</v>
      </c>
      <c r="G5" s="55" t="s">
        <v>35</v>
      </c>
      <c r="H5" s="55" t="s">
        <v>36</v>
      </c>
      <c r="I5" s="55" t="s">
        <v>17</v>
      </c>
    </row>
    <row r="6" spans="1:9" s="14" customFormat="1" ht="15.75" customHeight="1" thickBot="1" x14ac:dyDescent="0.25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4</v>
      </c>
    </row>
    <row r="7" spans="1:9" s="4" customFormat="1" ht="21.95" customHeight="1" x14ac:dyDescent="0.2">
      <c r="A7" s="33">
        <v>1</v>
      </c>
      <c r="B7" s="34" t="s">
        <v>6</v>
      </c>
      <c r="C7" s="34" t="s">
        <v>2</v>
      </c>
      <c r="D7" s="35"/>
      <c r="E7" s="35"/>
      <c r="F7" s="45"/>
      <c r="G7" s="35"/>
      <c r="H7" s="45"/>
      <c r="I7" s="49"/>
    </row>
    <row r="8" spans="1:9" s="4" customFormat="1" ht="21.95" customHeight="1" x14ac:dyDescent="0.2">
      <c r="A8" s="31">
        <v>2</v>
      </c>
      <c r="B8" s="98" t="s">
        <v>64</v>
      </c>
      <c r="C8" s="76" t="s">
        <v>47</v>
      </c>
      <c r="D8" s="30"/>
      <c r="E8" s="30"/>
      <c r="F8" s="46"/>
      <c r="G8" s="30"/>
      <c r="H8" s="46"/>
      <c r="I8" s="50"/>
    </row>
    <row r="9" spans="1:9" s="4" customFormat="1" ht="21.95" customHeight="1" x14ac:dyDescent="0.2">
      <c r="A9" s="28">
        <v>3</v>
      </c>
      <c r="B9" s="98" t="s">
        <v>7</v>
      </c>
      <c r="C9" s="77" t="s">
        <v>8</v>
      </c>
      <c r="D9" s="30"/>
      <c r="E9" s="30"/>
      <c r="F9" s="46"/>
      <c r="G9" s="30"/>
      <c r="H9" s="46"/>
      <c r="I9" s="50"/>
    </row>
    <row r="10" spans="1:9" s="4" customFormat="1" ht="21.95" customHeight="1" x14ac:dyDescent="0.2">
      <c r="A10" s="28">
        <v>4</v>
      </c>
      <c r="B10" s="98" t="s">
        <v>9</v>
      </c>
      <c r="C10" s="76" t="s">
        <v>10</v>
      </c>
      <c r="D10" s="30"/>
      <c r="E10" s="30"/>
      <c r="F10" s="46"/>
      <c r="G10" s="30"/>
      <c r="H10" s="46"/>
      <c r="I10" s="50"/>
    </row>
    <row r="11" spans="1:9" s="8" customFormat="1" ht="22.5" customHeight="1" thickBot="1" x14ac:dyDescent="0.25">
      <c r="A11" s="28">
        <v>5</v>
      </c>
      <c r="B11" s="98" t="s">
        <v>65</v>
      </c>
      <c r="C11" s="76" t="s">
        <v>14</v>
      </c>
      <c r="D11" s="30"/>
      <c r="E11" s="30"/>
      <c r="F11" s="46"/>
      <c r="G11" s="30"/>
      <c r="H11" s="46"/>
      <c r="I11" s="50"/>
    </row>
    <row r="12" spans="1:9" s="4" customFormat="1" ht="21.95" customHeight="1" thickBot="1" x14ac:dyDescent="0.25">
      <c r="A12" s="40">
        <v>6</v>
      </c>
      <c r="B12" s="41"/>
      <c r="C12" s="68" t="s">
        <v>86</v>
      </c>
      <c r="D12" s="42">
        <f t="shared" ref="D12:H12" si="0">SUM(D7:D11)</f>
        <v>0</v>
      </c>
      <c r="E12" s="42">
        <f t="shared" si="0"/>
        <v>0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52"/>
    </row>
    <row r="13" spans="1:9" s="4" customFormat="1" ht="21.95" hidden="1" customHeight="1" x14ac:dyDescent="0.2">
      <c r="A13" s="33">
        <v>11</v>
      </c>
      <c r="B13" s="34"/>
      <c r="C13" s="39" t="s">
        <v>26</v>
      </c>
      <c r="D13" s="35">
        <f>D12*5%</f>
        <v>0</v>
      </c>
      <c r="E13" s="35">
        <f>E12*5%</f>
        <v>0</v>
      </c>
      <c r="F13" s="45">
        <f>F12*5%</f>
        <v>0</v>
      </c>
      <c r="G13" s="35">
        <f>G12*5%</f>
        <v>0</v>
      </c>
      <c r="H13" s="45">
        <f>H12*5%</f>
        <v>0</v>
      </c>
      <c r="I13" s="53"/>
    </row>
    <row r="14" spans="1:9" s="4" customFormat="1" ht="21.95" hidden="1" customHeight="1" x14ac:dyDescent="0.2">
      <c r="A14" s="28">
        <v>13</v>
      </c>
      <c r="B14" s="29"/>
      <c r="C14" s="32" t="s">
        <v>25</v>
      </c>
      <c r="D14" s="30">
        <f t="shared" ref="D14:I14" si="1">SUM(D12:D13)</f>
        <v>0</v>
      </c>
      <c r="E14" s="30">
        <f t="shared" si="1"/>
        <v>0</v>
      </c>
      <c r="F14" s="46">
        <f t="shared" si="1"/>
        <v>0</v>
      </c>
      <c r="G14" s="30">
        <f t="shared" si="1"/>
        <v>0</v>
      </c>
      <c r="H14" s="46">
        <f t="shared" si="1"/>
        <v>0</v>
      </c>
      <c r="I14" s="50">
        <f t="shared" si="1"/>
        <v>0</v>
      </c>
    </row>
    <row r="15" spans="1:9" s="4" customFormat="1" ht="21.95" customHeight="1" thickBot="1" x14ac:dyDescent="0.25">
      <c r="A15" s="36">
        <v>7</v>
      </c>
      <c r="B15" s="37"/>
      <c r="C15" s="69" t="s">
        <v>87</v>
      </c>
      <c r="D15" s="38">
        <f>D14*22%</f>
        <v>0</v>
      </c>
      <c r="E15" s="38">
        <f>E14*22%</f>
        <v>0</v>
      </c>
      <c r="F15" s="47">
        <f>F14*22%</f>
        <v>0</v>
      </c>
      <c r="G15" s="38">
        <f>G14*22%</f>
        <v>0</v>
      </c>
      <c r="H15" s="47">
        <f>H14*22%</f>
        <v>0</v>
      </c>
      <c r="I15" s="51">
        <f>I12*23%</f>
        <v>0</v>
      </c>
    </row>
    <row r="16" spans="1:9" s="4" customFormat="1" ht="21.95" customHeight="1" thickTop="1" thickBot="1" x14ac:dyDescent="0.25">
      <c r="A16" s="43">
        <v>8</v>
      </c>
      <c r="B16" s="18"/>
      <c r="C16" s="70" t="s">
        <v>88</v>
      </c>
      <c r="D16" s="44">
        <f>SUM(D14:D15)</f>
        <v>0</v>
      </c>
      <c r="E16" s="44">
        <f>SUM(E14:E15)</f>
        <v>0</v>
      </c>
      <c r="F16" s="48">
        <f>SUM(F14:F15)</f>
        <v>0</v>
      </c>
      <c r="G16" s="44">
        <f>SUM(G14:G15)</f>
        <v>0</v>
      </c>
      <c r="H16" s="48">
        <f>SUM(H14:H15)</f>
        <v>0</v>
      </c>
      <c r="I16" s="54">
        <f>SUM(I12+I15)</f>
        <v>0</v>
      </c>
    </row>
    <row r="17" spans="2:9" ht="17.100000000000001" customHeight="1" thickTop="1" x14ac:dyDescent="0.2">
      <c r="B17" s="15" t="s">
        <v>11</v>
      </c>
    </row>
    <row r="18" spans="2:9" ht="17.100000000000001" customHeight="1" x14ac:dyDescent="0.2">
      <c r="B18" s="7" t="s">
        <v>29</v>
      </c>
      <c r="D18" s="9"/>
      <c r="E18" s="9"/>
      <c r="F18" s="9"/>
      <c r="G18" s="9"/>
      <c r="H18" s="9"/>
      <c r="I18" s="9"/>
    </row>
    <row r="19" spans="2:9" ht="17.100000000000001" customHeight="1" x14ac:dyDescent="0.2"/>
    <row r="20" spans="2:9" ht="17.100000000000001" customHeight="1" x14ac:dyDescent="0.2">
      <c r="C20" s="101" t="s">
        <v>12</v>
      </c>
      <c r="H20" s="3" t="s">
        <v>12</v>
      </c>
    </row>
    <row r="21" spans="2:9" ht="50.25" customHeight="1" x14ac:dyDescent="0.2">
      <c r="C21" s="3"/>
      <c r="F21" s="3"/>
      <c r="H21" s="3"/>
    </row>
    <row r="22" spans="2:9" ht="17.100000000000001" customHeight="1" x14ac:dyDescent="0.2">
      <c r="C22" s="3" t="s">
        <v>38</v>
      </c>
      <c r="F22" s="3"/>
      <c r="H22" s="3" t="s">
        <v>34</v>
      </c>
    </row>
    <row r="23" spans="2:9" ht="17.100000000000001" customHeight="1" x14ac:dyDescent="0.2">
      <c r="C23" s="3"/>
      <c r="F23" s="3"/>
      <c r="H23" s="3" t="s">
        <v>33</v>
      </c>
    </row>
    <row r="24" spans="2:9" ht="17.100000000000001" customHeight="1" x14ac:dyDescent="0.2">
      <c r="C24" s="3"/>
    </row>
    <row r="27" spans="2:9" ht="14.25" x14ac:dyDescent="0.2">
      <c r="F27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Przedmiar</vt:lpstr>
      <vt:lpstr>Kosztorys</vt:lpstr>
      <vt:lpstr>ZZK OF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ADMIN</cp:lastModifiedBy>
  <cp:lastPrinted>2020-09-24T18:39:34Z</cp:lastPrinted>
  <dcterms:created xsi:type="dcterms:W3CDTF">2004-04-13T06:47:34Z</dcterms:created>
  <dcterms:modified xsi:type="dcterms:W3CDTF">2022-04-22T22:15:25Z</dcterms:modified>
</cp:coreProperties>
</file>