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definedNames>
    <definedName name="__bookmark_1" localSheetId="0">'01'!$A$6:$M$1116</definedName>
    <definedName name="__bookmark_1" localSheetId="1">'02'!$A$6:$M$418</definedName>
    <definedName name="__bookmark_1" localSheetId="2">'03'!$A$6:$M$1066</definedName>
    <definedName name="__bookmark_1" localSheetId="3">'04'!$A$6:$M$101</definedName>
    <definedName name="__bookmark_1">#REF!</definedName>
  </definedNames>
  <calcPr fullCalcOnLoad="1"/>
</workbook>
</file>

<file path=xl/sharedStrings.xml><?xml version="1.0" encoding="utf-8"?>
<sst xmlns="http://schemas.openxmlformats.org/spreadsheetml/2006/main" count="17735" uniqueCount="1440">
  <si>
    <t>Opis przedmiotu zamówienia zał. nr 01</t>
  </si>
  <si>
    <t>do SIWZ nr: 01, część zamówienia (pakiet): 01, z dnia 2020-09-01</t>
  </si>
  <si>
    <t>rok planu: 2021, wersja planu: 1 - Plan finansowo-gospodarczy 2021 r. - prowizorium, wariant planu: 1 - prowizorium 2021</t>
  </si>
  <si>
    <t>Baza podstawowa Iława</t>
  </si>
  <si>
    <t>Lokalizacja</t>
  </si>
  <si>
    <t xml:space="preserve">Kod czynności / </t>
  </si>
  <si>
    <t>Nazwa czynności/materiału</t>
  </si>
  <si>
    <t>St. tr.</t>
  </si>
  <si>
    <t>J.m.</t>
  </si>
  <si>
    <t>Ilość</t>
  </si>
  <si>
    <t>Leśnictwo</t>
  </si>
  <si>
    <t>oddz.</t>
  </si>
  <si>
    <t>wydz.</t>
  </si>
  <si>
    <t>materiału</t>
  </si>
  <si>
    <t>1</t>
  </si>
  <si>
    <t>2</t>
  </si>
  <si>
    <t>3</t>
  </si>
  <si>
    <t>4</t>
  </si>
  <si>
    <t>5</t>
  </si>
  <si>
    <t>6</t>
  </si>
  <si>
    <t>7</t>
  </si>
  <si>
    <t>8</t>
  </si>
  <si>
    <t>Kod typu planu: HOD</t>
  </si>
  <si>
    <t>Nazwa: hodowla lasu</t>
  </si>
  <si>
    <t>Kod grupy czynności: CP</t>
  </si>
  <si>
    <t>Nazwa: czyszczenia późne</t>
  </si>
  <si>
    <t>X</t>
  </si>
  <si>
    <t>rh</t>
  </si>
  <si>
    <t>ch</t>
  </si>
  <si>
    <t>Gardyny</t>
  </si>
  <si>
    <t>72    -p</t>
  </si>
  <si>
    <t>00</t>
  </si>
  <si>
    <t>CP-SZTIL1</t>
  </si>
  <si>
    <t>CP młod.szt.sadz.igl/liś 1 zab</t>
  </si>
  <si>
    <t>HA</t>
  </si>
  <si>
    <t>Karaś</t>
  </si>
  <si>
    <t>158   -h</t>
  </si>
  <si>
    <t>CP-SZTIL2</t>
  </si>
  <si>
    <t>CP młod.szt.sadz.igl/liś 2 zab</t>
  </si>
  <si>
    <t>Rydzewo</t>
  </si>
  <si>
    <t>123   -d</t>
  </si>
  <si>
    <t>207   -i</t>
  </si>
  <si>
    <t>216   -l</t>
  </si>
  <si>
    <t>CP-SZTM1</t>
  </si>
  <si>
    <t>CP młod.z zasadz.wielog.1 zabi</t>
  </si>
  <si>
    <t>Smolniki</t>
  </si>
  <si>
    <t>99    -b</t>
  </si>
  <si>
    <t>109   -h</t>
  </si>
  <si>
    <t>CP-NAT1</t>
  </si>
  <si>
    <t>CP młod.z natur.odnow.1 zabieg</t>
  </si>
  <si>
    <t>151   -b</t>
  </si>
  <si>
    <t>Ostrów</t>
  </si>
  <si>
    <t>9     -c</t>
  </si>
  <si>
    <t>50    -f</t>
  </si>
  <si>
    <t>Tylice</t>
  </si>
  <si>
    <t>333   -h</t>
  </si>
  <si>
    <t>357   -b</t>
  </si>
  <si>
    <t>CP-SZTM2</t>
  </si>
  <si>
    <t>CP młod.z zasadz.wielog.2 zabi</t>
  </si>
  <si>
    <t>362   -b</t>
  </si>
  <si>
    <t>Kod grupy czynności: CW</t>
  </si>
  <si>
    <t>Nazwa: czyszczenia wczesne</t>
  </si>
  <si>
    <t>Starkowo</t>
  </si>
  <si>
    <t>21    -a</t>
  </si>
  <si>
    <t>CW-SZTIL</t>
  </si>
  <si>
    <t>CW z sadz/siew sztucz igl/lis</t>
  </si>
  <si>
    <t>86    -d</t>
  </si>
  <si>
    <t>117   -d</t>
  </si>
  <si>
    <t>118   -d</t>
  </si>
  <si>
    <t>129   -c</t>
  </si>
  <si>
    <t>154   -d</t>
  </si>
  <si>
    <t>158   -i</t>
  </si>
  <si>
    <t>CW-SZTM</t>
  </si>
  <si>
    <t>CW z sadz/siew sztucz mieszane</t>
  </si>
  <si>
    <t>169   -g</t>
  </si>
  <si>
    <t>171   -d</t>
  </si>
  <si>
    <t>172   -c</t>
  </si>
  <si>
    <t>99    -c</t>
  </si>
  <si>
    <t>110   -b</t>
  </si>
  <si>
    <t>138   -f</t>
  </si>
  <si>
    <t>145   -c</t>
  </si>
  <si>
    <t>150   -b</t>
  </si>
  <si>
    <t>155   -a</t>
  </si>
  <si>
    <t>223   -d</t>
  </si>
  <si>
    <t>223   -f</t>
  </si>
  <si>
    <t>384   -g</t>
  </si>
  <si>
    <t>385   -h</t>
  </si>
  <si>
    <t>Kod grupy czynności: MA-PORZ</t>
  </si>
  <si>
    <t>Nazwa: porządkowanie pow.zrębowych</t>
  </si>
  <si>
    <t>2     -b</t>
  </si>
  <si>
    <t>WPOD-33N</t>
  </si>
  <si>
    <t>Wyc.z.u.10-30%pokr.podsz.&gt;2m.n</t>
  </si>
  <si>
    <t>-----</t>
  </si>
  <si>
    <t>2     -d</t>
  </si>
  <si>
    <t>WPOD-63N</t>
  </si>
  <si>
    <t>Wyc.z.u.31-60%pokr.podsz.&gt;2m.n</t>
  </si>
  <si>
    <t>14    -a</t>
  </si>
  <si>
    <t>28    -b</t>
  </si>
  <si>
    <t>29    -i</t>
  </si>
  <si>
    <t>70    -j</t>
  </si>
  <si>
    <t>99</t>
  </si>
  <si>
    <t>PORZ-STOS</t>
  </si>
  <si>
    <t>wyn.ukł.pozost.pozręb.w stosy</t>
  </si>
  <si>
    <t>M3P</t>
  </si>
  <si>
    <t>75    -b</t>
  </si>
  <si>
    <t>78    -b</t>
  </si>
  <si>
    <t>85    -b</t>
  </si>
  <si>
    <t>85    -k</t>
  </si>
  <si>
    <t>93    -j</t>
  </si>
  <si>
    <t>128   -a</t>
  </si>
  <si>
    <t>141   -c</t>
  </si>
  <si>
    <t>WPOD-32N</t>
  </si>
  <si>
    <t>Wyc.z.u.10-30%pokr.podsz.1-2.n</t>
  </si>
  <si>
    <t>144   -j</t>
  </si>
  <si>
    <t>WPOD-31N</t>
  </si>
  <si>
    <t>Wyc.z.u.10-30%pokr.podsz.&lt;1m.n</t>
  </si>
  <si>
    <t>147   -b</t>
  </si>
  <si>
    <t>102   -a</t>
  </si>
  <si>
    <t>114   -k</t>
  </si>
  <si>
    <t>WPOD-62N</t>
  </si>
  <si>
    <t>Wyc.z.u.31-60%pokr.podsz.1-2.n</t>
  </si>
  <si>
    <t>192   -d</t>
  </si>
  <si>
    <t>PORZ&gt;100</t>
  </si>
  <si>
    <t>oczysz.zręb/hal.pokr.pow.100%</t>
  </si>
  <si>
    <t>126   -a</t>
  </si>
  <si>
    <t>126   -c</t>
  </si>
  <si>
    <t>130   -g</t>
  </si>
  <si>
    <t>133   -d</t>
  </si>
  <si>
    <t>133   -f</t>
  </si>
  <si>
    <t>134   -a</t>
  </si>
  <si>
    <t>WPOD-61N</t>
  </si>
  <si>
    <t>Wyc.z.u.31-60%pokr.podsz.&lt;1m.n</t>
  </si>
  <si>
    <t>138   -b</t>
  </si>
  <si>
    <t>194   -m</t>
  </si>
  <si>
    <t>49    -b</t>
  </si>
  <si>
    <t>58    -d</t>
  </si>
  <si>
    <t>GODZ CI</t>
  </si>
  <si>
    <t>Prace godz.- ciągnik pozostałe</t>
  </si>
  <si>
    <t>H</t>
  </si>
  <si>
    <t>64    -d</t>
  </si>
  <si>
    <t>64    -f</t>
  </si>
  <si>
    <t>83    -a</t>
  </si>
  <si>
    <t>104   -a</t>
  </si>
  <si>
    <t>345   -j</t>
  </si>
  <si>
    <t>358   -a</t>
  </si>
  <si>
    <t>358   -f</t>
  </si>
  <si>
    <t>365   -c</t>
  </si>
  <si>
    <t>366   -c</t>
  </si>
  <si>
    <t>366   -d</t>
  </si>
  <si>
    <t>Kod grupy czynności: ODN-GLEB</t>
  </si>
  <si>
    <t>Nazwa: wyprzedzające przygotow.gleby</t>
  </si>
  <si>
    <t>175   -a</t>
  </si>
  <si>
    <t>WYK-POGCZ</t>
  </si>
  <si>
    <t>wyoryw.bruzd pług leś.z pogłęb</t>
  </si>
  <si>
    <t>KMTR</t>
  </si>
  <si>
    <t>51    -k</t>
  </si>
  <si>
    <t>WYK-PA5CZ</t>
  </si>
  <si>
    <t>wyoryw.bruzd pług leś.do 0.5ha</t>
  </si>
  <si>
    <t>WYK-TAL40</t>
  </si>
  <si>
    <t>zdarcie pokr.na talerz.40x40</t>
  </si>
  <si>
    <t>TSZT</t>
  </si>
  <si>
    <t>PRZ-TALSA</t>
  </si>
  <si>
    <t>przek.gleby na tal.w miej.sadz</t>
  </si>
  <si>
    <t>66    -f</t>
  </si>
  <si>
    <t>126   -k</t>
  </si>
  <si>
    <t>115   -k</t>
  </si>
  <si>
    <t>196   -d</t>
  </si>
  <si>
    <t>114   -c</t>
  </si>
  <si>
    <t>WYK-PASCZ</t>
  </si>
  <si>
    <t>wyorywanie bruzd-pług leśny</t>
  </si>
  <si>
    <t>132   -a</t>
  </si>
  <si>
    <t>137   -a</t>
  </si>
  <si>
    <t>146   -a</t>
  </si>
  <si>
    <t>150   -a</t>
  </si>
  <si>
    <t>59    -b</t>
  </si>
  <si>
    <t>344   -a</t>
  </si>
  <si>
    <t>346   -g</t>
  </si>
  <si>
    <t>Kod grupy czynności: ODN-LUK</t>
  </si>
  <si>
    <t>Nazwa: odnowienia luk</t>
  </si>
  <si>
    <t>73    -k</t>
  </si>
  <si>
    <t>DOW SADZ</t>
  </si>
  <si>
    <t>dowóz sadzonek</t>
  </si>
  <si>
    <t>SADZ-WM</t>
  </si>
  <si>
    <t>sadzenie wielolatek w jamkę</t>
  </si>
  <si>
    <t>203   -b</t>
  </si>
  <si>
    <t>223   -c</t>
  </si>
  <si>
    <t>Kod grupy czynności: ODN-ZRB</t>
  </si>
  <si>
    <t>Nazwa: odnowienie zrębów</t>
  </si>
  <si>
    <t>157   -i</t>
  </si>
  <si>
    <t>SADZ-1M</t>
  </si>
  <si>
    <t>sadzenie 1 latek w jamkę</t>
  </si>
  <si>
    <t>DOŁ-1L</t>
  </si>
  <si>
    <t>dołow. 1 lat. liśc. z donies.</t>
  </si>
  <si>
    <t>SAD-B&lt;150</t>
  </si>
  <si>
    <t>sadz.zakryty s.korz.brył do150</t>
  </si>
  <si>
    <t>DOŁ-2L</t>
  </si>
  <si>
    <t>dołow. 2-3 l liśc. z donies.</t>
  </si>
  <si>
    <t>185   -g</t>
  </si>
  <si>
    <t>201   -c</t>
  </si>
  <si>
    <t>WYK-DOŁU</t>
  </si>
  <si>
    <t>wykopanie dołu do dołow. sadz.</t>
  </si>
  <si>
    <t>M3</t>
  </si>
  <si>
    <t>135   -f</t>
  </si>
  <si>
    <t>DOŁ-2I</t>
  </si>
  <si>
    <t>dołow. 2-3 lat. igl. z donies.</t>
  </si>
  <si>
    <t>197   -b</t>
  </si>
  <si>
    <t>01</t>
  </si>
  <si>
    <t>17    -a</t>
  </si>
  <si>
    <t>SZT</t>
  </si>
  <si>
    <t>118   -b</t>
  </si>
  <si>
    <t>118   -i</t>
  </si>
  <si>
    <t>Kod grupy czynności: ODN-ZŁOŻ</t>
  </si>
  <si>
    <t>Nazwa: odnow.w rębniach złożonych</t>
  </si>
  <si>
    <t>13    -f</t>
  </si>
  <si>
    <t>GODZ RI</t>
  </si>
  <si>
    <t>Prace godz. ręczne pozostałe</t>
  </si>
  <si>
    <t>175   -d</t>
  </si>
  <si>
    <t>56    -d</t>
  </si>
  <si>
    <t>60    -b</t>
  </si>
  <si>
    <t>60    -c</t>
  </si>
  <si>
    <t>70    -h</t>
  </si>
  <si>
    <t>74    -c</t>
  </si>
  <si>
    <t>79    -b</t>
  </si>
  <si>
    <t>79    -d</t>
  </si>
  <si>
    <t>116   -k</t>
  </si>
  <si>
    <t>153   -g</t>
  </si>
  <si>
    <t>171   -f</t>
  </si>
  <si>
    <t>197   -h</t>
  </si>
  <si>
    <t>213   -a</t>
  </si>
  <si>
    <t>148   -b</t>
  </si>
  <si>
    <t>155   -b</t>
  </si>
  <si>
    <t>22    -c</t>
  </si>
  <si>
    <t>50    -c</t>
  </si>
  <si>
    <t>50    -g</t>
  </si>
  <si>
    <t>340   -a</t>
  </si>
  <si>
    <t>358   -b</t>
  </si>
  <si>
    <t>361   -d</t>
  </si>
  <si>
    <t>383   -d</t>
  </si>
  <si>
    <t>Kod grupy czynności: PIEL</t>
  </si>
  <si>
    <t>Nazwa: pielęgnowanie gleby</t>
  </si>
  <si>
    <t>4     -h</t>
  </si>
  <si>
    <t>KOSZ-CHN</t>
  </si>
  <si>
    <t>koszenie chwast.i nalot.w upra</t>
  </si>
  <si>
    <t>5     -c</t>
  </si>
  <si>
    <t>8     -j</t>
  </si>
  <si>
    <t>9     -b</t>
  </si>
  <si>
    <t>11    -c</t>
  </si>
  <si>
    <t>12    -f</t>
  </si>
  <si>
    <t>12    -h</t>
  </si>
  <si>
    <t>13    -i</t>
  </si>
  <si>
    <t>16    -d</t>
  </si>
  <si>
    <t>16    -i</t>
  </si>
  <si>
    <t>22    -b</t>
  </si>
  <si>
    <t>33    -f</t>
  </si>
  <si>
    <t>33B   -l</t>
  </si>
  <si>
    <t>40    -d</t>
  </si>
  <si>
    <t>94A   -f</t>
  </si>
  <si>
    <t>176   -f</t>
  </si>
  <si>
    <t>178   -b</t>
  </si>
  <si>
    <t>178   -d</t>
  </si>
  <si>
    <t>49    -f</t>
  </si>
  <si>
    <t>56    -f</t>
  </si>
  <si>
    <t>58    -m</t>
  </si>
  <si>
    <t>59    -f</t>
  </si>
  <si>
    <t>65    -g</t>
  </si>
  <si>
    <t>68    -k</t>
  </si>
  <si>
    <t>70    -g</t>
  </si>
  <si>
    <t>70    -i</t>
  </si>
  <si>
    <t>71    -b</t>
  </si>
  <si>
    <t>72    -b</t>
  </si>
  <si>
    <t>73    -c</t>
  </si>
  <si>
    <t>73    -d</t>
  </si>
  <si>
    <t>73    -j</t>
  </si>
  <si>
    <t>75    -j</t>
  </si>
  <si>
    <t>76    -c</t>
  </si>
  <si>
    <t>77    -j</t>
  </si>
  <si>
    <t>78    -d</t>
  </si>
  <si>
    <t>78    -g</t>
  </si>
  <si>
    <t>80    -d</t>
  </si>
  <si>
    <t>80    -g</t>
  </si>
  <si>
    <t>80    -h</t>
  </si>
  <si>
    <t>86    -b</t>
  </si>
  <si>
    <t>87    -w</t>
  </si>
  <si>
    <t>89    -h</t>
  </si>
  <si>
    <t>96    -h</t>
  </si>
  <si>
    <t>96    -k</t>
  </si>
  <si>
    <t>116   -a</t>
  </si>
  <si>
    <t>116   -j</t>
  </si>
  <si>
    <t>118   -l</t>
  </si>
  <si>
    <t>129   -d</t>
  </si>
  <si>
    <t>130   -a</t>
  </si>
  <si>
    <t>140   -g</t>
  </si>
  <si>
    <t>143   -k</t>
  </si>
  <si>
    <t>145   -j</t>
  </si>
  <si>
    <t>147   -d</t>
  </si>
  <si>
    <t>150   -f</t>
  </si>
  <si>
    <t>151   -a</t>
  </si>
  <si>
    <t>157   -l</t>
  </si>
  <si>
    <t>162   -g</t>
  </si>
  <si>
    <t>168   -a</t>
  </si>
  <si>
    <t>168   -i</t>
  </si>
  <si>
    <t>172   -d</t>
  </si>
  <si>
    <t>103   -c</t>
  </si>
  <si>
    <t>103   -f</t>
  </si>
  <si>
    <t>107   -c</t>
  </si>
  <si>
    <t>108   -d</t>
  </si>
  <si>
    <t>109   -f</t>
  </si>
  <si>
    <t>110   -a</t>
  </si>
  <si>
    <t>111   -g</t>
  </si>
  <si>
    <t>111   -h</t>
  </si>
  <si>
    <t>124   -j</t>
  </si>
  <si>
    <t>125   -h</t>
  </si>
  <si>
    <t>186   -a</t>
  </si>
  <si>
    <t>187   -c</t>
  </si>
  <si>
    <t>187   -h</t>
  </si>
  <si>
    <t>188   -g</t>
  </si>
  <si>
    <t>188   -h</t>
  </si>
  <si>
    <t>193   -i</t>
  </si>
  <si>
    <t>193   -o</t>
  </si>
  <si>
    <t>202   -a</t>
  </si>
  <si>
    <t>205   -d</t>
  </si>
  <si>
    <t>207   -d</t>
  </si>
  <si>
    <t>212   -d</t>
  </si>
  <si>
    <t>212   -h</t>
  </si>
  <si>
    <t>212   -l</t>
  </si>
  <si>
    <t>214   -a</t>
  </si>
  <si>
    <t>217   -a</t>
  </si>
  <si>
    <t>6     -d</t>
  </si>
  <si>
    <t>7     -d</t>
  </si>
  <si>
    <t>41    -a</t>
  </si>
  <si>
    <t>75    -f</t>
  </si>
  <si>
    <t>75    -g</t>
  </si>
  <si>
    <t>82    -a</t>
  </si>
  <si>
    <t>99    -d</t>
  </si>
  <si>
    <t>110   -d</t>
  </si>
  <si>
    <t>114   -b</t>
  </si>
  <si>
    <t>120   -c</t>
  </si>
  <si>
    <t>121   -b</t>
  </si>
  <si>
    <t>121   -g</t>
  </si>
  <si>
    <t>122   -a</t>
  </si>
  <si>
    <t>122   -c</t>
  </si>
  <si>
    <t>127   -j</t>
  </si>
  <si>
    <t>133   -c</t>
  </si>
  <si>
    <t>141   -d</t>
  </si>
  <si>
    <t>149   -a</t>
  </si>
  <si>
    <t>149   -b</t>
  </si>
  <si>
    <t>151   -d</t>
  </si>
  <si>
    <t>152   -d</t>
  </si>
  <si>
    <t>223   -g</t>
  </si>
  <si>
    <t>10    -a</t>
  </si>
  <si>
    <t>18    -f</t>
  </si>
  <si>
    <t>33    -a</t>
  </si>
  <si>
    <t>36    -b</t>
  </si>
  <si>
    <t>47    -b</t>
  </si>
  <si>
    <t>53    -b</t>
  </si>
  <si>
    <t>65    -a</t>
  </si>
  <si>
    <t>66    -a</t>
  </si>
  <si>
    <t>67    -a</t>
  </si>
  <si>
    <t>67    -b</t>
  </si>
  <si>
    <t>69    -a</t>
  </si>
  <si>
    <t>69    -b</t>
  </si>
  <si>
    <t>70    -a</t>
  </si>
  <si>
    <t>84    -a</t>
  </si>
  <si>
    <t>85    -c</t>
  </si>
  <si>
    <t>87    -i</t>
  </si>
  <si>
    <t>88    -f</t>
  </si>
  <si>
    <t>91    -c</t>
  </si>
  <si>
    <t>100   -a</t>
  </si>
  <si>
    <t>101   -f</t>
  </si>
  <si>
    <t>102   -b</t>
  </si>
  <si>
    <t>108   -a</t>
  </si>
  <si>
    <t>117   -i</t>
  </si>
  <si>
    <t>326   -a</t>
  </si>
  <si>
    <t>326   -b</t>
  </si>
  <si>
    <t>333   -d</t>
  </si>
  <si>
    <t>334   -d</t>
  </si>
  <si>
    <t>345   -r</t>
  </si>
  <si>
    <t>347   -c</t>
  </si>
  <si>
    <t>355   -b</t>
  </si>
  <si>
    <t>356   -a</t>
  </si>
  <si>
    <t>378   -f</t>
  </si>
  <si>
    <t>379   -d</t>
  </si>
  <si>
    <t>379   -f</t>
  </si>
  <si>
    <t>384   -h</t>
  </si>
  <si>
    <t>385   -g</t>
  </si>
  <si>
    <t>386   -i</t>
  </si>
  <si>
    <t>387   -p</t>
  </si>
  <si>
    <t>392   -a</t>
  </si>
  <si>
    <t>Kod grupy czynności: POPR</t>
  </si>
  <si>
    <t>Nazwa: poprawki i uzupełnienia</t>
  </si>
  <si>
    <t>POPR-WM</t>
  </si>
  <si>
    <t>sadzenie wielol.w jamkę w popr</t>
  </si>
  <si>
    <t>151   -i</t>
  </si>
  <si>
    <t>40    -a</t>
  </si>
  <si>
    <t>106   -d</t>
  </si>
  <si>
    <t>Kod grupy czynności: POPR-NAT</t>
  </si>
  <si>
    <t>Nazwa: uzupełnienia w odnow.naturaln.</t>
  </si>
  <si>
    <t>Kod typu planu: OCHRL</t>
  </si>
  <si>
    <t>Nazwa: ochrona lasu</t>
  </si>
  <si>
    <t>Kod grupy czynności: O-BUDKIS</t>
  </si>
  <si>
    <t>Nazwa: konserwacja budek lęgowych</t>
  </si>
  <si>
    <t>-</t>
  </si>
  <si>
    <t/>
  </si>
  <si>
    <t>CZYSZ-BUD</t>
  </si>
  <si>
    <t>czyszczenie skrzynek lęgowych</t>
  </si>
  <si>
    <t>Kod grupy czynności: O-GRODZN</t>
  </si>
  <si>
    <t>Nazwa: grodzenie upraw</t>
  </si>
  <si>
    <t>GRODZ-SNR</t>
  </si>
  <si>
    <t>grodz.upraw siatką rozbiórkową</t>
  </si>
  <si>
    <t>HM</t>
  </si>
  <si>
    <t>180   -a</t>
  </si>
  <si>
    <t>GRODZ-SN</t>
  </si>
  <si>
    <t>grodzenie upraw siatką niziny</t>
  </si>
  <si>
    <t>Kod grupy czynności: O-GRODZR</t>
  </si>
  <si>
    <t>Nazwa: demontaż ogrodzenia upraw</t>
  </si>
  <si>
    <t>42    -a</t>
  </si>
  <si>
    <t>GRODZ-DEM</t>
  </si>
  <si>
    <t>Demontaż grodzeń</t>
  </si>
  <si>
    <t>94A   -d</t>
  </si>
  <si>
    <t>96    -i</t>
  </si>
  <si>
    <t>96    -n</t>
  </si>
  <si>
    <t>116   -h</t>
  </si>
  <si>
    <t>130   -b</t>
  </si>
  <si>
    <t>131   -d</t>
  </si>
  <si>
    <t>134   -d</t>
  </si>
  <si>
    <t>157   -m</t>
  </si>
  <si>
    <t>162   -f</t>
  </si>
  <si>
    <t>165   -c</t>
  </si>
  <si>
    <t>100   -m</t>
  </si>
  <si>
    <t>102   -c</t>
  </si>
  <si>
    <t>211   -j</t>
  </si>
  <si>
    <t>133   -b</t>
  </si>
  <si>
    <t>9     -d</t>
  </si>
  <si>
    <t>46    -f</t>
  </si>
  <si>
    <t>53    -a</t>
  </si>
  <si>
    <t>64    -g</t>
  </si>
  <si>
    <t>100   -b</t>
  </si>
  <si>
    <t>105   -k</t>
  </si>
  <si>
    <t>349   -f</t>
  </si>
  <si>
    <t>349   -l</t>
  </si>
  <si>
    <t>387   -j</t>
  </si>
  <si>
    <t>Kod grupy czynności: O-GRODZS</t>
  </si>
  <si>
    <t>Nazwa: konserwacja ogrodzeń</t>
  </si>
  <si>
    <t>KON-GRODZ</t>
  </si>
  <si>
    <t>konserwacja grodzeń</t>
  </si>
  <si>
    <t>ZŁ</t>
  </si>
  <si>
    <t>Kod grupy czynności: O-KONTRU</t>
  </si>
  <si>
    <t>Nazwa: kontr.występ.szkod.upraw,młod.</t>
  </si>
  <si>
    <t>PUŁ-RYJ</t>
  </si>
  <si>
    <t>wykł. pułapek na ryjkowce</t>
  </si>
  <si>
    <t>Kod grupy czynności: O-POZ</t>
  </si>
  <si>
    <t>Nazwa: inne prace z ochrony lasu</t>
  </si>
  <si>
    <t>INNE</t>
  </si>
  <si>
    <t>inne prace</t>
  </si>
  <si>
    <t>Kod grupy czynności: O-PROGNI</t>
  </si>
  <si>
    <t>Nazwa: nadzwyczajne prace prognost.</t>
  </si>
  <si>
    <t>Kod grupy czynności: O-PROGNŚ</t>
  </si>
  <si>
    <t>Nazwa: poszukiwania w ściole</t>
  </si>
  <si>
    <t>SZUK-OWAD</t>
  </si>
  <si>
    <t>próbne poszukiw.owad.w ściółce</t>
  </si>
  <si>
    <t>Kod grupy czynności: O-SMIECI</t>
  </si>
  <si>
    <t>Nazwa: Sprzątanie śmieci z teren.leśn</t>
  </si>
  <si>
    <t>SP-SMIECI</t>
  </si>
  <si>
    <t>sprzątanie śmieci w lesie</t>
  </si>
  <si>
    <t>Kod grupy czynności: O-SPALGAŁ</t>
  </si>
  <si>
    <t>Nazwa: utyliz.pozostałości pozabieg.</t>
  </si>
  <si>
    <t>SPAL-SW</t>
  </si>
  <si>
    <t>Spal.gałęzi św.po wyr.grub.</t>
  </si>
  <si>
    <t>SPAL-SO</t>
  </si>
  <si>
    <t>Spal.gałęzi so.po wyr.grub.</t>
  </si>
  <si>
    <t>Kod grupy czynności: O-ZGRYZC</t>
  </si>
  <si>
    <t>Nazwa: ochr.chem.przed zgryzaniem</t>
  </si>
  <si>
    <t>ZAB-REPEL</t>
  </si>
  <si>
    <t>zabezp.upr.przy użyciu repelen</t>
  </si>
  <si>
    <t>12    -g</t>
  </si>
  <si>
    <t>109   -j</t>
  </si>
  <si>
    <t>Kod grupy czynności: O-ZGRYZD</t>
  </si>
  <si>
    <t>Nazwa: wykładanie drzew zgryzowych</t>
  </si>
  <si>
    <t>Kod typu planu: OCHRP</t>
  </si>
  <si>
    <t>Nazwa: ochrona p-poż</t>
  </si>
  <si>
    <t>Kod grupy czynności: P-INNE</t>
  </si>
  <si>
    <t>Nazwa: inne zabiegi</t>
  </si>
  <si>
    <t>Kod grupy czynności: P-PASYS</t>
  </si>
  <si>
    <t>Nazwa: utrzymanie pasów p-poż</t>
  </si>
  <si>
    <t>34A   -f</t>
  </si>
  <si>
    <t>ODN-PASC</t>
  </si>
  <si>
    <t>mineral.pasów p-poż ciągnikiem</t>
  </si>
  <si>
    <t>84    -t</t>
  </si>
  <si>
    <t>87    -r</t>
  </si>
  <si>
    <t>88    -j</t>
  </si>
  <si>
    <t>89    -b</t>
  </si>
  <si>
    <t>118   -g</t>
  </si>
  <si>
    <t>106   -h</t>
  </si>
  <si>
    <t>110   -g</t>
  </si>
  <si>
    <t>78    -i</t>
  </si>
  <si>
    <t>119   -b</t>
  </si>
  <si>
    <t>147   -a</t>
  </si>
  <si>
    <t>147   -c</t>
  </si>
  <si>
    <t>147   -f</t>
  </si>
  <si>
    <t>147   -g</t>
  </si>
  <si>
    <t>147   -h</t>
  </si>
  <si>
    <t>147   -j</t>
  </si>
  <si>
    <t>148   -a</t>
  </si>
  <si>
    <t>38    -g</t>
  </si>
  <si>
    <t>44    -c</t>
  </si>
  <si>
    <t>45    -b</t>
  </si>
  <si>
    <t>51    -b</t>
  </si>
  <si>
    <t>62    -a</t>
  </si>
  <si>
    <t>115A  -a</t>
  </si>
  <si>
    <t>380   -b</t>
  </si>
  <si>
    <t>Kod grupy czynności: P-PUNKTO</t>
  </si>
  <si>
    <t>Nazwa: punkty obserwacyjne</t>
  </si>
  <si>
    <t>124   -c</t>
  </si>
  <si>
    <t>CLIP CLOP</t>
  </si>
  <si>
    <t>utrzymanie toalety na wieży</t>
  </si>
  <si>
    <t>DN</t>
  </si>
  <si>
    <t>GODZ RHH</t>
  </si>
  <si>
    <t>Prace godz.ręcz.z zagos.w godz</t>
  </si>
  <si>
    <t>Kod typu planu: POZ</t>
  </si>
  <si>
    <t>Nazwa: pozyskanie drewna</t>
  </si>
  <si>
    <t>Kod grupy czynności: CP-P</t>
  </si>
  <si>
    <t>Nazwa: pozyskanie w CP</t>
  </si>
  <si>
    <t>CWDPN</t>
  </si>
  <si>
    <t>Całkow. wyrób drewna piłą,niz</t>
  </si>
  <si>
    <t>Kod grupy czynności: IB</t>
  </si>
  <si>
    <t>Nazwa: rębnia Ib</t>
  </si>
  <si>
    <t>CWDN-D</t>
  </si>
  <si>
    <t>Całk.wyrób dr.tech.miesz.niz</t>
  </si>
  <si>
    <t>90    -o</t>
  </si>
  <si>
    <t>102   -d</t>
  </si>
  <si>
    <t>Kod grupy czynności: IIA</t>
  </si>
  <si>
    <t>Nazwa: rębnia IIa</t>
  </si>
  <si>
    <t>53    -d</t>
  </si>
  <si>
    <t>Kod grupy czynności: IIIA</t>
  </si>
  <si>
    <t>Nazwa: rębnia IIIa</t>
  </si>
  <si>
    <t>345   -i</t>
  </si>
  <si>
    <t>Kod grupy czynności: IIIAU</t>
  </si>
  <si>
    <t>Nazwa: rębnia IIIa uprzątające</t>
  </si>
  <si>
    <t>Kod grupy czynności: IIIB</t>
  </si>
  <si>
    <t>Nazwa: rębnia IIIb</t>
  </si>
  <si>
    <t>77    -l</t>
  </si>
  <si>
    <t>Kod grupy czynności: IIIBU</t>
  </si>
  <si>
    <t>Nazwa: rębnia IIIb uprzątające</t>
  </si>
  <si>
    <t>79    -h</t>
  </si>
  <si>
    <t>124   -m</t>
  </si>
  <si>
    <t>Kod grupy czynności: IVD</t>
  </si>
  <si>
    <t>Nazwa: rębnia IVd</t>
  </si>
  <si>
    <t>8A    -d</t>
  </si>
  <si>
    <t>Kod grupy czynności: PM</t>
  </si>
  <si>
    <t>Nazwa: podwóz mechaniczny</t>
  </si>
  <si>
    <t>PODWOZ_DR</t>
  </si>
  <si>
    <t>Podwóz drewna</t>
  </si>
  <si>
    <t>Kod grupy czynności: POZ-P</t>
  </si>
  <si>
    <t>Nazwa: inne czynności z pozysk.d-wna</t>
  </si>
  <si>
    <t>Kod grupy czynności: PR</t>
  </si>
  <si>
    <t>Nazwa: przygodne-rębne</t>
  </si>
  <si>
    <t>Kod grupy czynności: PRZEST</t>
  </si>
  <si>
    <t>Nazwa: uprząt.nasienników,przestoi</t>
  </si>
  <si>
    <t>62    -i</t>
  </si>
  <si>
    <t>Kod grupy czynności: PTP</t>
  </si>
  <si>
    <t>Nazwa: przygodne-trzebieże późne</t>
  </si>
  <si>
    <t>Kod grupy czynności: PTW</t>
  </si>
  <si>
    <t>Nazwa: przygodne-trzebieże wczesne</t>
  </si>
  <si>
    <t>Kod grupy czynności: TPP</t>
  </si>
  <si>
    <t>Nazwa: trzebież późna pozytywna</t>
  </si>
  <si>
    <t>6     -a</t>
  </si>
  <si>
    <t>14    -d</t>
  </si>
  <si>
    <t>14    -g</t>
  </si>
  <si>
    <t>16    -k</t>
  </si>
  <si>
    <t>16    -l</t>
  </si>
  <si>
    <t>16    -o</t>
  </si>
  <si>
    <t>23    -a</t>
  </si>
  <si>
    <t>23    -b</t>
  </si>
  <si>
    <t>23    -c</t>
  </si>
  <si>
    <t>33    -g</t>
  </si>
  <si>
    <t>33    -i</t>
  </si>
  <si>
    <t>33    -j</t>
  </si>
  <si>
    <t>33    -m</t>
  </si>
  <si>
    <t>33A   -d</t>
  </si>
  <si>
    <t>33A   -f</t>
  </si>
  <si>
    <t>33A   -g</t>
  </si>
  <si>
    <t>55    -c</t>
  </si>
  <si>
    <t>55    -d</t>
  </si>
  <si>
    <t>55    -f</t>
  </si>
  <si>
    <t>55    -g</t>
  </si>
  <si>
    <t>56    -a</t>
  </si>
  <si>
    <t>63    -d</t>
  </si>
  <si>
    <t>71    -l</t>
  </si>
  <si>
    <t>72    -j</t>
  </si>
  <si>
    <t>75    -i</t>
  </si>
  <si>
    <t>77    -f</t>
  </si>
  <si>
    <t>84    -s</t>
  </si>
  <si>
    <t>84    -w</t>
  </si>
  <si>
    <t>91    -d</t>
  </si>
  <si>
    <t>96    -j</t>
  </si>
  <si>
    <t>96    -l</t>
  </si>
  <si>
    <t>97    -b</t>
  </si>
  <si>
    <t>116   -b</t>
  </si>
  <si>
    <t>116   -g</t>
  </si>
  <si>
    <t>117   -a</t>
  </si>
  <si>
    <t>117   -b</t>
  </si>
  <si>
    <t>117   -c</t>
  </si>
  <si>
    <t>127   -d</t>
  </si>
  <si>
    <t>146   -b</t>
  </si>
  <si>
    <t>155   -c</t>
  </si>
  <si>
    <t>155   -d</t>
  </si>
  <si>
    <t>156   -n</t>
  </si>
  <si>
    <t>157   -c</t>
  </si>
  <si>
    <t>157   -d</t>
  </si>
  <si>
    <t>157   -f</t>
  </si>
  <si>
    <t>157   -g</t>
  </si>
  <si>
    <t>157   -h</t>
  </si>
  <si>
    <t>157   -n</t>
  </si>
  <si>
    <t>157   -o</t>
  </si>
  <si>
    <t>158   -j</t>
  </si>
  <si>
    <t>158   -l</t>
  </si>
  <si>
    <t>158   -m</t>
  </si>
  <si>
    <t>165   -f</t>
  </si>
  <si>
    <t>165   -g</t>
  </si>
  <si>
    <t>103   -a</t>
  </si>
  <si>
    <t>103   -i</t>
  </si>
  <si>
    <t>103   -j</t>
  </si>
  <si>
    <t>105   -a</t>
  </si>
  <si>
    <t>105   -b</t>
  </si>
  <si>
    <t>105   -c</t>
  </si>
  <si>
    <t>105   -f</t>
  </si>
  <si>
    <t>106   -a</t>
  </si>
  <si>
    <t>106   -c</t>
  </si>
  <si>
    <t>106   -f</t>
  </si>
  <si>
    <t>106   -k</t>
  </si>
  <si>
    <t>107   -j</t>
  </si>
  <si>
    <t>108   -g</t>
  </si>
  <si>
    <t>108   -h</t>
  </si>
  <si>
    <t>109   -b</t>
  </si>
  <si>
    <t>109   -l</t>
  </si>
  <si>
    <t>110   -h</t>
  </si>
  <si>
    <t>113   -i</t>
  </si>
  <si>
    <t>193   -f</t>
  </si>
  <si>
    <t>201   -d</t>
  </si>
  <si>
    <t>41    -c</t>
  </si>
  <si>
    <t>41    -d</t>
  </si>
  <si>
    <t>41    -h</t>
  </si>
  <si>
    <t>77    -b</t>
  </si>
  <si>
    <t>77    -m</t>
  </si>
  <si>
    <t>77    -n</t>
  </si>
  <si>
    <t>79    -a</t>
  </si>
  <si>
    <t>79    -f</t>
  </si>
  <si>
    <t>93    -b</t>
  </si>
  <si>
    <t>93    -c</t>
  </si>
  <si>
    <t>94    -a</t>
  </si>
  <si>
    <t>94    -b</t>
  </si>
  <si>
    <t>109   -c</t>
  </si>
  <si>
    <t>112   -b</t>
  </si>
  <si>
    <t>119   -a</t>
  </si>
  <si>
    <t>129   -f</t>
  </si>
  <si>
    <t>129   -g</t>
  </si>
  <si>
    <t>132   -h</t>
  </si>
  <si>
    <t>141   -b</t>
  </si>
  <si>
    <t>142   -l</t>
  </si>
  <si>
    <t>153A  -b</t>
  </si>
  <si>
    <t>153A  -i</t>
  </si>
  <si>
    <t>194   -n</t>
  </si>
  <si>
    <t>238   -b</t>
  </si>
  <si>
    <t>238   -f</t>
  </si>
  <si>
    <t>239   -c</t>
  </si>
  <si>
    <t>239   -d</t>
  </si>
  <si>
    <t>20    -a</t>
  </si>
  <si>
    <t>20    -b</t>
  </si>
  <si>
    <t>22    -f</t>
  </si>
  <si>
    <t>24    -a</t>
  </si>
  <si>
    <t>29    -b</t>
  </si>
  <si>
    <t>30    -a</t>
  </si>
  <si>
    <t>31    -a</t>
  </si>
  <si>
    <t>48    -b</t>
  </si>
  <si>
    <t>66    -c</t>
  </si>
  <si>
    <t>84    -i</t>
  </si>
  <si>
    <t>87    -o</t>
  </si>
  <si>
    <t>91    -b</t>
  </si>
  <si>
    <t>116   -f</t>
  </si>
  <si>
    <t>326   -g</t>
  </si>
  <si>
    <t>329   -d</t>
  </si>
  <si>
    <t>329   -f</t>
  </si>
  <si>
    <t>329   -g</t>
  </si>
  <si>
    <t>332   -b</t>
  </si>
  <si>
    <t>332   -c</t>
  </si>
  <si>
    <t>332   -f</t>
  </si>
  <si>
    <t>348   -b</t>
  </si>
  <si>
    <t>356   -d</t>
  </si>
  <si>
    <t>356   -i</t>
  </si>
  <si>
    <t>357   -d</t>
  </si>
  <si>
    <t>357   -f</t>
  </si>
  <si>
    <t>365   -g</t>
  </si>
  <si>
    <t>365   -h</t>
  </si>
  <si>
    <t>367   -b</t>
  </si>
  <si>
    <t>367   -d</t>
  </si>
  <si>
    <t>Kod grupy czynności: TWP</t>
  </si>
  <si>
    <t>Nazwa: trzebież wczesna pozytywna</t>
  </si>
  <si>
    <t>33A   -b</t>
  </si>
  <si>
    <t>33A   -c</t>
  </si>
  <si>
    <t>33B   -a</t>
  </si>
  <si>
    <t>33B   -i</t>
  </si>
  <si>
    <t>72    -r</t>
  </si>
  <si>
    <t>87    -g</t>
  </si>
  <si>
    <t>116   -i</t>
  </si>
  <si>
    <t>157   -a</t>
  </si>
  <si>
    <t>105   -d</t>
  </si>
  <si>
    <t>113   -a</t>
  </si>
  <si>
    <t>115   -j</t>
  </si>
  <si>
    <t>122   -g</t>
  </si>
  <si>
    <t>188   -b</t>
  </si>
  <si>
    <t>190   -f</t>
  </si>
  <si>
    <t>196   -c</t>
  </si>
  <si>
    <t>196   -g</t>
  </si>
  <si>
    <t>199   -c</t>
  </si>
  <si>
    <t>41    -i</t>
  </si>
  <si>
    <t>109   -g</t>
  </si>
  <si>
    <t>109   -i</t>
  </si>
  <si>
    <t>109   -k</t>
  </si>
  <si>
    <t>153   -d</t>
  </si>
  <si>
    <t>328   -h</t>
  </si>
  <si>
    <t>332   -d</t>
  </si>
  <si>
    <t>356   -f</t>
  </si>
  <si>
    <t>366   -i</t>
  </si>
  <si>
    <t>Kod grupy czynności: ZM</t>
  </si>
  <si>
    <t>Nazwa: zrywka mechaniczna</t>
  </si>
  <si>
    <t>ZRYWKA</t>
  </si>
  <si>
    <t>Zrywka drewna</t>
  </si>
  <si>
    <t>Kod typu planu: UTRZ</t>
  </si>
  <si>
    <t>Nazwa: utrzymanie obiektów leśnych</t>
  </si>
  <si>
    <t>Kod grupy czynności: UT-DROGIL</t>
  </si>
  <si>
    <t>Nazwa: utrzymanie dróg leśnych</t>
  </si>
  <si>
    <t>ODSNIEŻ</t>
  </si>
  <si>
    <t>Kod grupy czynności: UT-MEL</t>
  </si>
  <si>
    <t>Nazwa: utrz. urządzeń melioracyjnych</t>
  </si>
  <si>
    <t>IMCDNAR</t>
  </si>
  <si>
    <t>Czyszczenie dna rowów</t>
  </si>
  <si>
    <t>Kod grupy czynności: UT-OBEDUK</t>
  </si>
  <si>
    <t>Nazwa: tworz/utrz obiektów edukacyjn.</t>
  </si>
  <si>
    <t>194   -d</t>
  </si>
  <si>
    <t>---------</t>
  </si>
  <si>
    <t>brak określenia czynności</t>
  </si>
  <si>
    <t>Kod grupy czynności: UT-PARK</t>
  </si>
  <si>
    <t>Nazwa: utrzymanie parkingów</t>
  </si>
  <si>
    <t>21A   -f</t>
  </si>
  <si>
    <t>111   -c</t>
  </si>
  <si>
    <t>132   -g</t>
  </si>
  <si>
    <t>Kod grupy czynności: UT-TURYST</t>
  </si>
  <si>
    <t>Nazwa: utrzymanie obiektów turystyczn</t>
  </si>
  <si>
    <t>89    -a</t>
  </si>
  <si>
    <t>24 wrz 2020, 14:06</t>
  </si>
  <si>
    <t>SILP</t>
  </si>
  <si>
    <t>Strona</t>
  </si>
  <si>
    <t>z</t>
  </si>
  <si>
    <t>29</t>
  </si>
  <si>
    <t>VAT 8 %</t>
  </si>
  <si>
    <t>VAT 23 %</t>
  </si>
  <si>
    <t>ZAG</t>
  </si>
  <si>
    <t>POZ</t>
  </si>
  <si>
    <t>POZP</t>
  </si>
  <si>
    <t>UTRZ</t>
  </si>
  <si>
    <t>do SIWZ nr: 01, część zamówienia (pakiet): 02, z dnia 2020-09-01</t>
  </si>
  <si>
    <t>Papiernia</t>
  </si>
  <si>
    <t>173   -d</t>
  </si>
  <si>
    <t>190   -b</t>
  </si>
  <si>
    <t>215   -b</t>
  </si>
  <si>
    <t>229   -c</t>
  </si>
  <si>
    <t>229   -k</t>
  </si>
  <si>
    <t>241   -d</t>
  </si>
  <si>
    <t>Rodzone</t>
  </si>
  <si>
    <t>248   -b</t>
  </si>
  <si>
    <t>269   -c</t>
  </si>
  <si>
    <t>324   -n</t>
  </si>
  <si>
    <t>324   -o</t>
  </si>
  <si>
    <t>327   -c</t>
  </si>
  <si>
    <t>173   -g</t>
  </si>
  <si>
    <t>201   -b</t>
  </si>
  <si>
    <t>290   -b</t>
  </si>
  <si>
    <t>233   -a</t>
  </si>
  <si>
    <t>CW-NAT</t>
  </si>
  <si>
    <t>CW uprawy z naturalnego odnow</t>
  </si>
  <si>
    <t>325   -c</t>
  </si>
  <si>
    <t>226   -b</t>
  </si>
  <si>
    <t>242   -g</t>
  </si>
  <si>
    <t>281   -n</t>
  </si>
  <si>
    <t>295   -f</t>
  </si>
  <si>
    <t>209   -b</t>
  </si>
  <si>
    <t>220   -b</t>
  </si>
  <si>
    <t>221   -b</t>
  </si>
  <si>
    <t>221   -c</t>
  </si>
  <si>
    <t>230   -g</t>
  </si>
  <si>
    <t>302   -i</t>
  </si>
  <si>
    <t>312   -c</t>
  </si>
  <si>
    <t>317   -b</t>
  </si>
  <si>
    <t>317   -c</t>
  </si>
  <si>
    <t>327   -d</t>
  </si>
  <si>
    <t>327   -i</t>
  </si>
  <si>
    <t>241   -c</t>
  </si>
  <si>
    <t>290   -d</t>
  </si>
  <si>
    <t>248   -c</t>
  </si>
  <si>
    <t>299   -b</t>
  </si>
  <si>
    <t>299   -d</t>
  </si>
  <si>
    <t>301   -d</t>
  </si>
  <si>
    <t>WYK-PASCP</t>
  </si>
  <si>
    <t>wyoryw.bruzd-pług leśny-okap</t>
  </si>
  <si>
    <t>304   -a</t>
  </si>
  <si>
    <t>305   -c</t>
  </si>
  <si>
    <t>309   -a</t>
  </si>
  <si>
    <t>311   -a</t>
  </si>
  <si>
    <t>170   -c</t>
  </si>
  <si>
    <t>244   -i</t>
  </si>
  <si>
    <t>217   -j</t>
  </si>
  <si>
    <t>236   -a</t>
  </si>
  <si>
    <t>275   -d</t>
  </si>
  <si>
    <t>301   -g</t>
  </si>
  <si>
    <t>302   -f</t>
  </si>
  <si>
    <t>325   -d</t>
  </si>
  <si>
    <t>Kod grupy czynności: PBD-ODN</t>
  </si>
  <si>
    <t>Nazwa: odnowienia pod przebud. zręby</t>
  </si>
  <si>
    <t>232   -c</t>
  </si>
  <si>
    <t>Kod grupy czynności: PBD-ODNRB</t>
  </si>
  <si>
    <t>Nazwa: odnowienia pod przebud. rębnie</t>
  </si>
  <si>
    <t>222   -b</t>
  </si>
  <si>
    <t>163   -g</t>
  </si>
  <si>
    <t>170   -a</t>
  </si>
  <si>
    <t>180   -f</t>
  </si>
  <si>
    <t>180   -g</t>
  </si>
  <si>
    <t>181   -b</t>
  </si>
  <si>
    <t>181   -c</t>
  </si>
  <si>
    <t>183   -g</t>
  </si>
  <si>
    <t>185   -c</t>
  </si>
  <si>
    <t>189   -a</t>
  </si>
  <si>
    <t>190   -d</t>
  </si>
  <si>
    <t>200   -d</t>
  </si>
  <si>
    <t>203   -c</t>
  </si>
  <si>
    <t>205   -c</t>
  </si>
  <si>
    <t>215   -d</t>
  </si>
  <si>
    <t>216   -c</t>
  </si>
  <si>
    <t>225   -f</t>
  </si>
  <si>
    <t>226   -a</t>
  </si>
  <si>
    <t>228   -a</t>
  </si>
  <si>
    <t>229   -f</t>
  </si>
  <si>
    <t>229   -i</t>
  </si>
  <si>
    <t>241   -f</t>
  </si>
  <si>
    <t>244   -d</t>
  </si>
  <si>
    <t>258   -d</t>
  </si>
  <si>
    <t>258   -f</t>
  </si>
  <si>
    <t>291   -b</t>
  </si>
  <si>
    <t>293   -i</t>
  </si>
  <si>
    <t>296A  -h</t>
  </si>
  <si>
    <t>206   -b</t>
  </si>
  <si>
    <t>206   -d</t>
  </si>
  <si>
    <t>207   -f</t>
  </si>
  <si>
    <t>218   -d</t>
  </si>
  <si>
    <t>218   -f</t>
  </si>
  <si>
    <t>220   -c</t>
  </si>
  <si>
    <t>230   -f</t>
  </si>
  <si>
    <t>231   -b</t>
  </si>
  <si>
    <t>232   -b</t>
  </si>
  <si>
    <t>233   -b</t>
  </si>
  <si>
    <t>233   -c</t>
  </si>
  <si>
    <t>234   -b</t>
  </si>
  <si>
    <t>235   -a</t>
  </si>
  <si>
    <t>236   -d</t>
  </si>
  <si>
    <t>248   -a</t>
  </si>
  <si>
    <t>249   -a</t>
  </si>
  <si>
    <t>250   -b</t>
  </si>
  <si>
    <t>251   -a</t>
  </si>
  <si>
    <t>251   -b</t>
  </si>
  <si>
    <t>272   -g</t>
  </si>
  <si>
    <t>287   -d</t>
  </si>
  <si>
    <t>299   -c</t>
  </si>
  <si>
    <t>299   -f</t>
  </si>
  <si>
    <t>299   -h</t>
  </si>
  <si>
    <t>300   -g</t>
  </si>
  <si>
    <t>301   -a</t>
  </si>
  <si>
    <t>301   -b</t>
  </si>
  <si>
    <t>301   -f</t>
  </si>
  <si>
    <t>303   -b</t>
  </si>
  <si>
    <t>306   -a</t>
  </si>
  <si>
    <t>308   -b</t>
  </si>
  <si>
    <t>308   -c</t>
  </si>
  <si>
    <t>308   -f</t>
  </si>
  <si>
    <t>308   -g</t>
  </si>
  <si>
    <t>308   -h</t>
  </si>
  <si>
    <t>312   -f</t>
  </si>
  <si>
    <t>316   -b</t>
  </si>
  <si>
    <t>308   -d</t>
  </si>
  <si>
    <t>281   -i</t>
  </si>
  <si>
    <t>282   -f</t>
  </si>
  <si>
    <t>282   -k</t>
  </si>
  <si>
    <t>284   -c</t>
  </si>
  <si>
    <t>284   -f</t>
  </si>
  <si>
    <t>285   -b</t>
  </si>
  <si>
    <t>247   -d</t>
  </si>
  <si>
    <t>261   -c</t>
  </si>
  <si>
    <t>268   -f</t>
  </si>
  <si>
    <t>286   -a</t>
  </si>
  <si>
    <t>286   -b</t>
  </si>
  <si>
    <t>312   -g</t>
  </si>
  <si>
    <t>313   -b</t>
  </si>
  <si>
    <t>313   -c</t>
  </si>
  <si>
    <t>161   -c</t>
  </si>
  <si>
    <t>163   -b</t>
  </si>
  <si>
    <t>193   -a</t>
  </si>
  <si>
    <t>199   -b</t>
  </si>
  <si>
    <t>199   -d</t>
  </si>
  <si>
    <t>203   -d</t>
  </si>
  <si>
    <t>204   -d</t>
  </si>
  <si>
    <t>215   -f</t>
  </si>
  <si>
    <t>216   -g</t>
  </si>
  <si>
    <t>225   -a</t>
  </si>
  <si>
    <t>227   -c</t>
  </si>
  <si>
    <t>227   -d</t>
  </si>
  <si>
    <t>229   -a</t>
  </si>
  <si>
    <t>240   -d</t>
  </si>
  <si>
    <t>243   -a</t>
  </si>
  <si>
    <t>254   -a</t>
  </si>
  <si>
    <t>257   -h</t>
  </si>
  <si>
    <t>282   -o</t>
  </si>
  <si>
    <t>283   -f</t>
  </si>
  <si>
    <t>283   -k</t>
  </si>
  <si>
    <t>293   -d</t>
  </si>
  <si>
    <t>293   -f</t>
  </si>
  <si>
    <t>293   -g</t>
  </si>
  <si>
    <t>295   -a</t>
  </si>
  <si>
    <t>206   -c</t>
  </si>
  <si>
    <t>206   -g</t>
  </si>
  <si>
    <t>211   -a</t>
  </si>
  <si>
    <t>217   -h</t>
  </si>
  <si>
    <t>253   -f</t>
  </si>
  <si>
    <t>263   -b</t>
  </si>
  <si>
    <t>273   -f</t>
  </si>
  <si>
    <t>273   -k</t>
  </si>
  <si>
    <t>314   -d</t>
  </si>
  <si>
    <t>327   -l</t>
  </si>
  <si>
    <t>327   -m</t>
  </si>
  <si>
    <t>327   -n</t>
  </si>
  <si>
    <t>184   -d</t>
  </si>
  <si>
    <t>192   -f</t>
  </si>
  <si>
    <t>202   -c</t>
  </si>
  <si>
    <t>204   -b</t>
  </si>
  <si>
    <t>213   -d</t>
  </si>
  <si>
    <t>228   -f</t>
  </si>
  <si>
    <t>244   -a</t>
  </si>
  <si>
    <t>245   -c</t>
  </si>
  <si>
    <t>293   -b</t>
  </si>
  <si>
    <t>294   -c</t>
  </si>
  <si>
    <t>232   -a</t>
  </si>
  <si>
    <t>327   -k</t>
  </si>
  <si>
    <t>m3</t>
  </si>
  <si>
    <t>24 wrz 2020, 14:07</t>
  </si>
  <si>
    <t>11</t>
  </si>
  <si>
    <t>do SIWZ nr: 01, część zamówienia (pakiet): 03, z dnia 2020-09-01</t>
  </si>
  <si>
    <t>Makowo</t>
  </si>
  <si>
    <t>191   -c</t>
  </si>
  <si>
    <t>222   -s</t>
  </si>
  <si>
    <t>Sąpy</t>
  </si>
  <si>
    <t>39    -t</t>
  </si>
  <si>
    <t>Drwęca</t>
  </si>
  <si>
    <t>130   -i</t>
  </si>
  <si>
    <t>Gierłoż</t>
  </si>
  <si>
    <t>263   -a</t>
  </si>
  <si>
    <t>Mały Gil</t>
  </si>
  <si>
    <t>2A    -g</t>
  </si>
  <si>
    <t>2B    -f</t>
  </si>
  <si>
    <t>6B    -g</t>
  </si>
  <si>
    <t>63    -c</t>
  </si>
  <si>
    <t>117   -f</t>
  </si>
  <si>
    <t>117   -k</t>
  </si>
  <si>
    <t>Zielkowo</t>
  </si>
  <si>
    <t>290   -l</t>
  </si>
  <si>
    <t>127   -i</t>
  </si>
  <si>
    <t>184   -i</t>
  </si>
  <si>
    <t>194B  -b</t>
  </si>
  <si>
    <t>194B  -s</t>
  </si>
  <si>
    <t>21    -t</t>
  </si>
  <si>
    <t>66    -h</t>
  </si>
  <si>
    <t>72    -c</t>
  </si>
  <si>
    <t>72    -h</t>
  </si>
  <si>
    <t>162   -a</t>
  </si>
  <si>
    <t>173   -c</t>
  </si>
  <si>
    <t>216   -b</t>
  </si>
  <si>
    <t>233   -l</t>
  </si>
  <si>
    <t>234   -j</t>
  </si>
  <si>
    <t>234   -n</t>
  </si>
  <si>
    <t>245   -i</t>
  </si>
  <si>
    <t>253   -b</t>
  </si>
  <si>
    <t>107   -l</t>
  </si>
  <si>
    <t>117   -g</t>
  </si>
  <si>
    <t>132   -j</t>
  </si>
  <si>
    <t>133   -l</t>
  </si>
  <si>
    <t>138   -l</t>
  </si>
  <si>
    <t>138   -m</t>
  </si>
  <si>
    <t>317   -a</t>
  </si>
  <si>
    <t>323   -b</t>
  </si>
  <si>
    <t>330   -f</t>
  </si>
  <si>
    <t>101   -i</t>
  </si>
  <si>
    <t>125   -b</t>
  </si>
  <si>
    <t>178   -g</t>
  </si>
  <si>
    <t>222   -y</t>
  </si>
  <si>
    <t>1     -d</t>
  </si>
  <si>
    <t>WPOD&gt;63N</t>
  </si>
  <si>
    <t>Wyc.z.u.pow61%pokr.podsz.&gt;2m.n</t>
  </si>
  <si>
    <t>14    -b</t>
  </si>
  <si>
    <t>16    -m</t>
  </si>
  <si>
    <t>21    -d</t>
  </si>
  <si>
    <t>27    -p</t>
  </si>
  <si>
    <t>130   -o</t>
  </si>
  <si>
    <t>165   -a</t>
  </si>
  <si>
    <t>165   -b</t>
  </si>
  <si>
    <t>WPOD&gt;61N</t>
  </si>
  <si>
    <t>Wyc.z.u.pow61%pokr.podsz.&lt;1m.n</t>
  </si>
  <si>
    <t>233   -m</t>
  </si>
  <si>
    <t>WPOD&gt;62N</t>
  </si>
  <si>
    <t>Wyc.z.u.pow61%pokr.podsz.1-2.n</t>
  </si>
  <si>
    <t>243   -m</t>
  </si>
  <si>
    <t>271   -c</t>
  </si>
  <si>
    <t>278   -a</t>
  </si>
  <si>
    <t>278   -d</t>
  </si>
  <si>
    <t>281   -a</t>
  </si>
  <si>
    <t>47    -l</t>
  </si>
  <si>
    <t>95    -g</t>
  </si>
  <si>
    <t>108   -i</t>
  </si>
  <si>
    <t>131   -c</t>
  </si>
  <si>
    <t>137   -h</t>
  </si>
  <si>
    <t>289   -f</t>
  </si>
  <si>
    <t>304   -g</t>
  </si>
  <si>
    <t>330   -c</t>
  </si>
  <si>
    <t>Kod grupy czynności: NAT-WPG</t>
  </si>
  <si>
    <t>Nazwa: wyprz.prz.gleby pod odnow.nat.</t>
  </si>
  <si>
    <t>221   -g</t>
  </si>
  <si>
    <t>152   -i</t>
  </si>
  <si>
    <t>183   -b</t>
  </si>
  <si>
    <t>227   -b</t>
  </si>
  <si>
    <t>10    -c</t>
  </si>
  <si>
    <t>10    -d</t>
  </si>
  <si>
    <t>262   -c</t>
  </si>
  <si>
    <t>268   -c</t>
  </si>
  <si>
    <t>277   -a</t>
  </si>
  <si>
    <t>84    -l</t>
  </si>
  <si>
    <t>137   -b</t>
  </si>
  <si>
    <t>300   -a</t>
  </si>
  <si>
    <t>194A  -h</t>
  </si>
  <si>
    <t>219   -b</t>
  </si>
  <si>
    <t>221A  -i</t>
  </si>
  <si>
    <t>273   -a</t>
  </si>
  <si>
    <t>182   -f</t>
  </si>
  <si>
    <t>DOŁ-1I</t>
  </si>
  <si>
    <t>dołow. 1 lat. igl. z donies.</t>
  </si>
  <si>
    <t>SADZ-1KP</t>
  </si>
  <si>
    <t>sadz.1 latek kostur pasy/taler</t>
  </si>
  <si>
    <t>184   -b</t>
  </si>
  <si>
    <t>184   -c</t>
  </si>
  <si>
    <t>198   -k</t>
  </si>
  <si>
    <t>111   -b</t>
  </si>
  <si>
    <t>155   -f</t>
  </si>
  <si>
    <t>155   -g</t>
  </si>
  <si>
    <t>179   -d</t>
  </si>
  <si>
    <t>181   -a</t>
  </si>
  <si>
    <t>190   -c</t>
  </si>
  <si>
    <t>230   -h</t>
  </si>
  <si>
    <t>15    -a</t>
  </si>
  <si>
    <t>26    -f</t>
  </si>
  <si>
    <t>238   -g</t>
  </si>
  <si>
    <t>241   -h</t>
  </si>
  <si>
    <t>242   -j</t>
  </si>
  <si>
    <t>243   -f</t>
  </si>
  <si>
    <t>85    -l</t>
  </si>
  <si>
    <t>321   -a</t>
  </si>
  <si>
    <t>323   -i</t>
  </si>
  <si>
    <t>5     -g</t>
  </si>
  <si>
    <t>93    -a</t>
  </si>
  <si>
    <t>98    -d</t>
  </si>
  <si>
    <t>99    -h</t>
  </si>
  <si>
    <t>124   -b</t>
  </si>
  <si>
    <t>124   -i</t>
  </si>
  <si>
    <t>149   -i</t>
  </si>
  <si>
    <t>152   -g</t>
  </si>
  <si>
    <t>178   -h</t>
  </si>
  <si>
    <t>183   -f</t>
  </si>
  <si>
    <t>228   -d</t>
  </si>
  <si>
    <t>229   -d</t>
  </si>
  <si>
    <t>230   -a</t>
  </si>
  <si>
    <t>230   -b</t>
  </si>
  <si>
    <t>1A    -k</t>
  </si>
  <si>
    <t>8     -h</t>
  </si>
  <si>
    <t>9     -f</t>
  </si>
  <si>
    <t>15    -c</t>
  </si>
  <si>
    <t>19    -d</t>
  </si>
  <si>
    <t>20    -c</t>
  </si>
  <si>
    <t>22    -h</t>
  </si>
  <si>
    <t>24    -c</t>
  </si>
  <si>
    <t>29    -a</t>
  </si>
  <si>
    <t>31    -b</t>
  </si>
  <si>
    <t>39    -m</t>
  </si>
  <si>
    <t>51    -a</t>
  </si>
  <si>
    <t>51    -g</t>
  </si>
  <si>
    <t>73    -f</t>
  </si>
  <si>
    <t>159   -i</t>
  </si>
  <si>
    <t>162   -b</t>
  </si>
  <si>
    <t>167   -a</t>
  </si>
  <si>
    <t>167   -f</t>
  </si>
  <si>
    <t>168   -c</t>
  </si>
  <si>
    <t>176   -h</t>
  </si>
  <si>
    <t>176   -i</t>
  </si>
  <si>
    <t>177   -b</t>
  </si>
  <si>
    <t>177   -h</t>
  </si>
  <si>
    <t>177   -j</t>
  </si>
  <si>
    <t>196   -n</t>
  </si>
  <si>
    <t>198   -c</t>
  </si>
  <si>
    <t>204   -c</t>
  </si>
  <si>
    <t>207   -j</t>
  </si>
  <si>
    <t>209   -g</t>
  </si>
  <si>
    <t>216   -d</t>
  </si>
  <si>
    <t>220   -a</t>
  </si>
  <si>
    <t>220   -g</t>
  </si>
  <si>
    <t>221   -i</t>
  </si>
  <si>
    <t>221A  -o</t>
  </si>
  <si>
    <t>238   -h</t>
  </si>
  <si>
    <t>238   -i</t>
  </si>
  <si>
    <t>243   -b</t>
  </si>
  <si>
    <t>243   -g</t>
  </si>
  <si>
    <t>243   -j</t>
  </si>
  <si>
    <t>253A  -a</t>
  </si>
  <si>
    <t>253A  -b</t>
  </si>
  <si>
    <t>260   -c</t>
  </si>
  <si>
    <t>262   -j</t>
  </si>
  <si>
    <t>265   -a</t>
  </si>
  <si>
    <t>265   -d</t>
  </si>
  <si>
    <t>268   -g</t>
  </si>
  <si>
    <t>270   -b</t>
  </si>
  <si>
    <t>272   -a</t>
  </si>
  <si>
    <t>279   -b</t>
  </si>
  <si>
    <t>285   -a</t>
  </si>
  <si>
    <t>285   -g</t>
  </si>
  <si>
    <t>2A    -n</t>
  </si>
  <si>
    <t>44    -f</t>
  </si>
  <si>
    <t>80    -c</t>
  </si>
  <si>
    <t>107   -d</t>
  </si>
  <si>
    <t>107   -g</t>
  </si>
  <si>
    <t>107   -h</t>
  </si>
  <si>
    <t>123   -f</t>
  </si>
  <si>
    <t>131   -f</t>
  </si>
  <si>
    <t>144   -b</t>
  </si>
  <si>
    <t>144   -d</t>
  </si>
  <si>
    <t>146   -h</t>
  </si>
  <si>
    <t>148   -f</t>
  </si>
  <si>
    <t>148   -k</t>
  </si>
  <si>
    <t>289   -c</t>
  </si>
  <si>
    <t>291   -f</t>
  </si>
  <si>
    <t>292   -c</t>
  </si>
  <si>
    <t>297   -b</t>
  </si>
  <si>
    <t>299   -n</t>
  </si>
  <si>
    <t>309   -h</t>
  </si>
  <si>
    <t>311   -f</t>
  </si>
  <si>
    <t>326   -c</t>
  </si>
  <si>
    <t>330   -d</t>
  </si>
  <si>
    <t>336   -b</t>
  </si>
  <si>
    <t>Kod grupy czynności: PL-CHOIN</t>
  </si>
  <si>
    <t>Nazwa: plantacje choinkowe</t>
  </si>
  <si>
    <t>266   -j</t>
  </si>
  <si>
    <t>POP-B&lt;150</t>
  </si>
  <si>
    <t>popr.sad.zak.s.korz.brył do150</t>
  </si>
  <si>
    <t>50    -k</t>
  </si>
  <si>
    <t>Kod grupy czynności: O-EKOTON</t>
  </si>
  <si>
    <t>Nazwa: kształtow. granicy ekotonowej</t>
  </si>
  <si>
    <t>105   -l</t>
  </si>
  <si>
    <t>66    -d</t>
  </si>
  <si>
    <t>195   -c</t>
  </si>
  <si>
    <t>198   -d</t>
  </si>
  <si>
    <t>221A  -p</t>
  </si>
  <si>
    <t>237   -b</t>
  </si>
  <si>
    <t>240   -h</t>
  </si>
  <si>
    <t>246   -b</t>
  </si>
  <si>
    <t>247   -g</t>
  </si>
  <si>
    <t>253   -d</t>
  </si>
  <si>
    <t>266   -c</t>
  </si>
  <si>
    <t>277   -f</t>
  </si>
  <si>
    <t>108   -c</t>
  </si>
  <si>
    <t>298   -l</t>
  </si>
  <si>
    <t>303   -h</t>
  </si>
  <si>
    <t>336   -f</t>
  </si>
  <si>
    <t>244   -h</t>
  </si>
  <si>
    <t>268   -b</t>
  </si>
  <si>
    <t>119   -f</t>
  </si>
  <si>
    <t>Kod grupy czynności: O-ZWWTÓRM</t>
  </si>
  <si>
    <t>Nazwa: zwal.szkod.wtór.na drew.mech.</t>
  </si>
  <si>
    <t>KOR-PŚW</t>
  </si>
  <si>
    <t>korow.pułapek niszcz.kory św</t>
  </si>
  <si>
    <t>93    -g</t>
  </si>
  <si>
    <t>93    -h</t>
  </si>
  <si>
    <t>100   -d</t>
  </si>
  <si>
    <t>104   -d</t>
  </si>
  <si>
    <t>104   -i</t>
  </si>
  <si>
    <t>230   -c</t>
  </si>
  <si>
    <t>71    -a</t>
  </si>
  <si>
    <t>72    -g</t>
  </si>
  <si>
    <t>72    -k</t>
  </si>
  <si>
    <t>167   -k</t>
  </si>
  <si>
    <t>205   -i</t>
  </si>
  <si>
    <t>219   -a</t>
  </si>
  <si>
    <t>234   -s</t>
  </si>
  <si>
    <t>237   -f</t>
  </si>
  <si>
    <t>245   -b</t>
  </si>
  <si>
    <t>246   -a</t>
  </si>
  <si>
    <t>246   -c</t>
  </si>
  <si>
    <t>247   -a</t>
  </si>
  <si>
    <t>247   -b</t>
  </si>
  <si>
    <t>251   -h</t>
  </si>
  <si>
    <t>254C  -f</t>
  </si>
  <si>
    <t>278   -h</t>
  </si>
  <si>
    <t>278   -i</t>
  </si>
  <si>
    <t>136   -b</t>
  </si>
  <si>
    <t>141   -g</t>
  </si>
  <si>
    <t>290   -c</t>
  </si>
  <si>
    <t>290   -g</t>
  </si>
  <si>
    <t>290   -i</t>
  </si>
  <si>
    <t>Kod grupy czynności: P-PORZ</t>
  </si>
  <si>
    <t>Nazwa: porządkowanie terenu</t>
  </si>
  <si>
    <t>PPOŻ-PORZ</t>
  </si>
  <si>
    <t>porząd.teren.przy pasach p-poż</t>
  </si>
  <si>
    <t>Kod grupy czynności: UT-WODA</t>
  </si>
  <si>
    <t>Nazwa: Utrzym.istn.punktów czerp.wody</t>
  </si>
  <si>
    <t>65    -h</t>
  </si>
  <si>
    <t>115   -l</t>
  </si>
  <si>
    <t>76    -h</t>
  </si>
  <si>
    <t>Kod grupy czynności: ICS</t>
  </si>
  <si>
    <t>Nazwa: rębnia Ic z przycz.sanitar.</t>
  </si>
  <si>
    <t>145   -f</t>
  </si>
  <si>
    <t>262   -f</t>
  </si>
  <si>
    <t>153   -n</t>
  </si>
  <si>
    <t>87    -f</t>
  </si>
  <si>
    <t>98    -i</t>
  </si>
  <si>
    <t>100   -c</t>
  </si>
  <si>
    <t>100   -f</t>
  </si>
  <si>
    <t>100   -h</t>
  </si>
  <si>
    <t>112   -a</t>
  </si>
  <si>
    <t>112   -c</t>
  </si>
  <si>
    <t>112   -d</t>
  </si>
  <si>
    <t>126A  -d</t>
  </si>
  <si>
    <t>154   -a</t>
  </si>
  <si>
    <t>154   -c</t>
  </si>
  <si>
    <t>185   -l</t>
  </si>
  <si>
    <t>186   -j</t>
  </si>
  <si>
    <t>10    -b</t>
  </si>
  <si>
    <t>21    -x</t>
  </si>
  <si>
    <t>26    -a</t>
  </si>
  <si>
    <t>26    -d</t>
  </si>
  <si>
    <t>27    -a</t>
  </si>
  <si>
    <t>32    -d</t>
  </si>
  <si>
    <t>32    -h</t>
  </si>
  <si>
    <t>34A   -b</t>
  </si>
  <si>
    <t>35    -a</t>
  </si>
  <si>
    <t>35    -g</t>
  </si>
  <si>
    <t>39    -j</t>
  </si>
  <si>
    <t>42    -c</t>
  </si>
  <si>
    <t>42    -g</t>
  </si>
  <si>
    <t>72    -a</t>
  </si>
  <si>
    <t>72    -d</t>
  </si>
  <si>
    <t>72    -i</t>
  </si>
  <si>
    <t>128   -i</t>
  </si>
  <si>
    <t>128   -j</t>
  </si>
  <si>
    <t>130   -h</t>
  </si>
  <si>
    <t>130   -k</t>
  </si>
  <si>
    <t>139   -d</t>
  </si>
  <si>
    <t>140   -c</t>
  </si>
  <si>
    <t>140   -d</t>
  </si>
  <si>
    <t>140   -f</t>
  </si>
  <si>
    <t>140   -j</t>
  </si>
  <si>
    <t>140   -l</t>
  </si>
  <si>
    <t>168   -b</t>
  </si>
  <si>
    <t>168   -f</t>
  </si>
  <si>
    <t>168   -g</t>
  </si>
  <si>
    <t>168   -n</t>
  </si>
  <si>
    <t>168   -p</t>
  </si>
  <si>
    <t>168   -r</t>
  </si>
  <si>
    <t>169   -b</t>
  </si>
  <si>
    <t>169   -d</t>
  </si>
  <si>
    <t>169   -i</t>
  </si>
  <si>
    <t>202   -j</t>
  </si>
  <si>
    <t>203   -a</t>
  </si>
  <si>
    <t>239   -h</t>
  </si>
  <si>
    <t>240   -f</t>
  </si>
  <si>
    <t>240   -g</t>
  </si>
  <si>
    <t>240   -i</t>
  </si>
  <si>
    <t>240   -j</t>
  </si>
  <si>
    <t>241   -i</t>
  </si>
  <si>
    <t>244   -c</t>
  </si>
  <si>
    <t>244   -g</t>
  </si>
  <si>
    <t>245   -f</t>
  </si>
  <si>
    <t>249   -k</t>
  </si>
  <si>
    <t>250   -f</t>
  </si>
  <si>
    <t>251   -c</t>
  </si>
  <si>
    <t>251   -d</t>
  </si>
  <si>
    <t>251   -j</t>
  </si>
  <si>
    <t>253   -a</t>
  </si>
  <si>
    <t>254A  -b</t>
  </si>
  <si>
    <t>254A  -d</t>
  </si>
  <si>
    <t>254B  -c</t>
  </si>
  <si>
    <t>254B  -f</t>
  </si>
  <si>
    <t>254C  -c</t>
  </si>
  <si>
    <t>254C  -j</t>
  </si>
  <si>
    <t>58    -f</t>
  </si>
  <si>
    <t>59    -l</t>
  </si>
  <si>
    <t>60    -d</t>
  </si>
  <si>
    <t>77    -d</t>
  </si>
  <si>
    <t>79    -c</t>
  </si>
  <si>
    <t>94    -c</t>
  </si>
  <si>
    <t>96    -a</t>
  </si>
  <si>
    <t>96    -f</t>
  </si>
  <si>
    <t>119   -d</t>
  </si>
  <si>
    <t>123   -g</t>
  </si>
  <si>
    <t>132   -f</t>
  </si>
  <si>
    <t>287   -b</t>
  </si>
  <si>
    <t>291   -l</t>
  </si>
  <si>
    <t>293   -k</t>
  </si>
  <si>
    <t>294   -d</t>
  </si>
  <si>
    <t>300   -h</t>
  </si>
  <si>
    <t>302   -c</t>
  </si>
  <si>
    <t>304   -c</t>
  </si>
  <si>
    <t>309   -i</t>
  </si>
  <si>
    <t>310   -d</t>
  </si>
  <si>
    <t>311   -d</t>
  </si>
  <si>
    <t>313   -d</t>
  </si>
  <si>
    <t>314A  -j</t>
  </si>
  <si>
    <t>318   -b</t>
  </si>
  <si>
    <t>325   -a</t>
  </si>
  <si>
    <t>333   -a</t>
  </si>
  <si>
    <t>188   -i</t>
  </si>
  <si>
    <t>17    -j</t>
  </si>
  <si>
    <t>17    -k</t>
  </si>
  <si>
    <t>34A   -a</t>
  </si>
  <si>
    <t>72    -f</t>
  </si>
  <si>
    <t>129   -b</t>
  </si>
  <si>
    <t>130   -c</t>
  </si>
  <si>
    <t>169   -h</t>
  </si>
  <si>
    <t>170   -g</t>
  </si>
  <si>
    <t>206   -i</t>
  </si>
  <si>
    <t>206   -j</t>
  </si>
  <si>
    <t>213   -b</t>
  </si>
  <si>
    <t>235   -b</t>
  </si>
  <si>
    <t>259   -m</t>
  </si>
  <si>
    <t>2B    -a</t>
  </si>
  <si>
    <t>2B    -b</t>
  </si>
  <si>
    <t>48    -h</t>
  </si>
  <si>
    <t>305   -f</t>
  </si>
  <si>
    <t>314   -j</t>
  </si>
  <si>
    <t>315   -c</t>
  </si>
  <si>
    <t>335   -i</t>
  </si>
  <si>
    <t>13    -d</t>
  </si>
  <si>
    <t>21    -g</t>
  </si>
  <si>
    <t>29    -k</t>
  </si>
  <si>
    <t>167   -i</t>
  </si>
  <si>
    <t>205   -g</t>
  </si>
  <si>
    <t>24 wrz 2020, 14:08</t>
  </si>
  <si>
    <t>28</t>
  </si>
  <si>
    <t>do SIWZ nr: 01, część zamówienia (pakiet): 04, z dnia 2020-09-01</t>
  </si>
  <si>
    <t>R</t>
  </si>
  <si>
    <t>C</t>
  </si>
  <si>
    <t>Ł</t>
  </si>
  <si>
    <t>Kod typu planu: ŁR</t>
  </si>
  <si>
    <t>Nazwa: gospodarka łąkowo-rolna</t>
  </si>
  <si>
    <t>Kod grupy czynności: D-UPRŁ</t>
  </si>
  <si>
    <t>Nazwa: uprawa łąk</t>
  </si>
  <si>
    <t>4     -g</t>
  </si>
  <si>
    <t>KOSZ-ŁąKI</t>
  </si>
  <si>
    <t>koszenie łąk pastwisk nieuż.</t>
  </si>
  <si>
    <t>5     -b</t>
  </si>
  <si>
    <t>5     -d</t>
  </si>
  <si>
    <t>5     -h</t>
  </si>
  <si>
    <t>6     -b</t>
  </si>
  <si>
    <t>131   -h</t>
  </si>
  <si>
    <t>131   -j</t>
  </si>
  <si>
    <t>131   -k</t>
  </si>
  <si>
    <t>145   -l</t>
  </si>
  <si>
    <t>145   -t</t>
  </si>
  <si>
    <t>KOSZ-TRAW</t>
  </si>
  <si>
    <t>koszenie i zbiór siana pol łow</t>
  </si>
  <si>
    <t>145   -w</t>
  </si>
  <si>
    <t>153   -a</t>
  </si>
  <si>
    <t>BRONOWAN</t>
  </si>
  <si>
    <t>bronowanie poletek łowieckich</t>
  </si>
  <si>
    <t>SIEW ZBóż</t>
  </si>
  <si>
    <t>siew zboża na poletkach łow.</t>
  </si>
  <si>
    <t>KULTYWAT</t>
  </si>
  <si>
    <t>kultywatorowanie poletek łow.</t>
  </si>
  <si>
    <t>SIEW NAW</t>
  </si>
  <si>
    <t>siew nawóz na poletkach łow.</t>
  </si>
  <si>
    <t>ORKA-W-Ł</t>
  </si>
  <si>
    <t>orka wiosenna pol. łowieckich.</t>
  </si>
  <si>
    <t>153A  -f</t>
  </si>
  <si>
    <t>153A  -g</t>
  </si>
  <si>
    <t>160   -g</t>
  </si>
  <si>
    <t>OPR-ŁOW-M</t>
  </si>
  <si>
    <t>oprysk chem. pol. łow. mech.</t>
  </si>
  <si>
    <t>198   -a</t>
  </si>
  <si>
    <t>225   -g</t>
  </si>
  <si>
    <t>240   -b</t>
  </si>
  <si>
    <t>241   -a</t>
  </si>
  <si>
    <t>245   -g</t>
  </si>
  <si>
    <t>245   -h</t>
  </si>
  <si>
    <t>257   -d</t>
  </si>
  <si>
    <t>257   -g</t>
  </si>
  <si>
    <t>257   -j</t>
  </si>
  <si>
    <t>257   -l</t>
  </si>
  <si>
    <t>290   -m</t>
  </si>
  <si>
    <t>291   -i</t>
  </si>
  <si>
    <t>276   -j</t>
  </si>
  <si>
    <t>279   -d</t>
  </si>
  <si>
    <t>24 wrz 2020, 14:09</t>
  </si>
  <si>
    <t>Zestawienie prac do przetargu na prace szkółkarskie na rok 2021 wg grup czynności</t>
  </si>
  <si>
    <t>Grupa czynności</t>
  </si>
  <si>
    <t>J.m</t>
  </si>
  <si>
    <t>Pracochłonność</t>
  </si>
  <si>
    <t>Ilość godz</t>
  </si>
  <si>
    <t>SL-DOŚW</t>
  </si>
  <si>
    <t>ar</t>
  </si>
  <si>
    <t>godziny ręczne</t>
  </si>
  <si>
    <t>godziny ciągnikowe</t>
  </si>
  <si>
    <t>SL_NAW</t>
  </si>
  <si>
    <t>SL-UTRZYM</t>
  </si>
  <si>
    <t>rg</t>
  </si>
  <si>
    <t>SL_POZ</t>
  </si>
  <si>
    <t>szt</t>
  </si>
  <si>
    <t>SL-PODC</t>
  </si>
  <si>
    <t>SL-DESZCZ</t>
  </si>
  <si>
    <t>SL-KOMP</t>
  </si>
  <si>
    <t>mp3</t>
  </si>
  <si>
    <t>SL_WYJM</t>
  </si>
  <si>
    <t>t.szt</t>
  </si>
  <si>
    <t>SL_UPR</t>
  </si>
  <si>
    <t>SL_WYS</t>
  </si>
  <si>
    <t>SL_WIEL</t>
  </si>
  <si>
    <t>N-POZ</t>
  </si>
  <si>
    <t>godz</t>
  </si>
  <si>
    <t>N-ZNGOSP</t>
  </si>
  <si>
    <t>kg</t>
  </si>
  <si>
    <t>N-ZNPOZ</t>
  </si>
  <si>
    <t>SL_PIEL</t>
  </si>
  <si>
    <t>r-m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</si>
</sst>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2"/>
      <name val="Arial"/>
      <family val="0"/>
    </font>
    <font>
      <b/>
      <sz val="9"/>
      <color indexed="8"/>
      <name val="serif"/>
      <family val="0"/>
    </font>
    <font>
      <sz val="9"/>
      <color indexed="8"/>
      <name val="serif"/>
      <family val="0"/>
    </font>
    <font>
      <i/>
      <sz val="7"/>
      <color indexed="8"/>
      <name val="serif"/>
      <family val="0"/>
    </font>
    <font>
      <sz val="16"/>
      <color indexed="8"/>
      <name val="serif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33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/>
    </xf>
    <xf numFmtId="4" fontId="0" fillId="34" borderId="14" xfId="0" applyNumberFormat="1" applyFill="1" applyBorder="1" applyAlignment="1">
      <alignment/>
    </xf>
    <xf numFmtId="4" fontId="0" fillId="35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4" fontId="0" fillId="37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4" fontId="0" fillId="34" borderId="15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Alignment="1">
      <alignment/>
    </xf>
    <xf numFmtId="43" fontId="0" fillId="34" borderId="15" xfId="42" applyFont="1" applyFill="1" applyBorder="1" applyAlignment="1">
      <alignment/>
    </xf>
    <xf numFmtId="4" fontId="0" fillId="35" borderId="15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0" xfId="0" applyFill="1" applyAlignment="1">
      <alignment/>
    </xf>
    <xf numFmtId="0" fontId="0" fillId="37" borderId="15" xfId="0" applyFill="1" applyBorder="1" applyAlignment="1">
      <alignment/>
    </xf>
    <xf numFmtId="4" fontId="0" fillId="36" borderId="15" xfId="0" applyNumberFormat="1" applyFill="1" applyBorder="1" applyAlignment="1">
      <alignment/>
    </xf>
    <xf numFmtId="0" fontId="0" fillId="36" borderId="0" xfId="0" applyFill="1" applyAlignment="1">
      <alignment/>
    </xf>
    <xf numFmtId="4" fontId="0" fillId="37" borderId="15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7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4" fontId="4" fillId="37" borderId="17" xfId="0" applyNumberFormat="1" applyFont="1" applyFill="1" applyBorder="1" applyAlignment="1" applyProtection="1">
      <alignment horizontal="right" vertical="top"/>
      <protection/>
    </xf>
    <xf numFmtId="4" fontId="4" fillId="37" borderId="19" xfId="0" applyNumberFormat="1" applyFont="1" applyFill="1" applyBorder="1" applyAlignment="1" applyProtection="1">
      <alignment horizontal="right" vertical="top"/>
      <protection/>
    </xf>
    <xf numFmtId="4" fontId="4" fillId="37" borderId="18" xfId="0" applyNumberFormat="1" applyFont="1" applyFill="1" applyBorder="1" applyAlignment="1" applyProtection="1">
      <alignment horizontal="right" vertical="top"/>
      <protection/>
    </xf>
    <xf numFmtId="4" fontId="4" fillId="0" borderId="17" xfId="0" applyNumberFormat="1" applyFont="1" applyFill="1" applyBorder="1" applyAlignment="1" applyProtection="1">
      <alignment horizontal="right" vertical="top"/>
      <protection/>
    </xf>
    <xf numFmtId="4" fontId="4" fillId="0" borderId="19" xfId="0" applyNumberFormat="1" applyFont="1" applyFill="1" applyBorder="1" applyAlignment="1" applyProtection="1">
      <alignment horizontal="right" vertical="top"/>
      <protection/>
    </xf>
    <xf numFmtId="4" fontId="4" fillId="0" borderId="18" xfId="0" applyNumberFormat="1" applyFont="1" applyFill="1" applyBorder="1" applyAlignment="1" applyProtection="1">
      <alignment horizontal="right" vertical="top"/>
      <protection/>
    </xf>
    <xf numFmtId="0" fontId="3" fillId="33" borderId="20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0" fontId="3" fillId="33" borderId="21" xfId="0" applyNumberFormat="1" applyFont="1" applyFill="1" applyBorder="1" applyAlignment="1" applyProtection="1">
      <alignment horizontal="left" vertical="top"/>
      <protection/>
    </xf>
    <xf numFmtId="0" fontId="3" fillId="33" borderId="22" xfId="0" applyNumberFormat="1" applyFont="1" applyFill="1" applyBorder="1" applyAlignment="1" applyProtection="1">
      <alignment horizontal="left" vertical="top"/>
      <protection/>
    </xf>
    <xf numFmtId="0" fontId="3" fillId="33" borderId="20" xfId="0" applyNumberFormat="1" applyFont="1" applyFill="1" applyBorder="1" applyAlignment="1" applyProtection="1">
      <alignment horizontal="center" vertical="top"/>
      <protection/>
    </xf>
    <xf numFmtId="0" fontId="3" fillId="33" borderId="23" xfId="0" applyNumberFormat="1" applyFont="1" applyFill="1" applyBorder="1" applyAlignment="1" applyProtection="1">
      <alignment horizontal="center" vertical="top"/>
      <protection/>
    </xf>
    <xf numFmtId="4" fontId="3" fillId="33" borderId="11" xfId="0" applyNumberFormat="1" applyFont="1" applyFill="1" applyBorder="1" applyAlignment="1" applyProtection="1">
      <alignment horizontal="right" vertical="top"/>
      <protection/>
    </xf>
    <xf numFmtId="4" fontId="3" fillId="33" borderId="23" xfId="0" applyNumberFormat="1" applyFont="1" applyFill="1" applyBorder="1" applyAlignment="1" applyProtection="1">
      <alignment horizontal="right" vertical="top"/>
      <protection/>
    </xf>
    <xf numFmtId="0" fontId="3" fillId="33" borderId="21" xfId="0" applyNumberFormat="1" applyFont="1" applyFill="1" applyBorder="1" applyAlignment="1" applyProtection="1">
      <alignment horizontal="center" vertical="top"/>
      <protection/>
    </xf>
    <xf numFmtId="0" fontId="3" fillId="33" borderId="24" xfId="0" applyNumberFormat="1" applyFont="1" applyFill="1" applyBorder="1" applyAlignment="1" applyProtection="1">
      <alignment horizontal="center" vertical="top"/>
      <protection/>
    </xf>
    <xf numFmtId="4" fontId="3" fillId="33" borderId="22" xfId="0" applyNumberFormat="1" applyFont="1" applyFill="1" applyBorder="1" applyAlignment="1" applyProtection="1">
      <alignment horizontal="right" vertical="top"/>
      <protection/>
    </xf>
    <xf numFmtId="4" fontId="3" fillId="33" borderId="24" xfId="0" applyNumberFormat="1" applyFont="1" applyFill="1" applyBorder="1" applyAlignment="1" applyProtection="1">
      <alignment horizontal="right" vertical="top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4" fontId="4" fillId="36" borderId="17" xfId="0" applyNumberFormat="1" applyFont="1" applyFill="1" applyBorder="1" applyAlignment="1" applyProtection="1">
      <alignment horizontal="right" vertical="top"/>
      <protection/>
    </xf>
    <xf numFmtId="4" fontId="4" fillId="36" borderId="19" xfId="0" applyNumberFormat="1" applyFont="1" applyFill="1" applyBorder="1" applyAlignment="1" applyProtection="1">
      <alignment horizontal="right" vertical="top"/>
      <protection/>
    </xf>
    <xf numFmtId="4" fontId="4" fillId="36" borderId="18" xfId="0" applyNumberFormat="1" applyFont="1" applyFill="1" applyBorder="1" applyAlignment="1" applyProtection="1">
      <alignment horizontal="right" vertical="top"/>
      <protection/>
    </xf>
    <xf numFmtId="4" fontId="4" fillId="34" borderId="17" xfId="0" applyNumberFormat="1" applyFont="1" applyFill="1" applyBorder="1" applyAlignment="1" applyProtection="1">
      <alignment horizontal="right" vertical="top"/>
      <protection/>
    </xf>
    <xf numFmtId="4" fontId="4" fillId="34" borderId="19" xfId="0" applyNumberFormat="1" applyFont="1" applyFill="1" applyBorder="1" applyAlignment="1" applyProtection="1">
      <alignment horizontal="right" vertical="top"/>
      <protection/>
    </xf>
    <xf numFmtId="4" fontId="4" fillId="34" borderId="18" xfId="0" applyNumberFormat="1" applyFont="1" applyFill="1" applyBorder="1" applyAlignment="1" applyProtection="1">
      <alignment horizontal="right" vertical="top"/>
      <protection/>
    </xf>
    <xf numFmtId="4" fontId="4" fillId="35" borderId="17" xfId="0" applyNumberFormat="1" applyFont="1" applyFill="1" applyBorder="1" applyAlignment="1" applyProtection="1">
      <alignment horizontal="right" vertical="top"/>
      <protection/>
    </xf>
    <xf numFmtId="4" fontId="4" fillId="35" borderId="19" xfId="0" applyNumberFormat="1" applyFont="1" applyFill="1" applyBorder="1" applyAlignment="1" applyProtection="1">
      <alignment horizontal="right" vertical="top"/>
      <protection/>
    </xf>
    <xf numFmtId="4" fontId="4" fillId="35" borderId="18" xfId="0" applyNumberFormat="1" applyFont="1" applyFill="1" applyBorder="1" applyAlignment="1" applyProtection="1">
      <alignment horizontal="right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24" sqref="R24"/>
    </sheetView>
  </sheetViews>
  <sheetFormatPr defaultColWidth="8.796875" defaultRowHeight="14.25"/>
  <cols>
    <col min="1" max="1" width="7.8984375" style="0" bestFit="1" customWidth="1"/>
    <col min="2" max="2" width="4.69921875" style="0" customWidth="1"/>
    <col min="3" max="3" width="2.3984375" style="0" customWidth="1"/>
    <col min="4" max="4" width="4.69921875" style="0" customWidth="1"/>
    <col min="5" max="5" width="9.3984375" style="0" customWidth="1"/>
    <col min="6" max="6" width="30.69921875" style="0" customWidth="1"/>
    <col min="7" max="7" width="2.3984375" style="0" customWidth="1"/>
    <col min="8" max="8" width="4.69921875" style="0" customWidth="1"/>
    <col min="9" max="9" width="0.1015625" style="0" customWidth="1"/>
    <col min="10" max="10" width="4.59765625" style="0" customWidth="1"/>
    <col min="11" max="11" width="2.5" style="0" customWidth="1"/>
    <col min="12" max="12" width="2.09765625" style="0" customWidth="1"/>
    <col min="13" max="13" width="7.09765625" style="0" customWidth="1"/>
    <col min="15" max="15" width="12" style="0" bestFit="1" customWidth="1"/>
  </cols>
  <sheetData>
    <row r="1" spans="1:18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>
        <v>1</v>
      </c>
      <c r="O1" s="90" t="s">
        <v>754</v>
      </c>
      <c r="P1" s="90"/>
      <c r="Q1" s="91" t="s">
        <v>755</v>
      </c>
      <c r="R1" s="91"/>
    </row>
    <row r="2" spans="1:18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11" t="s">
        <v>27</v>
      </c>
      <c r="P2" s="11" t="s">
        <v>28</v>
      </c>
      <c r="Q2" s="11" t="s">
        <v>27</v>
      </c>
      <c r="R2" s="11" t="s">
        <v>28</v>
      </c>
    </row>
    <row r="3" spans="1:18" ht="14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t="s">
        <v>756</v>
      </c>
      <c r="O3" s="12">
        <f>O10+O25+O47+O100+O142+O150+O200+O295+O480+O516+O525+O642+O668+O677+O682+O691+O710+O718+O734+O738+O784</f>
        <v>28614.68</v>
      </c>
      <c r="P3" s="12">
        <f>P48+P101+P143+P151+P201+P296+P481+P517+P526+P643+P692+P748+P785</f>
        <v>496.03</v>
      </c>
      <c r="Q3" s="13">
        <f>Q142+Q150+Q200+Q480+Q516+Q538+Q592+Q632</f>
        <v>6563.9400000000005</v>
      </c>
      <c r="R3" s="13">
        <f>R143+R151+R201+R481+R517+R539+R593+R633</f>
        <v>222</v>
      </c>
    </row>
    <row r="4" spans="1:18" ht="14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t="s">
        <v>757</v>
      </c>
      <c r="O4" s="14">
        <f>K789+K796+K807+K812+K829+K834+K844+K849+K873+K882+K885+K894+K903+K1042</f>
        <v>80028.61</v>
      </c>
      <c r="P4" s="15"/>
      <c r="Q4" s="15"/>
      <c r="R4" s="15"/>
    </row>
    <row r="5" spans="1:18" ht="14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t="s">
        <v>758</v>
      </c>
      <c r="O5" s="16">
        <f>O857</f>
        <v>210</v>
      </c>
      <c r="P5" s="17">
        <f>P858</f>
        <v>323</v>
      </c>
      <c r="Q5" s="15"/>
      <c r="R5" s="15"/>
    </row>
    <row r="6" spans="1:18" ht="14.25">
      <c r="A6" s="43" t="s">
        <v>4</v>
      </c>
      <c r="B6" s="80"/>
      <c r="C6" s="80"/>
      <c r="D6" s="44"/>
      <c r="E6" s="3" t="s">
        <v>5</v>
      </c>
      <c r="F6" s="81" t="s">
        <v>6</v>
      </c>
      <c r="G6" s="82"/>
      <c r="H6" s="85" t="s">
        <v>7</v>
      </c>
      <c r="I6" s="81" t="s">
        <v>8</v>
      </c>
      <c r="J6" s="82"/>
      <c r="K6" s="81" t="s">
        <v>9</v>
      </c>
      <c r="L6" s="87"/>
      <c r="M6" s="82"/>
      <c r="N6" t="s">
        <v>759</v>
      </c>
      <c r="O6" s="18">
        <f>O1082+O1091+O1097+O1109</f>
        <v>339</v>
      </c>
      <c r="P6" s="18">
        <f>P1083+P1092+P1098+P1110</f>
        <v>137</v>
      </c>
      <c r="Q6" s="15"/>
      <c r="R6" s="15"/>
    </row>
    <row r="7" spans="1:13" ht="14.25">
      <c r="A7" s="2" t="s">
        <v>10</v>
      </c>
      <c r="B7" s="43" t="s">
        <v>11</v>
      </c>
      <c r="C7" s="44"/>
      <c r="D7" s="2" t="s">
        <v>12</v>
      </c>
      <c r="E7" s="4" t="s">
        <v>13</v>
      </c>
      <c r="F7" s="83"/>
      <c r="G7" s="84"/>
      <c r="H7" s="86"/>
      <c r="I7" s="83"/>
      <c r="J7" s="84"/>
      <c r="K7" s="83"/>
      <c r="L7" s="88"/>
      <c r="M7" s="84"/>
    </row>
    <row r="8" spans="1:13" ht="14.25">
      <c r="A8" s="5" t="s">
        <v>14</v>
      </c>
      <c r="B8" s="77" t="s">
        <v>15</v>
      </c>
      <c r="C8" s="78"/>
      <c r="D8" s="5" t="s">
        <v>16</v>
      </c>
      <c r="E8" s="5" t="s">
        <v>17</v>
      </c>
      <c r="F8" s="77" t="s">
        <v>18</v>
      </c>
      <c r="G8" s="78"/>
      <c r="H8" s="5" t="s">
        <v>19</v>
      </c>
      <c r="I8" s="77" t="s">
        <v>20</v>
      </c>
      <c r="J8" s="78"/>
      <c r="K8" s="77" t="s">
        <v>21</v>
      </c>
      <c r="L8" s="79"/>
      <c r="M8" s="78"/>
    </row>
    <row r="9" spans="1:13" ht="15" thickBot="1">
      <c r="A9" s="65" t="s">
        <v>22</v>
      </c>
      <c r="B9" s="66"/>
      <c r="C9" s="66"/>
      <c r="D9" s="66"/>
      <c r="E9" s="66" t="s">
        <v>23</v>
      </c>
      <c r="F9" s="66"/>
      <c r="G9" s="66"/>
      <c r="H9" s="66"/>
      <c r="I9" s="66"/>
      <c r="J9" s="66"/>
      <c r="K9" s="66"/>
      <c r="L9" s="66"/>
      <c r="M9" s="67"/>
    </row>
    <row r="10" spans="1:15" ht="15" thickBot="1">
      <c r="A10" s="53" t="s">
        <v>24</v>
      </c>
      <c r="B10" s="54"/>
      <c r="C10" s="54"/>
      <c r="D10" s="54"/>
      <c r="E10" s="54" t="s">
        <v>25</v>
      </c>
      <c r="F10" s="54"/>
      <c r="G10" s="54"/>
      <c r="H10" s="6" t="s">
        <v>26</v>
      </c>
      <c r="I10" s="57" t="s">
        <v>27</v>
      </c>
      <c r="J10" s="58"/>
      <c r="K10" s="59">
        <v>1229.96</v>
      </c>
      <c r="L10" s="59"/>
      <c r="M10" s="60"/>
      <c r="O10" s="19">
        <v>1229.96</v>
      </c>
    </row>
    <row r="11" spans="1:13" ht="14.25">
      <c r="A11" s="55"/>
      <c r="B11" s="56"/>
      <c r="C11" s="56"/>
      <c r="D11" s="56"/>
      <c r="E11" s="56"/>
      <c r="F11" s="56"/>
      <c r="G11" s="56"/>
      <c r="H11" s="7" t="s">
        <v>26</v>
      </c>
      <c r="I11" s="61" t="s">
        <v>28</v>
      </c>
      <c r="J11" s="62"/>
      <c r="K11" s="63">
        <v>0</v>
      </c>
      <c r="L11" s="63"/>
      <c r="M11" s="64"/>
    </row>
    <row r="12" spans="1:13" ht="14.25">
      <c r="A12" s="8" t="s">
        <v>29</v>
      </c>
      <c r="B12" s="43" t="s">
        <v>30</v>
      </c>
      <c r="C12" s="44"/>
      <c r="D12" s="9" t="s">
        <v>31</v>
      </c>
      <c r="E12" s="8" t="s">
        <v>32</v>
      </c>
      <c r="F12" s="45" t="s">
        <v>33</v>
      </c>
      <c r="G12" s="46"/>
      <c r="H12" s="2" t="s">
        <v>15</v>
      </c>
      <c r="I12" s="43" t="s">
        <v>34</v>
      </c>
      <c r="J12" s="44"/>
      <c r="K12" s="50">
        <v>0.66</v>
      </c>
      <c r="L12" s="51"/>
      <c r="M12" s="52"/>
    </row>
    <row r="13" spans="1:13" ht="14.25">
      <c r="A13" s="8" t="s">
        <v>35</v>
      </c>
      <c r="B13" s="43" t="s">
        <v>36</v>
      </c>
      <c r="C13" s="44"/>
      <c r="D13" s="9" t="s">
        <v>31</v>
      </c>
      <c r="E13" s="8" t="s">
        <v>37</v>
      </c>
      <c r="F13" s="45" t="s">
        <v>38</v>
      </c>
      <c r="G13" s="46"/>
      <c r="H13" s="2" t="s">
        <v>16</v>
      </c>
      <c r="I13" s="43" t="s">
        <v>34</v>
      </c>
      <c r="J13" s="44"/>
      <c r="K13" s="50">
        <v>2.55</v>
      </c>
      <c r="L13" s="51"/>
      <c r="M13" s="52"/>
    </row>
    <row r="14" spans="1:13" ht="14.25">
      <c r="A14" s="8" t="s">
        <v>39</v>
      </c>
      <c r="B14" s="43" t="s">
        <v>40</v>
      </c>
      <c r="C14" s="44"/>
      <c r="D14" s="9" t="s">
        <v>31</v>
      </c>
      <c r="E14" s="8" t="s">
        <v>32</v>
      </c>
      <c r="F14" s="45" t="s">
        <v>33</v>
      </c>
      <c r="G14" s="46"/>
      <c r="H14" s="2" t="s">
        <v>15</v>
      </c>
      <c r="I14" s="43" t="s">
        <v>34</v>
      </c>
      <c r="J14" s="44"/>
      <c r="K14" s="50">
        <v>0.55</v>
      </c>
      <c r="L14" s="51"/>
      <c r="M14" s="52"/>
    </row>
    <row r="15" spans="1:13" ht="14.25">
      <c r="A15" s="8" t="s">
        <v>39</v>
      </c>
      <c r="B15" s="43" t="s">
        <v>41</v>
      </c>
      <c r="C15" s="44"/>
      <c r="D15" s="9" t="s">
        <v>31</v>
      </c>
      <c r="E15" s="8" t="s">
        <v>32</v>
      </c>
      <c r="F15" s="45" t="s">
        <v>33</v>
      </c>
      <c r="G15" s="46"/>
      <c r="H15" s="2" t="s">
        <v>17</v>
      </c>
      <c r="I15" s="43" t="s">
        <v>34</v>
      </c>
      <c r="J15" s="44"/>
      <c r="K15" s="50">
        <v>1.87</v>
      </c>
      <c r="L15" s="51"/>
      <c r="M15" s="52"/>
    </row>
    <row r="16" spans="1:13" ht="14.25">
      <c r="A16" s="8" t="s">
        <v>39</v>
      </c>
      <c r="B16" s="43" t="s">
        <v>42</v>
      </c>
      <c r="C16" s="44"/>
      <c r="D16" s="9" t="s">
        <v>31</v>
      </c>
      <c r="E16" s="8" t="s">
        <v>43</v>
      </c>
      <c r="F16" s="45" t="s">
        <v>44</v>
      </c>
      <c r="G16" s="46"/>
      <c r="H16" s="2" t="s">
        <v>16</v>
      </c>
      <c r="I16" s="43" t="s">
        <v>34</v>
      </c>
      <c r="J16" s="44"/>
      <c r="K16" s="50">
        <v>1.46</v>
      </c>
      <c r="L16" s="51"/>
      <c r="M16" s="52"/>
    </row>
    <row r="17" spans="1:13" ht="14.25">
      <c r="A17" s="8" t="s">
        <v>45</v>
      </c>
      <c r="B17" s="43" t="s">
        <v>46</v>
      </c>
      <c r="C17" s="44"/>
      <c r="D17" s="9" t="s">
        <v>31</v>
      </c>
      <c r="E17" s="8" t="s">
        <v>43</v>
      </c>
      <c r="F17" s="45" t="s">
        <v>44</v>
      </c>
      <c r="G17" s="46"/>
      <c r="H17" s="2" t="s">
        <v>16</v>
      </c>
      <c r="I17" s="43" t="s">
        <v>34</v>
      </c>
      <c r="J17" s="44"/>
      <c r="K17" s="50">
        <v>1.98</v>
      </c>
      <c r="L17" s="51"/>
      <c r="M17" s="52"/>
    </row>
    <row r="18" spans="1:13" ht="14.25">
      <c r="A18" s="8" t="s">
        <v>45</v>
      </c>
      <c r="B18" s="43" t="s">
        <v>47</v>
      </c>
      <c r="C18" s="44"/>
      <c r="D18" s="9" t="s">
        <v>31</v>
      </c>
      <c r="E18" s="8" t="s">
        <v>48</v>
      </c>
      <c r="F18" s="45" t="s">
        <v>49</v>
      </c>
      <c r="G18" s="46"/>
      <c r="H18" s="2" t="s">
        <v>16</v>
      </c>
      <c r="I18" s="43" t="s">
        <v>34</v>
      </c>
      <c r="J18" s="44"/>
      <c r="K18" s="50">
        <v>3.49</v>
      </c>
      <c r="L18" s="51"/>
      <c r="M18" s="52"/>
    </row>
    <row r="19" spans="1:13" ht="14.25">
      <c r="A19" s="8" t="s">
        <v>45</v>
      </c>
      <c r="B19" s="43" t="s">
        <v>50</v>
      </c>
      <c r="C19" s="44"/>
      <c r="D19" s="9" t="s">
        <v>31</v>
      </c>
      <c r="E19" s="8" t="s">
        <v>32</v>
      </c>
      <c r="F19" s="45" t="s">
        <v>33</v>
      </c>
      <c r="G19" s="46"/>
      <c r="H19" s="2" t="s">
        <v>16</v>
      </c>
      <c r="I19" s="43" t="s">
        <v>34</v>
      </c>
      <c r="J19" s="44"/>
      <c r="K19" s="50">
        <v>3.11</v>
      </c>
      <c r="L19" s="51"/>
      <c r="M19" s="52"/>
    </row>
    <row r="20" spans="1:13" ht="14.25">
      <c r="A20" s="8" t="s">
        <v>51</v>
      </c>
      <c r="B20" s="43" t="s">
        <v>52</v>
      </c>
      <c r="C20" s="44"/>
      <c r="D20" s="9" t="s">
        <v>31</v>
      </c>
      <c r="E20" s="8" t="s">
        <v>43</v>
      </c>
      <c r="F20" s="45" t="s">
        <v>44</v>
      </c>
      <c r="G20" s="46"/>
      <c r="H20" s="2" t="s">
        <v>16</v>
      </c>
      <c r="I20" s="43" t="s">
        <v>34</v>
      </c>
      <c r="J20" s="44"/>
      <c r="K20" s="50">
        <v>3</v>
      </c>
      <c r="L20" s="51"/>
      <c r="M20" s="52"/>
    </row>
    <row r="21" spans="1:13" ht="14.25">
      <c r="A21" s="8" t="s">
        <v>51</v>
      </c>
      <c r="B21" s="43" t="s">
        <v>53</v>
      </c>
      <c r="C21" s="44"/>
      <c r="D21" s="9" t="s">
        <v>31</v>
      </c>
      <c r="E21" s="8" t="s">
        <v>43</v>
      </c>
      <c r="F21" s="45" t="s">
        <v>44</v>
      </c>
      <c r="G21" s="46"/>
      <c r="H21" s="2" t="s">
        <v>16</v>
      </c>
      <c r="I21" s="43" t="s">
        <v>34</v>
      </c>
      <c r="J21" s="44"/>
      <c r="K21" s="50">
        <v>1.49</v>
      </c>
      <c r="L21" s="51"/>
      <c r="M21" s="52"/>
    </row>
    <row r="22" spans="1:13" ht="14.25">
      <c r="A22" s="8" t="s">
        <v>54</v>
      </c>
      <c r="B22" s="43" t="s">
        <v>55</v>
      </c>
      <c r="C22" s="44"/>
      <c r="D22" s="9" t="s">
        <v>31</v>
      </c>
      <c r="E22" s="8" t="s">
        <v>37</v>
      </c>
      <c r="F22" s="45" t="s">
        <v>38</v>
      </c>
      <c r="G22" s="46"/>
      <c r="H22" s="2" t="s">
        <v>16</v>
      </c>
      <c r="I22" s="43" t="s">
        <v>34</v>
      </c>
      <c r="J22" s="44"/>
      <c r="K22" s="50">
        <v>2.81</v>
      </c>
      <c r="L22" s="51"/>
      <c r="M22" s="52"/>
    </row>
    <row r="23" spans="1:13" ht="14.25">
      <c r="A23" s="8" t="s">
        <v>54</v>
      </c>
      <c r="B23" s="43" t="s">
        <v>56</v>
      </c>
      <c r="C23" s="44"/>
      <c r="D23" s="9" t="s">
        <v>31</v>
      </c>
      <c r="E23" s="8" t="s">
        <v>57</v>
      </c>
      <c r="F23" s="45" t="s">
        <v>58</v>
      </c>
      <c r="G23" s="46"/>
      <c r="H23" s="2" t="s">
        <v>15</v>
      </c>
      <c r="I23" s="43" t="s">
        <v>34</v>
      </c>
      <c r="J23" s="44"/>
      <c r="K23" s="50">
        <v>2.81</v>
      </c>
      <c r="L23" s="51"/>
      <c r="M23" s="52"/>
    </row>
    <row r="24" spans="1:13" ht="15" thickBot="1">
      <c r="A24" s="8" t="s">
        <v>54</v>
      </c>
      <c r="B24" s="43" t="s">
        <v>59</v>
      </c>
      <c r="C24" s="44"/>
      <c r="D24" s="9" t="s">
        <v>31</v>
      </c>
      <c r="E24" s="8" t="s">
        <v>57</v>
      </c>
      <c r="F24" s="45" t="s">
        <v>58</v>
      </c>
      <c r="G24" s="46"/>
      <c r="H24" s="2" t="s">
        <v>15</v>
      </c>
      <c r="I24" s="43" t="s">
        <v>34</v>
      </c>
      <c r="J24" s="44"/>
      <c r="K24" s="50">
        <v>3.67</v>
      </c>
      <c r="L24" s="51"/>
      <c r="M24" s="52"/>
    </row>
    <row r="25" spans="1:15" ht="15" thickBot="1">
      <c r="A25" s="53" t="s">
        <v>60</v>
      </c>
      <c r="B25" s="54"/>
      <c r="C25" s="54"/>
      <c r="D25" s="54"/>
      <c r="E25" s="54" t="s">
        <v>61</v>
      </c>
      <c r="F25" s="54"/>
      <c r="G25" s="54"/>
      <c r="H25" s="6" t="s">
        <v>26</v>
      </c>
      <c r="I25" s="57" t="s">
        <v>27</v>
      </c>
      <c r="J25" s="58"/>
      <c r="K25" s="59">
        <v>1426.8</v>
      </c>
      <c r="L25" s="59"/>
      <c r="M25" s="60"/>
      <c r="O25" s="19">
        <v>1426.8</v>
      </c>
    </row>
    <row r="26" spans="1:13" ht="14.25">
      <c r="A26" s="55"/>
      <c r="B26" s="56"/>
      <c r="C26" s="56"/>
      <c r="D26" s="56"/>
      <c r="E26" s="56"/>
      <c r="F26" s="56"/>
      <c r="G26" s="56"/>
      <c r="H26" s="7" t="s">
        <v>26</v>
      </c>
      <c r="I26" s="61" t="s">
        <v>28</v>
      </c>
      <c r="J26" s="62"/>
      <c r="K26" s="63">
        <v>0</v>
      </c>
      <c r="L26" s="63"/>
      <c r="M26" s="64"/>
    </row>
    <row r="27" spans="1:13" ht="14.25">
      <c r="A27" s="8" t="s">
        <v>62</v>
      </c>
      <c r="B27" s="43" t="s">
        <v>63</v>
      </c>
      <c r="C27" s="44"/>
      <c r="D27" s="9" t="s">
        <v>31</v>
      </c>
      <c r="E27" s="8" t="s">
        <v>64</v>
      </c>
      <c r="F27" s="45" t="s">
        <v>65</v>
      </c>
      <c r="G27" s="46"/>
      <c r="H27" s="2" t="s">
        <v>15</v>
      </c>
      <c r="I27" s="43" t="s">
        <v>34</v>
      </c>
      <c r="J27" s="44"/>
      <c r="K27" s="50">
        <v>0.51</v>
      </c>
      <c r="L27" s="51"/>
      <c r="M27" s="52"/>
    </row>
    <row r="28" spans="1:13" ht="14.25">
      <c r="A28" s="8" t="s">
        <v>29</v>
      </c>
      <c r="B28" s="43" t="s">
        <v>66</v>
      </c>
      <c r="C28" s="44"/>
      <c r="D28" s="9" t="s">
        <v>31</v>
      </c>
      <c r="E28" s="8" t="s">
        <v>64</v>
      </c>
      <c r="F28" s="45" t="s">
        <v>65</v>
      </c>
      <c r="G28" s="46"/>
      <c r="H28" s="2" t="s">
        <v>16</v>
      </c>
      <c r="I28" s="43" t="s">
        <v>34</v>
      </c>
      <c r="J28" s="44"/>
      <c r="K28" s="50">
        <v>1.08</v>
      </c>
      <c r="L28" s="51"/>
      <c r="M28" s="52"/>
    </row>
    <row r="29" spans="1:13" ht="14.25">
      <c r="A29" s="8" t="s">
        <v>35</v>
      </c>
      <c r="B29" s="43" t="s">
        <v>67</v>
      </c>
      <c r="C29" s="44"/>
      <c r="D29" s="9" t="s">
        <v>31</v>
      </c>
      <c r="E29" s="8" t="s">
        <v>64</v>
      </c>
      <c r="F29" s="45" t="s">
        <v>65</v>
      </c>
      <c r="G29" s="46"/>
      <c r="H29" s="2" t="s">
        <v>15</v>
      </c>
      <c r="I29" s="43" t="s">
        <v>34</v>
      </c>
      <c r="J29" s="44"/>
      <c r="K29" s="50">
        <v>1.21</v>
      </c>
      <c r="L29" s="51"/>
      <c r="M29" s="52"/>
    </row>
    <row r="30" spans="1:13" ht="14.25">
      <c r="A30" s="8" t="s">
        <v>35</v>
      </c>
      <c r="B30" s="43" t="s">
        <v>68</v>
      </c>
      <c r="C30" s="44"/>
      <c r="D30" s="9" t="s">
        <v>31</v>
      </c>
      <c r="E30" s="8" t="s">
        <v>64</v>
      </c>
      <c r="F30" s="45" t="s">
        <v>65</v>
      </c>
      <c r="G30" s="46"/>
      <c r="H30" s="2" t="s">
        <v>15</v>
      </c>
      <c r="I30" s="43" t="s">
        <v>34</v>
      </c>
      <c r="J30" s="44"/>
      <c r="K30" s="50">
        <v>1.61</v>
      </c>
      <c r="L30" s="51"/>
      <c r="M30" s="52"/>
    </row>
    <row r="31" spans="1:13" ht="14.25">
      <c r="A31" s="8" t="s">
        <v>35</v>
      </c>
      <c r="B31" s="43" t="s">
        <v>69</v>
      </c>
      <c r="C31" s="44"/>
      <c r="D31" s="9" t="s">
        <v>31</v>
      </c>
      <c r="E31" s="8" t="s">
        <v>64</v>
      </c>
      <c r="F31" s="45" t="s">
        <v>65</v>
      </c>
      <c r="G31" s="46"/>
      <c r="H31" s="2" t="s">
        <v>15</v>
      </c>
      <c r="I31" s="43" t="s">
        <v>34</v>
      </c>
      <c r="J31" s="44"/>
      <c r="K31" s="50">
        <v>1.84</v>
      </c>
      <c r="L31" s="51"/>
      <c r="M31" s="52"/>
    </row>
    <row r="32" spans="1:13" ht="14.25">
      <c r="A32" s="8" t="s">
        <v>35</v>
      </c>
      <c r="B32" s="43" t="s">
        <v>70</v>
      </c>
      <c r="C32" s="44"/>
      <c r="D32" s="9" t="s">
        <v>31</v>
      </c>
      <c r="E32" s="8" t="s">
        <v>64</v>
      </c>
      <c r="F32" s="45" t="s">
        <v>65</v>
      </c>
      <c r="G32" s="46"/>
      <c r="H32" s="2" t="s">
        <v>15</v>
      </c>
      <c r="I32" s="43" t="s">
        <v>34</v>
      </c>
      <c r="J32" s="44"/>
      <c r="K32" s="50">
        <v>1.42</v>
      </c>
      <c r="L32" s="51"/>
      <c r="M32" s="52"/>
    </row>
    <row r="33" spans="1:13" ht="14.25">
      <c r="A33" s="8" t="s">
        <v>35</v>
      </c>
      <c r="B33" s="43" t="s">
        <v>71</v>
      </c>
      <c r="C33" s="44"/>
      <c r="D33" s="9" t="s">
        <v>31</v>
      </c>
      <c r="E33" s="8" t="s">
        <v>72</v>
      </c>
      <c r="F33" s="45" t="s">
        <v>73</v>
      </c>
      <c r="G33" s="46"/>
      <c r="H33" s="2" t="s">
        <v>15</v>
      </c>
      <c r="I33" s="43" t="s">
        <v>34</v>
      </c>
      <c r="J33" s="44"/>
      <c r="K33" s="50">
        <v>2.93</v>
      </c>
      <c r="L33" s="51"/>
      <c r="M33" s="52"/>
    </row>
    <row r="34" spans="1:13" ht="14.25">
      <c r="A34" s="8" t="s">
        <v>35</v>
      </c>
      <c r="B34" s="43" t="s">
        <v>74</v>
      </c>
      <c r="C34" s="44"/>
      <c r="D34" s="9" t="s">
        <v>31</v>
      </c>
      <c r="E34" s="8" t="s">
        <v>72</v>
      </c>
      <c r="F34" s="45" t="s">
        <v>73</v>
      </c>
      <c r="G34" s="46"/>
      <c r="H34" s="2" t="s">
        <v>15</v>
      </c>
      <c r="I34" s="43" t="s">
        <v>34</v>
      </c>
      <c r="J34" s="44"/>
      <c r="K34" s="50">
        <v>2.69</v>
      </c>
      <c r="L34" s="51"/>
      <c r="M34" s="52"/>
    </row>
    <row r="35" spans="1:13" ht="14.25">
      <c r="A35" s="8" t="s">
        <v>35</v>
      </c>
      <c r="B35" s="43" t="s">
        <v>75</v>
      </c>
      <c r="C35" s="44"/>
      <c r="D35" s="9" t="s">
        <v>31</v>
      </c>
      <c r="E35" s="8" t="s">
        <v>64</v>
      </c>
      <c r="F35" s="45" t="s">
        <v>65</v>
      </c>
      <c r="G35" s="46"/>
      <c r="H35" s="2" t="s">
        <v>15</v>
      </c>
      <c r="I35" s="43" t="s">
        <v>34</v>
      </c>
      <c r="J35" s="44"/>
      <c r="K35" s="50">
        <v>1</v>
      </c>
      <c r="L35" s="51"/>
      <c r="M35" s="52"/>
    </row>
    <row r="36" spans="1:13" ht="14.25">
      <c r="A36" s="8" t="s">
        <v>35</v>
      </c>
      <c r="B36" s="43" t="s">
        <v>76</v>
      </c>
      <c r="C36" s="44"/>
      <c r="D36" s="9" t="s">
        <v>31</v>
      </c>
      <c r="E36" s="8" t="s">
        <v>64</v>
      </c>
      <c r="F36" s="45" t="s">
        <v>65</v>
      </c>
      <c r="G36" s="46"/>
      <c r="H36" s="2" t="s">
        <v>15</v>
      </c>
      <c r="I36" s="43" t="s">
        <v>34</v>
      </c>
      <c r="J36" s="44"/>
      <c r="K36" s="50">
        <v>1.53</v>
      </c>
      <c r="L36" s="51"/>
      <c r="M36" s="52"/>
    </row>
    <row r="37" spans="1:13" ht="14.25">
      <c r="A37" s="8" t="s">
        <v>45</v>
      </c>
      <c r="B37" s="43" t="s">
        <v>77</v>
      </c>
      <c r="C37" s="44"/>
      <c r="D37" s="9" t="s">
        <v>31</v>
      </c>
      <c r="E37" s="8" t="s">
        <v>72</v>
      </c>
      <c r="F37" s="45" t="s">
        <v>73</v>
      </c>
      <c r="G37" s="46"/>
      <c r="H37" s="2" t="s">
        <v>16</v>
      </c>
      <c r="I37" s="43" t="s">
        <v>34</v>
      </c>
      <c r="J37" s="44"/>
      <c r="K37" s="50">
        <v>1.97</v>
      </c>
      <c r="L37" s="51"/>
      <c r="M37" s="52"/>
    </row>
    <row r="38" spans="1:13" ht="14.25">
      <c r="A38" s="8" t="s">
        <v>45</v>
      </c>
      <c r="B38" s="43" t="s">
        <v>78</v>
      </c>
      <c r="C38" s="44"/>
      <c r="D38" s="9" t="s">
        <v>31</v>
      </c>
      <c r="E38" s="8" t="s">
        <v>72</v>
      </c>
      <c r="F38" s="45" t="s">
        <v>73</v>
      </c>
      <c r="G38" s="46"/>
      <c r="H38" s="2" t="s">
        <v>16</v>
      </c>
      <c r="I38" s="43" t="s">
        <v>34</v>
      </c>
      <c r="J38" s="44"/>
      <c r="K38" s="50">
        <v>3</v>
      </c>
      <c r="L38" s="51"/>
      <c r="M38" s="52"/>
    </row>
    <row r="39" spans="1:13" ht="14.25">
      <c r="A39" s="8" t="s">
        <v>45</v>
      </c>
      <c r="B39" s="43" t="s">
        <v>79</v>
      </c>
      <c r="C39" s="44"/>
      <c r="D39" s="9" t="s">
        <v>31</v>
      </c>
      <c r="E39" s="8" t="s">
        <v>72</v>
      </c>
      <c r="F39" s="45" t="s">
        <v>73</v>
      </c>
      <c r="G39" s="46"/>
      <c r="H39" s="2" t="s">
        <v>16</v>
      </c>
      <c r="I39" s="43" t="s">
        <v>34</v>
      </c>
      <c r="J39" s="44"/>
      <c r="K39" s="50">
        <v>3.57</v>
      </c>
      <c r="L39" s="51"/>
      <c r="M39" s="52"/>
    </row>
    <row r="40" spans="1:13" ht="14.25">
      <c r="A40" s="8" t="s">
        <v>45</v>
      </c>
      <c r="B40" s="43" t="s">
        <v>80</v>
      </c>
      <c r="C40" s="44"/>
      <c r="D40" s="9" t="s">
        <v>31</v>
      </c>
      <c r="E40" s="8" t="s">
        <v>72</v>
      </c>
      <c r="F40" s="45" t="s">
        <v>73</v>
      </c>
      <c r="G40" s="46"/>
      <c r="H40" s="2" t="s">
        <v>16</v>
      </c>
      <c r="I40" s="43" t="s">
        <v>34</v>
      </c>
      <c r="J40" s="44"/>
      <c r="K40" s="50">
        <v>2.35</v>
      </c>
      <c r="L40" s="51"/>
      <c r="M40" s="52"/>
    </row>
    <row r="41" spans="1:13" ht="14.25">
      <c r="A41" s="8" t="s">
        <v>45</v>
      </c>
      <c r="B41" s="43" t="s">
        <v>81</v>
      </c>
      <c r="C41" s="44"/>
      <c r="D41" s="9" t="s">
        <v>31</v>
      </c>
      <c r="E41" s="8" t="s">
        <v>64</v>
      </c>
      <c r="F41" s="45" t="s">
        <v>65</v>
      </c>
      <c r="G41" s="46"/>
      <c r="H41" s="2" t="s">
        <v>16</v>
      </c>
      <c r="I41" s="43" t="s">
        <v>34</v>
      </c>
      <c r="J41" s="44"/>
      <c r="K41" s="50">
        <v>0.79</v>
      </c>
      <c r="L41" s="51"/>
      <c r="M41" s="52"/>
    </row>
    <row r="42" spans="1:13" ht="14.25">
      <c r="A42" s="8" t="s">
        <v>45</v>
      </c>
      <c r="B42" s="43" t="s">
        <v>82</v>
      </c>
      <c r="C42" s="44"/>
      <c r="D42" s="9" t="s">
        <v>31</v>
      </c>
      <c r="E42" s="8" t="s">
        <v>72</v>
      </c>
      <c r="F42" s="45" t="s">
        <v>73</v>
      </c>
      <c r="G42" s="46"/>
      <c r="H42" s="2" t="s">
        <v>16</v>
      </c>
      <c r="I42" s="43" t="s">
        <v>34</v>
      </c>
      <c r="J42" s="44"/>
      <c r="K42" s="50">
        <v>3.54</v>
      </c>
      <c r="L42" s="51"/>
      <c r="M42" s="52"/>
    </row>
    <row r="43" spans="1:13" ht="14.25">
      <c r="A43" s="8" t="s">
        <v>45</v>
      </c>
      <c r="B43" s="43" t="s">
        <v>83</v>
      </c>
      <c r="C43" s="44"/>
      <c r="D43" s="9" t="s">
        <v>31</v>
      </c>
      <c r="E43" s="8" t="s">
        <v>72</v>
      </c>
      <c r="F43" s="45" t="s">
        <v>73</v>
      </c>
      <c r="G43" s="46"/>
      <c r="H43" s="2" t="s">
        <v>16</v>
      </c>
      <c r="I43" s="43" t="s">
        <v>34</v>
      </c>
      <c r="J43" s="44"/>
      <c r="K43" s="50">
        <v>1</v>
      </c>
      <c r="L43" s="51"/>
      <c r="M43" s="52"/>
    </row>
    <row r="44" spans="1:13" ht="14.25">
      <c r="A44" s="8" t="s">
        <v>45</v>
      </c>
      <c r="B44" s="43" t="s">
        <v>84</v>
      </c>
      <c r="C44" s="44"/>
      <c r="D44" s="9" t="s">
        <v>31</v>
      </c>
      <c r="E44" s="8" t="s">
        <v>72</v>
      </c>
      <c r="F44" s="45" t="s">
        <v>73</v>
      </c>
      <c r="G44" s="46"/>
      <c r="H44" s="2" t="s">
        <v>16</v>
      </c>
      <c r="I44" s="43" t="s">
        <v>34</v>
      </c>
      <c r="J44" s="44"/>
      <c r="K44" s="50">
        <v>1.4</v>
      </c>
      <c r="L44" s="51"/>
      <c r="M44" s="52"/>
    </row>
    <row r="45" spans="1:13" ht="14.25">
      <c r="A45" s="8" t="s">
        <v>54</v>
      </c>
      <c r="B45" s="43" t="s">
        <v>85</v>
      </c>
      <c r="C45" s="44"/>
      <c r="D45" s="9" t="s">
        <v>31</v>
      </c>
      <c r="E45" s="8" t="s">
        <v>64</v>
      </c>
      <c r="F45" s="45" t="s">
        <v>65</v>
      </c>
      <c r="G45" s="46"/>
      <c r="H45" s="2" t="s">
        <v>15</v>
      </c>
      <c r="I45" s="43" t="s">
        <v>34</v>
      </c>
      <c r="J45" s="44"/>
      <c r="K45" s="50">
        <v>2.1</v>
      </c>
      <c r="L45" s="51"/>
      <c r="M45" s="52"/>
    </row>
    <row r="46" spans="1:13" ht="15" thickBot="1">
      <c r="A46" s="8" t="s">
        <v>54</v>
      </c>
      <c r="B46" s="43" t="s">
        <v>86</v>
      </c>
      <c r="C46" s="44"/>
      <c r="D46" s="9" t="s">
        <v>31</v>
      </c>
      <c r="E46" s="8" t="s">
        <v>64</v>
      </c>
      <c r="F46" s="45" t="s">
        <v>65</v>
      </c>
      <c r="G46" s="46"/>
      <c r="H46" s="2" t="s">
        <v>15</v>
      </c>
      <c r="I46" s="43" t="s">
        <v>34</v>
      </c>
      <c r="J46" s="44"/>
      <c r="K46" s="50">
        <v>1.09</v>
      </c>
      <c r="L46" s="51"/>
      <c r="M46" s="52"/>
    </row>
    <row r="47" spans="1:15" ht="15" thickBot="1">
      <c r="A47" s="53" t="s">
        <v>87</v>
      </c>
      <c r="B47" s="54"/>
      <c r="C47" s="54"/>
      <c r="D47" s="54"/>
      <c r="E47" s="54" t="s">
        <v>88</v>
      </c>
      <c r="F47" s="54"/>
      <c r="G47" s="54"/>
      <c r="H47" s="6" t="s">
        <v>26</v>
      </c>
      <c r="I47" s="57" t="s">
        <v>27</v>
      </c>
      <c r="J47" s="58"/>
      <c r="K47" s="59">
        <v>2313.97</v>
      </c>
      <c r="L47" s="59"/>
      <c r="M47" s="60"/>
      <c r="O47" s="20">
        <v>2313.97</v>
      </c>
    </row>
    <row r="48" spans="1:16" ht="15" thickBot="1">
      <c r="A48" s="55"/>
      <c r="B48" s="56"/>
      <c r="C48" s="56"/>
      <c r="D48" s="56"/>
      <c r="E48" s="56"/>
      <c r="F48" s="56"/>
      <c r="G48" s="56"/>
      <c r="H48" s="7" t="s">
        <v>26</v>
      </c>
      <c r="I48" s="61" t="s">
        <v>28</v>
      </c>
      <c r="J48" s="62"/>
      <c r="K48" s="63">
        <v>13</v>
      </c>
      <c r="L48" s="63"/>
      <c r="M48" s="64"/>
      <c r="P48" s="20">
        <f>K83+K88+K92</f>
        <v>13</v>
      </c>
    </row>
    <row r="49" spans="1:13" ht="14.25">
      <c r="A49" s="8" t="s">
        <v>62</v>
      </c>
      <c r="B49" s="43" t="s">
        <v>89</v>
      </c>
      <c r="C49" s="44"/>
      <c r="D49" s="9" t="s">
        <v>31</v>
      </c>
      <c r="E49" s="8" t="s">
        <v>90</v>
      </c>
      <c r="F49" s="45" t="s">
        <v>91</v>
      </c>
      <c r="G49" s="46"/>
      <c r="H49" s="2" t="s">
        <v>92</v>
      </c>
      <c r="I49" s="43" t="s">
        <v>34</v>
      </c>
      <c r="J49" s="44"/>
      <c r="K49" s="50">
        <v>0.9</v>
      </c>
      <c r="L49" s="51"/>
      <c r="M49" s="52"/>
    </row>
    <row r="50" spans="1:13" ht="14.25">
      <c r="A50" s="8" t="s">
        <v>62</v>
      </c>
      <c r="B50" s="43" t="s">
        <v>93</v>
      </c>
      <c r="C50" s="44"/>
      <c r="D50" s="9" t="s">
        <v>31</v>
      </c>
      <c r="E50" s="8" t="s">
        <v>94</v>
      </c>
      <c r="F50" s="45" t="s">
        <v>95</v>
      </c>
      <c r="G50" s="46"/>
      <c r="H50" s="2" t="s">
        <v>92</v>
      </c>
      <c r="I50" s="43" t="s">
        <v>34</v>
      </c>
      <c r="J50" s="44"/>
      <c r="K50" s="50">
        <v>0.99</v>
      </c>
      <c r="L50" s="51"/>
      <c r="M50" s="52"/>
    </row>
    <row r="51" spans="1:13" ht="14.25">
      <c r="A51" s="8" t="s">
        <v>62</v>
      </c>
      <c r="B51" s="43" t="s">
        <v>96</v>
      </c>
      <c r="C51" s="44"/>
      <c r="D51" s="9" t="s">
        <v>31</v>
      </c>
      <c r="E51" s="8" t="s">
        <v>90</v>
      </c>
      <c r="F51" s="45" t="s">
        <v>91</v>
      </c>
      <c r="G51" s="46"/>
      <c r="H51" s="2" t="s">
        <v>92</v>
      </c>
      <c r="I51" s="43" t="s">
        <v>34</v>
      </c>
      <c r="J51" s="44"/>
      <c r="K51" s="50">
        <v>3.95</v>
      </c>
      <c r="L51" s="51"/>
      <c r="M51" s="52"/>
    </row>
    <row r="52" spans="1:13" ht="14.25">
      <c r="A52" s="8" t="s">
        <v>62</v>
      </c>
      <c r="B52" s="43" t="s">
        <v>97</v>
      </c>
      <c r="C52" s="44"/>
      <c r="D52" s="9" t="s">
        <v>31</v>
      </c>
      <c r="E52" s="8" t="s">
        <v>94</v>
      </c>
      <c r="F52" s="45" t="s">
        <v>95</v>
      </c>
      <c r="G52" s="46"/>
      <c r="H52" s="2" t="s">
        <v>92</v>
      </c>
      <c r="I52" s="43" t="s">
        <v>34</v>
      </c>
      <c r="J52" s="44"/>
      <c r="K52" s="50">
        <v>1.7</v>
      </c>
      <c r="L52" s="51"/>
      <c r="M52" s="52"/>
    </row>
    <row r="53" spans="1:13" ht="14.25">
      <c r="A53" s="8" t="s">
        <v>62</v>
      </c>
      <c r="B53" s="43" t="s">
        <v>98</v>
      </c>
      <c r="C53" s="44"/>
      <c r="D53" s="9" t="s">
        <v>31</v>
      </c>
      <c r="E53" s="8" t="s">
        <v>94</v>
      </c>
      <c r="F53" s="45" t="s">
        <v>95</v>
      </c>
      <c r="G53" s="46"/>
      <c r="H53" s="2" t="s">
        <v>92</v>
      </c>
      <c r="I53" s="43" t="s">
        <v>34</v>
      </c>
      <c r="J53" s="44"/>
      <c r="K53" s="50">
        <v>0.6</v>
      </c>
      <c r="L53" s="51"/>
      <c r="M53" s="52"/>
    </row>
    <row r="54" spans="1:13" ht="14.25">
      <c r="A54" s="8" t="s">
        <v>29</v>
      </c>
      <c r="B54" s="43" t="s">
        <v>99</v>
      </c>
      <c r="C54" s="44"/>
      <c r="D54" s="9" t="s">
        <v>100</v>
      </c>
      <c r="E54" s="8" t="s">
        <v>90</v>
      </c>
      <c r="F54" s="45" t="s">
        <v>91</v>
      </c>
      <c r="G54" s="46"/>
      <c r="H54" s="2" t="s">
        <v>92</v>
      </c>
      <c r="I54" s="43" t="s">
        <v>34</v>
      </c>
      <c r="J54" s="44"/>
      <c r="K54" s="50">
        <v>5</v>
      </c>
      <c r="L54" s="51"/>
      <c r="M54" s="52"/>
    </row>
    <row r="55" spans="1:13" ht="14.25">
      <c r="A55" s="8" t="s">
        <v>29</v>
      </c>
      <c r="B55" s="43" t="s">
        <v>99</v>
      </c>
      <c r="C55" s="44"/>
      <c r="D55" s="9" t="s">
        <v>100</v>
      </c>
      <c r="E55" s="8" t="s">
        <v>101</v>
      </c>
      <c r="F55" s="45" t="s">
        <v>102</v>
      </c>
      <c r="G55" s="46"/>
      <c r="H55" s="2" t="s">
        <v>15</v>
      </c>
      <c r="I55" s="43" t="s">
        <v>103</v>
      </c>
      <c r="J55" s="44"/>
      <c r="K55" s="50">
        <v>100</v>
      </c>
      <c r="L55" s="51"/>
      <c r="M55" s="52"/>
    </row>
    <row r="56" spans="1:13" ht="14.25">
      <c r="A56" s="8" t="s">
        <v>29</v>
      </c>
      <c r="B56" s="43" t="s">
        <v>104</v>
      </c>
      <c r="C56" s="44"/>
      <c r="D56" s="9" t="s">
        <v>31</v>
      </c>
      <c r="E56" s="8" t="s">
        <v>101</v>
      </c>
      <c r="F56" s="45" t="s">
        <v>102</v>
      </c>
      <c r="G56" s="46"/>
      <c r="H56" s="2" t="s">
        <v>15</v>
      </c>
      <c r="I56" s="43" t="s">
        <v>103</v>
      </c>
      <c r="J56" s="44"/>
      <c r="K56" s="50">
        <v>175</v>
      </c>
      <c r="L56" s="51"/>
      <c r="M56" s="52"/>
    </row>
    <row r="57" spans="1:13" ht="14.25">
      <c r="A57" s="8" t="s">
        <v>29</v>
      </c>
      <c r="B57" s="43" t="s">
        <v>104</v>
      </c>
      <c r="C57" s="44"/>
      <c r="D57" s="9" t="s">
        <v>31</v>
      </c>
      <c r="E57" s="8" t="s">
        <v>90</v>
      </c>
      <c r="F57" s="45" t="s">
        <v>91</v>
      </c>
      <c r="G57" s="46"/>
      <c r="H57" s="2" t="s">
        <v>92</v>
      </c>
      <c r="I57" s="43" t="s">
        <v>34</v>
      </c>
      <c r="J57" s="44"/>
      <c r="K57" s="50">
        <v>2.31</v>
      </c>
      <c r="L57" s="51"/>
      <c r="M57" s="52"/>
    </row>
    <row r="58" spans="1:13" ht="14.25">
      <c r="A58" s="8" t="s">
        <v>29</v>
      </c>
      <c r="B58" s="43" t="s">
        <v>105</v>
      </c>
      <c r="C58" s="44"/>
      <c r="D58" s="9" t="s">
        <v>31</v>
      </c>
      <c r="E58" s="8" t="s">
        <v>90</v>
      </c>
      <c r="F58" s="45" t="s">
        <v>91</v>
      </c>
      <c r="G58" s="46"/>
      <c r="H58" s="2" t="s">
        <v>92</v>
      </c>
      <c r="I58" s="43" t="s">
        <v>34</v>
      </c>
      <c r="J58" s="44"/>
      <c r="K58" s="50">
        <v>2.5</v>
      </c>
      <c r="L58" s="51"/>
      <c r="M58" s="52"/>
    </row>
    <row r="59" spans="1:13" ht="14.25">
      <c r="A59" s="8" t="s">
        <v>29</v>
      </c>
      <c r="B59" s="43" t="s">
        <v>105</v>
      </c>
      <c r="C59" s="44"/>
      <c r="D59" s="9" t="s">
        <v>31</v>
      </c>
      <c r="E59" s="8" t="s">
        <v>101</v>
      </c>
      <c r="F59" s="45" t="s">
        <v>102</v>
      </c>
      <c r="G59" s="46"/>
      <c r="H59" s="2" t="s">
        <v>15</v>
      </c>
      <c r="I59" s="43" t="s">
        <v>103</v>
      </c>
      <c r="J59" s="44"/>
      <c r="K59" s="50">
        <v>200</v>
      </c>
      <c r="L59" s="51"/>
      <c r="M59" s="52"/>
    </row>
    <row r="60" spans="1:13" ht="14.25">
      <c r="A60" s="8" t="s">
        <v>29</v>
      </c>
      <c r="B60" s="43" t="s">
        <v>106</v>
      </c>
      <c r="C60" s="44"/>
      <c r="D60" s="9" t="s">
        <v>31</v>
      </c>
      <c r="E60" s="8" t="s">
        <v>101</v>
      </c>
      <c r="F60" s="45" t="s">
        <v>102</v>
      </c>
      <c r="G60" s="46"/>
      <c r="H60" s="2" t="s">
        <v>15</v>
      </c>
      <c r="I60" s="43" t="s">
        <v>103</v>
      </c>
      <c r="J60" s="44"/>
      <c r="K60" s="50">
        <v>75</v>
      </c>
      <c r="L60" s="51"/>
      <c r="M60" s="52"/>
    </row>
    <row r="61" spans="1:13" ht="14.25">
      <c r="A61" s="8" t="s">
        <v>29</v>
      </c>
      <c r="B61" s="43" t="s">
        <v>107</v>
      </c>
      <c r="C61" s="44"/>
      <c r="D61" s="9" t="s">
        <v>31</v>
      </c>
      <c r="E61" s="8" t="s">
        <v>101</v>
      </c>
      <c r="F61" s="45" t="s">
        <v>102</v>
      </c>
      <c r="G61" s="46"/>
      <c r="H61" s="2" t="s">
        <v>15</v>
      </c>
      <c r="I61" s="43" t="s">
        <v>103</v>
      </c>
      <c r="J61" s="44"/>
      <c r="K61" s="50">
        <v>75</v>
      </c>
      <c r="L61" s="51"/>
      <c r="M61" s="52"/>
    </row>
    <row r="62" spans="1:13" ht="14.25">
      <c r="A62" s="8" t="s">
        <v>29</v>
      </c>
      <c r="B62" s="43" t="s">
        <v>107</v>
      </c>
      <c r="C62" s="44"/>
      <c r="D62" s="9" t="s">
        <v>31</v>
      </c>
      <c r="E62" s="8" t="s">
        <v>94</v>
      </c>
      <c r="F62" s="45" t="s">
        <v>95</v>
      </c>
      <c r="G62" s="46"/>
      <c r="H62" s="2" t="s">
        <v>92</v>
      </c>
      <c r="I62" s="43" t="s">
        <v>34</v>
      </c>
      <c r="J62" s="44"/>
      <c r="K62" s="50">
        <v>1.74</v>
      </c>
      <c r="L62" s="51"/>
      <c r="M62" s="52"/>
    </row>
    <row r="63" spans="1:13" ht="14.25">
      <c r="A63" s="8" t="s">
        <v>29</v>
      </c>
      <c r="B63" s="43" t="s">
        <v>108</v>
      </c>
      <c r="C63" s="44"/>
      <c r="D63" s="9" t="s">
        <v>31</v>
      </c>
      <c r="E63" s="8" t="s">
        <v>101</v>
      </c>
      <c r="F63" s="45" t="s">
        <v>102</v>
      </c>
      <c r="G63" s="46"/>
      <c r="H63" s="2" t="s">
        <v>15</v>
      </c>
      <c r="I63" s="43" t="s">
        <v>103</v>
      </c>
      <c r="J63" s="44"/>
      <c r="K63" s="50">
        <v>50</v>
      </c>
      <c r="L63" s="51"/>
      <c r="M63" s="52"/>
    </row>
    <row r="64" spans="1:13" ht="14.25">
      <c r="A64" s="8" t="s">
        <v>29</v>
      </c>
      <c r="B64" s="43" t="s">
        <v>108</v>
      </c>
      <c r="C64" s="44"/>
      <c r="D64" s="9" t="s">
        <v>31</v>
      </c>
      <c r="E64" s="8" t="s">
        <v>90</v>
      </c>
      <c r="F64" s="45" t="s">
        <v>91</v>
      </c>
      <c r="G64" s="46"/>
      <c r="H64" s="2" t="s">
        <v>92</v>
      </c>
      <c r="I64" s="43" t="s">
        <v>34</v>
      </c>
      <c r="J64" s="44"/>
      <c r="K64" s="50">
        <v>1.01</v>
      </c>
      <c r="L64" s="51"/>
      <c r="M64" s="52"/>
    </row>
    <row r="65" spans="1:13" ht="14.25">
      <c r="A65" s="8" t="s">
        <v>35</v>
      </c>
      <c r="B65" s="43" t="s">
        <v>109</v>
      </c>
      <c r="C65" s="44"/>
      <c r="D65" s="9" t="s">
        <v>31</v>
      </c>
      <c r="E65" s="8" t="s">
        <v>90</v>
      </c>
      <c r="F65" s="45" t="s">
        <v>91</v>
      </c>
      <c r="G65" s="46"/>
      <c r="H65" s="2" t="s">
        <v>92</v>
      </c>
      <c r="I65" s="43" t="s">
        <v>34</v>
      </c>
      <c r="J65" s="44"/>
      <c r="K65" s="50">
        <v>2.55</v>
      </c>
      <c r="L65" s="51"/>
      <c r="M65" s="52"/>
    </row>
    <row r="66" spans="1:13" ht="14.25">
      <c r="A66" s="8" t="s">
        <v>35</v>
      </c>
      <c r="B66" s="43" t="s">
        <v>110</v>
      </c>
      <c r="C66" s="44"/>
      <c r="D66" s="9" t="s">
        <v>31</v>
      </c>
      <c r="E66" s="8" t="s">
        <v>111</v>
      </c>
      <c r="F66" s="45" t="s">
        <v>112</v>
      </c>
      <c r="G66" s="46"/>
      <c r="H66" s="2" t="s">
        <v>92</v>
      </c>
      <c r="I66" s="43" t="s">
        <v>34</v>
      </c>
      <c r="J66" s="44"/>
      <c r="K66" s="50">
        <v>2</v>
      </c>
      <c r="L66" s="51"/>
      <c r="M66" s="52"/>
    </row>
    <row r="67" spans="1:13" ht="14.25">
      <c r="A67" s="8" t="s">
        <v>35</v>
      </c>
      <c r="B67" s="43" t="s">
        <v>113</v>
      </c>
      <c r="C67" s="44"/>
      <c r="D67" s="9" t="s">
        <v>31</v>
      </c>
      <c r="E67" s="8" t="s">
        <v>114</v>
      </c>
      <c r="F67" s="45" t="s">
        <v>115</v>
      </c>
      <c r="G67" s="46"/>
      <c r="H67" s="2" t="s">
        <v>92</v>
      </c>
      <c r="I67" s="43" t="s">
        <v>34</v>
      </c>
      <c r="J67" s="44"/>
      <c r="K67" s="50">
        <v>1</v>
      </c>
      <c r="L67" s="51"/>
      <c r="M67" s="52"/>
    </row>
    <row r="68" spans="1:13" ht="14.25">
      <c r="A68" s="8" t="s">
        <v>35</v>
      </c>
      <c r="B68" s="43" t="s">
        <v>116</v>
      </c>
      <c r="C68" s="44"/>
      <c r="D68" s="9" t="s">
        <v>31</v>
      </c>
      <c r="E68" s="8" t="s">
        <v>94</v>
      </c>
      <c r="F68" s="45" t="s">
        <v>95</v>
      </c>
      <c r="G68" s="46"/>
      <c r="H68" s="2" t="s">
        <v>92</v>
      </c>
      <c r="I68" s="43" t="s">
        <v>34</v>
      </c>
      <c r="J68" s="44"/>
      <c r="K68" s="50">
        <v>2.6</v>
      </c>
      <c r="L68" s="51"/>
      <c r="M68" s="52"/>
    </row>
    <row r="69" spans="1:13" ht="14.25">
      <c r="A69" s="8" t="s">
        <v>39</v>
      </c>
      <c r="B69" s="43" t="s">
        <v>117</v>
      </c>
      <c r="C69" s="44"/>
      <c r="D69" s="9" t="s">
        <v>31</v>
      </c>
      <c r="E69" s="8" t="s">
        <v>101</v>
      </c>
      <c r="F69" s="45" t="s">
        <v>102</v>
      </c>
      <c r="G69" s="46"/>
      <c r="H69" s="2" t="s">
        <v>14</v>
      </c>
      <c r="I69" s="43" t="s">
        <v>103</v>
      </c>
      <c r="J69" s="44"/>
      <c r="K69" s="50">
        <v>100</v>
      </c>
      <c r="L69" s="51"/>
      <c r="M69" s="52"/>
    </row>
    <row r="70" spans="1:13" ht="14.25">
      <c r="A70" s="8" t="s">
        <v>39</v>
      </c>
      <c r="B70" s="43" t="s">
        <v>118</v>
      </c>
      <c r="C70" s="44"/>
      <c r="D70" s="9" t="s">
        <v>31</v>
      </c>
      <c r="E70" s="8" t="s">
        <v>101</v>
      </c>
      <c r="F70" s="45" t="s">
        <v>102</v>
      </c>
      <c r="G70" s="46"/>
      <c r="H70" s="2" t="s">
        <v>14</v>
      </c>
      <c r="I70" s="43" t="s">
        <v>103</v>
      </c>
      <c r="J70" s="44"/>
      <c r="K70" s="50">
        <v>80</v>
      </c>
      <c r="L70" s="51"/>
      <c r="M70" s="52"/>
    </row>
    <row r="71" spans="1:13" ht="14.25">
      <c r="A71" s="8" t="s">
        <v>39</v>
      </c>
      <c r="B71" s="43" t="s">
        <v>118</v>
      </c>
      <c r="C71" s="44"/>
      <c r="D71" s="9" t="s">
        <v>31</v>
      </c>
      <c r="E71" s="8" t="s">
        <v>119</v>
      </c>
      <c r="F71" s="45" t="s">
        <v>120</v>
      </c>
      <c r="G71" s="46"/>
      <c r="H71" s="2" t="s">
        <v>92</v>
      </c>
      <c r="I71" s="43" t="s">
        <v>34</v>
      </c>
      <c r="J71" s="44"/>
      <c r="K71" s="50">
        <v>0.78</v>
      </c>
      <c r="L71" s="51"/>
      <c r="M71" s="52"/>
    </row>
    <row r="72" spans="1:13" ht="14.25">
      <c r="A72" s="8" t="s">
        <v>39</v>
      </c>
      <c r="B72" s="43" t="s">
        <v>121</v>
      </c>
      <c r="C72" s="44"/>
      <c r="D72" s="9" t="s">
        <v>31</v>
      </c>
      <c r="E72" s="8" t="s">
        <v>122</v>
      </c>
      <c r="F72" s="45" t="s">
        <v>123</v>
      </c>
      <c r="G72" s="46"/>
      <c r="H72" s="2" t="s">
        <v>16</v>
      </c>
      <c r="I72" s="43" t="s">
        <v>34</v>
      </c>
      <c r="J72" s="44"/>
      <c r="K72" s="50">
        <v>0.8</v>
      </c>
      <c r="L72" s="51"/>
      <c r="M72" s="52"/>
    </row>
    <row r="73" spans="1:13" ht="14.25">
      <c r="A73" s="8" t="s">
        <v>45</v>
      </c>
      <c r="B73" s="43" t="s">
        <v>124</v>
      </c>
      <c r="C73" s="44"/>
      <c r="D73" s="9" t="s">
        <v>31</v>
      </c>
      <c r="E73" s="8" t="s">
        <v>90</v>
      </c>
      <c r="F73" s="45" t="s">
        <v>91</v>
      </c>
      <c r="G73" s="46"/>
      <c r="H73" s="2" t="s">
        <v>92</v>
      </c>
      <c r="I73" s="43" t="s">
        <v>34</v>
      </c>
      <c r="J73" s="44"/>
      <c r="K73" s="50">
        <v>2.14</v>
      </c>
      <c r="L73" s="51"/>
      <c r="M73" s="52"/>
    </row>
    <row r="74" spans="1:13" ht="14.25">
      <c r="A74" s="8" t="s">
        <v>45</v>
      </c>
      <c r="B74" s="43" t="s">
        <v>125</v>
      </c>
      <c r="C74" s="44"/>
      <c r="D74" s="9" t="s">
        <v>31</v>
      </c>
      <c r="E74" s="8" t="s">
        <v>90</v>
      </c>
      <c r="F74" s="45" t="s">
        <v>91</v>
      </c>
      <c r="G74" s="46"/>
      <c r="H74" s="2" t="s">
        <v>92</v>
      </c>
      <c r="I74" s="43" t="s">
        <v>34</v>
      </c>
      <c r="J74" s="44"/>
      <c r="K74" s="50">
        <v>2.21</v>
      </c>
      <c r="L74" s="51"/>
      <c r="M74" s="52"/>
    </row>
    <row r="75" spans="1:13" ht="14.25">
      <c r="A75" s="8" t="s">
        <v>45</v>
      </c>
      <c r="B75" s="43" t="s">
        <v>126</v>
      </c>
      <c r="C75" s="44"/>
      <c r="D75" s="9" t="s">
        <v>31</v>
      </c>
      <c r="E75" s="8" t="s">
        <v>111</v>
      </c>
      <c r="F75" s="45" t="s">
        <v>112</v>
      </c>
      <c r="G75" s="46"/>
      <c r="H75" s="2" t="s">
        <v>92</v>
      </c>
      <c r="I75" s="43" t="s">
        <v>34</v>
      </c>
      <c r="J75" s="44"/>
      <c r="K75" s="50">
        <v>1.55</v>
      </c>
      <c r="L75" s="51"/>
      <c r="M75" s="52"/>
    </row>
    <row r="76" spans="1:13" ht="14.25">
      <c r="A76" s="8" t="s">
        <v>45</v>
      </c>
      <c r="B76" s="43" t="s">
        <v>127</v>
      </c>
      <c r="C76" s="44"/>
      <c r="D76" s="9" t="s">
        <v>31</v>
      </c>
      <c r="E76" s="8" t="s">
        <v>111</v>
      </c>
      <c r="F76" s="45" t="s">
        <v>112</v>
      </c>
      <c r="G76" s="46"/>
      <c r="H76" s="2" t="s">
        <v>92</v>
      </c>
      <c r="I76" s="43" t="s">
        <v>34</v>
      </c>
      <c r="J76" s="44"/>
      <c r="K76" s="50">
        <v>1.1</v>
      </c>
      <c r="L76" s="51"/>
      <c r="M76" s="52"/>
    </row>
    <row r="77" spans="1:13" ht="14.25">
      <c r="A77" s="8" t="s">
        <v>45</v>
      </c>
      <c r="B77" s="43" t="s">
        <v>128</v>
      </c>
      <c r="C77" s="44"/>
      <c r="D77" s="9" t="s">
        <v>31</v>
      </c>
      <c r="E77" s="8" t="s">
        <v>90</v>
      </c>
      <c r="F77" s="45" t="s">
        <v>91</v>
      </c>
      <c r="G77" s="46"/>
      <c r="H77" s="2" t="s">
        <v>92</v>
      </c>
      <c r="I77" s="43" t="s">
        <v>34</v>
      </c>
      <c r="J77" s="44"/>
      <c r="K77" s="50">
        <v>0.17</v>
      </c>
      <c r="L77" s="51"/>
      <c r="M77" s="52"/>
    </row>
    <row r="78" spans="1:13" ht="14.25">
      <c r="A78" s="8" t="s">
        <v>45</v>
      </c>
      <c r="B78" s="43" t="s">
        <v>129</v>
      </c>
      <c r="C78" s="44"/>
      <c r="D78" s="9" t="s">
        <v>31</v>
      </c>
      <c r="E78" s="8" t="s">
        <v>130</v>
      </c>
      <c r="F78" s="45" t="s">
        <v>131</v>
      </c>
      <c r="G78" s="46"/>
      <c r="H78" s="2" t="s">
        <v>92</v>
      </c>
      <c r="I78" s="43" t="s">
        <v>34</v>
      </c>
      <c r="J78" s="44"/>
      <c r="K78" s="50">
        <v>1.1</v>
      </c>
      <c r="L78" s="51"/>
      <c r="M78" s="52"/>
    </row>
    <row r="79" spans="1:13" ht="14.25">
      <c r="A79" s="8" t="s">
        <v>45</v>
      </c>
      <c r="B79" s="43" t="s">
        <v>132</v>
      </c>
      <c r="C79" s="44"/>
      <c r="D79" s="9" t="s">
        <v>31</v>
      </c>
      <c r="E79" s="8" t="s">
        <v>90</v>
      </c>
      <c r="F79" s="45" t="s">
        <v>91</v>
      </c>
      <c r="G79" s="46"/>
      <c r="H79" s="2" t="s">
        <v>92</v>
      </c>
      <c r="I79" s="43" t="s">
        <v>34</v>
      </c>
      <c r="J79" s="44"/>
      <c r="K79" s="50">
        <v>2.51</v>
      </c>
      <c r="L79" s="51"/>
      <c r="M79" s="52"/>
    </row>
    <row r="80" spans="1:13" ht="14.25">
      <c r="A80" s="8" t="s">
        <v>45</v>
      </c>
      <c r="B80" s="43" t="s">
        <v>133</v>
      </c>
      <c r="C80" s="44"/>
      <c r="D80" s="9" t="s">
        <v>31</v>
      </c>
      <c r="E80" s="8" t="s">
        <v>111</v>
      </c>
      <c r="F80" s="45" t="s">
        <v>112</v>
      </c>
      <c r="G80" s="46"/>
      <c r="H80" s="2" t="s">
        <v>92</v>
      </c>
      <c r="I80" s="43" t="s">
        <v>34</v>
      </c>
      <c r="J80" s="44"/>
      <c r="K80" s="50">
        <v>1.89</v>
      </c>
      <c r="L80" s="51"/>
      <c r="M80" s="52"/>
    </row>
    <row r="81" spans="1:13" ht="14.25">
      <c r="A81" s="8" t="s">
        <v>51</v>
      </c>
      <c r="B81" s="43" t="s">
        <v>134</v>
      </c>
      <c r="C81" s="44"/>
      <c r="D81" s="9" t="s">
        <v>31</v>
      </c>
      <c r="E81" s="8" t="s">
        <v>101</v>
      </c>
      <c r="F81" s="45" t="s">
        <v>102</v>
      </c>
      <c r="G81" s="46"/>
      <c r="H81" s="2" t="s">
        <v>14</v>
      </c>
      <c r="I81" s="43" t="s">
        <v>103</v>
      </c>
      <c r="J81" s="44"/>
      <c r="K81" s="50">
        <v>15</v>
      </c>
      <c r="L81" s="51"/>
      <c r="M81" s="52"/>
    </row>
    <row r="82" spans="1:13" ht="14.25">
      <c r="A82" s="8" t="s">
        <v>51</v>
      </c>
      <c r="B82" s="43" t="s">
        <v>134</v>
      </c>
      <c r="C82" s="44"/>
      <c r="D82" s="9" t="s">
        <v>31</v>
      </c>
      <c r="E82" s="8" t="s">
        <v>130</v>
      </c>
      <c r="F82" s="45" t="s">
        <v>131</v>
      </c>
      <c r="G82" s="46"/>
      <c r="H82" s="2" t="s">
        <v>92</v>
      </c>
      <c r="I82" s="43" t="s">
        <v>34</v>
      </c>
      <c r="J82" s="44"/>
      <c r="K82" s="50">
        <v>1.55</v>
      </c>
      <c r="L82" s="51"/>
      <c r="M82" s="52"/>
    </row>
    <row r="83" spans="1:16" ht="14.25">
      <c r="A83" s="8" t="s">
        <v>51</v>
      </c>
      <c r="B83" s="43" t="s">
        <v>135</v>
      </c>
      <c r="C83" s="44"/>
      <c r="D83" s="9" t="s">
        <v>31</v>
      </c>
      <c r="E83" s="8" t="s">
        <v>136</v>
      </c>
      <c r="F83" s="45" t="s">
        <v>137</v>
      </c>
      <c r="G83" s="46"/>
      <c r="H83" s="2" t="s">
        <v>14</v>
      </c>
      <c r="I83" s="43" t="s">
        <v>138</v>
      </c>
      <c r="J83" s="44"/>
      <c r="K83" s="71">
        <v>3</v>
      </c>
      <c r="L83" s="72"/>
      <c r="M83" s="73"/>
      <c r="P83" s="21">
        <v>3</v>
      </c>
    </row>
    <row r="84" spans="1:13" ht="14.25">
      <c r="A84" s="8" t="s">
        <v>51</v>
      </c>
      <c r="B84" s="43" t="s">
        <v>135</v>
      </c>
      <c r="C84" s="44"/>
      <c r="D84" s="9" t="s">
        <v>31</v>
      </c>
      <c r="E84" s="8" t="s">
        <v>101</v>
      </c>
      <c r="F84" s="45" t="s">
        <v>102</v>
      </c>
      <c r="G84" s="46"/>
      <c r="H84" s="2" t="s">
        <v>14</v>
      </c>
      <c r="I84" s="43" t="s">
        <v>103</v>
      </c>
      <c r="J84" s="44"/>
      <c r="K84" s="50">
        <v>15</v>
      </c>
      <c r="L84" s="51"/>
      <c r="M84" s="52"/>
    </row>
    <row r="85" spans="1:13" ht="14.25">
      <c r="A85" s="8" t="s">
        <v>51</v>
      </c>
      <c r="B85" s="43" t="s">
        <v>139</v>
      </c>
      <c r="C85" s="44"/>
      <c r="D85" s="9" t="s">
        <v>31</v>
      </c>
      <c r="E85" s="8" t="s">
        <v>101</v>
      </c>
      <c r="F85" s="45" t="s">
        <v>102</v>
      </c>
      <c r="G85" s="46"/>
      <c r="H85" s="2" t="s">
        <v>14</v>
      </c>
      <c r="I85" s="43" t="s">
        <v>103</v>
      </c>
      <c r="J85" s="44"/>
      <c r="K85" s="50">
        <v>10</v>
      </c>
      <c r="L85" s="51"/>
      <c r="M85" s="52"/>
    </row>
    <row r="86" spans="1:13" ht="14.25">
      <c r="A86" s="8" t="s">
        <v>51</v>
      </c>
      <c r="B86" s="43" t="s">
        <v>139</v>
      </c>
      <c r="C86" s="44"/>
      <c r="D86" s="9" t="s">
        <v>31</v>
      </c>
      <c r="E86" s="8" t="s">
        <v>90</v>
      </c>
      <c r="F86" s="45" t="s">
        <v>91</v>
      </c>
      <c r="G86" s="46"/>
      <c r="H86" s="2" t="s">
        <v>92</v>
      </c>
      <c r="I86" s="43" t="s">
        <v>34</v>
      </c>
      <c r="J86" s="44"/>
      <c r="K86" s="50">
        <v>0.29</v>
      </c>
      <c r="L86" s="51"/>
      <c r="M86" s="52"/>
    </row>
    <row r="87" spans="1:13" ht="14.25">
      <c r="A87" s="8" t="s">
        <v>51</v>
      </c>
      <c r="B87" s="43" t="s">
        <v>140</v>
      </c>
      <c r="C87" s="44"/>
      <c r="D87" s="9" t="s">
        <v>31</v>
      </c>
      <c r="E87" s="8" t="s">
        <v>90</v>
      </c>
      <c r="F87" s="45" t="s">
        <v>91</v>
      </c>
      <c r="G87" s="46"/>
      <c r="H87" s="2" t="s">
        <v>92</v>
      </c>
      <c r="I87" s="43" t="s">
        <v>34</v>
      </c>
      <c r="J87" s="44"/>
      <c r="K87" s="50">
        <v>0.35</v>
      </c>
      <c r="L87" s="51"/>
      <c r="M87" s="52"/>
    </row>
    <row r="88" spans="1:16" ht="14.25">
      <c r="A88" s="8" t="s">
        <v>51</v>
      </c>
      <c r="B88" s="43" t="s">
        <v>140</v>
      </c>
      <c r="C88" s="44"/>
      <c r="D88" s="9" t="s">
        <v>31</v>
      </c>
      <c r="E88" s="8" t="s">
        <v>136</v>
      </c>
      <c r="F88" s="45" t="s">
        <v>137</v>
      </c>
      <c r="G88" s="46"/>
      <c r="H88" s="2" t="s">
        <v>14</v>
      </c>
      <c r="I88" s="43" t="s">
        <v>138</v>
      </c>
      <c r="J88" s="44"/>
      <c r="K88" s="71">
        <v>2</v>
      </c>
      <c r="L88" s="72"/>
      <c r="M88" s="73"/>
      <c r="P88" s="21">
        <v>2</v>
      </c>
    </row>
    <row r="89" spans="1:13" ht="14.25">
      <c r="A89" s="8" t="s">
        <v>51</v>
      </c>
      <c r="B89" s="43" t="s">
        <v>140</v>
      </c>
      <c r="C89" s="44"/>
      <c r="D89" s="9" t="s">
        <v>31</v>
      </c>
      <c r="E89" s="8" t="s">
        <v>101</v>
      </c>
      <c r="F89" s="45" t="s">
        <v>102</v>
      </c>
      <c r="G89" s="46"/>
      <c r="H89" s="2" t="s">
        <v>14</v>
      </c>
      <c r="I89" s="43" t="s">
        <v>103</v>
      </c>
      <c r="J89" s="44"/>
      <c r="K89" s="50">
        <v>10</v>
      </c>
      <c r="L89" s="51"/>
      <c r="M89" s="52"/>
    </row>
    <row r="90" spans="1:13" ht="14.25">
      <c r="A90" s="8" t="s">
        <v>51</v>
      </c>
      <c r="B90" s="43" t="s">
        <v>141</v>
      </c>
      <c r="C90" s="44"/>
      <c r="D90" s="9" t="s">
        <v>31</v>
      </c>
      <c r="E90" s="8" t="s">
        <v>101</v>
      </c>
      <c r="F90" s="45" t="s">
        <v>102</v>
      </c>
      <c r="G90" s="46"/>
      <c r="H90" s="2" t="s">
        <v>14</v>
      </c>
      <c r="I90" s="43" t="s">
        <v>103</v>
      </c>
      <c r="J90" s="44"/>
      <c r="K90" s="50">
        <v>40</v>
      </c>
      <c r="L90" s="51"/>
      <c r="M90" s="52"/>
    </row>
    <row r="91" spans="1:13" ht="14.25">
      <c r="A91" s="8" t="s">
        <v>51</v>
      </c>
      <c r="B91" s="43" t="s">
        <v>141</v>
      </c>
      <c r="C91" s="44"/>
      <c r="D91" s="9" t="s">
        <v>31</v>
      </c>
      <c r="E91" s="8" t="s">
        <v>130</v>
      </c>
      <c r="F91" s="45" t="s">
        <v>131</v>
      </c>
      <c r="G91" s="46"/>
      <c r="H91" s="2" t="s">
        <v>92</v>
      </c>
      <c r="I91" s="43" t="s">
        <v>34</v>
      </c>
      <c r="J91" s="44"/>
      <c r="K91" s="50">
        <v>0.95</v>
      </c>
      <c r="L91" s="51"/>
      <c r="M91" s="52"/>
    </row>
    <row r="92" spans="1:16" ht="14.25">
      <c r="A92" s="8" t="s">
        <v>51</v>
      </c>
      <c r="B92" s="43" t="s">
        <v>142</v>
      </c>
      <c r="C92" s="44"/>
      <c r="D92" s="9" t="s">
        <v>31</v>
      </c>
      <c r="E92" s="8" t="s">
        <v>136</v>
      </c>
      <c r="F92" s="45" t="s">
        <v>137</v>
      </c>
      <c r="G92" s="46"/>
      <c r="H92" s="2" t="s">
        <v>14</v>
      </c>
      <c r="I92" s="43" t="s">
        <v>138</v>
      </c>
      <c r="J92" s="44"/>
      <c r="K92" s="71">
        <v>8</v>
      </c>
      <c r="L92" s="72"/>
      <c r="M92" s="73"/>
      <c r="P92" s="21">
        <v>8</v>
      </c>
    </row>
    <row r="93" spans="1:13" ht="14.25">
      <c r="A93" s="8" t="s">
        <v>51</v>
      </c>
      <c r="B93" s="43" t="s">
        <v>142</v>
      </c>
      <c r="C93" s="44"/>
      <c r="D93" s="9" t="s">
        <v>31</v>
      </c>
      <c r="E93" s="8" t="s">
        <v>101</v>
      </c>
      <c r="F93" s="45" t="s">
        <v>102</v>
      </c>
      <c r="G93" s="46"/>
      <c r="H93" s="2" t="s">
        <v>14</v>
      </c>
      <c r="I93" s="43" t="s">
        <v>103</v>
      </c>
      <c r="J93" s="44"/>
      <c r="K93" s="50">
        <v>10</v>
      </c>
      <c r="L93" s="51"/>
      <c r="M93" s="52"/>
    </row>
    <row r="94" spans="1:13" ht="14.25">
      <c r="A94" s="8" t="s">
        <v>54</v>
      </c>
      <c r="B94" s="43" t="s">
        <v>143</v>
      </c>
      <c r="C94" s="44"/>
      <c r="D94" s="9" t="s">
        <v>31</v>
      </c>
      <c r="E94" s="8" t="s">
        <v>94</v>
      </c>
      <c r="F94" s="45" t="s">
        <v>95</v>
      </c>
      <c r="G94" s="46"/>
      <c r="H94" s="2" t="s">
        <v>92</v>
      </c>
      <c r="I94" s="43" t="s">
        <v>34</v>
      </c>
      <c r="J94" s="44"/>
      <c r="K94" s="50">
        <v>0.58</v>
      </c>
      <c r="L94" s="51"/>
      <c r="M94" s="52"/>
    </row>
    <row r="95" spans="1:13" ht="14.25">
      <c r="A95" s="8" t="s">
        <v>54</v>
      </c>
      <c r="B95" s="43" t="s">
        <v>144</v>
      </c>
      <c r="C95" s="44"/>
      <c r="D95" s="9" t="s">
        <v>31</v>
      </c>
      <c r="E95" s="8" t="s">
        <v>94</v>
      </c>
      <c r="F95" s="45" t="s">
        <v>95</v>
      </c>
      <c r="G95" s="46"/>
      <c r="H95" s="2" t="s">
        <v>92</v>
      </c>
      <c r="I95" s="43" t="s">
        <v>34</v>
      </c>
      <c r="J95" s="44"/>
      <c r="K95" s="50">
        <v>2.33</v>
      </c>
      <c r="L95" s="51"/>
      <c r="M95" s="52"/>
    </row>
    <row r="96" spans="1:13" ht="14.25">
      <c r="A96" s="8" t="s">
        <v>54</v>
      </c>
      <c r="B96" s="43" t="s">
        <v>145</v>
      </c>
      <c r="C96" s="44"/>
      <c r="D96" s="9" t="s">
        <v>31</v>
      </c>
      <c r="E96" s="8" t="s">
        <v>90</v>
      </c>
      <c r="F96" s="45" t="s">
        <v>91</v>
      </c>
      <c r="G96" s="46"/>
      <c r="H96" s="2" t="s">
        <v>92</v>
      </c>
      <c r="I96" s="43" t="s">
        <v>34</v>
      </c>
      <c r="J96" s="44"/>
      <c r="K96" s="50">
        <v>0.9</v>
      </c>
      <c r="L96" s="51"/>
      <c r="M96" s="52"/>
    </row>
    <row r="97" spans="1:13" ht="14.25">
      <c r="A97" s="8" t="s">
        <v>54</v>
      </c>
      <c r="B97" s="43" t="s">
        <v>146</v>
      </c>
      <c r="C97" s="44"/>
      <c r="D97" s="9" t="s">
        <v>31</v>
      </c>
      <c r="E97" s="8" t="s">
        <v>94</v>
      </c>
      <c r="F97" s="45" t="s">
        <v>95</v>
      </c>
      <c r="G97" s="46"/>
      <c r="H97" s="2" t="s">
        <v>92</v>
      </c>
      <c r="I97" s="43" t="s">
        <v>34</v>
      </c>
      <c r="J97" s="44"/>
      <c r="K97" s="50">
        <v>0.74</v>
      </c>
      <c r="L97" s="51"/>
      <c r="M97" s="52"/>
    </row>
    <row r="98" spans="1:13" ht="14.25">
      <c r="A98" s="8" t="s">
        <v>54</v>
      </c>
      <c r="B98" s="43" t="s">
        <v>147</v>
      </c>
      <c r="C98" s="44"/>
      <c r="D98" s="9" t="s">
        <v>31</v>
      </c>
      <c r="E98" s="8" t="s">
        <v>94</v>
      </c>
      <c r="F98" s="45" t="s">
        <v>95</v>
      </c>
      <c r="G98" s="46"/>
      <c r="H98" s="2" t="s">
        <v>92</v>
      </c>
      <c r="I98" s="43" t="s">
        <v>34</v>
      </c>
      <c r="J98" s="44"/>
      <c r="K98" s="50">
        <v>1.31</v>
      </c>
      <c r="L98" s="51"/>
      <c r="M98" s="52"/>
    </row>
    <row r="99" spans="1:13" ht="15" thickBot="1">
      <c r="A99" s="8" t="s">
        <v>54</v>
      </c>
      <c r="B99" s="43" t="s">
        <v>148</v>
      </c>
      <c r="C99" s="44"/>
      <c r="D99" s="9" t="s">
        <v>31</v>
      </c>
      <c r="E99" s="8" t="s">
        <v>94</v>
      </c>
      <c r="F99" s="45" t="s">
        <v>95</v>
      </c>
      <c r="G99" s="46"/>
      <c r="H99" s="2" t="s">
        <v>92</v>
      </c>
      <c r="I99" s="43" t="s">
        <v>34</v>
      </c>
      <c r="J99" s="44"/>
      <c r="K99" s="50">
        <v>0.43</v>
      </c>
      <c r="L99" s="51"/>
      <c r="M99" s="52"/>
    </row>
    <row r="100" spans="1:15" ht="15" thickBot="1">
      <c r="A100" s="53" t="s">
        <v>149</v>
      </c>
      <c r="B100" s="54"/>
      <c r="C100" s="54"/>
      <c r="D100" s="54"/>
      <c r="E100" s="54" t="s">
        <v>150</v>
      </c>
      <c r="F100" s="54"/>
      <c r="G100" s="54"/>
      <c r="H100" s="6" t="s">
        <v>26</v>
      </c>
      <c r="I100" s="57" t="s">
        <v>27</v>
      </c>
      <c r="J100" s="58"/>
      <c r="K100" s="59">
        <v>877.88</v>
      </c>
      <c r="L100" s="59"/>
      <c r="M100" s="60"/>
      <c r="O100" s="20">
        <v>877.88</v>
      </c>
    </row>
    <row r="101" spans="1:16" ht="15" thickBot="1">
      <c r="A101" s="55"/>
      <c r="B101" s="56"/>
      <c r="C101" s="56"/>
      <c r="D101" s="56"/>
      <c r="E101" s="56"/>
      <c r="F101" s="56"/>
      <c r="G101" s="56"/>
      <c r="H101" s="7" t="s">
        <v>26</v>
      </c>
      <c r="I101" s="61" t="s">
        <v>28</v>
      </c>
      <c r="J101" s="62"/>
      <c r="K101" s="63">
        <v>298.28</v>
      </c>
      <c r="L101" s="63"/>
      <c r="M101" s="64"/>
      <c r="P101" s="19">
        <f>P102+P103+P109+P111+P112+P113+P114+P115+P116+P117+P118+P119+P120+P121+P122+P125+P126+P128+P130+P131+P132+P133+P134+P135+P136+P141</f>
        <v>298.28</v>
      </c>
    </row>
    <row r="102" spans="1:16" ht="14.25">
      <c r="A102" s="8" t="s">
        <v>62</v>
      </c>
      <c r="B102" s="43" t="s">
        <v>151</v>
      </c>
      <c r="C102" s="44"/>
      <c r="D102" s="9" t="s">
        <v>31</v>
      </c>
      <c r="E102" s="8" t="s">
        <v>152</v>
      </c>
      <c r="F102" s="45" t="s">
        <v>153</v>
      </c>
      <c r="G102" s="46"/>
      <c r="H102" s="2" t="s">
        <v>15</v>
      </c>
      <c r="I102" s="43" t="s">
        <v>154</v>
      </c>
      <c r="J102" s="44"/>
      <c r="K102" s="71">
        <v>17.49</v>
      </c>
      <c r="L102" s="72"/>
      <c r="M102" s="73"/>
      <c r="P102" s="21">
        <v>24.49</v>
      </c>
    </row>
    <row r="103" spans="1:16" ht="14.25">
      <c r="A103" s="8" t="s">
        <v>29</v>
      </c>
      <c r="B103" s="43" t="s">
        <v>155</v>
      </c>
      <c r="C103" s="44"/>
      <c r="D103" s="9" t="s">
        <v>31</v>
      </c>
      <c r="E103" s="8" t="s">
        <v>156</v>
      </c>
      <c r="F103" s="45" t="s">
        <v>157</v>
      </c>
      <c r="G103" s="46"/>
      <c r="H103" s="2" t="s">
        <v>15</v>
      </c>
      <c r="I103" s="43" t="s">
        <v>154</v>
      </c>
      <c r="J103" s="44"/>
      <c r="K103" s="71">
        <v>1.2</v>
      </c>
      <c r="L103" s="72"/>
      <c r="M103" s="73"/>
      <c r="P103" s="21">
        <v>1.74</v>
      </c>
    </row>
    <row r="104" spans="1:13" ht="14.25">
      <c r="A104" s="8" t="s">
        <v>29</v>
      </c>
      <c r="B104" s="43" t="s">
        <v>155</v>
      </c>
      <c r="C104" s="44"/>
      <c r="D104" s="9" t="s">
        <v>31</v>
      </c>
      <c r="E104" s="8" t="s">
        <v>158</v>
      </c>
      <c r="F104" s="45" t="s">
        <v>159</v>
      </c>
      <c r="G104" s="46"/>
      <c r="H104" s="2" t="s">
        <v>16</v>
      </c>
      <c r="I104" s="43" t="s">
        <v>160</v>
      </c>
      <c r="J104" s="44"/>
      <c r="K104" s="50">
        <v>0.44</v>
      </c>
      <c r="L104" s="51"/>
      <c r="M104" s="52"/>
    </row>
    <row r="105" spans="1:13" ht="14.25">
      <c r="A105" s="8" t="s">
        <v>29</v>
      </c>
      <c r="B105" s="43" t="s">
        <v>155</v>
      </c>
      <c r="C105" s="44"/>
      <c r="D105" s="9" t="s">
        <v>31</v>
      </c>
      <c r="E105" s="8" t="s">
        <v>161</v>
      </c>
      <c r="F105" s="45" t="s">
        <v>162</v>
      </c>
      <c r="G105" s="46"/>
      <c r="H105" s="2" t="s">
        <v>15</v>
      </c>
      <c r="I105" s="43" t="s">
        <v>160</v>
      </c>
      <c r="J105" s="44"/>
      <c r="K105" s="50">
        <v>0.44</v>
      </c>
      <c r="L105" s="51"/>
      <c r="M105" s="52"/>
    </row>
    <row r="106" spans="1:13" ht="14.25">
      <c r="A106" s="8" t="s">
        <v>29</v>
      </c>
      <c r="B106" s="43" t="s">
        <v>163</v>
      </c>
      <c r="C106" s="44"/>
      <c r="D106" s="9" t="s">
        <v>31</v>
      </c>
      <c r="E106" s="8" t="s">
        <v>158</v>
      </c>
      <c r="F106" s="45" t="s">
        <v>159</v>
      </c>
      <c r="G106" s="46"/>
      <c r="H106" s="2" t="s">
        <v>16</v>
      </c>
      <c r="I106" s="43" t="s">
        <v>160</v>
      </c>
      <c r="J106" s="44"/>
      <c r="K106" s="50">
        <v>2.2</v>
      </c>
      <c r="L106" s="51"/>
      <c r="M106" s="52"/>
    </row>
    <row r="107" spans="1:13" ht="14.25">
      <c r="A107" s="8" t="s">
        <v>29</v>
      </c>
      <c r="B107" s="43" t="s">
        <v>163</v>
      </c>
      <c r="C107" s="44"/>
      <c r="D107" s="9" t="s">
        <v>31</v>
      </c>
      <c r="E107" s="8" t="s">
        <v>161</v>
      </c>
      <c r="F107" s="45" t="s">
        <v>162</v>
      </c>
      <c r="G107" s="46"/>
      <c r="H107" s="2" t="s">
        <v>15</v>
      </c>
      <c r="I107" s="43" t="s">
        <v>160</v>
      </c>
      <c r="J107" s="44"/>
      <c r="K107" s="50">
        <v>2.2</v>
      </c>
      <c r="L107" s="51"/>
      <c r="M107" s="52"/>
    </row>
    <row r="108" spans="1:13" ht="14.25">
      <c r="A108" s="8" t="s">
        <v>29</v>
      </c>
      <c r="B108" s="43" t="s">
        <v>30</v>
      </c>
      <c r="C108" s="44"/>
      <c r="D108" s="9" t="s">
        <v>31</v>
      </c>
      <c r="E108" s="8" t="s">
        <v>158</v>
      </c>
      <c r="F108" s="45" t="s">
        <v>159</v>
      </c>
      <c r="G108" s="46"/>
      <c r="H108" s="2" t="s">
        <v>16</v>
      </c>
      <c r="I108" s="43" t="s">
        <v>160</v>
      </c>
      <c r="J108" s="44"/>
      <c r="K108" s="50">
        <v>1.55</v>
      </c>
      <c r="L108" s="51"/>
      <c r="M108" s="52"/>
    </row>
    <row r="109" spans="1:16" ht="14.25">
      <c r="A109" s="8" t="s">
        <v>29</v>
      </c>
      <c r="B109" s="43" t="s">
        <v>30</v>
      </c>
      <c r="C109" s="44"/>
      <c r="D109" s="9" t="s">
        <v>31</v>
      </c>
      <c r="E109" s="8" t="s">
        <v>156</v>
      </c>
      <c r="F109" s="45" t="s">
        <v>157</v>
      </c>
      <c r="G109" s="46"/>
      <c r="H109" s="2" t="s">
        <v>15</v>
      </c>
      <c r="I109" s="43" t="s">
        <v>154</v>
      </c>
      <c r="J109" s="44"/>
      <c r="K109" s="71">
        <v>0.67</v>
      </c>
      <c r="L109" s="72"/>
      <c r="M109" s="73"/>
      <c r="P109" s="21">
        <v>0.97</v>
      </c>
    </row>
    <row r="110" spans="1:13" ht="14.25">
      <c r="A110" s="8" t="s">
        <v>29</v>
      </c>
      <c r="B110" s="43" t="s">
        <v>30</v>
      </c>
      <c r="C110" s="44"/>
      <c r="D110" s="9" t="s">
        <v>31</v>
      </c>
      <c r="E110" s="8" t="s">
        <v>161</v>
      </c>
      <c r="F110" s="45" t="s">
        <v>162</v>
      </c>
      <c r="G110" s="46"/>
      <c r="H110" s="2" t="s">
        <v>15</v>
      </c>
      <c r="I110" s="43" t="s">
        <v>160</v>
      </c>
      <c r="J110" s="44"/>
      <c r="K110" s="50">
        <v>1.55</v>
      </c>
      <c r="L110" s="51"/>
      <c r="M110" s="52"/>
    </row>
    <row r="111" spans="1:16" ht="14.25">
      <c r="A111" s="8" t="s">
        <v>29</v>
      </c>
      <c r="B111" s="43" t="s">
        <v>104</v>
      </c>
      <c r="C111" s="44"/>
      <c r="D111" s="9" t="s">
        <v>31</v>
      </c>
      <c r="E111" s="8" t="s">
        <v>156</v>
      </c>
      <c r="F111" s="45" t="s">
        <v>157</v>
      </c>
      <c r="G111" s="46"/>
      <c r="H111" s="2" t="s">
        <v>15</v>
      </c>
      <c r="I111" s="43" t="s">
        <v>154</v>
      </c>
      <c r="J111" s="44"/>
      <c r="K111" s="71">
        <v>15.4</v>
      </c>
      <c r="L111" s="72"/>
      <c r="M111" s="73"/>
      <c r="P111" s="21">
        <v>22.33</v>
      </c>
    </row>
    <row r="112" spans="1:16" ht="14.25">
      <c r="A112" s="8" t="s">
        <v>29</v>
      </c>
      <c r="B112" s="43" t="s">
        <v>106</v>
      </c>
      <c r="C112" s="44"/>
      <c r="D112" s="9" t="s">
        <v>31</v>
      </c>
      <c r="E112" s="8" t="s">
        <v>152</v>
      </c>
      <c r="F112" s="45" t="s">
        <v>153</v>
      </c>
      <c r="G112" s="46"/>
      <c r="H112" s="2" t="s">
        <v>15</v>
      </c>
      <c r="I112" s="43" t="s">
        <v>154</v>
      </c>
      <c r="J112" s="44"/>
      <c r="K112" s="71">
        <v>11.1</v>
      </c>
      <c r="L112" s="72"/>
      <c r="M112" s="73"/>
      <c r="P112" s="21">
        <v>15.54</v>
      </c>
    </row>
    <row r="113" spans="1:16" ht="14.25">
      <c r="A113" s="8" t="s">
        <v>29</v>
      </c>
      <c r="B113" s="43" t="s">
        <v>107</v>
      </c>
      <c r="C113" s="44"/>
      <c r="D113" s="9" t="s">
        <v>31</v>
      </c>
      <c r="E113" s="8" t="s">
        <v>152</v>
      </c>
      <c r="F113" s="45" t="s">
        <v>153</v>
      </c>
      <c r="G113" s="46"/>
      <c r="H113" s="2" t="s">
        <v>15</v>
      </c>
      <c r="I113" s="43" t="s">
        <v>154</v>
      </c>
      <c r="J113" s="44"/>
      <c r="K113" s="71">
        <v>11.6</v>
      </c>
      <c r="L113" s="72"/>
      <c r="M113" s="73"/>
      <c r="P113" s="21">
        <v>16.24</v>
      </c>
    </row>
    <row r="114" spans="1:16" ht="14.25">
      <c r="A114" s="8" t="s">
        <v>35</v>
      </c>
      <c r="B114" s="43" t="s">
        <v>164</v>
      </c>
      <c r="C114" s="44"/>
      <c r="D114" s="9" t="s">
        <v>31</v>
      </c>
      <c r="E114" s="8" t="s">
        <v>152</v>
      </c>
      <c r="F114" s="45" t="s">
        <v>153</v>
      </c>
      <c r="G114" s="46"/>
      <c r="H114" s="2" t="s">
        <v>15</v>
      </c>
      <c r="I114" s="43" t="s">
        <v>154</v>
      </c>
      <c r="J114" s="44"/>
      <c r="K114" s="71">
        <v>4.6</v>
      </c>
      <c r="L114" s="72"/>
      <c r="M114" s="73"/>
      <c r="P114" s="21">
        <v>6.44</v>
      </c>
    </row>
    <row r="115" spans="1:16" ht="14.25">
      <c r="A115" s="8" t="s">
        <v>35</v>
      </c>
      <c r="B115" s="43" t="s">
        <v>116</v>
      </c>
      <c r="C115" s="44"/>
      <c r="D115" s="9" t="s">
        <v>31</v>
      </c>
      <c r="E115" s="8" t="s">
        <v>156</v>
      </c>
      <c r="F115" s="45" t="s">
        <v>157</v>
      </c>
      <c r="G115" s="46"/>
      <c r="H115" s="2" t="s">
        <v>15</v>
      </c>
      <c r="I115" s="43" t="s">
        <v>154</v>
      </c>
      <c r="J115" s="44"/>
      <c r="K115" s="71">
        <v>17.3</v>
      </c>
      <c r="L115" s="72"/>
      <c r="M115" s="73"/>
      <c r="P115" s="21">
        <v>25.09</v>
      </c>
    </row>
    <row r="116" spans="1:16" ht="14.25">
      <c r="A116" s="8" t="s">
        <v>35</v>
      </c>
      <c r="B116" s="43" t="s">
        <v>70</v>
      </c>
      <c r="C116" s="44"/>
      <c r="D116" s="9" t="s">
        <v>31</v>
      </c>
      <c r="E116" s="8" t="s">
        <v>152</v>
      </c>
      <c r="F116" s="45" t="s">
        <v>153</v>
      </c>
      <c r="G116" s="46"/>
      <c r="H116" s="2" t="s">
        <v>14</v>
      </c>
      <c r="I116" s="43" t="s">
        <v>154</v>
      </c>
      <c r="J116" s="44"/>
      <c r="K116" s="71">
        <v>31.4</v>
      </c>
      <c r="L116" s="72"/>
      <c r="M116" s="73"/>
      <c r="P116" s="21">
        <v>37.68</v>
      </c>
    </row>
    <row r="117" spans="1:16" ht="14.25">
      <c r="A117" s="8" t="s">
        <v>39</v>
      </c>
      <c r="B117" s="43" t="s">
        <v>165</v>
      </c>
      <c r="C117" s="44"/>
      <c r="D117" s="9" t="s">
        <v>31</v>
      </c>
      <c r="E117" s="8" t="s">
        <v>152</v>
      </c>
      <c r="F117" s="45" t="s">
        <v>153</v>
      </c>
      <c r="G117" s="46"/>
      <c r="H117" s="2" t="s">
        <v>15</v>
      </c>
      <c r="I117" s="43" t="s">
        <v>154</v>
      </c>
      <c r="J117" s="44"/>
      <c r="K117" s="71">
        <v>4.42</v>
      </c>
      <c r="L117" s="72"/>
      <c r="M117" s="73"/>
      <c r="P117" s="21">
        <v>6.19</v>
      </c>
    </row>
    <row r="118" spans="1:16" ht="14.25">
      <c r="A118" s="8" t="s">
        <v>39</v>
      </c>
      <c r="B118" s="43" t="s">
        <v>121</v>
      </c>
      <c r="C118" s="44"/>
      <c r="D118" s="9" t="s">
        <v>31</v>
      </c>
      <c r="E118" s="8" t="s">
        <v>152</v>
      </c>
      <c r="F118" s="45" t="s">
        <v>153</v>
      </c>
      <c r="G118" s="46"/>
      <c r="H118" s="2" t="s">
        <v>15</v>
      </c>
      <c r="I118" s="43" t="s">
        <v>154</v>
      </c>
      <c r="J118" s="44"/>
      <c r="K118" s="71">
        <v>5.36</v>
      </c>
      <c r="L118" s="72"/>
      <c r="M118" s="73"/>
      <c r="P118" s="21">
        <v>7.5</v>
      </c>
    </row>
    <row r="119" spans="1:16" ht="14.25">
      <c r="A119" s="8" t="s">
        <v>39</v>
      </c>
      <c r="B119" s="43" t="s">
        <v>166</v>
      </c>
      <c r="C119" s="44"/>
      <c r="D119" s="9" t="s">
        <v>31</v>
      </c>
      <c r="E119" s="8" t="s">
        <v>152</v>
      </c>
      <c r="F119" s="45" t="s">
        <v>153</v>
      </c>
      <c r="G119" s="46"/>
      <c r="H119" s="2" t="s">
        <v>15</v>
      </c>
      <c r="I119" s="43" t="s">
        <v>154</v>
      </c>
      <c r="J119" s="44"/>
      <c r="K119" s="71">
        <v>4.22</v>
      </c>
      <c r="L119" s="72"/>
      <c r="M119" s="73"/>
      <c r="P119" s="21">
        <v>5.91</v>
      </c>
    </row>
    <row r="120" spans="1:16" ht="14.25">
      <c r="A120" s="8" t="s">
        <v>45</v>
      </c>
      <c r="B120" s="43" t="s">
        <v>167</v>
      </c>
      <c r="C120" s="44"/>
      <c r="D120" s="9" t="s">
        <v>31</v>
      </c>
      <c r="E120" s="8" t="s">
        <v>168</v>
      </c>
      <c r="F120" s="45" t="s">
        <v>169</v>
      </c>
      <c r="G120" s="46"/>
      <c r="H120" s="2" t="s">
        <v>15</v>
      </c>
      <c r="I120" s="43" t="s">
        <v>154</v>
      </c>
      <c r="J120" s="44"/>
      <c r="K120" s="71">
        <v>4.97</v>
      </c>
      <c r="L120" s="72"/>
      <c r="M120" s="73"/>
      <c r="P120" s="21">
        <v>4.47</v>
      </c>
    </row>
    <row r="121" spans="1:16" ht="14.25">
      <c r="A121" s="8" t="s">
        <v>45</v>
      </c>
      <c r="B121" s="43" t="s">
        <v>170</v>
      </c>
      <c r="C121" s="44"/>
      <c r="D121" s="9" t="s">
        <v>31</v>
      </c>
      <c r="E121" s="8" t="s">
        <v>156</v>
      </c>
      <c r="F121" s="45" t="s">
        <v>157</v>
      </c>
      <c r="G121" s="46"/>
      <c r="H121" s="2" t="s">
        <v>15</v>
      </c>
      <c r="I121" s="43" t="s">
        <v>154</v>
      </c>
      <c r="J121" s="44"/>
      <c r="K121" s="71">
        <v>2.45</v>
      </c>
      <c r="L121" s="72"/>
      <c r="M121" s="73"/>
      <c r="P121" s="21">
        <v>3.55</v>
      </c>
    </row>
    <row r="122" spans="1:16" ht="14.25">
      <c r="A122" s="8" t="s">
        <v>45</v>
      </c>
      <c r="B122" s="43" t="s">
        <v>171</v>
      </c>
      <c r="C122" s="44"/>
      <c r="D122" s="9" t="s">
        <v>31</v>
      </c>
      <c r="E122" s="8" t="s">
        <v>156</v>
      </c>
      <c r="F122" s="45" t="s">
        <v>157</v>
      </c>
      <c r="G122" s="46"/>
      <c r="H122" s="2" t="s">
        <v>15</v>
      </c>
      <c r="I122" s="43" t="s">
        <v>154</v>
      </c>
      <c r="J122" s="44"/>
      <c r="K122" s="71">
        <v>6.44</v>
      </c>
      <c r="L122" s="72"/>
      <c r="M122" s="73"/>
      <c r="P122" s="21">
        <v>9.34</v>
      </c>
    </row>
    <row r="123" spans="1:13" ht="14.25">
      <c r="A123" s="8" t="s">
        <v>45</v>
      </c>
      <c r="B123" s="43" t="s">
        <v>171</v>
      </c>
      <c r="C123" s="44"/>
      <c r="D123" s="9" t="s">
        <v>31</v>
      </c>
      <c r="E123" s="8" t="s">
        <v>161</v>
      </c>
      <c r="F123" s="45" t="s">
        <v>162</v>
      </c>
      <c r="G123" s="46"/>
      <c r="H123" s="2" t="s">
        <v>14</v>
      </c>
      <c r="I123" s="43" t="s">
        <v>160</v>
      </c>
      <c r="J123" s="44"/>
      <c r="K123" s="50">
        <v>1.65</v>
      </c>
      <c r="L123" s="51"/>
      <c r="M123" s="52"/>
    </row>
    <row r="124" spans="1:13" ht="14.25">
      <c r="A124" s="8" t="s">
        <v>45</v>
      </c>
      <c r="B124" s="43" t="s">
        <v>171</v>
      </c>
      <c r="C124" s="44"/>
      <c r="D124" s="9" t="s">
        <v>31</v>
      </c>
      <c r="E124" s="8" t="s">
        <v>158</v>
      </c>
      <c r="F124" s="45" t="s">
        <v>159</v>
      </c>
      <c r="G124" s="46"/>
      <c r="H124" s="2" t="s">
        <v>15</v>
      </c>
      <c r="I124" s="43" t="s">
        <v>160</v>
      </c>
      <c r="J124" s="44"/>
      <c r="K124" s="50">
        <v>1.65</v>
      </c>
      <c r="L124" s="51"/>
      <c r="M124" s="52"/>
    </row>
    <row r="125" spans="1:16" ht="14.25">
      <c r="A125" s="8" t="s">
        <v>45</v>
      </c>
      <c r="B125" s="43" t="s">
        <v>172</v>
      </c>
      <c r="C125" s="44"/>
      <c r="D125" s="9" t="s">
        <v>31</v>
      </c>
      <c r="E125" s="8" t="s">
        <v>156</v>
      </c>
      <c r="F125" s="45" t="s">
        <v>157</v>
      </c>
      <c r="G125" s="46"/>
      <c r="H125" s="2" t="s">
        <v>15</v>
      </c>
      <c r="I125" s="43" t="s">
        <v>154</v>
      </c>
      <c r="J125" s="44"/>
      <c r="K125" s="71">
        <v>0.33</v>
      </c>
      <c r="L125" s="72"/>
      <c r="M125" s="73"/>
      <c r="P125" s="21">
        <v>0.48</v>
      </c>
    </row>
    <row r="126" spans="1:16" ht="14.25">
      <c r="A126" s="8" t="s">
        <v>45</v>
      </c>
      <c r="B126" s="43" t="s">
        <v>173</v>
      </c>
      <c r="C126" s="44"/>
      <c r="D126" s="9" t="s">
        <v>31</v>
      </c>
      <c r="E126" s="8" t="s">
        <v>168</v>
      </c>
      <c r="F126" s="45" t="s">
        <v>169</v>
      </c>
      <c r="G126" s="46"/>
      <c r="H126" s="2" t="s">
        <v>15</v>
      </c>
      <c r="I126" s="43" t="s">
        <v>154</v>
      </c>
      <c r="J126" s="44"/>
      <c r="K126" s="71">
        <v>5.81</v>
      </c>
      <c r="L126" s="72"/>
      <c r="M126" s="73"/>
      <c r="P126" s="21">
        <v>5.23</v>
      </c>
    </row>
    <row r="127" spans="1:13" ht="14.25">
      <c r="A127" s="8" t="s">
        <v>45</v>
      </c>
      <c r="B127" s="43" t="s">
        <v>133</v>
      </c>
      <c r="C127" s="44"/>
      <c r="D127" s="9" t="s">
        <v>31</v>
      </c>
      <c r="E127" s="8" t="s">
        <v>161</v>
      </c>
      <c r="F127" s="45" t="s">
        <v>162</v>
      </c>
      <c r="G127" s="46"/>
      <c r="H127" s="2" t="s">
        <v>14</v>
      </c>
      <c r="I127" s="43" t="s">
        <v>160</v>
      </c>
      <c r="J127" s="44"/>
      <c r="K127" s="50">
        <v>1.7</v>
      </c>
      <c r="L127" s="51"/>
      <c r="M127" s="52"/>
    </row>
    <row r="128" spans="1:16" ht="14.25">
      <c r="A128" s="8" t="s">
        <v>45</v>
      </c>
      <c r="B128" s="43" t="s">
        <v>133</v>
      </c>
      <c r="C128" s="44"/>
      <c r="D128" s="9" t="s">
        <v>31</v>
      </c>
      <c r="E128" s="8" t="s">
        <v>156</v>
      </c>
      <c r="F128" s="45" t="s">
        <v>157</v>
      </c>
      <c r="G128" s="46"/>
      <c r="H128" s="2" t="s">
        <v>15</v>
      </c>
      <c r="I128" s="43" t="s">
        <v>154</v>
      </c>
      <c r="J128" s="44"/>
      <c r="K128" s="71">
        <v>11.48</v>
      </c>
      <c r="L128" s="72"/>
      <c r="M128" s="73"/>
      <c r="P128" s="21">
        <v>16.65</v>
      </c>
    </row>
    <row r="129" spans="1:13" ht="14.25">
      <c r="A129" s="8" t="s">
        <v>45</v>
      </c>
      <c r="B129" s="43" t="s">
        <v>133</v>
      </c>
      <c r="C129" s="44"/>
      <c r="D129" s="9" t="s">
        <v>31</v>
      </c>
      <c r="E129" s="8" t="s">
        <v>158</v>
      </c>
      <c r="F129" s="45" t="s">
        <v>159</v>
      </c>
      <c r="G129" s="46"/>
      <c r="H129" s="2" t="s">
        <v>15</v>
      </c>
      <c r="I129" s="43" t="s">
        <v>160</v>
      </c>
      <c r="J129" s="44"/>
      <c r="K129" s="50">
        <v>1.7</v>
      </c>
      <c r="L129" s="51"/>
      <c r="M129" s="52"/>
    </row>
    <row r="130" spans="1:16" ht="14.25">
      <c r="A130" s="8" t="s">
        <v>51</v>
      </c>
      <c r="B130" s="43" t="s">
        <v>134</v>
      </c>
      <c r="C130" s="44"/>
      <c r="D130" s="9" t="s">
        <v>31</v>
      </c>
      <c r="E130" s="8" t="s">
        <v>152</v>
      </c>
      <c r="F130" s="45" t="s">
        <v>153</v>
      </c>
      <c r="G130" s="46"/>
      <c r="H130" s="2" t="s">
        <v>14</v>
      </c>
      <c r="I130" s="43" t="s">
        <v>154</v>
      </c>
      <c r="J130" s="44"/>
      <c r="K130" s="71">
        <v>10.85</v>
      </c>
      <c r="L130" s="72"/>
      <c r="M130" s="73"/>
      <c r="P130" s="21">
        <v>13.02</v>
      </c>
    </row>
    <row r="131" spans="1:16" ht="14.25">
      <c r="A131" s="8" t="s">
        <v>51</v>
      </c>
      <c r="B131" s="43" t="s">
        <v>135</v>
      </c>
      <c r="C131" s="44"/>
      <c r="D131" s="9" t="s">
        <v>31</v>
      </c>
      <c r="E131" s="8" t="s">
        <v>152</v>
      </c>
      <c r="F131" s="45" t="s">
        <v>153</v>
      </c>
      <c r="G131" s="46"/>
      <c r="H131" s="2" t="s">
        <v>14</v>
      </c>
      <c r="I131" s="43" t="s">
        <v>154</v>
      </c>
      <c r="J131" s="44"/>
      <c r="K131" s="71">
        <v>4.34</v>
      </c>
      <c r="L131" s="72"/>
      <c r="M131" s="73"/>
      <c r="P131" s="21">
        <v>5.21</v>
      </c>
    </row>
    <row r="132" spans="1:16" ht="14.25">
      <c r="A132" s="8" t="s">
        <v>51</v>
      </c>
      <c r="B132" s="43" t="s">
        <v>174</v>
      </c>
      <c r="C132" s="44"/>
      <c r="D132" s="9" t="s">
        <v>31</v>
      </c>
      <c r="E132" s="8" t="s">
        <v>152</v>
      </c>
      <c r="F132" s="45" t="s">
        <v>153</v>
      </c>
      <c r="G132" s="46"/>
      <c r="H132" s="2" t="s">
        <v>14</v>
      </c>
      <c r="I132" s="43" t="s">
        <v>154</v>
      </c>
      <c r="J132" s="44"/>
      <c r="K132" s="71">
        <v>14</v>
      </c>
      <c r="L132" s="72"/>
      <c r="M132" s="73"/>
      <c r="P132" s="21">
        <v>16.8</v>
      </c>
    </row>
    <row r="133" spans="1:16" ht="14.25">
      <c r="A133" s="8" t="s">
        <v>51</v>
      </c>
      <c r="B133" s="43" t="s">
        <v>139</v>
      </c>
      <c r="C133" s="44"/>
      <c r="D133" s="9" t="s">
        <v>31</v>
      </c>
      <c r="E133" s="8" t="s">
        <v>156</v>
      </c>
      <c r="F133" s="45" t="s">
        <v>157</v>
      </c>
      <c r="G133" s="46"/>
      <c r="H133" s="2" t="s">
        <v>14</v>
      </c>
      <c r="I133" s="43" t="s">
        <v>154</v>
      </c>
      <c r="J133" s="44"/>
      <c r="K133" s="71">
        <v>2.03</v>
      </c>
      <c r="L133" s="72"/>
      <c r="M133" s="73"/>
      <c r="P133" s="21">
        <v>2.64</v>
      </c>
    </row>
    <row r="134" spans="1:16" ht="14.25">
      <c r="A134" s="8" t="s">
        <v>51</v>
      </c>
      <c r="B134" s="43" t="s">
        <v>140</v>
      </c>
      <c r="C134" s="44"/>
      <c r="D134" s="9" t="s">
        <v>31</v>
      </c>
      <c r="E134" s="8" t="s">
        <v>156</v>
      </c>
      <c r="F134" s="45" t="s">
        <v>157</v>
      </c>
      <c r="G134" s="46"/>
      <c r="H134" s="2" t="s">
        <v>14</v>
      </c>
      <c r="I134" s="43" t="s">
        <v>154</v>
      </c>
      <c r="J134" s="44"/>
      <c r="K134" s="71">
        <v>2.45</v>
      </c>
      <c r="L134" s="72"/>
      <c r="M134" s="73"/>
      <c r="P134" s="21">
        <v>3.19</v>
      </c>
    </row>
    <row r="135" spans="1:16" ht="14.25">
      <c r="A135" s="8" t="s">
        <v>51</v>
      </c>
      <c r="B135" s="43" t="s">
        <v>142</v>
      </c>
      <c r="C135" s="44"/>
      <c r="D135" s="9" t="s">
        <v>31</v>
      </c>
      <c r="E135" s="8" t="s">
        <v>152</v>
      </c>
      <c r="F135" s="45" t="s">
        <v>153</v>
      </c>
      <c r="G135" s="46"/>
      <c r="H135" s="2" t="s">
        <v>14</v>
      </c>
      <c r="I135" s="43" t="s">
        <v>154</v>
      </c>
      <c r="J135" s="44"/>
      <c r="K135" s="71">
        <v>5</v>
      </c>
      <c r="L135" s="72"/>
      <c r="M135" s="73"/>
      <c r="P135" s="21">
        <v>6</v>
      </c>
    </row>
    <row r="136" spans="1:16" ht="14.25">
      <c r="A136" s="8" t="s">
        <v>54</v>
      </c>
      <c r="B136" s="43" t="s">
        <v>175</v>
      </c>
      <c r="C136" s="44"/>
      <c r="D136" s="9" t="s">
        <v>31</v>
      </c>
      <c r="E136" s="8" t="s">
        <v>152</v>
      </c>
      <c r="F136" s="45" t="s">
        <v>153</v>
      </c>
      <c r="G136" s="46"/>
      <c r="H136" s="2" t="s">
        <v>15</v>
      </c>
      <c r="I136" s="43" t="s">
        <v>154</v>
      </c>
      <c r="J136" s="44"/>
      <c r="K136" s="71">
        <v>14.2</v>
      </c>
      <c r="L136" s="72"/>
      <c r="M136" s="73"/>
      <c r="P136" s="21">
        <v>19.88</v>
      </c>
    </row>
    <row r="137" spans="1:13" ht="14.25">
      <c r="A137" s="8" t="s">
        <v>54</v>
      </c>
      <c r="B137" s="43" t="s">
        <v>175</v>
      </c>
      <c r="C137" s="44"/>
      <c r="D137" s="9" t="s">
        <v>31</v>
      </c>
      <c r="E137" s="8" t="s">
        <v>161</v>
      </c>
      <c r="F137" s="45" t="s">
        <v>162</v>
      </c>
      <c r="G137" s="46"/>
      <c r="H137" s="2" t="s">
        <v>15</v>
      </c>
      <c r="I137" s="43" t="s">
        <v>160</v>
      </c>
      <c r="J137" s="44"/>
      <c r="K137" s="50">
        <v>11.1</v>
      </c>
      <c r="L137" s="51"/>
      <c r="M137" s="52"/>
    </row>
    <row r="138" spans="1:13" ht="14.25">
      <c r="A138" s="8" t="s">
        <v>54</v>
      </c>
      <c r="B138" s="43" t="s">
        <v>175</v>
      </c>
      <c r="C138" s="44"/>
      <c r="D138" s="9" t="s">
        <v>31</v>
      </c>
      <c r="E138" s="8" t="s">
        <v>158</v>
      </c>
      <c r="F138" s="45" t="s">
        <v>159</v>
      </c>
      <c r="G138" s="46"/>
      <c r="H138" s="2" t="s">
        <v>15</v>
      </c>
      <c r="I138" s="43" t="s">
        <v>160</v>
      </c>
      <c r="J138" s="44"/>
      <c r="K138" s="50">
        <v>11.1</v>
      </c>
      <c r="L138" s="51"/>
      <c r="M138" s="52"/>
    </row>
    <row r="139" spans="1:13" ht="14.25">
      <c r="A139" s="8" t="s">
        <v>54</v>
      </c>
      <c r="B139" s="43" t="s">
        <v>176</v>
      </c>
      <c r="C139" s="44"/>
      <c r="D139" s="9" t="s">
        <v>31</v>
      </c>
      <c r="E139" s="8" t="s">
        <v>158</v>
      </c>
      <c r="F139" s="45" t="s">
        <v>159</v>
      </c>
      <c r="G139" s="46"/>
      <c r="H139" s="2" t="s">
        <v>15</v>
      </c>
      <c r="I139" s="43" t="s">
        <v>160</v>
      </c>
      <c r="J139" s="44"/>
      <c r="K139" s="50">
        <v>8.8</v>
      </c>
      <c r="L139" s="51"/>
      <c r="M139" s="52"/>
    </row>
    <row r="140" spans="1:13" ht="14.25">
      <c r="A140" s="8" t="s">
        <v>54</v>
      </c>
      <c r="B140" s="43" t="s">
        <v>176</v>
      </c>
      <c r="C140" s="44"/>
      <c r="D140" s="9" t="s">
        <v>31</v>
      </c>
      <c r="E140" s="8" t="s">
        <v>161</v>
      </c>
      <c r="F140" s="45" t="s">
        <v>162</v>
      </c>
      <c r="G140" s="46"/>
      <c r="H140" s="2" t="s">
        <v>15</v>
      </c>
      <c r="I140" s="43" t="s">
        <v>160</v>
      </c>
      <c r="J140" s="44"/>
      <c r="K140" s="50">
        <v>8.8</v>
      </c>
      <c r="L140" s="51"/>
      <c r="M140" s="52"/>
    </row>
    <row r="141" spans="1:16" ht="15" thickBot="1">
      <c r="A141" s="8" t="s">
        <v>54</v>
      </c>
      <c r="B141" s="43" t="s">
        <v>176</v>
      </c>
      <c r="C141" s="44"/>
      <c r="D141" s="9" t="s">
        <v>31</v>
      </c>
      <c r="E141" s="8" t="s">
        <v>152</v>
      </c>
      <c r="F141" s="45" t="s">
        <v>153</v>
      </c>
      <c r="G141" s="46"/>
      <c r="H141" s="2" t="s">
        <v>15</v>
      </c>
      <c r="I141" s="43" t="s">
        <v>154</v>
      </c>
      <c r="J141" s="44"/>
      <c r="K141" s="71">
        <v>15.5</v>
      </c>
      <c r="L141" s="72"/>
      <c r="M141" s="73"/>
      <c r="P141" s="21">
        <v>21.7</v>
      </c>
    </row>
    <row r="142" spans="1:17" ht="15" thickBot="1">
      <c r="A142" s="53" t="s">
        <v>177</v>
      </c>
      <c r="B142" s="54"/>
      <c r="C142" s="54"/>
      <c r="D142" s="54"/>
      <c r="E142" s="54" t="s">
        <v>178</v>
      </c>
      <c r="F142" s="54"/>
      <c r="G142" s="54"/>
      <c r="H142" s="6" t="s">
        <v>26</v>
      </c>
      <c r="I142" s="57" t="s">
        <v>27</v>
      </c>
      <c r="J142" s="58"/>
      <c r="K142" s="59">
        <v>74.06</v>
      </c>
      <c r="L142" s="59"/>
      <c r="M142" s="60"/>
      <c r="O142" s="20">
        <v>74.06</v>
      </c>
      <c r="Q142" s="22"/>
    </row>
    <row r="143" spans="1:18" ht="15" thickBot="1">
      <c r="A143" s="55"/>
      <c r="B143" s="56"/>
      <c r="C143" s="56"/>
      <c r="D143" s="56"/>
      <c r="E143" s="56"/>
      <c r="F143" s="56"/>
      <c r="G143" s="56"/>
      <c r="H143" s="7" t="s">
        <v>26</v>
      </c>
      <c r="I143" s="61" t="s">
        <v>28</v>
      </c>
      <c r="J143" s="62"/>
      <c r="K143" s="63">
        <v>4.47</v>
      </c>
      <c r="L143" s="63"/>
      <c r="M143" s="64"/>
      <c r="P143" s="19">
        <f>P145</f>
        <v>2.47</v>
      </c>
      <c r="R143" s="22">
        <f>R144</f>
        <v>2</v>
      </c>
    </row>
    <row r="144" spans="1:18" ht="14.25">
      <c r="A144" s="8" t="s">
        <v>29</v>
      </c>
      <c r="B144" s="43" t="s">
        <v>179</v>
      </c>
      <c r="C144" s="44"/>
      <c r="D144" s="9" t="s">
        <v>31</v>
      </c>
      <c r="E144" s="8" t="s">
        <v>180</v>
      </c>
      <c r="F144" s="45" t="s">
        <v>181</v>
      </c>
      <c r="G144" s="46"/>
      <c r="H144" s="2" t="s">
        <v>14</v>
      </c>
      <c r="I144" s="43" t="s">
        <v>154</v>
      </c>
      <c r="J144" s="44"/>
      <c r="K144" s="74">
        <v>4</v>
      </c>
      <c r="L144" s="75"/>
      <c r="M144" s="76"/>
      <c r="R144" s="23">
        <v>2</v>
      </c>
    </row>
    <row r="145" spans="1:16" ht="14.25">
      <c r="A145" s="8" t="s">
        <v>29</v>
      </c>
      <c r="B145" s="43" t="s">
        <v>179</v>
      </c>
      <c r="C145" s="44"/>
      <c r="D145" s="9" t="s">
        <v>31</v>
      </c>
      <c r="E145" s="8" t="s">
        <v>156</v>
      </c>
      <c r="F145" s="45" t="s">
        <v>157</v>
      </c>
      <c r="G145" s="46"/>
      <c r="H145" s="2" t="s">
        <v>15</v>
      </c>
      <c r="I145" s="43" t="s">
        <v>154</v>
      </c>
      <c r="J145" s="44"/>
      <c r="K145" s="71">
        <v>1.7</v>
      </c>
      <c r="L145" s="72"/>
      <c r="M145" s="73"/>
      <c r="P145" s="21">
        <v>2.47</v>
      </c>
    </row>
    <row r="146" spans="1:13" ht="14.25">
      <c r="A146" s="8" t="s">
        <v>29</v>
      </c>
      <c r="B146" s="43" t="s">
        <v>179</v>
      </c>
      <c r="C146" s="44"/>
      <c r="D146" s="9" t="s">
        <v>31</v>
      </c>
      <c r="E146" s="8" t="s">
        <v>182</v>
      </c>
      <c r="F146" s="45" t="s">
        <v>183</v>
      </c>
      <c r="G146" s="46"/>
      <c r="H146" s="2" t="s">
        <v>15</v>
      </c>
      <c r="I146" s="43" t="s">
        <v>160</v>
      </c>
      <c r="J146" s="44"/>
      <c r="K146" s="50">
        <v>1.9</v>
      </c>
      <c r="L146" s="51"/>
      <c r="M146" s="52"/>
    </row>
    <row r="147" spans="1:13" ht="14.25">
      <c r="A147" s="8" t="s">
        <v>39</v>
      </c>
      <c r="B147" s="43" t="s">
        <v>184</v>
      </c>
      <c r="C147" s="44"/>
      <c r="D147" s="9" t="s">
        <v>31</v>
      </c>
      <c r="E147" s="8" t="s">
        <v>182</v>
      </c>
      <c r="F147" s="45" t="s">
        <v>183</v>
      </c>
      <c r="G147" s="46"/>
      <c r="H147" s="2" t="s">
        <v>16</v>
      </c>
      <c r="I147" s="43" t="s">
        <v>160</v>
      </c>
      <c r="J147" s="44"/>
      <c r="K147" s="50">
        <v>0.33</v>
      </c>
      <c r="L147" s="51"/>
      <c r="M147" s="52"/>
    </row>
    <row r="148" spans="1:13" ht="14.25">
      <c r="A148" s="8" t="s">
        <v>39</v>
      </c>
      <c r="B148" s="43" t="s">
        <v>184</v>
      </c>
      <c r="C148" s="44"/>
      <c r="D148" s="9" t="s">
        <v>31</v>
      </c>
      <c r="E148" s="8" t="s">
        <v>158</v>
      </c>
      <c r="F148" s="45" t="s">
        <v>159</v>
      </c>
      <c r="G148" s="46"/>
      <c r="H148" s="2" t="s">
        <v>17</v>
      </c>
      <c r="I148" s="43" t="s">
        <v>160</v>
      </c>
      <c r="J148" s="44"/>
      <c r="K148" s="50">
        <v>0.33</v>
      </c>
      <c r="L148" s="51"/>
      <c r="M148" s="52"/>
    </row>
    <row r="149" spans="1:13" ht="15" thickBot="1">
      <c r="A149" s="8" t="s">
        <v>39</v>
      </c>
      <c r="B149" s="43" t="s">
        <v>185</v>
      </c>
      <c r="C149" s="44"/>
      <c r="D149" s="9" t="s">
        <v>31</v>
      </c>
      <c r="E149" s="8" t="s">
        <v>182</v>
      </c>
      <c r="F149" s="45" t="s">
        <v>183</v>
      </c>
      <c r="G149" s="46"/>
      <c r="H149" s="2" t="s">
        <v>16</v>
      </c>
      <c r="I149" s="43" t="s">
        <v>160</v>
      </c>
      <c r="J149" s="44"/>
      <c r="K149" s="50">
        <v>0.33</v>
      </c>
      <c r="L149" s="51"/>
      <c r="M149" s="52"/>
    </row>
    <row r="150" spans="1:17" ht="15" thickBot="1">
      <c r="A150" s="53" t="s">
        <v>186</v>
      </c>
      <c r="B150" s="54"/>
      <c r="C150" s="54"/>
      <c r="D150" s="54"/>
      <c r="E150" s="54" t="s">
        <v>187</v>
      </c>
      <c r="F150" s="54"/>
      <c r="G150" s="54"/>
      <c r="H150" s="6" t="s">
        <v>26</v>
      </c>
      <c r="I150" s="57" t="s">
        <v>27</v>
      </c>
      <c r="J150" s="58"/>
      <c r="K150" s="59">
        <v>2382.15</v>
      </c>
      <c r="L150" s="59"/>
      <c r="M150" s="60"/>
      <c r="O150" s="20">
        <v>2382.15</v>
      </c>
      <c r="Q150" s="22"/>
    </row>
    <row r="151" spans="1:18" ht="15" thickBot="1">
      <c r="A151" s="55"/>
      <c r="B151" s="56"/>
      <c r="C151" s="56"/>
      <c r="D151" s="56"/>
      <c r="E151" s="56"/>
      <c r="F151" s="56"/>
      <c r="G151" s="56"/>
      <c r="H151" s="7" t="s">
        <v>26</v>
      </c>
      <c r="I151" s="61" t="s">
        <v>28</v>
      </c>
      <c r="J151" s="62"/>
      <c r="K151" s="63">
        <v>61.87</v>
      </c>
      <c r="L151" s="63"/>
      <c r="M151" s="64"/>
      <c r="P151" s="19">
        <f>P169+P173</f>
        <v>31.87</v>
      </c>
      <c r="R151" s="22">
        <f>R154+R158+R165+R171+R178+R185+R189+R195</f>
        <v>30</v>
      </c>
    </row>
    <row r="152" spans="1:13" ht="14.25">
      <c r="A152" s="8" t="s">
        <v>35</v>
      </c>
      <c r="B152" s="43" t="s">
        <v>188</v>
      </c>
      <c r="C152" s="44"/>
      <c r="D152" s="9" t="s">
        <v>31</v>
      </c>
      <c r="E152" s="8" t="s">
        <v>189</v>
      </c>
      <c r="F152" s="45" t="s">
        <v>190</v>
      </c>
      <c r="G152" s="46"/>
      <c r="H152" s="2" t="s">
        <v>15</v>
      </c>
      <c r="I152" s="43" t="s">
        <v>160</v>
      </c>
      <c r="J152" s="44"/>
      <c r="K152" s="50">
        <v>0.5</v>
      </c>
      <c r="L152" s="51"/>
      <c r="M152" s="52"/>
    </row>
    <row r="153" spans="1:13" ht="14.25">
      <c r="A153" s="8" t="s">
        <v>35</v>
      </c>
      <c r="B153" s="43" t="s">
        <v>188</v>
      </c>
      <c r="C153" s="44"/>
      <c r="D153" s="9" t="s">
        <v>31</v>
      </c>
      <c r="E153" s="8" t="s">
        <v>191</v>
      </c>
      <c r="F153" s="45" t="s">
        <v>192</v>
      </c>
      <c r="G153" s="46"/>
      <c r="H153" s="2" t="s">
        <v>14</v>
      </c>
      <c r="I153" s="43" t="s">
        <v>160</v>
      </c>
      <c r="J153" s="44"/>
      <c r="K153" s="50">
        <v>0.5</v>
      </c>
      <c r="L153" s="51"/>
      <c r="M153" s="52"/>
    </row>
    <row r="154" spans="1:18" ht="14.25">
      <c r="A154" s="8" t="s">
        <v>35</v>
      </c>
      <c r="B154" s="43" t="s">
        <v>188</v>
      </c>
      <c r="C154" s="44"/>
      <c r="D154" s="9" t="s">
        <v>31</v>
      </c>
      <c r="E154" s="8" t="s">
        <v>180</v>
      </c>
      <c r="F154" s="45" t="s">
        <v>181</v>
      </c>
      <c r="G154" s="46"/>
      <c r="H154" s="2" t="s">
        <v>14</v>
      </c>
      <c r="I154" s="43" t="s">
        <v>154</v>
      </c>
      <c r="J154" s="44"/>
      <c r="K154" s="74">
        <v>10</v>
      </c>
      <c r="L154" s="75"/>
      <c r="M154" s="76"/>
      <c r="R154" s="23">
        <v>4</v>
      </c>
    </row>
    <row r="155" spans="1:13" ht="14.25">
      <c r="A155" s="8" t="s">
        <v>35</v>
      </c>
      <c r="B155" s="43" t="s">
        <v>188</v>
      </c>
      <c r="C155" s="44"/>
      <c r="D155" s="9" t="s">
        <v>31</v>
      </c>
      <c r="E155" s="8" t="s">
        <v>193</v>
      </c>
      <c r="F155" s="45" t="s">
        <v>194</v>
      </c>
      <c r="G155" s="46"/>
      <c r="H155" s="2" t="s">
        <v>15</v>
      </c>
      <c r="I155" s="43" t="s">
        <v>160</v>
      </c>
      <c r="J155" s="44"/>
      <c r="K155" s="50">
        <v>3.1</v>
      </c>
      <c r="L155" s="51"/>
      <c r="M155" s="52"/>
    </row>
    <row r="156" spans="1:13" ht="14.25">
      <c r="A156" s="8" t="s">
        <v>35</v>
      </c>
      <c r="B156" s="43" t="s">
        <v>188</v>
      </c>
      <c r="C156" s="44"/>
      <c r="D156" s="9" t="s">
        <v>31</v>
      </c>
      <c r="E156" s="8" t="s">
        <v>195</v>
      </c>
      <c r="F156" s="45" t="s">
        <v>196</v>
      </c>
      <c r="G156" s="46"/>
      <c r="H156" s="2" t="s">
        <v>14</v>
      </c>
      <c r="I156" s="43" t="s">
        <v>160</v>
      </c>
      <c r="J156" s="44"/>
      <c r="K156" s="50">
        <v>1.2</v>
      </c>
      <c r="L156" s="51"/>
      <c r="M156" s="52"/>
    </row>
    <row r="157" spans="1:13" ht="14.25">
      <c r="A157" s="8" t="s">
        <v>35</v>
      </c>
      <c r="B157" s="43" t="s">
        <v>188</v>
      </c>
      <c r="C157" s="44"/>
      <c r="D157" s="9" t="s">
        <v>31</v>
      </c>
      <c r="E157" s="8" t="s">
        <v>182</v>
      </c>
      <c r="F157" s="45" t="s">
        <v>183</v>
      </c>
      <c r="G157" s="46"/>
      <c r="H157" s="2" t="s">
        <v>15</v>
      </c>
      <c r="I157" s="43" t="s">
        <v>160</v>
      </c>
      <c r="J157" s="44"/>
      <c r="K157" s="50">
        <v>4.3</v>
      </c>
      <c r="L157" s="51"/>
      <c r="M157" s="52"/>
    </row>
    <row r="158" spans="1:18" ht="14.25">
      <c r="A158" s="8" t="s">
        <v>39</v>
      </c>
      <c r="B158" s="43" t="s">
        <v>197</v>
      </c>
      <c r="C158" s="44"/>
      <c r="D158" s="9" t="s">
        <v>31</v>
      </c>
      <c r="E158" s="8" t="s">
        <v>180</v>
      </c>
      <c r="F158" s="45" t="s">
        <v>181</v>
      </c>
      <c r="G158" s="46"/>
      <c r="H158" s="2" t="s">
        <v>14</v>
      </c>
      <c r="I158" s="43" t="s">
        <v>154</v>
      </c>
      <c r="J158" s="44"/>
      <c r="K158" s="74">
        <v>10</v>
      </c>
      <c r="L158" s="75"/>
      <c r="M158" s="76"/>
      <c r="R158" s="23">
        <v>4</v>
      </c>
    </row>
    <row r="159" spans="1:13" ht="14.25">
      <c r="A159" s="8" t="s">
        <v>39</v>
      </c>
      <c r="B159" s="43" t="s">
        <v>197</v>
      </c>
      <c r="C159" s="44"/>
      <c r="D159" s="9" t="s">
        <v>31</v>
      </c>
      <c r="E159" s="8" t="s">
        <v>195</v>
      </c>
      <c r="F159" s="45" t="s">
        <v>196</v>
      </c>
      <c r="G159" s="46"/>
      <c r="H159" s="2" t="s">
        <v>14</v>
      </c>
      <c r="I159" s="43" t="s">
        <v>160</v>
      </c>
      <c r="J159" s="44"/>
      <c r="K159" s="50">
        <v>2.22</v>
      </c>
      <c r="L159" s="51"/>
      <c r="M159" s="52"/>
    </row>
    <row r="160" spans="1:13" ht="14.25">
      <c r="A160" s="8" t="s">
        <v>39</v>
      </c>
      <c r="B160" s="43" t="s">
        <v>197</v>
      </c>
      <c r="C160" s="44"/>
      <c r="D160" s="9" t="s">
        <v>31</v>
      </c>
      <c r="E160" s="8" t="s">
        <v>193</v>
      </c>
      <c r="F160" s="45" t="s">
        <v>194</v>
      </c>
      <c r="G160" s="46"/>
      <c r="H160" s="2" t="s">
        <v>15</v>
      </c>
      <c r="I160" s="43" t="s">
        <v>160</v>
      </c>
      <c r="J160" s="44"/>
      <c r="K160" s="50">
        <v>1.63</v>
      </c>
      <c r="L160" s="51"/>
      <c r="M160" s="52"/>
    </row>
    <row r="161" spans="1:13" ht="14.25">
      <c r="A161" s="8" t="s">
        <v>39</v>
      </c>
      <c r="B161" s="43" t="s">
        <v>197</v>
      </c>
      <c r="C161" s="44"/>
      <c r="D161" s="9" t="s">
        <v>31</v>
      </c>
      <c r="E161" s="8" t="s">
        <v>182</v>
      </c>
      <c r="F161" s="45" t="s">
        <v>183</v>
      </c>
      <c r="G161" s="46"/>
      <c r="H161" s="2" t="s">
        <v>15</v>
      </c>
      <c r="I161" s="43" t="s">
        <v>160</v>
      </c>
      <c r="J161" s="44"/>
      <c r="K161" s="50">
        <v>2.22</v>
      </c>
      <c r="L161" s="51"/>
      <c r="M161" s="52"/>
    </row>
    <row r="162" spans="1:13" ht="14.25">
      <c r="A162" s="8" t="s">
        <v>39</v>
      </c>
      <c r="B162" s="43" t="s">
        <v>198</v>
      </c>
      <c r="C162" s="44"/>
      <c r="D162" s="9" t="s">
        <v>31</v>
      </c>
      <c r="E162" s="8" t="s">
        <v>182</v>
      </c>
      <c r="F162" s="45" t="s">
        <v>183</v>
      </c>
      <c r="G162" s="46"/>
      <c r="H162" s="2" t="s">
        <v>17</v>
      </c>
      <c r="I162" s="43" t="s">
        <v>160</v>
      </c>
      <c r="J162" s="44"/>
      <c r="K162" s="50">
        <v>10.39</v>
      </c>
      <c r="L162" s="51"/>
      <c r="M162" s="52"/>
    </row>
    <row r="163" spans="1:13" ht="14.25">
      <c r="A163" s="8" t="s">
        <v>39</v>
      </c>
      <c r="B163" s="43" t="s">
        <v>198</v>
      </c>
      <c r="C163" s="44"/>
      <c r="D163" s="9" t="s">
        <v>31</v>
      </c>
      <c r="E163" s="8" t="s">
        <v>199</v>
      </c>
      <c r="F163" s="45" t="s">
        <v>200</v>
      </c>
      <c r="G163" s="46"/>
      <c r="H163" s="2" t="s">
        <v>14</v>
      </c>
      <c r="I163" s="43" t="s">
        <v>201</v>
      </c>
      <c r="J163" s="44"/>
      <c r="K163" s="50">
        <v>4</v>
      </c>
      <c r="L163" s="51"/>
      <c r="M163" s="52"/>
    </row>
    <row r="164" spans="1:13" ht="14.25">
      <c r="A164" s="8" t="s">
        <v>39</v>
      </c>
      <c r="B164" s="43" t="s">
        <v>198</v>
      </c>
      <c r="C164" s="44"/>
      <c r="D164" s="9" t="s">
        <v>31</v>
      </c>
      <c r="E164" s="8" t="s">
        <v>195</v>
      </c>
      <c r="F164" s="45" t="s">
        <v>196</v>
      </c>
      <c r="G164" s="46"/>
      <c r="H164" s="2" t="s">
        <v>14</v>
      </c>
      <c r="I164" s="43" t="s">
        <v>160</v>
      </c>
      <c r="J164" s="44"/>
      <c r="K164" s="50">
        <v>10.39</v>
      </c>
      <c r="L164" s="51"/>
      <c r="M164" s="52"/>
    </row>
    <row r="165" spans="1:18" ht="14.25">
      <c r="A165" s="8" t="s">
        <v>39</v>
      </c>
      <c r="B165" s="43" t="s">
        <v>198</v>
      </c>
      <c r="C165" s="44"/>
      <c r="D165" s="9" t="s">
        <v>31</v>
      </c>
      <c r="E165" s="8" t="s">
        <v>180</v>
      </c>
      <c r="F165" s="45" t="s">
        <v>181</v>
      </c>
      <c r="G165" s="46"/>
      <c r="H165" s="2" t="s">
        <v>14</v>
      </c>
      <c r="I165" s="43" t="s">
        <v>154</v>
      </c>
      <c r="J165" s="44"/>
      <c r="K165" s="74">
        <v>12</v>
      </c>
      <c r="L165" s="75"/>
      <c r="M165" s="76"/>
      <c r="R165" s="23">
        <v>4</v>
      </c>
    </row>
    <row r="166" spans="1:13" ht="14.25">
      <c r="A166" s="8" t="s">
        <v>45</v>
      </c>
      <c r="B166" s="43" t="s">
        <v>202</v>
      </c>
      <c r="C166" s="44"/>
      <c r="D166" s="9" t="s">
        <v>31</v>
      </c>
      <c r="E166" s="8" t="s">
        <v>182</v>
      </c>
      <c r="F166" s="45" t="s">
        <v>183</v>
      </c>
      <c r="G166" s="46"/>
      <c r="H166" s="2" t="s">
        <v>14</v>
      </c>
      <c r="I166" s="43" t="s">
        <v>160</v>
      </c>
      <c r="J166" s="44"/>
      <c r="K166" s="50">
        <v>17.31</v>
      </c>
      <c r="L166" s="51"/>
      <c r="M166" s="52"/>
    </row>
    <row r="167" spans="1:13" ht="14.25">
      <c r="A167" s="8" t="s">
        <v>45</v>
      </c>
      <c r="B167" s="43" t="s">
        <v>202</v>
      </c>
      <c r="C167" s="44"/>
      <c r="D167" s="9" t="s">
        <v>31</v>
      </c>
      <c r="E167" s="8" t="s">
        <v>189</v>
      </c>
      <c r="F167" s="45" t="s">
        <v>190</v>
      </c>
      <c r="G167" s="46"/>
      <c r="H167" s="2" t="s">
        <v>14</v>
      </c>
      <c r="I167" s="43" t="s">
        <v>160</v>
      </c>
      <c r="J167" s="44"/>
      <c r="K167" s="50">
        <v>5.04</v>
      </c>
      <c r="L167" s="51"/>
      <c r="M167" s="52"/>
    </row>
    <row r="168" spans="1:13" ht="14.25">
      <c r="A168" s="8" t="s">
        <v>45</v>
      </c>
      <c r="B168" s="43" t="s">
        <v>202</v>
      </c>
      <c r="C168" s="44"/>
      <c r="D168" s="9" t="s">
        <v>31</v>
      </c>
      <c r="E168" s="8" t="s">
        <v>191</v>
      </c>
      <c r="F168" s="45" t="s">
        <v>192</v>
      </c>
      <c r="G168" s="46"/>
      <c r="H168" s="2" t="s">
        <v>14</v>
      </c>
      <c r="I168" s="43" t="s">
        <v>160</v>
      </c>
      <c r="J168" s="44"/>
      <c r="K168" s="50">
        <v>5.01</v>
      </c>
      <c r="L168" s="51"/>
      <c r="M168" s="52"/>
    </row>
    <row r="169" spans="1:16" ht="14.25">
      <c r="A169" s="8" t="s">
        <v>45</v>
      </c>
      <c r="B169" s="43" t="s">
        <v>202</v>
      </c>
      <c r="C169" s="44"/>
      <c r="D169" s="9" t="s">
        <v>31</v>
      </c>
      <c r="E169" s="8" t="s">
        <v>168</v>
      </c>
      <c r="F169" s="45" t="s">
        <v>169</v>
      </c>
      <c r="G169" s="46"/>
      <c r="H169" s="2" t="s">
        <v>14</v>
      </c>
      <c r="I169" s="43" t="s">
        <v>154</v>
      </c>
      <c r="J169" s="44"/>
      <c r="K169" s="71">
        <v>20.37</v>
      </c>
      <c r="L169" s="72"/>
      <c r="M169" s="73"/>
      <c r="P169" s="21">
        <v>16.3</v>
      </c>
    </row>
    <row r="170" spans="1:13" ht="14.25">
      <c r="A170" s="8" t="s">
        <v>45</v>
      </c>
      <c r="B170" s="43" t="s">
        <v>202</v>
      </c>
      <c r="C170" s="44"/>
      <c r="D170" s="9" t="s">
        <v>31</v>
      </c>
      <c r="E170" s="8" t="s">
        <v>203</v>
      </c>
      <c r="F170" s="45" t="s">
        <v>204</v>
      </c>
      <c r="G170" s="46"/>
      <c r="H170" s="2" t="s">
        <v>14</v>
      </c>
      <c r="I170" s="43" t="s">
        <v>160</v>
      </c>
      <c r="J170" s="44"/>
      <c r="K170" s="50">
        <v>14.94</v>
      </c>
      <c r="L170" s="51"/>
      <c r="M170" s="52"/>
    </row>
    <row r="171" spans="1:18" ht="14.25">
      <c r="A171" s="8" t="s">
        <v>45</v>
      </c>
      <c r="B171" s="43" t="s">
        <v>202</v>
      </c>
      <c r="C171" s="44"/>
      <c r="D171" s="9" t="s">
        <v>31</v>
      </c>
      <c r="E171" s="8" t="s">
        <v>180</v>
      </c>
      <c r="F171" s="45" t="s">
        <v>181</v>
      </c>
      <c r="G171" s="46"/>
      <c r="H171" s="2" t="s">
        <v>14</v>
      </c>
      <c r="I171" s="43" t="s">
        <v>154</v>
      </c>
      <c r="J171" s="44"/>
      <c r="K171" s="74">
        <v>14</v>
      </c>
      <c r="L171" s="75"/>
      <c r="M171" s="76"/>
      <c r="R171" s="23">
        <v>3</v>
      </c>
    </row>
    <row r="172" spans="1:13" ht="14.25">
      <c r="A172" s="8" t="s">
        <v>45</v>
      </c>
      <c r="B172" s="43" t="s">
        <v>202</v>
      </c>
      <c r="C172" s="44"/>
      <c r="D172" s="9" t="s">
        <v>31</v>
      </c>
      <c r="E172" s="8" t="s">
        <v>195</v>
      </c>
      <c r="F172" s="45" t="s">
        <v>196</v>
      </c>
      <c r="G172" s="46"/>
      <c r="H172" s="2" t="s">
        <v>14</v>
      </c>
      <c r="I172" s="43" t="s">
        <v>160</v>
      </c>
      <c r="J172" s="44"/>
      <c r="K172" s="50">
        <v>2.37</v>
      </c>
      <c r="L172" s="51"/>
      <c r="M172" s="52"/>
    </row>
    <row r="173" spans="1:16" ht="14.25">
      <c r="A173" s="8" t="s">
        <v>45</v>
      </c>
      <c r="B173" s="43" t="s">
        <v>205</v>
      </c>
      <c r="C173" s="44"/>
      <c r="D173" s="9" t="s">
        <v>206</v>
      </c>
      <c r="E173" s="8" t="s">
        <v>168</v>
      </c>
      <c r="F173" s="45" t="s">
        <v>169</v>
      </c>
      <c r="G173" s="46"/>
      <c r="H173" s="2" t="s">
        <v>14</v>
      </c>
      <c r="I173" s="43" t="s">
        <v>154</v>
      </c>
      <c r="J173" s="44"/>
      <c r="K173" s="71">
        <v>19.46</v>
      </c>
      <c r="L173" s="72"/>
      <c r="M173" s="73"/>
      <c r="P173" s="21">
        <v>15.57</v>
      </c>
    </row>
    <row r="174" spans="1:13" ht="14.25">
      <c r="A174" s="8" t="s">
        <v>45</v>
      </c>
      <c r="B174" s="43" t="s">
        <v>205</v>
      </c>
      <c r="C174" s="44"/>
      <c r="D174" s="9" t="s">
        <v>206</v>
      </c>
      <c r="E174" s="8" t="s">
        <v>182</v>
      </c>
      <c r="F174" s="45" t="s">
        <v>183</v>
      </c>
      <c r="G174" s="46"/>
      <c r="H174" s="2" t="s">
        <v>14</v>
      </c>
      <c r="I174" s="43" t="s">
        <v>160</v>
      </c>
      <c r="J174" s="44"/>
      <c r="K174" s="50">
        <v>14.4</v>
      </c>
      <c r="L174" s="51"/>
      <c r="M174" s="52"/>
    </row>
    <row r="175" spans="1:13" ht="14.25">
      <c r="A175" s="8" t="s">
        <v>45</v>
      </c>
      <c r="B175" s="43" t="s">
        <v>205</v>
      </c>
      <c r="C175" s="44"/>
      <c r="D175" s="9" t="s">
        <v>206</v>
      </c>
      <c r="E175" s="8" t="s">
        <v>203</v>
      </c>
      <c r="F175" s="45" t="s">
        <v>204</v>
      </c>
      <c r="G175" s="46"/>
      <c r="H175" s="2" t="s">
        <v>14</v>
      </c>
      <c r="I175" s="43" t="s">
        <v>160</v>
      </c>
      <c r="J175" s="44"/>
      <c r="K175" s="50">
        <v>9.96</v>
      </c>
      <c r="L175" s="51"/>
      <c r="M175" s="52"/>
    </row>
    <row r="176" spans="1:13" ht="14.25">
      <c r="A176" s="8" t="s">
        <v>45</v>
      </c>
      <c r="B176" s="43" t="s">
        <v>205</v>
      </c>
      <c r="C176" s="44"/>
      <c r="D176" s="9" t="s">
        <v>206</v>
      </c>
      <c r="E176" s="8" t="s">
        <v>191</v>
      </c>
      <c r="F176" s="45" t="s">
        <v>192</v>
      </c>
      <c r="G176" s="46"/>
      <c r="H176" s="2" t="s">
        <v>14</v>
      </c>
      <c r="I176" s="43" t="s">
        <v>160</v>
      </c>
      <c r="J176" s="44"/>
      <c r="K176" s="50">
        <v>6.89</v>
      </c>
      <c r="L176" s="51"/>
      <c r="M176" s="52"/>
    </row>
    <row r="177" spans="1:13" ht="14.25">
      <c r="A177" s="8" t="s">
        <v>45</v>
      </c>
      <c r="B177" s="43" t="s">
        <v>205</v>
      </c>
      <c r="C177" s="44"/>
      <c r="D177" s="9" t="s">
        <v>206</v>
      </c>
      <c r="E177" s="8" t="s">
        <v>189</v>
      </c>
      <c r="F177" s="45" t="s">
        <v>190</v>
      </c>
      <c r="G177" s="46"/>
      <c r="H177" s="2" t="s">
        <v>14</v>
      </c>
      <c r="I177" s="43" t="s">
        <v>160</v>
      </c>
      <c r="J177" s="44"/>
      <c r="K177" s="50">
        <v>6.89</v>
      </c>
      <c r="L177" s="51"/>
      <c r="M177" s="52"/>
    </row>
    <row r="178" spans="1:18" ht="14.25">
      <c r="A178" s="8" t="s">
        <v>45</v>
      </c>
      <c r="B178" s="43" t="s">
        <v>205</v>
      </c>
      <c r="C178" s="44"/>
      <c r="D178" s="9" t="s">
        <v>206</v>
      </c>
      <c r="E178" s="8" t="s">
        <v>180</v>
      </c>
      <c r="F178" s="45" t="s">
        <v>181</v>
      </c>
      <c r="G178" s="46"/>
      <c r="H178" s="2" t="s">
        <v>14</v>
      </c>
      <c r="I178" s="43" t="s">
        <v>154</v>
      </c>
      <c r="J178" s="44"/>
      <c r="K178" s="74">
        <v>17</v>
      </c>
      <c r="L178" s="75"/>
      <c r="M178" s="76"/>
      <c r="R178" s="23">
        <v>3</v>
      </c>
    </row>
    <row r="179" spans="1:13" ht="14.25">
      <c r="A179" s="8" t="s">
        <v>45</v>
      </c>
      <c r="B179" s="43" t="s">
        <v>205</v>
      </c>
      <c r="C179" s="44"/>
      <c r="D179" s="9" t="s">
        <v>206</v>
      </c>
      <c r="E179" s="8" t="s">
        <v>195</v>
      </c>
      <c r="F179" s="45" t="s">
        <v>196</v>
      </c>
      <c r="G179" s="46"/>
      <c r="H179" s="2" t="s">
        <v>14</v>
      </c>
      <c r="I179" s="43" t="s">
        <v>160</v>
      </c>
      <c r="J179" s="44"/>
      <c r="K179" s="50">
        <v>4.44</v>
      </c>
      <c r="L179" s="51"/>
      <c r="M179" s="52"/>
    </row>
    <row r="180" spans="1:13" ht="14.25">
      <c r="A180" s="8" t="s">
        <v>51</v>
      </c>
      <c r="B180" s="43" t="s">
        <v>207</v>
      </c>
      <c r="C180" s="44"/>
      <c r="D180" s="9" t="s">
        <v>31</v>
      </c>
      <c r="E180" s="8" t="s">
        <v>189</v>
      </c>
      <c r="F180" s="45" t="s">
        <v>190</v>
      </c>
      <c r="G180" s="46"/>
      <c r="H180" s="2" t="s">
        <v>15</v>
      </c>
      <c r="I180" s="43" t="s">
        <v>160</v>
      </c>
      <c r="J180" s="44"/>
      <c r="K180" s="50">
        <v>3.95</v>
      </c>
      <c r="L180" s="51"/>
      <c r="M180" s="52"/>
    </row>
    <row r="181" spans="1:13" ht="14.25">
      <c r="A181" s="8" t="s">
        <v>51</v>
      </c>
      <c r="B181" s="43" t="s">
        <v>207</v>
      </c>
      <c r="C181" s="44"/>
      <c r="D181" s="9" t="s">
        <v>31</v>
      </c>
      <c r="E181" s="8" t="s">
        <v>193</v>
      </c>
      <c r="F181" s="45" t="s">
        <v>194</v>
      </c>
      <c r="G181" s="46"/>
      <c r="H181" s="2" t="s">
        <v>15</v>
      </c>
      <c r="I181" s="43" t="s">
        <v>160</v>
      </c>
      <c r="J181" s="44"/>
      <c r="K181" s="50">
        <v>17.78</v>
      </c>
      <c r="L181" s="51"/>
      <c r="M181" s="52"/>
    </row>
    <row r="182" spans="1:13" ht="14.25">
      <c r="A182" s="8" t="s">
        <v>51</v>
      </c>
      <c r="B182" s="43" t="s">
        <v>207</v>
      </c>
      <c r="C182" s="44"/>
      <c r="D182" s="9" t="s">
        <v>31</v>
      </c>
      <c r="E182" s="8" t="s">
        <v>182</v>
      </c>
      <c r="F182" s="45" t="s">
        <v>183</v>
      </c>
      <c r="G182" s="46"/>
      <c r="H182" s="2" t="s">
        <v>15</v>
      </c>
      <c r="I182" s="43" t="s">
        <v>160</v>
      </c>
      <c r="J182" s="44"/>
      <c r="K182" s="50">
        <v>3.78</v>
      </c>
      <c r="L182" s="51"/>
      <c r="M182" s="52"/>
    </row>
    <row r="183" spans="1:13" ht="14.25">
      <c r="A183" s="8" t="s">
        <v>51</v>
      </c>
      <c r="B183" s="43" t="s">
        <v>207</v>
      </c>
      <c r="C183" s="44"/>
      <c r="D183" s="9" t="s">
        <v>31</v>
      </c>
      <c r="E183" s="8" t="s">
        <v>195</v>
      </c>
      <c r="F183" s="45" t="s">
        <v>196</v>
      </c>
      <c r="G183" s="46"/>
      <c r="H183" s="2" t="s">
        <v>14</v>
      </c>
      <c r="I183" s="43" t="s">
        <v>160</v>
      </c>
      <c r="J183" s="44"/>
      <c r="K183" s="50">
        <v>3.78</v>
      </c>
      <c r="L183" s="51"/>
      <c r="M183" s="52"/>
    </row>
    <row r="184" spans="1:13" ht="14.25">
      <c r="A184" s="8" t="s">
        <v>51</v>
      </c>
      <c r="B184" s="43" t="s">
        <v>207</v>
      </c>
      <c r="C184" s="44"/>
      <c r="D184" s="9" t="s">
        <v>31</v>
      </c>
      <c r="E184" s="8" t="s">
        <v>199</v>
      </c>
      <c r="F184" s="45" t="s">
        <v>200</v>
      </c>
      <c r="G184" s="46"/>
      <c r="H184" s="2" t="s">
        <v>15</v>
      </c>
      <c r="I184" s="43" t="s">
        <v>208</v>
      </c>
      <c r="J184" s="44"/>
      <c r="K184" s="50">
        <v>4</v>
      </c>
      <c r="L184" s="51"/>
      <c r="M184" s="52"/>
    </row>
    <row r="185" spans="1:18" ht="14.25">
      <c r="A185" s="8" t="s">
        <v>51</v>
      </c>
      <c r="B185" s="43" t="s">
        <v>207</v>
      </c>
      <c r="C185" s="44"/>
      <c r="D185" s="9" t="s">
        <v>31</v>
      </c>
      <c r="E185" s="8" t="s">
        <v>180</v>
      </c>
      <c r="F185" s="45" t="s">
        <v>181</v>
      </c>
      <c r="G185" s="46"/>
      <c r="H185" s="2" t="s">
        <v>92</v>
      </c>
      <c r="I185" s="43" t="s">
        <v>154</v>
      </c>
      <c r="J185" s="44"/>
      <c r="K185" s="74">
        <v>15</v>
      </c>
      <c r="L185" s="75"/>
      <c r="M185" s="76"/>
      <c r="R185" s="23">
        <v>4</v>
      </c>
    </row>
    <row r="186" spans="1:13" ht="14.25">
      <c r="A186" s="8" t="s">
        <v>51</v>
      </c>
      <c r="B186" s="43" t="s">
        <v>207</v>
      </c>
      <c r="C186" s="44"/>
      <c r="D186" s="9" t="s">
        <v>31</v>
      </c>
      <c r="E186" s="8" t="s">
        <v>191</v>
      </c>
      <c r="F186" s="45" t="s">
        <v>192</v>
      </c>
      <c r="G186" s="46"/>
      <c r="H186" s="2" t="s">
        <v>14</v>
      </c>
      <c r="I186" s="43" t="s">
        <v>160</v>
      </c>
      <c r="J186" s="44"/>
      <c r="K186" s="50">
        <v>0.1</v>
      </c>
      <c r="L186" s="51"/>
      <c r="M186" s="52"/>
    </row>
    <row r="187" spans="1:13" ht="14.25">
      <c r="A187" s="8" t="s">
        <v>51</v>
      </c>
      <c r="B187" s="43" t="s">
        <v>209</v>
      </c>
      <c r="C187" s="44"/>
      <c r="D187" s="9" t="s">
        <v>31</v>
      </c>
      <c r="E187" s="8" t="s">
        <v>191</v>
      </c>
      <c r="F187" s="45" t="s">
        <v>192</v>
      </c>
      <c r="G187" s="46"/>
      <c r="H187" s="2" t="s">
        <v>14</v>
      </c>
      <c r="I187" s="43" t="s">
        <v>160</v>
      </c>
      <c r="J187" s="44"/>
      <c r="K187" s="50">
        <v>0.39</v>
      </c>
      <c r="L187" s="51"/>
      <c r="M187" s="52"/>
    </row>
    <row r="188" spans="1:13" ht="14.25">
      <c r="A188" s="8" t="s">
        <v>51</v>
      </c>
      <c r="B188" s="43" t="s">
        <v>209</v>
      </c>
      <c r="C188" s="44"/>
      <c r="D188" s="9" t="s">
        <v>31</v>
      </c>
      <c r="E188" s="8" t="s">
        <v>182</v>
      </c>
      <c r="F188" s="45" t="s">
        <v>183</v>
      </c>
      <c r="G188" s="46"/>
      <c r="H188" s="2" t="s">
        <v>15</v>
      </c>
      <c r="I188" s="43" t="s">
        <v>160</v>
      </c>
      <c r="J188" s="44"/>
      <c r="K188" s="50">
        <v>1.56</v>
      </c>
      <c r="L188" s="51"/>
      <c r="M188" s="52"/>
    </row>
    <row r="189" spans="1:18" ht="14.25">
      <c r="A189" s="8" t="s">
        <v>51</v>
      </c>
      <c r="B189" s="43" t="s">
        <v>209</v>
      </c>
      <c r="C189" s="44"/>
      <c r="D189" s="9" t="s">
        <v>31</v>
      </c>
      <c r="E189" s="8" t="s">
        <v>180</v>
      </c>
      <c r="F189" s="45" t="s">
        <v>181</v>
      </c>
      <c r="G189" s="46"/>
      <c r="H189" s="2" t="s">
        <v>92</v>
      </c>
      <c r="I189" s="43" t="s">
        <v>154</v>
      </c>
      <c r="J189" s="44"/>
      <c r="K189" s="74">
        <v>15</v>
      </c>
      <c r="L189" s="75"/>
      <c r="M189" s="76"/>
      <c r="R189" s="23">
        <v>4</v>
      </c>
    </row>
    <row r="190" spans="1:13" ht="14.25">
      <c r="A190" s="8" t="s">
        <v>51</v>
      </c>
      <c r="B190" s="43" t="s">
        <v>209</v>
      </c>
      <c r="C190" s="44"/>
      <c r="D190" s="9" t="s">
        <v>31</v>
      </c>
      <c r="E190" s="8" t="s">
        <v>193</v>
      </c>
      <c r="F190" s="45" t="s">
        <v>194</v>
      </c>
      <c r="G190" s="46"/>
      <c r="H190" s="2" t="s">
        <v>15</v>
      </c>
      <c r="I190" s="43" t="s">
        <v>160</v>
      </c>
      <c r="J190" s="44"/>
      <c r="K190" s="50">
        <v>1.63</v>
      </c>
      <c r="L190" s="51"/>
      <c r="M190" s="52"/>
    </row>
    <row r="191" spans="1:13" ht="14.25">
      <c r="A191" s="8" t="s">
        <v>51</v>
      </c>
      <c r="B191" s="43" t="s">
        <v>209</v>
      </c>
      <c r="C191" s="44"/>
      <c r="D191" s="9" t="s">
        <v>31</v>
      </c>
      <c r="E191" s="8" t="s">
        <v>195</v>
      </c>
      <c r="F191" s="45" t="s">
        <v>196</v>
      </c>
      <c r="G191" s="46"/>
      <c r="H191" s="2" t="s">
        <v>14</v>
      </c>
      <c r="I191" s="43" t="s">
        <v>160</v>
      </c>
      <c r="J191" s="44"/>
      <c r="K191" s="50">
        <v>1.56</v>
      </c>
      <c r="L191" s="51"/>
      <c r="M191" s="52"/>
    </row>
    <row r="192" spans="1:13" ht="14.25">
      <c r="A192" s="8" t="s">
        <v>51</v>
      </c>
      <c r="B192" s="43" t="s">
        <v>209</v>
      </c>
      <c r="C192" s="44"/>
      <c r="D192" s="9" t="s">
        <v>31</v>
      </c>
      <c r="E192" s="8" t="s">
        <v>189</v>
      </c>
      <c r="F192" s="45" t="s">
        <v>190</v>
      </c>
      <c r="G192" s="46"/>
      <c r="H192" s="2" t="s">
        <v>15</v>
      </c>
      <c r="I192" s="43" t="s">
        <v>160</v>
      </c>
      <c r="J192" s="44"/>
      <c r="K192" s="50">
        <v>1.95</v>
      </c>
      <c r="L192" s="51"/>
      <c r="M192" s="52"/>
    </row>
    <row r="193" spans="1:13" ht="14.25">
      <c r="A193" s="8" t="s">
        <v>51</v>
      </c>
      <c r="B193" s="43" t="s">
        <v>210</v>
      </c>
      <c r="C193" s="44"/>
      <c r="D193" s="9" t="s">
        <v>31</v>
      </c>
      <c r="E193" s="8" t="s">
        <v>193</v>
      </c>
      <c r="F193" s="45" t="s">
        <v>194</v>
      </c>
      <c r="G193" s="46"/>
      <c r="H193" s="2" t="s">
        <v>15</v>
      </c>
      <c r="I193" s="43" t="s">
        <v>160</v>
      </c>
      <c r="J193" s="44"/>
      <c r="K193" s="50">
        <v>4.22</v>
      </c>
      <c r="L193" s="51"/>
      <c r="M193" s="52"/>
    </row>
    <row r="194" spans="1:13" ht="14.25">
      <c r="A194" s="8" t="s">
        <v>51</v>
      </c>
      <c r="B194" s="43" t="s">
        <v>210</v>
      </c>
      <c r="C194" s="44"/>
      <c r="D194" s="9" t="s">
        <v>31</v>
      </c>
      <c r="E194" s="8" t="s">
        <v>191</v>
      </c>
      <c r="F194" s="45" t="s">
        <v>192</v>
      </c>
      <c r="G194" s="46"/>
      <c r="H194" s="2" t="s">
        <v>14</v>
      </c>
      <c r="I194" s="43" t="s">
        <v>160</v>
      </c>
      <c r="J194" s="44"/>
      <c r="K194" s="50">
        <v>0.1</v>
      </c>
      <c r="L194" s="51"/>
      <c r="M194" s="52"/>
    </row>
    <row r="195" spans="1:18" ht="14.25">
      <c r="A195" s="8" t="s">
        <v>51</v>
      </c>
      <c r="B195" s="43" t="s">
        <v>210</v>
      </c>
      <c r="C195" s="44"/>
      <c r="D195" s="9" t="s">
        <v>31</v>
      </c>
      <c r="E195" s="8" t="s">
        <v>180</v>
      </c>
      <c r="F195" s="45" t="s">
        <v>181</v>
      </c>
      <c r="G195" s="46"/>
      <c r="H195" s="2" t="s">
        <v>14</v>
      </c>
      <c r="I195" s="43" t="s">
        <v>154</v>
      </c>
      <c r="J195" s="44"/>
      <c r="K195" s="74">
        <v>15</v>
      </c>
      <c r="L195" s="75"/>
      <c r="M195" s="76"/>
      <c r="R195" s="23">
        <v>4</v>
      </c>
    </row>
    <row r="196" spans="1:13" ht="14.25">
      <c r="A196" s="8" t="s">
        <v>51</v>
      </c>
      <c r="B196" s="43" t="s">
        <v>210</v>
      </c>
      <c r="C196" s="44"/>
      <c r="D196" s="9" t="s">
        <v>31</v>
      </c>
      <c r="E196" s="8" t="s">
        <v>189</v>
      </c>
      <c r="F196" s="45" t="s">
        <v>190</v>
      </c>
      <c r="G196" s="46"/>
      <c r="H196" s="2" t="s">
        <v>15</v>
      </c>
      <c r="I196" s="43" t="s">
        <v>160</v>
      </c>
      <c r="J196" s="44"/>
      <c r="K196" s="50">
        <v>0.1</v>
      </c>
      <c r="L196" s="51"/>
      <c r="M196" s="52"/>
    </row>
    <row r="197" spans="1:13" ht="14.25">
      <c r="A197" s="8" t="s">
        <v>51</v>
      </c>
      <c r="B197" s="43" t="s">
        <v>210</v>
      </c>
      <c r="C197" s="44"/>
      <c r="D197" s="9" t="s">
        <v>31</v>
      </c>
      <c r="E197" s="8" t="s">
        <v>182</v>
      </c>
      <c r="F197" s="45" t="s">
        <v>183</v>
      </c>
      <c r="G197" s="46"/>
      <c r="H197" s="2" t="s">
        <v>15</v>
      </c>
      <c r="I197" s="43" t="s">
        <v>160</v>
      </c>
      <c r="J197" s="44"/>
      <c r="K197" s="50">
        <v>2.89</v>
      </c>
      <c r="L197" s="51"/>
      <c r="M197" s="52"/>
    </row>
    <row r="198" spans="1:13" ht="14.25">
      <c r="A198" s="8" t="s">
        <v>51</v>
      </c>
      <c r="B198" s="43" t="s">
        <v>210</v>
      </c>
      <c r="C198" s="44"/>
      <c r="D198" s="9" t="s">
        <v>31</v>
      </c>
      <c r="E198" s="8" t="s">
        <v>195</v>
      </c>
      <c r="F198" s="45" t="s">
        <v>196</v>
      </c>
      <c r="G198" s="46"/>
      <c r="H198" s="2" t="s">
        <v>14</v>
      </c>
      <c r="I198" s="43" t="s">
        <v>160</v>
      </c>
      <c r="J198" s="44"/>
      <c r="K198" s="50">
        <v>2.89</v>
      </c>
      <c r="L198" s="51"/>
      <c r="M198" s="52"/>
    </row>
    <row r="199" spans="1:13" ht="15" thickBot="1">
      <c r="A199" s="8" t="s">
        <v>51</v>
      </c>
      <c r="B199" s="43" t="s">
        <v>210</v>
      </c>
      <c r="C199" s="44"/>
      <c r="D199" s="9" t="s">
        <v>31</v>
      </c>
      <c r="E199" s="8" t="s">
        <v>199</v>
      </c>
      <c r="F199" s="45" t="s">
        <v>200</v>
      </c>
      <c r="G199" s="46"/>
      <c r="H199" s="2" t="s">
        <v>14</v>
      </c>
      <c r="I199" s="43" t="s">
        <v>201</v>
      </c>
      <c r="J199" s="44"/>
      <c r="K199" s="50">
        <v>4</v>
      </c>
      <c r="L199" s="51"/>
      <c r="M199" s="52"/>
    </row>
    <row r="200" spans="1:17" ht="15" thickBot="1">
      <c r="A200" s="53" t="s">
        <v>211</v>
      </c>
      <c r="B200" s="54"/>
      <c r="C200" s="54"/>
      <c r="D200" s="54"/>
      <c r="E200" s="54" t="s">
        <v>212</v>
      </c>
      <c r="F200" s="54"/>
      <c r="G200" s="54"/>
      <c r="H200" s="6" t="s">
        <v>26</v>
      </c>
      <c r="I200" s="57" t="s">
        <v>27</v>
      </c>
      <c r="J200" s="58"/>
      <c r="K200" s="59">
        <v>6168.91</v>
      </c>
      <c r="L200" s="59"/>
      <c r="M200" s="60"/>
      <c r="O200" s="19">
        <v>6168.91</v>
      </c>
      <c r="Q200" s="22"/>
    </row>
    <row r="201" spans="1:18" ht="15" thickBot="1">
      <c r="A201" s="55"/>
      <c r="B201" s="56"/>
      <c r="C201" s="56"/>
      <c r="D201" s="56"/>
      <c r="E201" s="56"/>
      <c r="F201" s="56"/>
      <c r="G201" s="56"/>
      <c r="H201" s="7" t="s">
        <v>26</v>
      </c>
      <c r="I201" s="61" t="s">
        <v>28</v>
      </c>
      <c r="J201" s="62"/>
      <c r="K201" s="63">
        <f>P201+R201</f>
        <v>114.62</v>
      </c>
      <c r="L201" s="63"/>
      <c r="M201" s="64"/>
      <c r="P201" s="19">
        <f>P212+P216+P230</f>
        <v>30.619999999999997</v>
      </c>
      <c r="R201" s="22">
        <f>R204+R210+R215+R218+R221+R222+R224+R227+R235+R240+R245+R247+R250+R255+R258+R262+R265+R267+R269+R273+R282+R294</f>
        <v>84</v>
      </c>
    </row>
    <row r="202" spans="1:13" ht="14.25">
      <c r="A202" s="8" t="s">
        <v>62</v>
      </c>
      <c r="B202" s="43" t="s">
        <v>213</v>
      </c>
      <c r="C202" s="44"/>
      <c r="D202" s="9" t="s">
        <v>31</v>
      </c>
      <c r="E202" s="8" t="s">
        <v>214</v>
      </c>
      <c r="F202" s="45" t="s">
        <v>215</v>
      </c>
      <c r="G202" s="46"/>
      <c r="H202" s="2" t="s">
        <v>92</v>
      </c>
      <c r="I202" s="43" t="s">
        <v>138</v>
      </c>
      <c r="J202" s="44"/>
      <c r="K202" s="50">
        <v>8</v>
      </c>
      <c r="L202" s="51"/>
      <c r="M202" s="52"/>
    </row>
    <row r="203" spans="1:13" ht="14.25">
      <c r="A203" s="8" t="s">
        <v>62</v>
      </c>
      <c r="B203" s="43" t="s">
        <v>213</v>
      </c>
      <c r="C203" s="44"/>
      <c r="D203" s="9" t="s">
        <v>31</v>
      </c>
      <c r="E203" s="8" t="s">
        <v>189</v>
      </c>
      <c r="F203" s="45" t="s">
        <v>190</v>
      </c>
      <c r="G203" s="46"/>
      <c r="H203" s="2" t="s">
        <v>15</v>
      </c>
      <c r="I203" s="43" t="s">
        <v>160</v>
      </c>
      <c r="J203" s="44"/>
      <c r="K203" s="50">
        <v>14.4</v>
      </c>
      <c r="L203" s="51"/>
      <c r="M203" s="52"/>
    </row>
    <row r="204" spans="1:18" ht="14.25">
      <c r="A204" s="8" t="s">
        <v>62</v>
      </c>
      <c r="B204" s="43" t="s">
        <v>213</v>
      </c>
      <c r="C204" s="44"/>
      <c r="D204" s="9" t="s">
        <v>31</v>
      </c>
      <c r="E204" s="8" t="s">
        <v>180</v>
      </c>
      <c r="F204" s="45" t="s">
        <v>181</v>
      </c>
      <c r="G204" s="46"/>
      <c r="H204" s="2" t="s">
        <v>14</v>
      </c>
      <c r="I204" s="43" t="s">
        <v>154</v>
      </c>
      <c r="J204" s="44"/>
      <c r="K204" s="74">
        <v>5</v>
      </c>
      <c r="L204" s="75"/>
      <c r="M204" s="76"/>
      <c r="R204" s="23">
        <v>1</v>
      </c>
    </row>
    <row r="205" spans="1:13" ht="14.25">
      <c r="A205" s="8" t="s">
        <v>62</v>
      </c>
      <c r="B205" s="43" t="s">
        <v>213</v>
      </c>
      <c r="C205" s="44"/>
      <c r="D205" s="9" t="s">
        <v>31</v>
      </c>
      <c r="E205" s="8" t="s">
        <v>193</v>
      </c>
      <c r="F205" s="45" t="s">
        <v>194</v>
      </c>
      <c r="G205" s="46"/>
      <c r="H205" s="2" t="s">
        <v>15</v>
      </c>
      <c r="I205" s="43" t="s">
        <v>160</v>
      </c>
      <c r="J205" s="44"/>
      <c r="K205" s="50">
        <v>15.7</v>
      </c>
      <c r="L205" s="51"/>
      <c r="M205" s="52"/>
    </row>
    <row r="206" spans="1:13" ht="14.25">
      <c r="A206" s="8" t="s">
        <v>62</v>
      </c>
      <c r="B206" s="43" t="s">
        <v>213</v>
      </c>
      <c r="C206" s="44"/>
      <c r="D206" s="9" t="s">
        <v>31</v>
      </c>
      <c r="E206" s="8" t="s">
        <v>191</v>
      </c>
      <c r="F206" s="45" t="s">
        <v>192</v>
      </c>
      <c r="G206" s="46"/>
      <c r="H206" s="2" t="s">
        <v>14</v>
      </c>
      <c r="I206" s="43" t="s">
        <v>160</v>
      </c>
      <c r="J206" s="44"/>
      <c r="K206" s="50">
        <v>14.4</v>
      </c>
      <c r="L206" s="51"/>
      <c r="M206" s="52"/>
    </row>
    <row r="207" spans="1:13" ht="14.25">
      <c r="A207" s="8" t="s">
        <v>62</v>
      </c>
      <c r="B207" s="43" t="s">
        <v>213</v>
      </c>
      <c r="C207" s="44"/>
      <c r="D207" s="9" t="s">
        <v>31</v>
      </c>
      <c r="E207" s="8" t="s">
        <v>136</v>
      </c>
      <c r="F207" s="45" t="s">
        <v>137</v>
      </c>
      <c r="G207" s="46"/>
      <c r="H207" s="2" t="s">
        <v>92</v>
      </c>
      <c r="I207" s="43" t="s">
        <v>138</v>
      </c>
      <c r="J207" s="44"/>
      <c r="K207" s="50">
        <v>4</v>
      </c>
      <c r="L207" s="51"/>
      <c r="M207" s="52"/>
    </row>
    <row r="208" spans="1:13" ht="14.25">
      <c r="A208" s="8" t="s">
        <v>62</v>
      </c>
      <c r="B208" s="43" t="s">
        <v>216</v>
      </c>
      <c r="C208" s="44"/>
      <c r="D208" s="9" t="s">
        <v>31</v>
      </c>
      <c r="E208" s="8" t="s">
        <v>195</v>
      </c>
      <c r="F208" s="45" t="s">
        <v>196</v>
      </c>
      <c r="G208" s="46"/>
      <c r="H208" s="2" t="s">
        <v>14</v>
      </c>
      <c r="I208" s="43" t="s">
        <v>160</v>
      </c>
      <c r="J208" s="44"/>
      <c r="K208" s="50">
        <v>8.1</v>
      </c>
      <c r="L208" s="51"/>
      <c r="M208" s="52"/>
    </row>
    <row r="209" spans="1:13" ht="14.25">
      <c r="A209" s="8" t="s">
        <v>62</v>
      </c>
      <c r="B209" s="43" t="s">
        <v>216</v>
      </c>
      <c r="C209" s="44"/>
      <c r="D209" s="9" t="s">
        <v>31</v>
      </c>
      <c r="E209" s="8" t="s">
        <v>191</v>
      </c>
      <c r="F209" s="45" t="s">
        <v>192</v>
      </c>
      <c r="G209" s="46"/>
      <c r="H209" s="2" t="s">
        <v>14</v>
      </c>
      <c r="I209" s="43" t="s">
        <v>160</v>
      </c>
      <c r="J209" s="44"/>
      <c r="K209" s="50">
        <v>0.2</v>
      </c>
      <c r="L209" s="51"/>
      <c r="M209" s="52"/>
    </row>
    <row r="210" spans="1:18" ht="14.25">
      <c r="A210" s="8" t="s">
        <v>62</v>
      </c>
      <c r="B210" s="43" t="s">
        <v>216</v>
      </c>
      <c r="C210" s="44"/>
      <c r="D210" s="9" t="s">
        <v>31</v>
      </c>
      <c r="E210" s="8" t="s">
        <v>180</v>
      </c>
      <c r="F210" s="45" t="s">
        <v>181</v>
      </c>
      <c r="G210" s="46"/>
      <c r="H210" s="2" t="s">
        <v>14</v>
      </c>
      <c r="I210" s="43" t="s">
        <v>154</v>
      </c>
      <c r="J210" s="44"/>
      <c r="K210" s="74">
        <v>5</v>
      </c>
      <c r="L210" s="75"/>
      <c r="M210" s="76"/>
      <c r="R210" s="23">
        <v>5</v>
      </c>
    </row>
    <row r="211" spans="1:13" ht="14.25">
      <c r="A211" s="8" t="s">
        <v>62</v>
      </c>
      <c r="B211" s="43" t="s">
        <v>216</v>
      </c>
      <c r="C211" s="44"/>
      <c r="D211" s="9" t="s">
        <v>31</v>
      </c>
      <c r="E211" s="8" t="s">
        <v>182</v>
      </c>
      <c r="F211" s="45" t="s">
        <v>183</v>
      </c>
      <c r="G211" s="46"/>
      <c r="H211" s="2" t="s">
        <v>15</v>
      </c>
      <c r="I211" s="43" t="s">
        <v>160</v>
      </c>
      <c r="J211" s="44"/>
      <c r="K211" s="50">
        <v>8.1</v>
      </c>
      <c r="L211" s="51"/>
      <c r="M211" s="52"/>
    </row>
    <row r="212" spans="1:16" ht="14.25">
      <c r="A212" s="8" t="s">
        <v>62</v>
      </c>
      <c r="B212" s="43" t="s">
        <v>216</v>
      </c>
      <c r="C212" s="44"/>
      <c r="D212" s="9" t="s">
        <v>31</v>
      </c>
      <c r="E212" s="8" t="s">
        <v>156</v>
      </c>
      <c r="F212" s="45" t="s">
        <v>157</v>
      </c>
      <c r="G212" s="46"/>
      <c r="H212" s="2" t="s">
        <v>15</v>
      </c>
      <c r="I212" s="43" t="s">
        <v>154</v>
      </c>
      <c r="J212" s="44"/>
      <c r="K212" s="71">
        <v>7.26</v>
      </c>
      <c r="L212" s="72"/>
      <c r="M212" s="73"/>
      <c r="P212" s="21">
        <v>10.53</v>
      </c>
    </row>
    <row r="213" spans="1:13" ht="14.25">
      <c r="A213" s="8" t="s">
        <v>62</v>
      </c>
      <c r="B213" s="43" t="s">
        <v>216</v>
      </c>
      <c r="C213" s="44"/>
      <c r="D213" s="9" t="s">
        <v>31</v>
      </c>
      <c r="E213" s="8" t="s">
        <v>189</v>
      </c>
      <c r="F213" s="45" t="s">
        <v>190</v>
      </c>
      <c r="G213" s="46"/>
      <c r="H213" s="2" t="s">
        <v>15</v>
      </c>
      <c r="I213" s="43" t="s">
        <v>160</v>
      </c>
      <c r="J213" s="44"/>
      <c r="K213" s="50">
        <v>0.2</v>
      </c>
      <c r="L213" s="51"/>
      <c r="M213" s="52"/>
    </row>
    <row r="214" spans="1:13" ht="14.25">
      <c r="A214" s="8" t="s">
        <v>29</v>
      </c>
      <c r="B214" s="43" t="s">
        <v>217</v>
      </c>
      <c r="C214" s="44"/>
      <c r="D214" s="9" t="s">
        <v>31</v>
      </c>
      <c r="E214" s="8" t="s">
        <v>182</v>
      </c>
      <c r="F214" s="45" t="s">
        <v>183</v>
      </c>
      <c r="G214" s="46"/>
      <c r="H214" s="2" t="s">
        <v>15</v>
      </c>
      <c r="I214" s="43" t="s">
        <v>160</v>
      </c>
      <c r="J214" s="44"/>
      <c r="K214" s="50">
        <v>7.4</v>
      </c>
      <c r="L214" s="51"/>
      <c r="M214" s="52"/>
    </row>
    <row r="215" spans="1:18" ht="14.25">
      <c r="A215" s="8" t="s">
        <v>29</v>
      </c>
      <c r="B215" s="43" t="s">
        <v>217</v>
      </c>
      <c r="C215" s="44"/>
      <c r="D215" s="9" t="s">
        <v>31</v>
      </c>
      <c r="E215" s="8" t="s">
        <v>180</v>
      </c>
      <c r="F215" s="45" t="s">
        <v>181</v>
      </c>
      <c r="G215" s="46"/>
      <c r="H215" s="2" t="s">
        <v>14</v>
      </c>
      <c r="I215" s="43" t="s">
        <v>154</v>
      </c>
      <c r="J215" s="44"/>
      <c r="K215" s="74">
        <v>8</v>
      </c>
      <c r="L215" s="75"/>
      <c r="M215" s="76"/>
      <c r="R215" s="23">
        <v>4</v>
      </c>
    </row>
    <row r="216" spans="1:16" ht="14.25">
      <c r="A216" s="8" t="s">
        <v>29</v>
      </c>
      <c r="B216" s="43" t="s">
        <v>218</v>
      </c>
      <c r="C216" s="44"/>
      <c r="D216" s="9" t="s">
        <v>31</v>
      </c>
      <c r="E216" s="8" t="s">
        <v>168</v>
      </c>
      <c r="F216" s="45" t="s">
        <v>169</v>
      </c>
      <c r="G216" s="46"/>
      <c r="H216" s="2" t="s">
        <v>15</v>
      </c>
      <c r="I216" s="43" t="s">
        <v>154</v>
      </c>
      <c r="J216" s="44"/>
      <c r="K216" s="71">
        <v>17</v>
      </c>
      <c r="L216" s="72"/>
      <c r="M216" s="73"/>
      <c r="P216" s="21">
        <v>15.3</v>
      </c>
    </row>
    <row r="217" spans="1:13" ht="14.25">
      <c r="A217" s="8" t="s">
        <v>29</v>
      </c>
      <c r="B217" s="43" t="s">
        <v>218</v>
      </c>
      <c r="C217" s="44"/>
      <c r="D217" s="9" t="s">
        <v>31</v>
      </c>
      <c r="E217" s="8" t="s">
        <v>182</v>
      </c>
      <c r="F217" s="45" t="s">
        <v>183</v>
      </c>
      <c r="G217" s="46"/>
      <c r="H217" s="2" t="s">
        <v>15</v>
      </c>
      <c r="I217" s="43" t="s">
        <v>160</v>
      </c>
      <c r="J217" s="44"/>
      <c r="K217" s="50">
        <v>18.9</v>
      </c>
      <c r="L217" s="51"/>
      <c r="M217" s="52"/>
    </row>
    <row r="218" spans="1:18" ht="14.25">
      <c r="A218" s="8" t="s">
        <v>29</v>
      </c>
      <c r="B218" s="43" t="s">
        <v>218</v>
      </c>
      <c r="C218" s="44"/>
      <c r="D218" s="9" t="s">
        <v>31</v>
      </c>
      <c r="E218" s="8" t="s">
        <v>180</v>
      </c>
      <c r="F218" s="45" t="s">
        <v>181</v>
      </c>
      <c r="G218" s="46"/>
      <c r="H218" s="2" t="s">
        <v>14</v>
      </c>
      <c r="I218" s="43" t="s">
        <v>154</v>
      </c>
      <c r="J218" s="44"/>
      <c r="K218" s="74">
        <v>5</v>
      </c>
      <c r="L218" s="75"/>
      <c r="M218" s="76"/>
      <c r="R218" s="23">
        <v>2</v>
      </c>
    </row>
    <row r="219" spans="1:13" ht="14.25">
      <c r="A219" s="8" t="s">
        <v>29</v>
      </c>
      <c r="B219" s="43" t="s">
        <v>218</v>
      </c>
      <c r="C219" s="44"/>
      <c r="D219" s="9" t="s">
        <v>31</v>
      </c>
      <c r="E219" s="8" t="s">
        <v>189</v>
      </c>
      <c r="F219" s="45" t="s">
        <v>190</v>
      </c>
      <c r="G219" s="46"/>
      <c r="H219" s="2" t="s">
        <v>15</v>
      </c>
      <c r="I219" s="43" t="s">
        <v>160</v>
      </c>
      <c r="J219" s="44"/>
      <c r="K219" s="50">
        <v>0.2</v>
      </c>
      <c r="L219" s="51"/>
      <c r="M219" s="52"/>
    </row>
    <row r="220" spans="1:13" ht="14.25">
      <c r="A220" s="8" t="s">
        <v>29</v>
      </c>
      <c r="B220" s="43" t="s">
        <v>219</v>
      </c>
      <c r="C220" s="44"/>
      <c r="D220" s="9" t="s">
        <v>31</v>
      </c>
      <c r="E220" s="8" t="s">
        <v>182</v>
      </c>
      <c r="F220" s="45" t="s">
        <v>183</v>
      </c>
      <c r="G220" s="46"/>
      <c r="H220" s="2" t="s">
        <v>15</v>
      </c>
      <c r="I220" s="43" t="s">
        <v>160</v>
      </c>
      <c r="J220" s="44"/>
      <c r="K220" s="50">
        <v>13</v>
      </c>
      <c r="L220" s="51"/>
      <c r="M220" s="52"/>
    </row>
    <row r="221" spans="1:18" ht="14.25">
      <c r="A221" s="8" t="s">
        <v>29</v>
      </c>
      <c r="B221" s="43" t="s">
        <v>219</v>
      </c>
      <c r="C221" s="44"/>
      <c r="D221" s="9" t="s">
        <v>31</v>
      </c>
      <c r="E221" s="8" t="s">
        <v>180</v>
      </c>
      <c r="F221" s="45" t="s">
        <v>181</v>
      </c>
      <c r="G221" s="46"/>
      <c r="H221" s="2" t="s">
        <v>14</v>
      </c>
      <c r="I221" s="43" t="s">
        <v>154</v>
      </c>
      <c r="J221" s="44"/>
      <c r="K221" s="74">
        <v>6</v>
      </c>
      <c r="L221" s="75"/>
      <c r="M221" s="76"/>
      <c r="R221" s="23">
        <v>3</v>
      </c>
    </row>
    <row r="222" spans="1:18" ht="14.25">
      <c r="A222" s="8" t="s">
        <v>29</v>
      </c>
      <c r="B222" s="43" t="s">
        <v>220</v>
      </c>
      <c r="C222" s="44"/>
      <c r="D222" s="9" t="s">
        <v>31</v>
      </c>
      <c r="E222" s="8" t="s">
        <v>180</v>
      </c>
      <c r="F222" s="45" t="s">
        <v>181</v>
      </c>
      <c r="G222" s="46"/>
      <c r="H222" s="2" t="s">
        <v>14</v>
      </c>
      <c r="I222" s="43" t="s">
        <v>154</v>
      </c>
      <c r="J222" s="44"/>
      <c r="K222" s="74">
        <v>5</v>
      </c>
      <c r="L222" s="75"/>
      <c r="M222" s="76"/>
      <c r="R222" s="23">
        <v>3</v>
      </c>
    </row>
    <row r="223" spans="1:13" ht="14.25">
      <c r="A223" s="8" t="s">
        <v>29</v>
      </c>
      <c r="B223" s="43" t="s">
        <v>220</v>
      </c>
      <c r="C223" s="44"/>
      <c r="D223" s="9" t="s">
        <v>31</v>
      </c>
      <c r="E223" s="8" t="s">
        <v>189</v>
      </c>
      <c r="F223" s="45" t="s">
        <v>190</v>
      </c>
      <c r="G223" s="46"/>
      <c r="H223" s="2" t="s">
        <v>15</v>
      </c>
      <c r="I223" s="43" t="s">
        <v>160</v>
      </c>
      <c r="J223" s="44"/>
      <c r="K223" s="50">
        <v>2.2</v>
      </c>
      <c r="L223" s="51"/>
      <c r="M223" s="52"/>
    </row>
    <row r="224" spans="1:18" ht="14.25">
      <c r="A224" s="8" t="s">
        <v>29</v>
      </c>
      <c r="B224" s="43" t="s">
        <v>221</v>
      </c>
      <c r="C224" s="44"/>
      <c r="D224" s="9" t="s">
        <v>31</v>
      </c>
      <c r="E224" s="8" t="s">
        <v>180</v>
      </c>
      <c r="F224" s="45" t="s">
        <v>181</v>
      </c>
      <c r="G224" s="46"/>
      <c r="H224" s="2" t="s">
        <v>14</v>
      </c>
      <c r="I224" s="43" t="s">
        <v>154</v>
      </c>
      <c r="J224" s="44"/>
      <c r="K224" s="74">
        <v>5</v>
      </c>
      <c r="L224" s="75"/>
      <c r="M224" s="76"/>
      <c r="R224" s="23">
        <v>2</v>
      </c>
    </row>
    <row r="225" spans="1:13" ht="14.25">
      <c r="A225" s="8" t="s">
        <v>29</v>
      </c>
      <c r="B225" s="43" t="s">
        <v>221</v>
      </c>
      <c r="C225" s="44"/>
      <c r="D225" s="9" t="s">
        <v>31</v>
      </c>
      <c r="E225" s="8" t="s">
        <v>189</v>
      </c>
      <c r="F225" s="45" t="s">
        <v>190</v>
      </c>
      <c r="G225" s="46"/>
      <c r="H225" s="2" t="s">
        <v>15</v>
      </c>
      <c r="I225" s="43" t="s">
        <v>160</v>
      </c>
      <c r="J225" s="44"/>
      <c r="K225" s="50">
        <v>4.4</v>
      </c>
      <c r="L225" s="51"/>
      <c r="M225" s="52"/>
    </row>
    <row r="226" spans="1:13" ht="14.25">
      <c r="A226" s="8" t="s">
        <v>29</v>
      </c>
      <c r="B226" s="43" t="s">
        <v>222</v>
      </c>
      <c r="C226" s="44"/>
      <c r="D226" s="9" t="s">
        <v>31</v>
      </c>
      <c r="E226" s="8" t="s">
        <v>182</v>
      </c>
      <c r="F226" s="45" t="s">
        <v>183</v>
      </c>
      <c r="G226" s="46"/>
      <c r="H226" s="2" t="s">
        <v>15</v>
      </c>
      <c r="I226" s="43" t="s">
        <v>160</v>
      </c>
      <c r="J226" s="44"/>
      <c r="K226" s="50">
        <v>9.6</v>
      </c>
      <c r="L226" s="51"/>
      <c r="M226" s="52"/>
    </row>
    <row r="227" spans="1:18" ht="14.25">
      <c r="A227" s="8" t="s">
        <v>29</v>
      </c>
      <c r="B227" s="43" t="s">
        <v>223</v>
      </c>
      <c r="C227" s="44"/>
      <c r="D227" s="9" t="s">
        <v>31</v>
      </c>
      <c r="E227" s="8" t="s">
        <v>180</v>
      </c>
      <c r="F227" s="45" t="s">
        <v>181</v>
      </c>
      <c r="G227" s="46"/>
      <c r="H227" s="2" t="s">
        <v>14</v>
      </c>
      <c r="I227" s="43" t="s">
        <v>154</v>
      </c>
      <c r="J227" s="44"/>
      <c r="K227" s="74">
        <v>2</v>
      </c>
      <c r="L227" s="75"/>
      <c r="M227" s="76"/>
      <c r="R227" s="23">
        <v>1</v>
      </c>
    </row>
    <row r="228" spans="1:13" ht="14.25">
      <c r="A228" s="8" t="s">
        <v>29</v>
      </c>
      <c r="B228" s="43" t="s">
        <v>223</v>
      </c>
      <c r="C228" s="44"/>
      <c r="D228" s="9" t="s">
        <v>31</v>
      </c>
      <c r="E228" s="8" t="s">
        <v>182</v>
      </c>
      <c r="F228" s="45" t="s">
        <v>183</v>
      </c>
      <c r="G228" s="46"/>
      <c r="H228" s="2" t="s">
        <v>15</v>
      </c>
      <c r="I228" s="43" t="s">
        <v>160</v>
      </c>
      <c r="J228" s="44"/>
      <c r="K228" s="50">
        <v>10.3</v>
      </c>
      <c r="L228" s="51"/>
      <c r="M228" s="52"/>
    </row>
    <row r="229" spans="1:13" ht="14.25">
      <c r="A229" s="8" t="s">
        <v>35</v>
      </c>
      <c r="B229" s="43" t="s">
        <v>224</v>
      </c>
      <c r="C229" s="44"/>
      <c r="D229" s="9" t="s">
        <v>31</v>
      </c>
      <c r="E229" s="8" t="s">
        <v>189</v>
      </c>
      <c r="F229" s="45" t="s">
        <v>190</v>
      </c>
      <c r="G229" s="46"/>
      <c r="H229" s="2" t="s">
        <v>15</v>
      </c>
      <c r="I229" s="43" t="s">
        <v>160</v>
      </c>
      <c r="J229" s="44"/>
      <c r="K229" s="50">
        <v>3.7</v>
      </c>
      <c r="L229" s="51"/>
      <c r="M229" s="52"/>
    </row>
    <row r="230" spans="1:16" ht="14.25">
      <c r="A230" s="8" t="s">
        <v>35</v>
      </c>
      <c r="B230" s="43" t="s">
        <v>224</v>
      </c>
      <c r="C230" s="44"/>
      <c r="D230" s="9" t="s">
        <v>31</v>
      </c>
      <c r="E230" s="8" t="s">
        <v>156</v>
      </c>
      <c r="F230" s="45" t="s">
        <v>157</v>
      </c>
      <c r="G230" s="46"/>
      <c r="H230" s="2" t="s">
        <v>15</v>
      </c>
      <c r="I230" s="43" t="s">
        <v>154</v>
      </c>
      <c r="J230" s="44"/>
      <c r="K230" s="71">
        <v>3.3</v>
      </c>
      <c r="L230" s="72"/>
      <c r="M230" s="73"/>
      <c r="P230" s="21">
        <v>4.79</v>
      </c>
    </row>
    <row r="231" spans="1:13" ht="14.25">
      <c r="A231" s="8" t="s">
        <v>35</v>
      </c>
      <c r="B231" s="43" t="s">
        <v>173</v>
      </c>
      <c r="C231" s="44"/>
      <c r="D231" s="9" t="s">
        <v>31</v>
      </c>
      <c r="E231" s="8" t="s">
        <v>191</v>
      </c>
      <c r="F231" s="45" t="s">
        <v>192</v>
      </c>
      <c r="G231" s="46"/>
      <c r="H231" s="2" t="s">
        <v>14</v>
      </c>
      <c r="I231" s="43" t="s">
        <v>160</v>
      </c>
      <c r="J231" s="44"/>
      <c r="K231" s="50">
        <v>0.3</v>
      </c>
      <c r="L231" s="51"/>
      <c r="M231" s="52"/>
    </row>
    <row r="232" spans="1:13" ht="14.25">
      <c r="A232" s="8" t="s">
        <v>35</v>
      </c>
      <c r="B232" s="43" t="s">
        <v>173</v>
      </c>
      <c r="C232" s="44"/>
      <c r="D232" s="9" t="s">
        <v>31</v>
      </c>
      <c r="E232" s="8" t="s">
        <v>193</v>
      </c>
      <c r="F232" s="45" t="s">
        <v>194</v>
      </c>
      <c r="G232" s="46"/>
      <c r="H232" s="2" t="s">
        <v>15</v>
      </c>
      <c r="I232" s="43" t="s">
        <v>160</v>
      </c>
      <c r="J232" s="44"/>
      <c r="K232" s="50">
        <v>2.7</v>
      </c>
      <c r="L232" s="51"/>
      <c r="M232" s="52"/>
    </row>
    <row r="233" spans="1:13" ht="14.25">
      <c r="A233" s="8" t="s">
        <v>35</v>
      </c>
      <c r="B233" s="43" t="s">
        <v>173</v>
      </c>
      <c r="C233" s="44"/>
      <c r="D233" s="9" t="s">
        <v>31</v>
      </c>
      <c r="E233" s="8" t="s">
        <v>189</v>
      </c>
      <c r="F233" s="45" t="s">
        <v>190</v>
      </c>
      <c r="G233" s="46"/>
      <c r="H233" s="2" t="s">
        <v>15</v>
      </c>
      <c r="I233" s="43" t="s">
        <v>160</v>
      </c>
      <c r="J233" s="44"/>
      <c r="K233" s="50">
        <v>0.3</v>
      </c>
      <c r="L233" s="51"/>
      <c r="M233" s="52"/>
    </row>
    <row r="234" spans="1:13" ht="14.25">
      <c r="A234" s="8" t="s">
        <v>35</v>
      </c>
      <c r="B234" s="43" t="s">
        <v>225</v>
      </c>
      <c r="C234" s="44"/>
      <c r="D234" s="9" t="s">
        <v>31</v>
      </c>
      <c r="E234" s="8" t="s">
        <v>199</v>
      </c>
      <c r="F234" s="45" t="s">
        <v>200</v>
      </c>
      <c r="G234" s="46"/>
      <c r="H234" s="2" t="s">
        <v>14</v>
      </c>
      <c r="I234" s="43" t="s">
        <v>201</v>
      </c>
      <c r="J234" s="44"/>
      <c r="K234" s="50">
        <v>3</v>
      </c>
      <c r="L234" s="51"/>
      <c r="M234" s="52"/>
    </row>
    <row r="235" spans="1:18" ht="14.25">
      <c r="A235" s="8" t="s">
        <v>35</v>
      </c>
      <c r="B235" s="43" t="s">
        <v>225</v>
      </c>
      <c r="C235" s="44"/>
      <c r="D235" s="9" t="s">
        <v>31</v>
      </c>
      <c r="E235" s="8" t="s">
        <v>180</v>
      </c>
      <c r="F235" s="45" t="s">
        <v>181</v>
      </c>
      <c r="G235" s="46"/>
      <c r="H235" s="2" t="s">
        <v>14</v>
      </c>
      <c r="I235" s="43" t="s">
        <v>154</v>
      </c>
      <c r="J235" s="44"/>
      <c r="K235" s="74">
        <v>10</v>
      </c>
      <c r="L235" s="75"/>
      <c r="M235" s="76"/>
      <c r="R235" s="23">
        <v>4</v>
      </c>
    </row>
    <row r="236" spans="1:13" ht="14.25">
      <c r="A236" s="8" t="s">
        <v>35</v>
      </c>
      <c r="B236" s="43" t="s">
        <v>225</v>
      </c>
      <c r="C236" s="44"/>
      <c r="D236" s="9" t="s">
        <v>31</v>
      </c>
      <c r="E236" s="8" t="s">
        <v>195</v>
      </c>
      <c r="F236" s="45" t="s">
        <v>196</v>
      </c>
      <c r="G236" s="46"/>
      <c r="H236" s="2" t="s">
        <v>14</v>
      </c>
      <c r="I236" s="43" t="s">
        <v>160</v>
      </c>
      <c r="J236" s="44"/>
      <c r="K236" s="50">
        <v>28.3</v>
      </c>
      <c r="L236" s="51"/>
      <c r="M236" s="52"/>
    </row>
    <row r="237" spans="1:13" ht="14.25">
      <c r="A237" s="8" t="s">
        <v>35</v>
      </c>
      <c r="B237" s="43" t="s">
        <v>225</v>
      </c>
      <c r="C237" s="44"/>
      <c r="D237" s="9" t="s">
        <v>31</v>
      </c>
      <c r="E237" s="8" t="s">
        <v>182</v>
      </c>
      <c r="F237" s="45" t="s">
        <v>183</v>
      </c>
      <c r="G237" s="46"/>
      <c r="H237" s="2" t="s">
        <v>15</v>
      </c>
      <c r="I237" s="43" t="s">
        <v>160</v>
      </c>
      <c r="J237" s="44"/>
      <c r="K237" s="50">
        <v>28.3</v>
      </c>
      <c r="L237" s="51"/>
      <c r="M237" s="52"/>
    </row>
    <row r="238" spans="1:13" ht="14.25">
      <c r="A238" s="8" t="s">
        <v>35</v>
      </c>
      <c r="B238" s="43" t="s">
        <v>226</v>
      </c>
      <c r="C238" s="44"/>
      <c r="D238" s="9" t="s">
        <v>31</v>
      </c>
      <c r="E238" s="8" t="s">
        <v>195</v>
      </c>
      <c r="F238" s="45" t="s">
        <v>196</v>
      </c>
      <c r="G238" s="46"/>
      <c r="H238" s="2" t="s">
        <v>14</v>
      </c>
      <c r="I238" s="43" t="s">
        <v>160</v>
      </c>
      <c r="J238" s="44"/>
      <c r="K238" s="50">
        <v>9</v>
      </c>
      <c r="L238" s="51"/>
      <c r="M238" s="52"/>
    </row>
    <row r="239" spans="1:13" ht="14.25">
      <c r="A239" s="8" t="s">
        <v>35</v>
      </c>
      <c r="B239" s="43" t="s">
        <v>226</v>
      </c>
      <c r="C239" s="44"/>
      <c r="D239" s="9" t="s">
        <v>31</v>
      </c>
      <c r="E239" s="8" t="s">
        <v>199</v>
      </c>
      <c r="F239" s="45" t="s">
        <v>200</v>
      </c>
      <c r="G239" s="46"/>
      <c r="H239" s="2" t="s">
        <v>14</v>
      </c>
      <c r="I239" s="43" t="s">
        <v>201</v>
      </c>
      <c r="J239" s="44"/>
      <c r="K239" s="50">
        <v>3</v>
      </c>
      <c r="L239" s="51"/>
      <c r="M239" s="52"/>
    </row>
    <row r="240" spans="1:18" ht="14.25">
      <c r="A240" s="8" t="s">
        <v>35</v>
      </c>
      <c r="B240" s="43" t="s">
        <v>226</v>
      </c>
      <c r="C240" s="44"/>
      <c r="D240" s="9" t="s">
        <v>31</v>
      </c>
      <c r="E240" s="8" t="s">
        <v>180</v>
      </c>
      <c r="F240" s="45" t="s">
        <v>181</v>
      </c>
      <c r="G240" s="46"/>
      <c r="H240" s="2" t="s">
        <v>14</v>
      </c>
      <c r="I240" s="43" t="s">
        <v>154</v>
      </c>
      <c r="J240" s="44"/>
      <c r="K240" s="74">
        <v>14</v>
      </c>
      <c r="L240" s="75"/>
      <c r="M240" s="76"/>
      <c r="R240" s="23">
        <v>4</v>
      </c>
    </row>
    <row r="241" spans="1:13" ht="14.25">
      <c r="A241" s="8" t="s">
        <v>35</v>
      </c>
      <c r="B241" s="43" t="s">
        <v>226</v>
      </c>
      <c r="C241" s="44"/>
      <c r="D241" s="9" t="s">
        <v>31</v>
      </c>
      <c r="E241" s="8" t="s">
        <v>182</v>
      </c>
      <c r="F241" s="45" t="s">
        <v>183</v>
      </c>
      <c r="G241" s="46"/>
      <c r="H241" s="2" t="s">
        <v>15</v>
      </c>
      <c r="I241" s="43" t="s">
        <v>160</v>
      </c>
      <c r="J241" s="44"/>
      <c r="K241" s="50">
        <v>9</v>
      </c>
      <c r="L241" s="51"/>
      <c r="M241" s="52"/>
    </row>
    <row r="242" spans="1:13" ht="14.25">
      <c r="A242" s="8" t="s">
        <v>39</v>
      </c>
      <c r="B242" s="43" t="s">
        <v>78</v>
      </c>
      <c r="C242" s="44"/>
      <c r="D242" s="9" t="s">
        <v>31</v>
      </c>
      <c r="E242" s="8" t="s">
        <v>195</v>
      </c>
      <c r="F242" s="45" t="s">
        <v>196</v>
      </c>
      <c r="G242" s="46"/>
      <c r="H242" s="2" t="s">
        <v>14</v>
      </c>
      <c r="I242" s="43" t="s">
        <v>160</v>
      </c>
      <c r="J242" s="44"/>
      <c r="K242" s="50">
        <v>11.03</v>
      </c>
      <c r="L242" s="51"/>
      <c r="M242" s="52"/>
    </row>
    <row r="243" spans="1:13" ht="14.25">
      <c r="A243" s="8" t="s">
        <v>39</v>
      </c>
      <c r="B243" s="43" t="s">
        <v>78</v>
      </c>
      <c r="C243" s="44"/>
      <c r="D243" s="9" t="s">
        <v>31</v>
      </c>
      <c r="E243" s="8" t="s">
        <v>199</v>
      </c>
      <c r="F243" s="45" t="s">
        <v>200</v>
      </c>
      <c r="G243" s="46"/>
      <c r="H243" s="2" t="s">
        <v>14</v>
      </c>
      <c r="I243" s="43" t="s">
        <v>201</v>
      </c>
      <c r="J243" s="44"/>
      <c r="K243" s="50">
        <v>3</v>
      </c>
      <c r="L243" s="51"/>
      <c r="M243" s="52"/>
    </row>
    <row r="244" spans="1:13" ht="14.25">
      <c r="A244" s="8" t="s">
        <v>39</v>
      </c>
      <c r="B244" s="43" t="s">
        <v>78</v>
      </c>
      <c r="C244" s="44"/>
      <c r="D244" s="9" t="s">
        <v>31</v>
      </c>
      <c r="E244" s="8" t="s">
        <v>182</v>
      </c>
      <c r="F244" s="45" t="s">
        <v>183</v>
      </c>
      <c r="G244" s="46"/>
      <c r="H244" s="2" t="s">
        <v>15</v>
      </c>
      <c r="I244" s="43" t="s">
        <v>160</v>
      </c>
      <c r="J244" s="44"/>
      <c r="K244" s="50">
        <v>11.03</v>
      </c>
      <c r="L244" s="51"/>
      <c r="M244" s="52"/>
    </row>
    <row r="245" spans="1:18" ht="14.25">
      <c r="A245" s="8" t="s">
        <v>39</v>
      </c>
      <c r="B245" s="43" t="s">
        <v>78</v>
      </c>
      <c r="C245" s="44"/>
      <c r="D245" s="9" t="s">
        <v>31</v>
      </c>
      <c r="E245" s="8" t="s">
        <v>180</v>
      </c>
      <c r="F245" s="45" t="s">
        <v>181</v>
      </c>
      <c r="G245" s="46"/>
      <c r="H245" s="2" t="s">
        <v>14</v>
      </c>
      <c r="I245" s="43" t="s">
        <v>154</v>
      </c>
      <c r="J245" s="44"/>
      <c r="K245" s="74">
        <v>5</v>
      </c>
      <c r="L245" s="75"/>
      <c r="M245" s="76"/>
      <c r="R245" s="23">
        <v>2</v>
      </c>
    </row>
    <row r="246" spans="1:13" ht="14.25">
      <c r="A246" s="8" t="s">
        <v>39</v>
      </c>
      <c r="B246" s="43" t="s">
        <v>40</v>
      </c>
      <c r="C246" s="44"/>
      <c r="D246" s="9" t="s">
        <v>31</v>
      </c>
      <c r="E246" s="8" t="s">
        <v>182</v>
      </c>
      <c r="F246" s="45" t="s">
        <v>183</v>
      </c>
      <c r="G246" s="46"/>
      <c r="H246" s="2" t="s">
        <v>15</v>
      </c>
      <c r="I246" s="43" t="s">
        <v>160</v>
      </c>
      <c r="J246" s="44"/>
      <c r="K246" s="50">
        <v>5.3</v>
      </c>
      <c r="L246" s="51"/>
      <c r="M246" s="52"/>
    </row>
    <row r="247" spans="1:18" ht="14.25">
      <c r="A247" s="8" t="s">
        <v>39</v>
      </c>
      <c r="B247" s="43" t="s">
        <v>40</v>
      </c>
      <c r="C247" s="44"/>
      <c r="D247" s="9" t="s">
        <v>31</v>
      </c>
      <c r="E247" s="8" t="s">
        <v>180</v>
      </c>
      <c r="F247" s="45" t="s">
        <v>181</v>
      </c>
      <c r="G247" s="46"/>
      <c r="H247" s="2" t="s">
        <v>14</v>
      </c>
      <c r="I247" s="43" t="s">
        <v>154</v>
      </c>
      <c r="J247" s="44"/>
      <c r="K247" s="74">
        <v>7</v>
      </c>
      <c r="L247" s="75"/>
      <c r="M247" s="76"/>
      <c r="R247" s="23">
        <v>7</v>
      </c>
    </row>
    <row r="248" spans="1:13" ht="14.25">
      <c r="A248" s="8" t="s">
        <v>39</v>
      </c>
      <c r="B248" s="43" t="s">
        <v>40</v>
      </c>
      <c r="C248" s="44"/>
      <c r="D248" s="9" t="s">
        <v>31</v>
      </c>
      <c r="E248" s="8" t="s">
        <v>199</v>
      </c>
      <c r="F248" s="45" t="s">
        <v>200</v>
      </c>
      <c r="G248" s="46"/>
      <c r="H248" s="2" t="s">
        <v>14</v>
      </c>
      <c r="I248" s="43" t="s">
        <v>201</v>
      </c>
      <c r="J248" s="44"/>
      <c r="K248" s="50">
        <v>2</v>
      </c>
      <c r="L248" s="51"/>
      <c r="M248" s="52"/>
    </row>
    <row r="249" spans="1:13" ht="14.25">
      <c r="A249" s="8" t="s">
        <v>39</v>
      </c>
      <c r="B249" s="43" t="s">
        <v>40</v>
      </c>
      <c r="C249" s="44"/>
      <c r="D249" s="9" t="s">
        <v>31</v>
      </c>
      <c r="E249" s="8" t="s">
        <v>195</v>
      </c>
      <c r="F249" s="45" t="s">
        <v>196</v>
      </c>
      <c r="G249" s="46"/>
      <c r="H249" s="2" t="s">
        <v>14</v>
      </c>
      <c r="I249" s="43" t="s">
        <v>160</v>
      </c>
      <c r="J249" s="44"/>
      <c r="K249" s="50">
        <v>5.3</v>
      </c>
      <c r="L249" s="51"/>
      <c r="M249" s="52"/>
    </row>
    <row r="250" spans="1:18" ht="14.25">
      <c r="A250" s="8" t="s">
        <v>39</v>
      </c>
      <c r="B250" s="43" t="s">
        <v>227</v>
      </c>
      <c r="C250" s="44"/>
      <c r="D250" s="9" t="s">
        <v>31</v>
      </c>
      <c r="E250" s="8" t="s">
        <v>180</v>
      </c>
      <c r="F250" s="45" t="s">
        <v>181</v>
      </c>
      <c r="G250" s="46"/>
      <c r="H250" s="2" t="s">
        <v>14</v>
      </c>
      <c r="I250" s="43" t="s">
        <v>154</v>
      </c>
      <c r="J250" s="44"/>
      <c r="K250" s="74">
        <v>10</v>
      </c>
      <c r="L250" s="75"/>
      <c r="M250" s="76"/>
      <c r="R250" s="23">
        <v>4</v>
      </c>
    </row>
    <row r="251" spans="1:13" ht="14.25">
      <c r="A251" s="8" t="s">
        <v>39</v>
      </c>
      <c r="B251" s="43" t="s">
        <v>227</v>
      </c>
      <c r="C251" s="44"/>
      <c r="D251" s="9" t="s">
        <v>31</v>
      </c>
      <c r="E251" s="8" t="s">
        <v>203</v>
      </c>
      <c r="F251" s="45" t="s">
        <v>204</v>
      </c>
      <c r="G251" s="46"/>
      <c r="H251" s="2" t="s">
        <v>14</v>
      </c>
      <c r="I251" s="43" t="s">
        <v>160</v>
      </c>
      <c r="J251" s="44"/>
      <c r="K251" s="50">
        <v>2.07</v>
      </c>
      <c r="L251" s="51"/>
      <c r="M251" s="52"/>
    </row>
    <row r="252" spans="1:13" ht="14.25">
      <c r="A252" s="8" t="s">
        <v>39</v>
      </c>
      <c r="B252" s="43" t="s">
        <v>227</v>
      </c>
      <c r="C252" s="44"/>
      <c r="D252" s="9" t="s">
        <v>31</v>
      </c>
      <c r="E252" s="8" t="s">
        <v>182</v>
      </c>
      <c r="F252" s="45" t="s">
        <v>183</v>
      </c>
      <c r="G252" s="46"/>
      <c r="H252" s="2" t="s">
        <v>15</v>
      </c>
      <c r="I252" s="43" t="s">
        <v>160</v>
      </c>
      <c r="J252" s="44"/>
      <c r="K252" s="50">
        <v>2.07</v>
      </c>
      <c r="L252" s="51"/>
      <c r="M252" s="52"/>
    </row>
    <row r="253" spans="1:13" ht="14.25">
      <c r="A253" s="8" t="s">
        <v>39</v>
      </c>
      <c r="B253" s="43" t="s">
        <v>228</v>
      </c>
      <c r="C253" s="44"/>
      <c r="D253" s="9" t="s">
        <v>31</v>
      </c>
      <c r="E253" s="8" t="s">
        <v>195</v>
      </c>
      <c r="F253" s="45" t="s">
        <v>196</v>
      </c>
      <c r="G253" s="46"/>
      <c r="H253" s="2" t="s">
        <v>14</v>
      </c>
      <c r="I253" s="43" t="s">
        <v>160</v>
      </c>
      <c r="J253" s="44"/>
      <c r="K253" s="50">
        <v>6.59</v>
      </c>
      <c r="L253" s="51"/>
      <c r="M253" s="52"/>
    </row>
    <row r="254" spans="1:13" ht="14.25">
      <c r="A254" s="8" t="s">
        <v>39</v>
      </c>
      <c r="B254" s="43" t="s">
        <v>228</v>
      </c>
      <c r="C254" s="44"/>
      <c r="D254" s="9" t="s">
        <v>31</v>
      </c>
      <c r="E254" s="8" t="s">
        <v>199</v>
      </c>
      <c r="F254" s="45" t="s">
        <v>200</v>
      </c>
      <c r="G254" s="46"/>
      <c r="H254" s="2" t="s">
        <v>14</v>
      </c>
      <c r="I254" s="43" t="s">
        <v>201</v>
      </c>
      <c r="J254" s="44"/>
      <c r="K254" s="50">
        <v>3</v>
      </c>
      <c r="L254" s="51"/>
      <c r="M254" s="52"/>
    </row>
    <row r="255" spans="1:18" ht="14.25">
      <c r="A255" s="8" t="s">
        <v>39</v>
      </c>
      <c r="B255" s="43" t="s">
        <v>228</v>
      </c>
      <c r="C255" s="44"/>
      <c r="D255" s="9" t="s">
        <v>31</v>
      </c>
      <c r="E255" s="8" t="s">
        <v>180</v>
      </c>
      <c r="F255" s="45" t="s">
        <v>181</v>
      </c>
      <c r="G255" s="46"/>
      <c r="H255" s="2" t="s">
        <v>14</v>
      </c>
      <c r="I255" s="43" t="s">
        <v>154</v>
      </c>
      <c r="J255" s="44"/>
      <c r="K255" s="74">
        <v>14</v>
      </c>
      <c r="L255" s="75"/>
      <c r="M255" s="76"/>
      <c r="R255" s="23">
        <v>4</v>
      </c>
    </row>
    <row r="256" spans="1:13" ht="14.25">
      <c r="A256" s="8" t="s">
        <v>39</v>
      </c>
      <c r="B256" s="43" t="s">
        <v>228</v>
      </c>
      <c r="C256" s="44"/>
      <c r="D256" s="9" t="s">
        <v>31</v>
      </c>
      <c r="E256" s="8" t="s">
        <v>182</v>
      </c>
      <c r="F256" s="45" t="s">
        <v>183</v>
      </c>
      <c r="G256" s="46"/>
      <c r="H256" s="2" t="s">
        <v>15</v>
      </c>
      <c r="I256" s="43" t="s">
        <v>160</v>
      </c>
      <c r="J256" s="44"/>
      <c r="K256" s="50">
        <v>6.59</v>
      </c>
      <c r="L256" s="51"/>
      <c r="M256" s="52"/>
    </row>
    <row r="257" spans="1:13" ht="14.25">
      <c r="A257" s="8" t="s">
        <v>45</v>
      </c>
      <c r="B257" s="43" t="s">
        <v>229</v>
      </c>
      <c r="C257" s="44"/>
      <c r="D257" s="9" t="s">
        <v>31</v>
      </c>
      <c r="E257" s="8" t="s">
        <v>182</v>
      </c>
      <c r="F257" s="45" t="s">
        <v>183</v>
      </c>
      <c r="G257" s="46"/>
      <c r="H257" s="2" t="s">
        <v>15</v>
      </c>
      <c r="I257" s="43" t="s">
        <v>160</v>
      </c>
      <c r="J257" s="44"/>
      <c r="K257" s="50">
        <v>10.97</v>
      </c>
      <c r="L257" s="51"/>
      <c r="M257" s="52"/>
    </row>
    <row r="258" spans="1:18" ht="14.25">
      <c r="A258" s="8" t="s">
        <v>45</v>
      </c>
      <c r="B258" s="43" t="s">
        <v>229</v>
      </c>
      <c r="C258" s="44"/>
      <c r="D258" s="9" t="s">
        <v>31</v>
      </c>
      <c r="E258" s="8" t="s">
        <v>180</v>
      </c>
      <c r="F258" s="45" t="s">
        <v>181</v>
      </c>
      <c r="G258" s="46"/>
      <c r="H258" s="2" t="s">
        <v>14</v>
      </c>
      <c r="I258" s="43" t="s">
        <v>154</v>
      </c>
      <c r="J258" s="44"/>
      <c r="K258" s="74">
        <v>15</v>
      </c>
      <c r="L258" s="75"/>
      <c r="M258" s="76"/>
      <c r="R258" s="23">
        <v>4</v>
      </c>
    </row>
    <row r="259" spans="1:13" ht="14.25">
      <c r="A259" s="8" t="s">
        <v>45</v>
      </c>
      <c r="B259" s="43" t="s">
        <v>229</v>
      </c>
      <c r="C259" s="44"/>
      <c r="D259" s="9" t="s">
        <v>31</v>
      </c>
      <c r="E259" s="8" t="s">
        <v>195</v>
      </c>
      <c r="F259" s="45" t="s">
        <v>196</v>
      </c>
      <c r="G259" s="46"/>
      <c r="H259" s="2" t="s">
        <v>14</v>
      </c>
      <c r="I259" s="43" t="s">
        <v>160</v>
      </c>
      <c r="J259" s="44"/>
      <c r="K259" s="50">
        <v>10.97</v>
      </c>
      <c r="L259" s="51"/>
      <c r="M259" s="52"/>
    </row>
    <row r="260" spans="1:13" ht="14.25">
      <c r="A260" s="8" t="s">
        <v>45</v>
      </c>
      <c r="B260" s="43" t="s">
        <v>230</v>
      </c>
      <c r="C260" s="44"/>
      <c r="D260" s="9" t="s">
        <v>31</v>
      </c>
      <c r="E260" s="8" t="s">
        <v>195</v>
      </c>
      <c r="F260" s="45" t="s">
        <v>196</v>
      </c>
      <c r="G260" s="46"/>
      <c r="H260" s="2" t="s">
        <v>14</v>
      </c>
      <c r="I260" s="43" t="s">
        <v>160</v>
      </c>
      <c r="J260" s="44"/>
      <c r="K260" s="50">
        <v>6.81</v>
      </c>
      <c r="L260" s="51"/>
      <c r="M260" s="52"/>
    </row>
    <row r="261" spans="1:13" ht="14.25">
      <c r="A261" s="8" t="s">
        <v>45</v>
      </c>
      <c r="B261" s="43" t="s">
        <v>230</v>
      </c>
      <c r="C261" s="44"/>
      <c r="D261" s="9" t="s">
        <v>31</v>
      </c>
      <c r="E261" s="8" t="s">
        <v>182</v>
      </c>
      <c r="F261" s="45" t="s">
        <v>183</v>
      </c>
      <c r="G261" s="46"/>
      <c r="H261" s="2" t="s">
        <v>15</v>
      </c>
      <c r="I261" s="43" t="s">
        <v>160</v>
      </c>
      <c r="J261" s="44"/>
      <c r="K261" s="50">
        <v>6.81</v>
      </c>
      <c r="L261" s="51"/>
      <c r="M261" s="52"/>
    </row>
    <row r="262" spans="1:18" ht="14.25">
      <c r="A262" s="8" t="s">
        <v>45</v>
      </c>
      <c r="B262" s="43" t="s">
        <v>230</v>
      </c>
      <c r="C262" s="44"/>
      <c r="D262" s="9" t="s">
        <v>31</v>
      </c>
      <c r="E262" s="8" t="s">
        <v>180</v>
      </c>
      <c r="F262" s="45" t="s">
        <v>181</v>
      </c>
      <c r="G262" s="46"/>
      <c r="H262" s="2" t="s">
        <v>14</v>
      </c>
      <c r="I262" s="43" t="s">
        <v>154</v>
      </c>
      <c r="J262" s="44"/>
      <c r="K262" s="74">
        <v>16</v>
      </c>
      <c r="L262" s="75"/>
      <c r="M262" s="76"/>
      <c r="R262" s="23">
        <v>4</v>
      </c>
    </row>
    <row r="263" spans="1:13" ht="14.25">
      <c r="A263" s="8" t="s">
        <v>51</v>
      </c>
      <c r="B263" s="43" t="s">
        <v>231</v>
      </c>
      <c r="C263" s="44"/>
      <c r="D263" s="9" t="s">
        <v>31</v>
      </c>
      <c r="E263" s="8" t="s">
        <v>182</v>
      </c>
      <c r="F263" s="45" t="s">
        <v>183</v>
      </c>
      <c r="G263" s="46"/>
      <c r="H263" s="2" t="s">
        <v>15</v>
      </c>
      <c r="I263" s="43" t="s">
        <v>160</v>
      </c>
      <c r="J263" s="44"/>
      <c r="K263" s="50">
        <v>1.78</v>
      </c>
      <c r="L263" s="51"/>
      <c r="M263" s="52"/>
    </row>
    <row r="264" spans="1:13" ht="14.25">
      <c r="A264" s="8" t="s">
        <v>51</v>
      </c>
      <c r="B264" s="43" t="s">
        <v>231</v>
      </c>
      <c r="C264" s="44"/>
      <c r="D264" s="9" t="s">
        <v>31</v>
      </c>
      <c r="E264" s="8" t="s">
        <v>195</v>
      </c>
      <c r="F264" s="45" t="s">
        <v>196</v>
      </c>
      <c r="G264" s="46"/>
      <c r="H264" s="2" t="s">
        <v>14</v>
      </c>
      <c r="I264" s="43" t="s">
        <v>160</v>
      </c>
      <c r="J264" s="44"/>
      <c r="K264" s="50">
        <v>6.22</v>
      </c>
      <c r="L264" s="51"/>
      <c r="M264" s="52"/>
    </row>
    <row r="265" spans="1:18" ht="14.25">
      <c r="A265" s="8" t="s">
        <v>51</v>
      </c>
      <c r="B265" s="43" t="s">
        <v>231</v>
      </c>
      <c r="C265" s="44"/>
      <c r="D265" s="9" t="s">
        <v>31</v>
      </c>
      <c r="E265" s="8" t="s">
        <v>180</v>
      </c>
      <c r="F265" s="45" t="s">
        <v>181</v>
      </c>
      <c r="G265" s="46"/>
      <c r="H265" s="2" t="s">
        <v>14</v>
      </c>
      <c r="I265" s="43" t="s">
        <v>154</v>
      </c>
      <c r="J265" s="44"/>
      <c r="K265" s="74">
        <v>15</v>
      </c>
      <c r="L265" s="75"/>
      <c r="M265" s="76"/>
      <c r="R265" s="23">
        <v>4</v>
      </c>
    </row>
    <row r="266" spans="1:13" ht="14.25">
      <c r="A266" s="8" t="s">
        <v>51</v>
      </c>
      <c r="B266" s="43" t="s">
        <v>232</v>
      </c>
      <c r="C266" s="44"/>
      <c r="D266" s="9" t="s">
        <v>31</v>
      </c>
      <c r="E266" s="8" t="s">
        <v>182</v>
      </c>
      <c r="F266" s="45" t="s">
        <v>183</v>
      </c>
      <c r="G266" s="46"/>
      <c r="H266" s="2" t="s">
        <v>15</v>
      </c>
      <c r="I266" s="43" t="s">
        <v>160</v>
      </c>
      <c r="J266" s="44"/>
      <c r="K266" s="50">
        <v>1.63</v>
      </c>
      <c r="L266" s="51"/>
      <c r="M266" s="52"/>
    </row>
    <row r="267" spans="1:18" ht="14.25">
      <c r="A267" s="8" t="s">
        <v>51</v>
      </c>
      <c r="B267" s="43" t="s">
        <v>232</v>
      </c>
      <c r="C267" s="44"/>
      <c r="D267" s="9" t="s">
        <v>31</v>
      </c>
      <c r="E267" s="8" t="s">
        <v>180</v>
      </c>
      <c r="F267" s="45" t="s">
        <v>181</v>
      </c>
      <c r="G267" s="46"/>
      <c r="H267" s="2" t="s">
        <v>14</v>
      </c>
      <c r="I267" s="43" t="s">
        <v>154</v>
      </c>
      <c r="J267" s="44"/>
      <c r="K267" s="74">
        <v>15</v>
      </c>
      <c r="L267" s="75"/>
      <c r="M267" s="76"/>
      <c r="R267" s="23">
        <v>4</v>
      </c>
    </row>
    <row r="268" spans="1:13" ht="14.25">
      <c r="A268" s="8" t="s">
        <v>51</v>
      </c>
      <c r="B268" s="43" t="s">
        <v>232</v>
      </c>
      <c r="C268" s="44"/>
      <c r="D268" s="9" t="s">
        <v>31</v>
      </c>
      <c r="E268" s="8" t="s">
        <v>195</v>
      </c>
      <c r="F268" s="45" t="s">
        <v>196</v>
      </c>
      <c r="G268" s="46"/>
      <c r="H268" s="2" t="s">
        <v>14</v>
      </c>
      <c r="I268" s="43" t="s">
        <v>160</v>
      </c>
      <c r="J268" s="44"/>
      <c r="K268" s="50">
        <v>1.63</v>
      </c>
      <c r="L268" s="51"/>
      <c r="M268" s="52"/>
    </row>
    <row r="269" spans="1:18" ht="14.25">
      <c r="A269" s="8" t="s">
        <v>51</v>
      </c>
      <c r="B269" s="43" t="s">
        <v>233</v>
      </c>
      <c r="C269" s="44"/>
      <c r="D269" s="9" t="s">
        <v>31</v>
      </c>
      <c r="E269" s="8" t="s">
        <v>180</v>
      </c>
      <c r="F269" s="45" t="s">
        <v>181</v>
      </c>
      <c r="G269" s="46"/>
      <c r="H269" s="2" t="s">
        <v>14</v>
      </c>
      <c r="I269" s="43" t="s">
        <v>154</v>
      </c>
      <c r="J269" s="44"/>
      <c r="K269" s="74">
        <v>15</v>
      </c>
      <c r="L269" s="75"/>
      <c r="M269" s="76"/>
      <c r="R269" s="23">
        <v>4</v>
      </c>
    </row>
    <row r="270" spans="1:13" ht="14.25">
      <c r="A270" s="8" t="s">
        <v>51</v>
      </c>
      <c r="B270" s="43" t="s">
        <v>233</v>
      </c>
      <c r="C270" s="44"/>
      <c r="D270" s="9" t="s">
        <v>31</v>
      </c>
      <c r="E270" s="8" t="s">
        <v>182</v>
      </c>
      <c r="F270" s="45" t="s">
        <v>183</v>
      </c>
      <c r="G270" s="46"/>
      <c r="H270" s="2" t="s">
        <v>15</v>
      </c>
      <c r="I270" s="43" t="s">
        <v>160</v>
      </c>
      <c r="J270" s="44"/>
      <c r="K270" s="50">
        <v>2.44</v>
      </c>
      <c r="L270" s="51"/>
      <c r="M270" s="52"/>
    </row>
    <row r="271" spans="1:13" ht="14.25">
      <c r="A271" s="8" t="s">
        <v>51</v>
      </c>
      <c r="B271" s="43" t="s">
        <v>233</v>
      </c>
      <c r="C271" s="44"/>
      <c r="D271" s="9" t="s">
        <v>31</v>
      </c>
      <c r="E271" s="8" t="s">
        <v>195</v>
      </c>
      <c r="F271" s="45" t="s">
        <v>196</v>
      </c>
      <c r="G271" s="46"/>
      <c r="H271" s="2" t="s">
        <v>14</v>
      </c>
      <c r="I271" s="43" t="s">
        <v>160</v>
      </c>
      <c r="J271" s="44"/>
      <c r="K271" s="50">
        <v>2.44</v>
      </c>
      <c r="L271" s="51"/>
      <c r="M271" s="52"/>
    </row>
    <row r="272" spans="1:13" ht="14.25">
      <c r="A272" s="8" t="s">
        <v>51</v>
      </c>
      <c r="B272" s="43" t="s">
        <v>233</v>
      </c>
      <c r="C272" s="44"/>
      <c r="D272" s="9" t="s">
        <v>31</v>
      </c>
      <c r="E272" s="8" t="s">
        <v>199</v>
      </c>
      <c r="F272" s="45" t="s">
        <v>200</v>
      </c>
      <c r="G272" s="46"/>
      <c r="H272" s="2" t="s">
        <v>15</v>
      </c>
      <c r="I272" s="43" t="s">
        <v>201</v>
      </c>
      <c r="J272" s="44"/>
      <c r="K272" s="50">
        <v>4</v>
      </c>
      <c r="L272" s="51"/>
      <c r="M272" s="52"/>
    </row>
    <row r="273" spans="1:18" ht="14.25">
      <c r="A273" s="8" t="s">
        <v>54</v>
      </c>
      <c r="B273" s="43" t="s">
        <v>234</v>
      </c>
      <c r="C273" s="44"/>
      <c r="D273" s="9" t="s">
        <v>206</v>
      </c>
      <c r="E273" s="8" t="s">
        <v>180</v>
      </c>
      <c r="F273" s="45" t="s">
        <v>181</v>
      </c>
      <c r="G273" s="46"/>
      <c r="H273" s="2" t="s">
        <v>14</v>
      </c>
      <c r="I273" s="43" t="s">
        <v>154</v>
      </c>
      <c r="J273" s="44"/>
      <c r="K273" s="74">
        <v>35</v>
      </c>
      <c r="L273" s="75"/>
      <c r="M273" s="76"/>
      <c r="R273" s="23">
        <v>6</v>
      </c>
    </row>
    <row r="274" spans="1:13" ht="14.25">
      <c r="A274" s="8" t="s">
        <v>54</v>
      </c>
      <c r="B274" s="43" t="s">
        <v>234</v>
      </c>
      <c r="C274" s="44"/>
      <c r="D274" s="9" t="s">
        <v>206</v>
      </c>
      <c r="E274" s="8" t="s">
        <v>199</v>
      </c>
      <c r="F274" s="45" t="s">
        <v>200</v>
      </c>
      <c r="G274" s="46"/>
      <c r="H274" s="2" t="s">
        <v>15</v>
      </c>
      <c r="I274" s="43" t="s">
        <v>201</v>
      </c>
      <c r="J274" s="44"/>
      <c r="K274" s="50">
        <v>6</v>
      </c>
      <c r="L274" s="51"/>
      <c r="M274" s="52"/>
    </row>
    <row r="275" spans="1:13" ht="14.25">
      <c r="A275" s="8" t="s">
        <v>54</v>
      </c>
      <c r="B275" s="43" t="s">
        <v>234</v>
      </c>
      <c r="C275" s="44"/>
      <c r="D275" s="9" t="s">
        <v>206</v>
      </c>
      <c r="E275" s="8" t="s">
        <v>195</v>
      </c>
      <c r="F275" s="45" t="s">
        <v>196</v>
      </c>
      <c r="G275" s="46"/>
      <c r="H275" s="2" t="s">
        <v>14</v>
      </c>
      <c r="I275" s="43" t="s">
        <v>160</v>
      </c>
      <c r="J275" s="44"/>
      <c r="K275" s="50">
        <v>13.11</v>
      </c>
      <c r="L275" s="51"/>
      <c r="M275" s="52"/>
    </row>
    <row r="276" spans="1:13" ht="14.25">
      <c r="A276" s="8" t="s">
        <v>54</v>
      </c>
      <c r="B276" s="43" t="s">
        <v>234</v>
      </c>
      <c r="C276" s="44"/>
      <c r="D276" s="9" t="s">
        <v>206</v>
      </c>
      <c r="E276" s="8" t="s">
        <v>189</v>
      </c>
      <c r="F276" s="45" t="s">
        <v>190</v>
      </c>
      <c r="G276" s="46"/>
      <c r="H276" s="2" t="s">
        <v>15</v>
      </c>
      <c r="I276" s="43" t="s">
        <v>160</v>
      </c>
      <c r="J276" s="44"/>
      <c r="K276" s="50">
        <v>0.4</v>
      </c>
      <c r="L276" s="51"/>
      <c r="M276" s="52"/>
    </row>
    <row r="277" spans="1:13" ht="14.25">
      <c r="A277" s="8" t="s">
        <v>54</v>
      </c>
      <c r="B277" s="43" t="s">
        <v>234</v>
      </c>
      <c r="C277" s="44"/>
      <c r="D277" s="9" t="s">
        <v>206</v>
      </c>
      <c r="E277" s="8" t="s">
        <v>182</v>
      </c>
      <c r="F277" s="45" t="s">
        <v>183</v>
      </c>
      <c r="G277" s="46"/>
      <c r="H277" s="2" t="s">
        <v>15</v>
      </c>
      <c r="I277" s="43" t="s">
        <v>160</v>
      </c>
      <c r="J277" s="44"/>
      <c r="K277" s="50">
        <v>13.11</v>
      </c>
      <c r="L277" s="51"/>
      <c r="M277" s="52"/>
    </row>
    <row r="278" spans="1:13" ht="14.25">
      <c r="A278" s="8" t="s">
        <v>54</v>
      </c>
      <c r="B278" s="43" t="s">
        <v>234</v>
      </c>
      <c r="C278" s="44"/>
      <c r="D278" s="9" t="s">
        <v>206</v>
      </c>
      <c r="E278" s="8" t="s">
        <v>191</v>
      </c>
      <c r="F278" s="45" t="s">
        <v>192</v>
      </c>
      <c r="G278" s="46"/>
      <c r="H278" s="2" t="s">
        <v>14</v>
      </c>
      <c r="I278" s="43" t="s">
        <v>160</v>
      </c>
      <c r="J278" s="44"/>
      <c r="K278" s="50">
        <v>0.4</v>
      </c>
      <c r="L278" s="51"/>
      <c r="M278" s="52"/>
    </row>
    <row r="279" spans="1:13" ht="14.25">
      <c r="A279" s="8" t="s">
        <v>54</v>
      </c>
      <c r="B279" s="43" t="s">
        <v>235</v>
      </c>
      <c r="C279" s="44"/>
      <c r="D279" s="9" t="s">
        <v>31</v>
      </c>
      <c r="E279" s="8" t="s">
        <v>195</v>
      </c>
      <c r="F279" s="45" t="s">
        <v>196</v>
      </c>
      <c r="G279" s="46"/>
      <c r="H279" s="2" t="s">
        <v>14</v>
      </c>
      <c r="I279" s="43" t="s">
        <v>160</v>
      </c>
      <c r="J279" s="44"/>
      <c r="K279" s="50">
        <v>6.67</v>
      </c>
      <c r="L279" s="51"/>
      <c r="M279" s="52"/>
    </row>
    <row r="280" spans="1:13" ht="14.25">
      <c r="A280" s="8" t="s">
        <v>54</v>
      </c>
      <c r="B280" s="43" t="s">
        <v>235</v>
      </c>
      <c r="C280" s="44"/>
      <c r="D280" s="9" t="s">
        <v>31</v>
      </c>
      <c r="E280" s="8" t="s">
        <v>199</v>
      </c>
      <c r="F280" s="45" t="s">
        <v>200</v>
      </c>
      <c r="G280" s="46"/>
      <c r="H280" s="2" t="s">
        <v>15</v>
      </c>
      <c r="I280" s="43" t="s">
        <v>201</v>
      </c>
      <c r="J280" s="44"/>
      <c r="K280" s="50">
        <v>6</v>
      </c>
      <c r="L280" s="51"/>
      <c r="M280" s="52"/>
    </row>
    <row r="281" spans="1:13" ht="14.25">
      <c r="A281" s="8" t="s">
        <v>54</v>
      </c>
      <c r="B281" s="43" t="s">
        <v>235</v>
      </c>
      <c r="C281" s="44"/>
      <c r="D281" s="9" t="s">
        <v>31</v>
      </c>
      <c r="E281" s="8" t="s">
        <v>191</v>
      </c>
      <c r="F281" s="45" t="s">
        <v>192</v>
      </c>
      <c r="G281" s="46"/>
      <c r="H281" s="2" t="s">
        <v>14</v>
      </c>
      <c r="I281" s="43" t="s">
        <v>160</v>
      </c>
      <c r="J281" s="44"/>
      <c r="K281" s="50">
        <v>0.3</v>
      </c>
      <c r="L281" s="51"/>
      <c r="M281" s="52"/>
    </row>
    <row r="282" spans="1:18" ht="14.25">
      <c r="A282" s="8" t="s">
        <v>54</v>
      </c>
      <c r="B282" s="43" t="s">
        <v>235</v>
      </c>
      <c r="C282" s="44"/>
      <c r="D282" s="9" t="s">
        <v>31</v>
      </c>
      <c r="E282" s="8" t="s">
        <v>180</v>
      </c>
      <c r="F282" s="45" t="s">
        <v>181</v>
      </c>
      <c r="G282" s="46"/>
      <c r="H282" s="2" t="s">
        <v>14</v>
      </c>
      <c r="I282" s="43" t="s">
        <v>154</v>
      </c>
      <c r="J282" s="44"/>
      <c r="K282" s="74">
        <v>35</v>
      </c>
      <c r="L282" s="75"/>
      <c r="M282" s="76"/>
      <c r="R282" s="23">
        <v>6</v>
      </c>
    </row>
    <row r="283" spans="1:13" ht="14.25">
      <c r="A283" s="8" t="s">
        <v>54</v>
      </c>
      <c r="B283" s="43" t="s">
        <v>235</v>
      </c>
      <c r="C283" s="44"/>
      <c r="D283" s="9" t="s">
        <v>31</v>
      </c>
      <c r="E283" s="8" t="s">
        <v>182</v>
      </c>
      <c r="F283" s="45" t="s">
        <v>183</v>
      </c>
      <c r="G283" s="46"/>
      <c r="H283" s="2" t="s">
        <v>15</v>
      </c>
      <c r="I283" s="43" t="s">
        <v>160</v>
      </c>
      <c r="J283" s="44"/>
      <c r="K283" s="50">
        <v>6.67</v>
      </c>
      <c r="L283" s="51"/>
      <c r="M283" s="52"/>
    </row>
    <row r="284" spans="1:13" ht="14.25">
      <c r="A284" s="8" t="s">
        <v>54</v>
      </c>
      <c r="B284" s="43" t="s">
        <v>235</v>
      </c>
      <c r="C284" s="44"/>
      <c r="D284" s="9" t="s">
        <v>31</v>
      </c>
      <c r="E284" s="8" t="s">
        <v>189</v>
      </c>
      <c r="F284" s="45" t="s">
        <v>190</v>
      </c>
      <c r="G284" s="46"/>
      <c r="H284" s="2" t="s">
        <v>15</v>
      </c>
      <c r="I284" s="43" t="s">
        <v>160</v>
      </c>
      <c r="J284" s="44"/>
      <c r="K284" s="50">
        <v>0.3</v>
      </c>
      <c r="L284" s="51"/>
      <c r="M284" s="52"/>
    </row>
    <row r="285" spans="1:13" ht="14.25">
      <c r="A285" s="8" t="s">
        <v>54</v>
      </c>
      <c r="B285" s="43" t="s">
        <v>236</v>
      </c>
      <c r="C285" s="44"/>
      <c r="D285" s="9" t="s">
        <v>31</v>
      </c>
      <c r="E285" s="8" t="s">
        <v>182</v>
      </c>
      <c r="F285" s="45" t="s">
        <v>183</v>
      </c>
      <c r="G285" s="46"/>
      <c r="H285" s="2" t="s">
        <v>15</v>
      </c>
      <c r="I285" s="43" t="s">
        <v>160</v>
      </c>
      <c r="J285" s="44"/>
      <c r="K285" s="50">
        <v>9.84</v>
      </c>
      <c r="L285" s="51"/>
      <c r="M285" s="52"/>
    </row>
    <row r="286" spans="1:13" ht="14.25">
      <c r="A286" s="8" t="s">
        <v>54</v>
      </c>
      <c r="B286" s="43" t="s">
        <v>236</v>
      </c>
      <c r="C286" s="44"/>
      <c r="D286" s="9" t="s">
        <v>31</v>
      </c>
      <c r="E286" s="8" t="s">
        <v>189</v>
      </c>
      <c r="F286" s="45" t="s">
        <v>190</v>
      </c>
      <c r="G286" s="46"/>
      <c r="H286" s="2" t="s">
        <v>15</v>
      </c>
      <c r="I286" s="43" t="s">
        <v>160</v>
      </c>
      <c r="J286" s="44"/>
      <c r="K286" s="50">
        <v>0.3</v>
      </c>
      <c r="L286" s="51"/>
      <c r="M286" s="52"/>
    </row>
    <row r="287" spans="1:13" ht="14.25">
      <c r="A287" s="8" t="s">
        <v>54</v>
      </c>
      <c r="B287" s="43" t="s">
        <v>236</v>
      </c>
      <c r="C287" s="44"/>
      <c r="D287" s="9" t="s">
        <v>31</v>
      </c>
      <c r="E287" s="8" t="s">
        <v>195</v>
      </c>
      <c r="F287" s="45" t="s">
        <v>196</v>
      </c>
      <c r="G287" s="46"/>
      <c r="H287" s="2" t="s">
        <v>14</v>
      </c>
      <c r="I287" s="43" t="s">
        <v>160</v>
      </c>
      <c r="J287" s="44"/>
      <c r="K287" s="50">
        <v>9.84</v>
      </c>
      <c r="L287" s="51"/>
      <c r="M287" s="52"/>
    </row>
    <row r="288" spans="1:13" ht="14.25">
      <c r="A288" s="8" t="s">
        <v>54</v>
      </c>
      <c r="B288" s="43" t="s">
        <v>236</v>
      </c>
      <c r="C288" s="44"/>
      <c r="D288" s="9" t="s">
        <v>31</v>
      </c>
      <c r="E288" s="8" t="s">
        <v>191</v>
      </c>
      <c r="F288" s="45" t="s">
        <v>192</v>
      </c>
      <c r="G288" s="46"/>
      <c r="H288" s="2" t="s">
        <v>14</v>
      </c>
      <c r="I288" s="43" t="s">
        <v>160</v>
      </c>
      <c r="J288" s="44"/>
      <c r="K288" s="50">
        <v>0.3</v>
      </c>
      <c r="L288" s="51"/>
      <c r="M288" s="52"/>
    </row>
    <row r="289" spans="1:13" ht="14.25">
      <c r="A289" s="8" t="s">
        <v>54</v>
      </c>
      <c r="B289" s="43" t="s">
        <v>237</v>
      </c>
      <c r="C289" s="44"/>
      <c r="D289" s="9" t="s">
        <v>31</v>
      </c>
      <c r="E289" s="8" t="s">
        <v>199</v>
      </c>
      <c r="F289" s="45" t="s">
        <v>200</v>
      </c>
      <c r="G289" s="46"/>
      <c r="H289" s="2" t="s">
        <v>15</v>
      </c>
      <c r="I289" s="43" t="s">
        <v>201</v>
      </c>
      <c r="J289" s="44"/>
      <c r="K289" s="50">
        <v>6</v>
      </c>
      <c r="L289" s="51"/>
      <c r="M289" s="52"/>
    </row>
    <row r="290" spans="1:13" ht="14.25">
      <c r="A290" s="8" t="s">
        <v>54</v>
      </c>
      <c r="B290" s="43" t="s">
        <v>237</v>
      </c>
      <c r="C290" s="44"/>
      <c r="D290" s="9" t="s">
        <v>31</v>
      </c>
      <c r="E290" s="8" t="s">
        <v>195</v>
      </c>
      <c r="F290" s="45" t="s">
        <v>196</v>
      </c>
      <c r="G290" s="46"/>
      <c r="H290" s="2" t="s">
        <v>14</v>
      </c>
      <c r="I290" s="43" t="s">
        <v>160</v>
      </c>
      <c r="J290" s="44"/>
      <c r="K290" s="50">
        <v>11.78</v>
      </c>
      <c r="L290" s="51"/>
      <c r="M290" s="52"/>
    </row>
    <row r="291" spans="1:13" ht="14.25">
      <c r="A291" s="8" t="s">
        <v>54</v>
      </c>
      <c r="B291" s="43" t="s">
        <v>237</v>
      </c>
      <c r="C291" s="44"/>
      <c r="D291" s="9" t="s">
        <v>31</v>
      </c>
      <c r="E291" s="8" t="s">
        <v>182</v>
      </c>
      <c r="F291" s="45" t="s">
        <v>183</v>
      </c>
      <c r="G291" s="46"/>
      <c r="H291" s="2" t="s">
        <v>15</v>
      </c>
      <c r="I291" s="43" t="s">
        <v>160</v>
      </c>
      <c r="J291" s="44"/>
      <c r="K291" s="50">
        <v>22</v>
      </c>
      <c r="L291" s="51"/>
      <c r="M291" s="52"/>
    </row>
    <row r="292" spans="1:13" ht="14.25">
      <c r="A292" s="8" t="s">
        <v>54</v>
      </c>
      <c r="B292" s="43" t="s">
        <v>237</v>
      </c>
      <c r="C292" s="44"/>
      <c r="D292" s="9" t="s">
        <v>31</v>
      </c>
      <c r="E292" s="8" t="s">
        <v>191</v>
      </c>
      <c r="F292" s="45" t="s">
        <v>192</v>
      </c>
      <c r="G292" s="46"/>
      <c r="H292" s="2" t="s">
        <v>14</v>
      </c>
      <c r="I292" s="43" t="s">
        <v>160</v>
      </c>
      <c r="J292" s="44"/>
      <c r="K292" s="50">
        <v>0.4</v>
      </c>
      <c r="L292" s="51"/>
      <c r="M292" s="52"/>
    </row>
    <row r="293" spans="1:13" ht="14.25">
      <c r="A293" s="8" t="s">
        <v>54</v>
      </c>
      <c r="B293" s="43" t="s">
        <v>237</v>
      </c>
      <c r="C293" s="44"/>
      <c r="D293" s="9" t="s">
        <v>31</v>
      </c>
      <c r="E293" s="8" t="s">
        <v>189</v>
      </c>
      <c r="F293" s="45" t="s">
        <v>190</v>
      </c>
      <c r="G293" s="46"/>
      <c r="H293" s="2" t="s">
        <v>15</v>
      </c>
      <c r="I293" s="43" t="s">
        <v>160</v>
      </c>
      <c r="J293" s="44"/>
      <c r="K293" s="50">
        <v>0.4</v>
      </c>
      <c r="L293" s="51"/>
      <c r="M293" s="52"/>
    </row>
    <row r="294" spans="1:18" ht="15" thickBot="1">
      <c r="A294" s="8" t="s">
        <v>54</v>
      </c>
      <c r="B294" s="43" t="s">
        <v>237</v>
      </c>
      <c r="C294" s="44"/>
      <c r="D294" s="9" t="s">
        <v>31</v>
      </c>
      <c r="E294" s="8" t="s">
        <v>180</v>
      </c>
      <c r="F294" s="45" t="s">
        <v>181</v>
      </c>
      <c r="G294" s="46"/>
      <c r="H294" s="2" t="s">
        <v>14</v>
      </c>
      <c r="I294" s="43" t="s">
        <v>154</v>
      </c>
      <c r="J294" s="44"/>
      <c r="K294" s="74">
        <v>35</v>
      </c>
      <c r="L294" s="75"/>
      <c r="M294" s="76"/>
      <c r="R294" s="23">
        <v>6</v>
      </c>
    </row>
    <row r="295" spans="1:15" ht="15" thickBot="1">
      <c r="A295" s="53" t="s">
        <v>238</v>
      </c>
      <c r="B295" s="54"/>
      <c r="C295" s="54"/>
      <c r="D295" s="54"/>
      <c r="E295" s="54" t="s">
        <v>239</v>
      </c>
      <c r="F295" s="54"/>
      <c r="G295" s="54"/>
      <c r="H295" s="6" t="s">
        <v>26</v>
      </c>
      <c r="I295" s="57" t="s">
        <v>27</v>
      </c>
      <c r="J295" s="58"/>
      <c r="K295" s="59">
        <v>10661.51</v>
      </c>
      <c r="L295" s="59"/>
      <c r="M295" s="60"/>
      <c r="O295" s="24">
        <v>10661.51</v>
      </c>
    </row>
    <row r="296" spans="1:16" ht="15" thickBot="1">
      <c r="A296" s="55"/>
      <c r="B296" s="56"/>
      <c r="C296" s="56"/>
      <c r="D296" s="56"/>
      <c r="E296" s="56"/>
      <c r="F296" s="56"/>
      <c r="G296" s="56"/>
      <c r="H296" s="7" t="s">
        <v>26</v>
      </c>
      <c r="I296" s="61" t="s">
        <v>28</v>
      </c>
      <c r="J296" s="62"/>
      <c r="K296" s="63">
        <v>0</v>
      </c>
      <c r="L296" s="63"/>
      <c r="M296" s="64"/>
      <c r="P296" s="19"/>
    </row>
    <row r="297" spans="1:13" ht="14.25">
      <c r="A297" s="8" t="s">
        <v>62</v>
      </c>
      <c r="B297" s="43" t="s">
        <v>240</v>
      </c>
      <c r="C297" s="44"/>
      <c r="D297" s="9" t="s">
        <v>206</v>
      </c>
      <c r="E297" s="8" t="s">
        <v>241</v>
      </c>
      <c r="F297" s="45" t="s">
        <v>242</v>
      </c>
      <c r="G297" s="46"/>
      <c r="H297" s="2" t="s">
        <v>15</v>
      </c>
      <c r="I297" s="43" t="s">
        <v>34</v>
      </c>
      <c r="J297" s="44"/>
      <c r="K297" s="50">
        <v>3.07</v>
      </c>
      <c r="L297" s="51"/>
      <c r="M297" s="52"/>
    </row>
    <row r="298" spans="1:13" ht="14.25">
      <c r="A298" s="8" t="s">
        <v>62</v>
      </c>
      <c r="B298" s="43" t="s">
        <v>243</v>
      </c>
      <c r="C298" s="44"/>
      <c r="D298" s="9" t="s">
        <v>31</v>
      </c>
      <c r="E298" s="8" t="s">
        <v>241</v>
      </c>
      <c r="F298" s="45" t="s">
        <v>242</v>
      </c>
      <c r="G298" s="46"/>
      <c r="H298" s="2" t="s">
        <v>15</v>
      </c>
      <c r="I298" s="43" t="s">
        <v>34</v>
      </c>
      <c r="J298" s="44"/>
      <c r="K298" s="50">
        <v>2.34</v>
      </c>
      <c r="L298" s="51"/>
      <c r="M298" s="52"/>
    </row>
    <row r="299" spans="1:13" ht="14.25">
      <c r="A299" s="8" t="s">
        <v>62</v>
      </c>
      <c r="B299" s="43" t="s">
        <v>244</v>
      </c>
      <c r="C299" s="44"/>
      <c r="D299" s="9" t="s">
        <v>31</v>
      </c>
      <c r="E299" s="8" t="s">
        <v>241</v>
      </c>
      <c r="F299" s="45" t="s">
        <v>242</v>
      </c>
      <c r="G299" s="46"/>
      <c r="H299" s="2" t="s">
        <v>16</v>
      </c>
      <c r="I299" s="43" t="s">
        <v>34</v>
      </c>
      <c r="J299" s="44"/>
      <c r="K299" s="50">
        <v>2.6</v>
      </c>
      <c r="L299" s="51"/>
      <c r="M299" s="52"/>
    </row>
    <row r="300" spans="1:13" ht="14.25">
      <c r="A300" s="8" t="s">
        <v>62</v>
      </c>
      <c r="B300" s="43" t="s">
        <v>245</v>
      </c>
      <c r="C300" s="44"/>
      <c r="D300" s="9" t="s">
        <v>31</v>
      </c>
      <c r="E300" s="8" t="s">
        <v>241</v>
      </c>
      <c r="F300" s="45" t="s">
        <v>242</v>
      </c>
      <c r="G300" s="46"/>
      <c r="H300" s="2" t="s">
        <v>15</v>
      </c>
      <c r="I300" s="43" t="s">
        <v>34</v>
      </c>
      <c r="J300" s="44"/>
      <c r="K300" s="50">
        <v>1.98</v>
      </c>
      <c r="L300" s="51"/>
      <c r="M300" s="52"/>
    </row>
    <row r="301" spans="1:13" ht="14.25">
      <c r="A301" s="8" t="s">
        <v>62</v>
      </c>
      <c r="B301" s="43" t="s">
        <v>246</v>
      </c>
      <c r="C301" s="44"/>
      <c r="D301" s="9" t="s">
        <v>31</v>
      </c>
      <c r="E301" s="8" t="s">
        <v>241</v>
      </c>
      <c r="F301" s="45" t="s">
        <v>242</v>
      </c>
      <c r="G301" s="46"/>
      <c r="H301" s="2" t="s">
        <v>15</v>
      </c>
      <c r="I301" s="43" t="s">
        <v>34</v>
      </c>
      <c r="J301" s="44"/>
      <c r="K301" s="50">
        <v>0.76</v>
      </c>
      <c r="L301" s="51"/>
      <c r="M301" s="52"/>
    </row>
    <row r="302" spans="1:13" ht="14.25">
      <c r="A302" s="8" t="s">
        <v>62</v>
      </c>
      <c r="B302" s="43" t="s">
        <v>247</v>
      </c>
      <c r="C302" s="44"/>
      <c r="D302" s="9" t="s">
        <v>31</v>
      </c>
      <c r="E302" s="8" t="s">
        <v>241</v>
      </c>
      <c r="F302" s="45" t="s">
        <v>242</v>
      </c>
      <c r="G302" s="46"/>
      <c r="H302" s="2" t="s">
        <v>16</v>
      </c>
      <c r="I302" s="43" t="s">
        <v>34</v>
      </c>
      <c r="J302" s="44"/>
      <c r="K302" s="50">
        <v>1.23</v>
      </c>
      <c r="L302" s="51"/>
      <c r="M302" s="52"/>
    </row>
    <row r="303" spans="1:13" ht="14.25">
      <c r="A303" s="8" t="s">
        <v>62</v>
      </c>
      <c r="B303" s="43" t="s">
        <v>248</v>
      </c>
      <c r="C303" s="44"/>
      <c r="D303" s="9" t="s">
        <v>31</v>
      </c>
      <c r="E303" s="8" t="s">
        <v>241</v>
      </c>
      <c r="F303" s="45" t="s">
        <v>242</v>
      </c>
      <c r="G303" s="46"/>
      <c r="H303" s="2" t="s">
        <v>16</v>
      </c>
      <c r="I303" s="43" t="s">
        <v>34</v>
      </c>
      <c r="J303" s="44"/>
      <c r="K303" s="50">
        <v>0.26</v>
      </c>
      <c r="L303" s="51"/>
      <c r="M303" s="52"/>
    </row>
    <row r="304" spans="1:13" ht="14.25">
      <c r="A304" s="8" t="s">
        <v>62</v>
      </c>
      <c r="B304" s="43" t="s">
        <v>213</v>
      </c>
      <c r="C304" s="44"/>
      <c r="D304" s="9" t="s">
        <v>31</v>
      </c>
      <c r="E304" s="8" t="s">
        <v>241</v>
      </c>
      <c r="F304" s="45" t="s">
        <v>242</v>
      </c>
      <c r="G304" s="46"/>
      <c r="H304" s="2" t="s">
        <v>16</v>
      </c>
      <c r="I304" s="43" t="s">
        <v>34</v>
      </c>
      <c r="J304" s="44"/>
      <c r="K304" s="50">
        <v>4.02</v>
      </c>
      <c r="L304" s="51"/>
      <c r="M304" s="52"/>
    </row>
    <row r="305" spans="1:13" ht="14.25">
      <c r="A305" s="8" t="s">
        <v>62</v>
      </c>
      <c r="B305" s="43" t="s">
        <v>249</v>
      </c>
      <c r="C305" s="44"/>
      <c r="D305" s="9" t="s">
        <v>31</v>
      </c>
      <c r="E305" s="8" t="s">
        <v>241</v>
      </c>
      <c r="F305" s="45" t="s">
        <v>242</v>
      </c>
      <c r="G305" s="46"/>
      <c r="H305" s="2" t="s">
        <v>16</v>
      </c>
      <c r="I305" s="43" t="s">
        <v>34</v>
      </c>
      <c r="J305" s="44"/>
      <c r="K305" s="50">
        <v>2.28</v>
      </c>
      <c r="L305" s="51"/>
      <c r="M305" s="52"/>
    </row>
    <row r="306" spans="1:13" ht="14.25">
      <c r="A306" s="8" t="s">
        <v>62</v>
      </c>
      <c r="B306" s="43" t="s">
        <v>250</v>
      </c>
      <c r="C306" s="44"/>
      <c r="D306" s="9" t="s">
        <v>31</v>
      </c>
      <c r="E306" s="8" t="s">
        <v>241</v>
      </c>
      <c r="F306" s="45" t="s">
        <v>242</v>
      </c>
      <c r="G306" s="46"/>
      <c r="H306" s="2" t="s">
        <v>15</v>
      </c>
      <c r="I306" s="43" t="s">
        <v>34</v>
      </c>
      <c r="J306" s="44"/>
      <c r="K306" s="50">
        <v>1.4</v>
      </c>
      <c r="L306" s="51"/>
      <c r="M306" s="52"/>
    </row>
    <row r="307" spans="1:13" ht="14.25">
      <c r="A307" s="8" t="s">
        <v>62</v>
      </c>
      <c r="B307" s="43" t="s">
        <v>251</v>
      </c>
      <c r="C307" s="44"/>
      <c r="D307" s="9" t="s">
        <v>31</v>
      </c>
      <c r="E307" s="8" t="s">
        <v>241</v>
      </c>
      <c r="F307" s="45" t="s">
        <v>242</v>
      </c>
      <c r="G307" s="46"/>
      <c r="H307" s="2" t="s">
        <v>15</v>
      </c>
      <c r="I307" s="43" t="s">
        <v>34</v>
      </c>
      <c r="J307" s="44"/>
      <c r="K307" s="50">
        <v>1.36</v>
      </c>
      <c r="L307" s="51"/>
      <c r="M307" s="52"/>
    </row>
    <row r="308" spans="1:13" ht="14.25">
      <c r="A308" s="8" t="s">
        <v>62</v>
      </c>
      <c r="B308" s="43" t="s">
        <v>207</v>
      </c>
      <c r="C308" s="44"/>
      <c r="D308" s="9" t="s">
        <v>31</v>
      </c>
      <c r="E308" s="8" t="s">
        <v>241</v>
      </c>
      <c r="F308" s="45" t="s">
        <v>242</v>
      </c>
      <c r="G308" s="46"/>
      <c r="H308" s="2" t="s">
        <v>15</v>
      </c>
      <c r="I308" s="43" t="s">
        <v>34</v>
      </c>
      <c r="J308" s="44"/>
      <c r="K308" s="50">
        <v>1.29</v>
      </c>
      <c r="L308" s="51"/>
      <c r="M308" s="52"/>
    </row>
    <row r="309" spans="1:13" ht="14.25">
      <c r="A309" s="8" t="s">
        <v>62</v>
      </c>
      <c r="B309" s="43" t="s">
        <v>252</v>
      </c>
      <c r="C309" s="44"/>
      <c r="D309" s="9" t="s">
        <v>206</v>
      </c>
      <c r="E309" s="8" t="s">
        <v>241</v>
      </c>
      <c r="F309" s="45" t="s">
        <v>242</v>
      </c>
      <c r="G309" s="46"/>
      <c r="H309" s="2" t="s">
        <v>15</v>
      </c>
      <c r="I309" s="43" t="s">
        <v>34</v>
      </c>
      <c r="J309" s="44"/>
      <c r="K309" s="50">
        <v>1.1</v>
      </c>
      <c r="L309" s="51"/>
      <c r="M309" s="52"/>
    </row>
    <row r="310" spans="1:13" ht="14.25">
      <c r="A310" s="8" t="s">
        <v>62</v>
      </c>
      <c r="B310" s="43" t="s">
        <v>253</v>
      </c>
      <c r="C310" s="44"/>
      <c r="D310" s="9" t="s">
        <v>31</v>
      </c>
      <c r="E310" s="8" t="s">
        <v>241</v>
      </c>
      <c r="F310" s="45" t="s">
        <v>242</v>
      </c>
      <c r="G310" s="46"/>
      <c r="H310" s="2" t="s">
        <v>16</v>
      </c>
      <c r="I310" s="43" t="s">
        <v>34</v>
      </c>
      <c r="J310" s="44"/>
      <c r="K310" s="50">
        <v>0.4</v>
      </c>
      <c r="L310" s="51"/>
      <c r="M310" s="52"/>
    </row>
    <row r="311" spans="1:13" ht="14.25">
      <c r="A311" s="8" t="s">
        <v>62</v>
      </c>
      <c r="B311" s="43" t="s">
        <v>254</v>
      </c>
      <c r="C311" s="44"/>
      <c r="D311" s="9" t="s">
        <v>31</v>
      </c>
      <c r="E311" s="8" t="s">
        <v>241</v>
      </c>
      <c r="F311" s="45" t="s">
        <v>242</v>
      </c>
      <c r="G311" s="46"/>
      <c r="H311" s="2" t="s">
        <v>16</v>
      </c>
      <c r="I311" s="43" t="s">
        <v>34</v>
      </c>
      <c r="J311" s="44"/>
      <c r="K311" s="50">
        <v>0.38</v>
      </c>
      <c r="L311" s="51"/>
      <c r="M311" s="52"/>
    </row>
    <row r="312" spans="1:13" ht="14.25">
      <c r="A312" s="8" t="s">
        <v>62</v>
      </c>
      <c r="B312" s="43" t="s">
        <v>255</v>
      </c>
      <c r="C312" s="44"/>
      <c r="D312" s="9" t="s">
        <v>31</v>
      </c>
      <c r="E312" s="8" t="s">
        <v>241</v>
      </c>
      <c r="F312" s="45" t="s">
        <v>242</v>
      </c>
      <c r="G312" s="46"/>
      <c r="H312" s="2" t="s">
        <v>15</v>
      </c>
      <c r="I312" s="43" t="s">
        <v>34</v>
      </c>
      <c r="J312" s="44"/>
      <c r="K312" s="50">
        <v>4.05</v>
      </c>
      <c r="L312" s="51"/>
      <c r="M312" s="52"/>
    </row>
    <row r="313" spans="1:13" ht="14.25">
      <c r="A313" s="8" t="s">
        <v>62</v>
      </c>
      <c r="B313" s="43" t="s">
        <v>256</v>
      </c>
      <c r="C313" s="44"/>
      <c r="D313" s="9" t="s">
        <v>31</v>
      </c>
      <c r="E313" s="8" t="s">
        <v>241</v>
      </c>
      <c r="F313" s="45" t="s">
        <v>242</v>
      </c>
      <c r="G313" s="46"/>
      <c r="H313" s="2" t="s">
        <v>17</v>
      </c>
      <c r="I313" s="43" t="s">
        <v>34</v>
      </c>
      <c r="J313" s="44"/>
      <c r="K313" s="50">
        <v>0.13</v>
      </c>
      <c r="L313" s="51"/>
      <c r="M313" s="52"/>
    </row>
    <row r="314" spans="1:13" ht="14.25">
      <c r="A314" s="8" t="s">
        <v>62</v>
      </c>
      <c r="B314" s="43" t="s">
        <v>216</v>
      </c>
      <c r="C314" s="44"/>
      <c r="D314" s="9" t="s">
        <v>31</v>
      </c>
      <c r="E314" s="8" t="s">
        <v>241</v>
      </c>
      <c r="F314" s="45" t="s">
        <v>242</v>
      </c>
      <c r="G314" s="46"/>
      <c r="H314" s="2" t="s">
        <v>16</v>
      </c>
      <c r="I314" s="43" t="s">
        <v>34</v>
      </c>
      <c r="J314" s="44"/>
      <c r="K314" s="50">
        <v>1.1</v>
      </c>
      <c r="L314" s="51"/>
      <c r="M314" s="52"/>
    </row>
    <row r="315" spans="1:13" ht="14.25">
      <c r="A315" s="8" t="s">
        <v>62</v>
      </c>
      <c r="B315" s="43" t="s">
        <v>257</v>
      </c>
      <c r="C315" s="44"/>
      <c r="D315" s="9" t="s">
        <v>31</v>
      </c>
      <c r="E315" s="8" t="s">
        <v>241</v>
      </c>
      <c r="F315" s="45" t="s">
        <v>242</v>
      </c>
      <c r="G315" s="46"/>
      <c r="H315" s="2" t="s">
        <v>16</v>
      </c>
      <c r="I315" s="43" t="s">
        <v>34</v>
      </c>
      <c r="J315" s="44"/>
      <c r="K315" s="50">
        <v>0.33</v>
      </c>
      <c r="L315" s="51"/>
      <c r="M315" s="52"/>
    </row>
    <row r="316" spans="1:13" ht="14.25">
      <c r="A316" s="8" t="s">
        <v>62</v>
      </c>
      <c r="B316" s="43" t="s">
        <v>258</v>
      </c>
      <c r="C316" s="44"/>
      <c r="D316" s="9" t="s">
        <v>31</v>
      </c>
      <c r="E316" s="8" t="s">
        <v>241</v>
      </c>
      <c r="F316" s="45" t="s">
        <v>242</v>
      </c>
      <c r="G316" s="46"/>
      <c r="H316" s="2" t="s">
        <v>16</v>
      </c>
      <c r="I316" s="43" t="s">
        <v>34</v>
      </c>
      <c r="J316" s="44"/>
      <c r="K316" s="50">
        <v>2.57</v>
      </c>
      <c r="L316" s="51"/>
      <c r="M316" s="52"/>
    </row>
    <row r="317" spans="1:13" ht="14.25">
      <c r="A317" s="8" t="s">
        <v>62</v>
      </c>
      <c r="B317" s="43" t="s">
        <v>259</v>
      </c>
      <c r="C317" s="44"/>
      <c r="D317" s="9" t="s">
        <v>31</v>
      </c>
      <c r="E317" s="8" t="s">
        <v>241</v>
      </c>
      <c r="F317" s="45" t="s">
        <v>242</v>
      </c>
      <c r="G317" s="46"/>
      <c r="H317" s="2" t="s">
        <v>16</v>
      </c>
      <c r="I317" s="43" t="s">
        <v>34</v>
      </c>
      <c r="J317" s="44"/>
      <c r="K317" s="50">
        <v>1.03</v>
      </c>
      <c r="L317" s="51"/>
      <c r="M317" s="52"/>
    </row>
    <row r="318" spans="1:13" ht="14.25">
      <c r="A318" s="8" t="s">
        <v>29</v>
      </c>
      <c r="B318" s="43" t="s">
        <v>260</v>
      </c>
      <c r="C318" s="44"/>
      <c r="D318" s="9" t="s">
        <v>31</v>
      </c>
      <c r="E318" s="8" t="s">
        <v>241</v>
      </c>
      <c r="F318" s="45" t="s">
        <v>242</v>
      </c>
      <c r="G318" s="46"/>
      <c r="H318" s="2" t="s">
        <v>16</v>
      </c>
      <c r="I318" s="43" t="s">
        <v>34</v>
      </c>
      <c r="J318" s="44"/>
      <c r="K318" s="50">
        <v>1.88</v>
      </c>
      <c r="L318" s="51"/>
      <c r="M318" s="52"/>
    </row>
    <row r="319" spans="1:13" ht="14.25">
      <c r="A319" s="8" t="s">
        <v>29</v>
      </c>
      <c r="B319" s="43" t="s">
        <v>155</v>
      </c>
      <c r="C319" s="44"/>
      <c r="D319" s="9" t="s">
        <v>31</v>
      </c>
      <c r="E319" s="8" t="s">
        <v>241</v>
      </c>
      <c r="F319" s="45" t="s">
        <v>242</v>
      </c>
      <c r="G319" s="46"/>
      <c r="H319" s="2" t="s">
        <v>16</v>
      </c>
      <c r="I319" s="43" t="s">
        <v>34</v>
      </c>
      <c r="J319" s="44"/>
      <c r="K319" s="50">
        <v>1.24</v>
      </c>
      <c r="L319" s="51"/>
      <c r="M319" s="52"/>
    </row>
    <row r="320" spans="1:13" ht="14.25">
      <c r="A320" s="8" t="s">
        <v>29</v>
      </c>
      <c r="B320" s="43" t="s">
        <v>217</v>
      </c>
      <c r="C320" s="44"/>
      <c r="D320" s="9" t="s">
        <v>31</v>
      </c>
      <c r="E320" s="8" t="s">
        <v>241</v>
      </c>
      <c r="F320" s="45" t="s">
        <v>242</v>
      </c>
      <c r="G320" s="46"/>
      <c r="H320" s="2" t="s">
        <v>15</v>
      </c>
      <c r="I320" s="43" t="s">
        <v>34</v>
      </c>
      <c r="J320" s="44"/>
      <c r="K320" s="50">
        <v>2.02</v>
      </c>
      <c r="L320" s="51"/>
      <c r="M320" s="52"/>
    </row>
    <row r="321" spans="1:13" ht="14.25">
      <c r="A321" s="8" t="s">
        <v>29</v>
      </c>
      <c r="B321" s="43" t="s">
        <v>261</v>
      </c>
      <c r="C321" s="44"/>
      <c r="D321" s="9" t="s">
        <v>206</v>
      </c>
      <c r="E321" s="8" t="s">
        <v>241</v>
      </c>
      <c r="F321" s="45" t="s">
        <v>242</v>
      </c>
      <c r="G321" s="46"/>
      <c r="H321" s="2" t="s">
        <v>17</v>
      </c>
      <c r="I321" s="43" t="s">
        <v>34</v>
      </c>
      <c r="J321" s="44"/>
      <c r="K321" s="50">
        <v>5.1</v>
      </c>
      <c r="L321" s="51"/>
      <c r="M321" s="52"/>
    </row>
    <row r="322" spans="1:13" ht="14.25">
      <c r="A322" s="8" t="s">
        <v>29</v>
      </c>
      <c r="B322" s="43" t="s">
        <v>262</v>
      </c>
      <c r="C322" s="44"/>
      <c r="D322" s="9" t="s">
        <v>31</v>
      </c>
      <c r="E322" s="8" t="s">
        <v>241</v>
      </c>
      <c r="F322" s="45" t="s">
        <v>242</v>
      </c>
      <c r="G322" s="46"/>
      <c r="H322" s="2" t="s">
        <v>16</v>
      </c>
      <c r="I322" s="43" t="s">
        <v>34</v>
      </c>
      <c r="J322" s="44"/>
      <c r="K322" s="50">
        <v>0.96</v>
      </c>
      <c r="L322" s="51"/>
      <c r="M322" s="52"/>
    </row>
    <row r="323" spans="1:13" ht="14.25">
      <c r="A323" s="8" t="s">
        <v>29</v>
      </c>
      <c r="B323" s="43" t="s">
        <v>263</v>
      </c>
      <c r="C323" s="44"/>
      <c r="D323" s="9" t="s">
        <v>31</v>
      </c>
      <c r="E323" s="8" t="s">
        <v>241</v>
      </c>
      <c r="F323" s="45" t="s">
        <v>242</v>
      </c>
      <c r="G323" s="46"/>
      <c r="H323" s="2" t="s">
        <v>15</v>
      </c>
      <c r="I323" s="43" t="s">
        <v>34</v>
      </c>
      <c r="J323" s="44"/>
      <c r="K323" s="50">
        <v>0.46</v>
      </c>
      <c r="L323" s="51"/>
      <c r="M323" s="52"/>
    </row>
    <row r="324" spans="1:13" ht="14.25">
      <c r="A324" s="8" t="s">
        <v>29</v>
      </c>
      <c r="B324" s="43" t="s">
        <v>218</v>
      </c>
      <c r="C324" s="44"/>
      <c r="D324" s="9" t="s">
        <v>31</v>
      </c>
      <c r="E324" s="8" t="s">
        <v>241</v>
      </c>
      <c r="F324" s="45" t="s">
        <v>242</v>
      </c>
      <c r="G324" s="46"/>
      <c r="H324" s="2" t="s">
        <v>15</v>
      </c>
      <c r="I324" s="43" t="s">
        <v>34</v>
      </c>
      <c r="J324" s="44"/>
      <c r="K324" s="50">
        <v>2.59</v>
      </c>
      <c r="L324" s="51"/>
      <c r="M324" s="52"/>
    </row>
    <row r="325" spans="1:13" ht="14.25">
      <c r="A325" s="8" t="s">
        <v>29</v>
      </c>
      <c r="B325" s="43" t="s">
        <v>219</v>
      </c>
      <c r="C325" s="44"/>
      <c r="D325" s="9" t="s">
        <v>31</v>
      </c>
      <c r="E325" s="8" t="s">
        <v>241</v>
      </c>
      <c r="F325" s="45" t="s">
        <v>242</v>
      </c>
      <c r="G325" s="46"/>
      <c r="H325" s="2" t="s">
        <v>15</v>
      </c>
      <c r="I325" s="43" t="s">
        <v>34</v>
      </c>
      <c r="J325" s="44"/>
      <c r="K325" s="50">
        <v>1.77</v>
      </c>
      <c r="L325" s="51"/>
      <c r="M325" s="52"/>
    </row>
    <row r="326" spans="1:13" ht="14.25">
      <c r="A326" s="8" t="s">
        <v>29</v>
      </c>
      <c r="B326" s="43" t="s">
        <v>264</v>
      </c>
      <c r="C326" s="44"/>
      <c r="D326" s="9" t="s">
        <v>31</v>
      </c>
      <c r="E326" s="8" t="s">
        <v>241</v>
      </c>
      <c r="F326" s="45" t="s">
        <v>242</v>
      </c>
      <c r="G326" s="46"/>
      <c r="H326" s="2" t="s">
        <v>16</v>
      </c>
      <c r="I326" s="43" t="s">
        <v>34</v>
      </c>
      <c r="J326" s="44"/>
      <c r="K326" s="50">
        <v>0.7</v>
      </c>
      <c r="L326" s="51"/>
      <c r="M326" s="52"/>
    </row>
    <row r="327" spans="1:13" ht="14.25">
      <c r="A327" s="8" t="s">
        <v>29</v>
      </c>
      <c r="B327" s="43" t="s">
        <v>163</v>
      </c>
      <c r="C327" s="44"/>
      <c r="D327" s="9" t="s">
        <v>31</v>
      </c>
      <c r="E327" s="8" t="s">
        <v>241</v>
      </c>
      <c r="F327" s="45" t="s">
        <v>242</v>
      </c>
      <c r="G327" s="46"/>
      <c r="H327" s="2" t="s">
        <v>16</v>
      </c>
      <c r="I327" s="43" t="s">
        <v>34</v>
      </c>
      <c r="J327" s="44"/>
      <c r="K327" s="50">
        <v>2.25</v>
      </c>
      <c r="L327" s="51"/>
      <c r="M327" s="52"/>
    </row>
    <row r="328" spans="1:13" ht="14.25">
      <c r="A328" s="8" t="s">
        <v>29</v>
      </c>
      <c r="B328" s="43" t="s">
        <v>265</v>
      </c>
      <c r="C328" s="44"/>
      <c r="D328" s="9" t="s">
        <v>31</v>
      </c>
      <c r="E328" s="8" t="s">
        <v>241</v>
      </c>
      <c r="F328" s="45" t="s">
        <v>242</v>
      </c>
      <c r="G328" s="46"/>
      <c r="H328" s="2" t="s">
        <v>15</v>
      </c>
      <c r="I328" s="43" t="s">
        <v>34</v>
      </c>
      <c r="J328" s="44"/>
      <c r="K328" s="50">
        <v>0.4</v>
      </c>
      <c r="L328" s="51"/>
      <c r="M328" s="52"/>
    </row>
    <row r="329" spans="1:13" ht="14.25">
      <c r="A329" s="8" t="s">
        <v>29</v>
      </c>
      <c r="B329" s="43" t="s">
        <v>266</v>
      </c>
      <c r="C329" s="44"/>
      <c r="D329" s="9" t="s">
        <v>31</v>
      </c>
      <c r="E329" s="8" t="s">
        <v>241</v>
      </c>
      <c r="F329" s="45" t="s">
        <v>242</v>
      </c>
      <c r="G329" s="46"/>
      <c r="H329" s="2" t="s">
        <v>16</v>
      </c>
      <c r="I329" s="43" t="s">
        <v>34</v>
      </c>
      <c r="J329" s="44"/>
      <c r="K329" s="50">
        <v>3.34</v>
      </c>
      <c r="L329" s="51"/>
      <c r="M329" s="52"/>
    </row>
    <row r="330" spans="1:13" ht="14.25">
      <c r="A330" s="8" t="s">
        <v>29</v>
      </c>
      <c r="B330" s="43" t="s">
        <v>220</v>
      </c>
      <c r="C330" s="44"/>
      <c r="D330" s="9" t="s">
        <v>31</v>
      </c>
      <c r="E330" s="8" t="s">
        <v>241</v>
      </c>
      <c r="F330" s="45" t="s">
        <v>242</v>
      </c>
      <c r="G330" s="46"/>
      <c r="H330" s="2" t="s">
        <v>15</v>
      </c>
      <c r="I330" s="43" t="s">
        <v>34</v>
      </c>
      <c r="J330" s="44"/>
      <c r="K330" s="50">
        <v>0.3</v>
      </c>
      <c r="L330" s="51"/>
      <c r="M330" s="52"/>
    </row>
    <row r="331" spans="1:13" ht="14.25">
      <c r="A331" s="8" t="s">
        <v>29</v>
      </c>
      <c r="B331" s="43" t="s">
        <v>267</v>
      </c>
      <c r="C331" s="44"/>
      <c r="D331" s="9" t="s">
        <v>31</v>
      </c>
      <c r="E331" s="8" t="s">
        <v>241</v>
      </c>
      <c r="F331" s="45" t="s">
        <v>242</v>
      </c>
      <c r="G331" s="46"/>
      <c r="H331" s="2" t="s">
        <v>16</v>
      </c>
      <c r="I331" s="43" t="s">
        <v>34</v>
      </c>
      <c r="J331" s="44"/>
      <c r="K331" s="50">
        <v>1.44</v>
      </c>
      <c r="L331" s="51"/>
      <c r="M331" s="52"/>
    </row>
    <row r="332" spans="1:13" ht="14.25">
      <c r="A332" s="8" t="s">
        <v>29</v>
      </c>
      <c r="B332" s="43" t="s">
        <v>268</v>
      </c>
      <c r="C332" s="44"/>
      <c r="D332" s="9" t="s">
        <v>31</v>
      </c>
      <c r="E332" s="8" t="s">
        <v>241</v>
      </c>
      <c r="F332" s="45" t="s">
        <v>242</v>
      </c>
      <c r="G332" s="46"/>
      <c r="H332" s="2" t="s">
        <v>15</v>
      </c>
      <c r="I332" s="43" t="s">
        <v>34</v>
      </c>
      <c r="J332" s="44"/>
      <c r="K332" s="50">
        <v>1.34</v>
      </c>
      <c r="L332" s="51"/>
      <c r="M332" s="52"/>
    </row>
    <row r="333" spans="1:13" ht="14.25">
      <c r="A333" s="8" t="s">
        <v>29</v>
      </c>
      <c r="B333" s="43" t="s">
        <v>269</v>
      </c>
      <c r="C333" s="44"/>
      <c r="D333" s="9" t="s">
        <v>31</v>
      </c>
      <c r="E333" s="8" t="s">
        <v>241</v>
      </c>
      <c r="F333" s="45" t="s">
        <v>242</v>
      </c>
      <c r="G333" s="46"/>
      <c r="H333" s="2" t="s">
        <v>15</v>
      </c>
      <c r="I333" s="43" t="s">
        <v>34</v>
      </c>
      <c r="J333" s="44"/>
      <c r="K333" s="50">
        <v>1.3</v>
      </c>
      <c r="L333" s="51"/>
      <c r="M333" s="52"/>
    </row>
    <row r="334" spans="1:13" ht="14.25">
      <c r="A334" s="8" t="s">
        <v>29</v>
      </c>
      <c r="B334" s="43" t="s">
        <v>30</v>
      </c>
      <c r="C334" s="44"/>
      <c r="D334" s="9" t="s">
        <v>31</v>
      </c>
      <c r="E334" s="8" t="s">
        <v>241</v>
      </c>
      <c r="F334" s="45" t="s">
        <v>242</v>
      </c>
      <c r="G334" s="46"/>
      <c r="H334" s="2" t="s">
        <v>17</v>
      </c>
      <c r="I334" s="43" t="s">
        <v>34</v>
      </c>
      <c r="J334" s="44"/>
      <c r="K334" s="50">
        <v>1.19</v>
      </c>
      <c r="L334" s="51"/>
      <c r="M334" s="52"/>
    </row>
    <row r="335" spans="1:13" ht="14.25">
      <c r="A335" s="8" t="s">
        <v>29</v>
      </c>
      <c r="B335" s="43" t="s">
        <v>270</v>
      </c>
      <c r="C335" s="44"/>
      <c r="D335" s="9" t="s">
        <v>31</v>
      </c>
      <c r="E335" s="8" t="s">
        <v>241</v>
      </c>
      <c r="F335" s="45" t="s">
        <v>242</v>
      </c>
      <c r="G335" s="46"/>
      <c r="H335" s="2" t="s">
        <v>16</v>
      </c>
      <c r="I335" s="43" t="s">
        <v>34</v>
      </c>
      <c r="J335" s="44"/>
      <c r="K335" s="50">
        <v>2.4</v>
      </c>
      <c r="L335" s="51"/>
      <c r="M335" s="52"/>
    </row>
    <row r="336" spans="1:13" ht="14.25">
      <c r="A336" s="8" t="s">
        <v>29</v>
      </c>
      <c r="B336" s="43" t="s">
        <v>271</v>
      </c>
      <c r="C336" s="44"/>
      <c r="D336" s="9" t="s">
        <v>31</v>
      </c>
      <c r="E336" s="8" t="s">
        <v>241</v>
      </c>
      <c r="F336" s="45" t="s">
        <v>242</v>
      </c>
      <c r="G336" s="46"/>
      <c r="H336" s="2" t="s">
        <v>16</v>
      </c>
      <c r="I336" s="43" t="s">
        <v>34</v>
      </c>
      <c r="J336" s="44"/>
      <c r="K336" s="50">
        <v>2.94</v>
      </c>
      <c r="L336" s="51"/>
      <c r="M336" s="52"/>
    </row>
    <row r="337" spans="1:13" ht="14.25">
      <c r="A337" s="8" t="s">
        <v>29</v>
      </c>
      <c r="B337" s="43" t="s">
        <v>272</v>
      </c>
      <c r="C337" s="44"/>
      <c r="D337" s="9" t="s">
        <v>31</v>
      </c>
      <c r="E337" s="8" t="s">
        <v>241</v>
      </c>
      <c r="F337" s="45" t="s">
        <v>242</v>
      </c>
      <c r="G337" s="46"/>
      <c r="H337" s="2" t="s">
        <v>16</v>
      </c>
      <c r="I337" s="43" t="s">
        <v>34</v>
      </c>
      <c r="J337" s="44"/>
      <c r="K337" s="50">
        <v>0.3</v>
      </c>
      <c r="L337" s="51"/>
      <c r="M337" s="52"/>
    </row>
    <row r="338" spans="1:13" ht="14.25">
      <c r="A338" s="8" t="s">
        <v>29</v>
      </c>
      <c r="B338" s="43" t="s">
        <v>179</v>
      </c>
      <c r="C338" s="44"/>
      <c r="D338" s="9" t="s">
        <v>31</v>
      </c>
      <c r="E338" s="8" t="s">
        <v>241</v>
      </c>
      <c r="F338" s="45" t="s">
        <v>242</v>
      </c>
      <c r="G338" s="46"/>
      <c r="H338" s="2" t="s">
        <v>15</v>
      </c>
      <c r="I338" s="43" t="s">
        <v>34</v>
      </c>
      <c r="J338" s="44"/>
      <c r="K338" s="50">
        <v>0.26</v>
      </c>
      <c r="L338" s="51"/>
      <c r="M338" s="52"/>
    </row>
    <row r="339" spans="1:13" ht="14.25">
      <c r="A339" s="8" t="s">
        <v>29</v>
      </c>
      <c r="B339" s="43" t="s">
        <v>221</v>
      </c>
      <c r="C339" s="44"/>
      <c r="D339" s="9" t="s">
        <v>31</v>
      </c>
      <c r="E339" s="8" t="s">
        <v>241</v>
      </c>
      <c r="F339" s="45" t="s">
        <v>242</v>
      </c>
      <c r="G339" s="46"/>
      <c r="H339" s="2" t="s">
        <v>15</v>
      </c>
      <c r="I339" s="43" t="s">
        <v>34</v>
      </c>
      <c r="J339" s="44"/>
      <c r="K339" s="50">
        <v>0.6</v>
      </c>
      <c r="L339" s="51"/>
      <c r="M339" s="52"/>
    </row>
    <row r="340" spans="1:13" ht="14.25">
      <c r="A340" s="8" t="s">
        <v>29</v>
      </c>
      <c r="B340" s="43" t="s">
        <v>273</v>
      </c>
      <c r="C340" s="44"/>
      <c r="D340" s="9" t="s">
        <v>31</v>
      </c>
      <c r="E340" s="8" t="s">
        <v>241</v>
      </c>
      <c r="F340" s="45" t="s">
        <v>242</v>
      </c>
      <c r="G340" s="46"/>
      <c r="H340" s="2" t="s">
        <v>16</v>
      </c>
      <c r="I340" s="43" t="s">
        <v>34</v>
      </c>
      <c r="J340" s="44"/>
      <c r="K340" s="50">
        <v>1.66</v>
      </c>
      <c r="L340" s="51"/>
      <c r="M340" s="52"/>
    </row>
    <row r="341" spans="1:13" ht="14.25">
      <c r="A341" s="8" t="s">
        <v>29</v>
      </c>
      <c r="B341" s="43" t="s">
        <v>274</v>
      </c>
      <c r="C341" s="44"/>
      <c r="D341" s="9" t="s">
        <v>31</v>
      </c>
      <c r="E341" s="8" t="s">
        <v>241</v>
      </c>
      <c r="F341" s="45" t="s">
        <v>242</v>
      </c>
      <c r="G341" s="46"/>
      <c r="H341" s="2" t="s">
        <v>15</v>
      </c>
      <c r="I341" s="43" t="s">
        <v>34</v>
      </c>
      <c r="J341" s="44"/>
      <c r="K341" s="50">
        <v>2.87</v>
      </c>
      <c r="L341" s="51"/>
      <c r="M341" s="52"/>
    </row>
    <row r="342" spans="1:13" ht="14.25">
      <c r="A342" s="8" t="s">
        <v>29</v>
      </c>
      <c r="B342" s="43" t="s">
        <v>275</v>
      </c>
      <c r="C342" s="44"/>
      <c r="D342" s="9" t="s">
        <v>31</v>
      </c>
      <c r="E342" s="8" t="s">
        <v>241</v>
      </c>
      <c r="F342" s="45" t="s">
        <v>242</v>
      </c>
      <c r="G342" s="46"/>
      <c r="H342" s="2" t="s">
        <v>15</v>
      </c>
      <c r="I342" s="43" t="s">
        <v>34</v>
      </c>
      <c r="J342" s="44"/>
      <c r="K342" s="50">
        <v>0.44</v>
      </c>
      <c r="L342" s="51"/>
      <c r="M342" s="52"/>
    </row>
    <row r="343" spans="1:13" ht="14.25">
      <c r="A343" s="8" t="s">
        <v>29</v>
      </c>
      <c r="B343" s="43" t="s">
        <v>276</v>
      </c>
      <c r="C343" s="44"/>
      <c r="D343" s="9" t="s">
        <v>206</v>
      </c>
      <c r="E343" s="8" t="s">
        <v>241</v>
      </c>
      <c r="F343" s="45" t="s">
        <v>242</v>
      </c>
      <c r="G343" s="46"/>
      <c r="H343" s="2" t="s">
        <v>15</v>
      </c>
      <c r="I343" s="43" t="s">
        <v>34</v>
      </c>
      <c r="J343" s="44"/>
      <c r="K343" s="50">
        <v>4.62</v>
      </c>
      <c r="L343" s="51"/>
      <c r="M343" s="52"/>
    </row>
    <row r="344" spans="1:13" ht="14.25">
      <c r="A344" s="8" t="s">
        <v>29</v>
      </c>
      <c r="B344" s="43" t="s">
        <v>277</v>
      </c>
      <c r="C344" s="44"/>
      <c r="D344" s="9" t="s">
        <v>31</v>
      </c>
      <c r="E344" s="8" t="s">
        <v>241</v>
      </c>
      <c r="F344" s="45" t="s">
        <v>242</v>
      </c>
      <c r="G344" s="46"/>
      <c r="H344" s="2" t="s">
        <v>16</v>
      </c>
      <c r="I344" s="43" t="s">
        <v>34</v>
      </c>
      <c r="J344" s="44"/>
      <c r="K344" s="50">
        <v>3.3</v>
      </c>
      <c r="L344" s="51"/>
      <c r="M344" s="52"/>
    </row>
    <row r="345" spans="1:13" ht="14.25">
      <c r="A345" s="8" t="s">
        <v>29</v>
      </c>
      <c r="B345" s="43" t="s">
        <v>222</v>
      </c>
      <c r="C345" s="44"/>
      <c r="D345" s="9" t="s">
        <v>31</v>
      </c>
      <c r="E345" s="8" t="s">
        <v>241</v>
      </c>
      <c r="F345" s="45" t="s">
        <v>242</v>
      </c>
      <c r="G345" s="46"/>
      <c r="H345" s="2" t="s">
        <v>15</v>
      </c>
      <c r="I345" s="43" t="s">
        <v>34</v>
      </c>
      <c r="J345" s="44"/>
      <c r="K345" s="50">
        <v>1.3</v>
      </c>
      <c r="L345" s="51"/>
      <c r="M345" s="52"/>
    </row>
    <row r="346" spans="1:13" ht="14.25">
      <c r="A346" s="8" t="s">
        <v>29</v>
      </c>
      <c r="B346" s="43" t="s">
        <v>223</v>
      </c>
      <c r="C346" s="44"/>
      <c r="D346" s="9" t="s">
        <v>31</v>
      </c>
      <c r="E346" s="8" t="s">
        <v>241</v>
      </c>
      <c r="F346" s="45" t="s">
        <v>242</v>
      </c>
      <c r="G346" s="46"/>
      <c r="H346" s="2" t="s">
        <v>15</v>
      </c>
      <c r="I346" s="43" t="s">
        <v>34</v>
      </c>
      <c r="J346" s="44"/>
      <c r="K346" s="50">
        <v>1.4</v>
      </c>
      <c r="L346" s="51"/>
      <c r="M346" s="52"/>
    </row>
    <row r="347" spans="1:13" ht="14.25">
      <c r="A347" s="8" t="s">
        <v>29</v>
      </c>
      <c r="B347" s="43" t="s">
        <v>278</v>
      </c>
      <c r="C347" s="44"/>
      <c r="D347" s="9" t="s">
        <v>31</v>
      </c>
      <c r="E347" s="8" t="s">
        <v>241</v>
      </c>
      <c r="F347" s="45" t="s">
        <v>242</v>
      </c>
      <c r="G347" s="46"/>
      <c r="H347" s="2" t="s">
        <v>16</v>
      </c>
      <c r="I347" s="43" t="s">
        <v>34</v>
      </c>
      <c r="J347" s="44"/>
      <c r="K347" s="50">
        <v>1.12</v>
      </c>
      <c r="L347" s="51"/>
      <c r="M347" s="52"/>
    </row>
    <row r="348" spans="1:13" ht="14.25">
      <c r="A348" s="8" t="s">
        <v>29</v>
      </c>
      <c r="B348" s="43" t="s">
        <v>279</v>
      </c>
      <c r="C348" s="44"/>
      <c r="D348" s="9" t="s">
        <v>31</v>
      </c>
      <c r="E348" s="8" t="s">
        <v>241</v>
      </c>
      <c r="F348" s="45" t="s">
        <v>242</v>
      </c>
      <c r="G348" s="46"/>
      <c r="H348" s="2" t="s">
        <v>16</v>
      </c>
      <c r="I348" s="43" t="s">
        <v>34</v>
      </c>
      <c r="J348" s="44"/>
      <c r="K348" s="50">
        <v>1.06</v>
      </c>
      <c r="L348" s="51"/>
      <c r="M348" s="52"/>
    </row>
    <row r="349" spans="1:13" ht="14.25">
      <c r="A349" s="8" t="s">
        <v>29</v>
      </c>
      <c r="B349" s="43" t="s">
        <v>280</v>
      </c>
      <c r="C349" s="44"/>
      <c r="D349" s="9" t="s">
        <v>31</v>
      </c>
      <c r="E349" s="8" t="s">
        <v>241</v>
      </c>
      <c r="F349" s="45" t="s">
        <v>242</v>
      </c>
      <c r="G349" s="46"/>
      <c r="H349" s="2" t="s">
        <v>16</v>
      </c>
      <c r="I349" s="43" t="s">
        <v>34</v>
      </c>
      <c r="J349" s="44"/>
      <c r="K349" s="50">
        <v>0.97</v>
      </c>
      <c r="L349" s="51"/>
      <c r="M349" s="52"/>
    </row>
    <row r="350" spans="1:13" ht="14.25">
      <c r="A350" s="8" t="s">
        <v>29</v>
      </c>
      <c r="B350" s="43" t="s">
        <v>281</v>
      </c>
      <c r="C350" s="44"/>
      <c r="D350" s="9" t="s">
        <v>31</v>
      </c>
      <c r="E350" s="8" t="s">
        <v>241</v>
      </c>
      <c r="F350" s="45" t="s">
        <v>242</v>
      </c>
      <c r="G350" s="46"/>
      <c r="H350" s="2" t="s">
        <v>16</v>
      </c>
      <c r="I350" s="43" t="s">
        <v>34</v>
      </c>
      <c r="J350" s="44"/>
      <c r="K350" s="50">
        <v>5.4</v>
      </c>
      <c r="L350" s="51"/>
      <c r="M350" s="52"/>
    </row>
    <row r="351" spans="1:13" ht="14.25">
      <c r="A351" s="8" t="s">
        <v>29</v>
      </c>
      <c r="B351" s="43" t="s">
        <v>282</v>
      </c>
      <c r="C351" s="44"/>
      <c r="D351" s="9" t="s">
        <v>31</v>
      </c>
      <c r="E351" s="8" t="s">
        <v>241</v>
      </c>
      <c r="F351" s="45" t="s">
        <v>242</v>
      </c>
      <c r="G351" s="46"/>
      <c r="H351" s="2" t="s">
        <v>15</v>
      </c>
      <c r="I351" s="43" t="s">
        <v>34</v>
      </c>
      <c r="J351" s="44"/>
      <c r="K351" s="50">
        <v>0.92</v>
      </c>
      <c r="L351" s="51"/>
      <c r="M351" s="52"/>
    </row>
    <row r="352" spans="1:13" ht="14.25">
      <c r="A352" s="8" t="s">
        <v>29</v>
      </c>
      <c r="B352" s="43" t="s">
        <v>283</v>
      </c>
      <c r="C352" s="44"/>
      <c r="D352" s="9" t="s">
        <v>31</v>
      </c>
      <c r="E352" s="8" t="s">
        <v>241</v>
      </c>
      <c r="F352" s="45" t="s">
        <v>242</v>
      </c>
      <c r="G352" s="46"/>
      <c r="H352" s="2" t="s">
        <v>16</v>
      </c>
      <c r="I352" s="43" t="s">
        <v>34</v>
      </c>
      <c r="J352" s="44"/>
      <c r="K352" s="50">
        <v>1.22</v>
      </c>
      <c r="L352" s="51"/>
      <c r="M352" s="52"/>
    </row>
    <row r="353" spans="1:13" ht="14.25">
      <c r="A353" s="8" t="s">
        <v>29</v>
      </c>
      <c r="B353" s="43" t="s">
        <v>284</v>
      </c>
      <c r="C353" s="44"/>
      <c r="D353" s="9" t="s">
        <v>31</v>
      </c>
      <c r="E353" s="8" t="s">
        <v>241</v>
      </c>
      <c r="F353" s="45" t="s">
        <v>242</v>
      </c>
      <c r="G353" s="46"/>
      <c r="H353" s="2" t="s">
        <v>15</v>
      </c>
      <c r="I353" s="43" t="s">
        <v>34</v>
      </c>
      <c r="J353" s="44"/>
      <c r="K353" s="50">
        <v>2.32</v>
      </c>
      <c r="L353" s="51"/>
      <c r="M353" s="52"/>
    </row>
    <row r="354" spans="1:13" ht="14.25">
      <c r="A354" s="8" t="s">
        <v>29</v>
      </c>
      <c r="B354" s="43" t="s">
        <v>285</v>
      </c>
      <c r="C354" s="44"/>
      <c r="D354" s="9" t="s">
        <v>31</v>
      </c>
      <c r="E354" s="8" t="s">
        <v>241</v>
      </c>
      <c r="F354" s="45" t="s">
        <v>242</v>
      </c>
      <c r="G354" s="46"/>
      <c r="H354" s="2" t="s">
        <v>15</v>
      </c>
      <c r="I354" s="43" t="s">
        <v>34</v>
      </c>
      <c r="J354" s="44"/>
      <c r="K354" s="50">
        <v>0.27</v>
      </c>
      <c r="L354" s="51"/>
      <c r="M354" s="52"/>
    </row>
    <row r="355" spans="1:13" ht="14.25">
      <c r="A355" s="8" t="s">
        <v>35</v>
      </c>
      <c r="B355" s="43" t="s">
        <v>286</v>
      </c>
      <c r="C355" s="44"/>
      <c r="D355" s="9" t="s">
        <v>31</v>
      </c>
      <c r="E355" s="8" t="s">
        <v>241</v>
      </c>
      <c r="F355" s="45" t="s">
        <v>242</v>
      </c>
      <c r="G355" s="46"/>
      <c r="H355" s="2" t="s">
        <v>16</v>
      </c>
      <c r="I355" s="43" t="s">
        <v>34</v>
      </c>
      <c r="J355" s="44"/>
      <c r="K355" s="50">
        <v>1.48</v>
      </c>
      <c r="L355" s="51"/>
      <c r="M355" s="52"/>
    </row>
    <row r="356" spans="1:13" ht="14.25">
      <c r="A356" s="8" t="s">
        <v>35</v>
      </c>
      <c r="B356" s="43" t="s">
        <v>287</v>
      </c>
      <c r="C356" s="44"/>
      <c r="D356" s="9" t="s">
        <v>31</v>
      </c>
      <c r="E356" s="8" t="s">
        <v>241</v>
      </c>
      <c r="F356" s="45" t="s">
        <v>242</v>
      </c>
      <c r="G356" s="46"/>
      <c r="H356" s="2" t="s">
        <v>16</v>
      </c>
      <c r="I356" s="43" t="s">
        <v>34</v>
      </c>
      <c r="J356" s="44"/>
      <c r="K356" s="50">
        <v>0.88</v>
      </c>
      <c r="L356" s="51"/>
      <c r="M356" s="52"/>
    </row>
    <row r="357" spans="1:13" ht="14.25">
      <c r="A357" s="8" t="s">
        <v>35</v>
      </c>
      <c r="B357" s="43" t="s">
        <v>224</v>
      </c>
      <c r="C357" s="44"/>
      <c r="D357" s="9" t="s">
        <v>31</v>
      </c>
      <c r="E357" s="8" t="s">
        <v>241</v>
      </c>
      <c r="F357" s="45" t="s">
        <v>242</v>
      </c>
      <c r="G357" s="46"/>
      <c r="H357" s="2" t="s">
        <v>16</v>
      </c>
      <c r="I357" s="43" t="s">
        <v>34</v>
      </c>
      <c r="J357" s="44"/>
      <c r="K357" s="50">
        <v>0.5</v>
      </c>
      <c r="L357" s="51"/>
      <c r="M357" s="52"/>
    </row>
    <row r="358" spans="1:13" ht="14.25">
      <c r="A358" s="8" t="s">
        <v>35</v>
      </c>
      <c r="B358" s="43" t="s">
        <v>67</v>
      </c>
      <c r="C358" s="44"/>
      <c r="D358" s="9" t="s">
        <v>31</v>
      </c>
      <c r="E358" s="8" t="s">
        <v>241</v>
      </c>
      <c r="F358" s="45" t="s">
        <v>242</v>
      </c>
      <c r="G358" s="46"/>
      <c r="H358" s="2" t="s">
        <v>16</v>
      </c>
      <c r="I358" s="43" t="s">
        <v>34</v>
      </c>
      <c r="J358" s="44"/>
      <c r="K358" s="50">
        <v>1.9</v>
      </c>
      <c r="L358" s="51"/>
      <c r="M358" s="52"/>
    </row>
    <row r="359" spans="1:13" ht="14.25">
      <c r="A359" s="8" t="s">
        <v>35</v>
      </c>
      <c r="B359" s="43" t="s">
        <v>288</v>
      </c>
      <c r="C359" s="44"/>
      <c r="D359" s="9" t="s">
        <v>31</v>
      </c>
      <c r="E359" s="8" t="s">
        <v>241</v>
      </c>
      <c r="F359" s="45" t="s">
        <v>242</v>
      </c>
      <c r="G359" s="46"/>
      <c r="H359" s="2" t="s">
        <v>16</v>
      </c>
      <c r="I359" s="43" t="s">
        <v>34</v>
      </c>
      <c r="J359" s="44"/>
      <c r="K359" s="50">
        <v>1.3</v>
      </c>
      <c r="L359" s="51"/>
      <c r="M359" s="52"/>
    </row>
    <row r="360" spans="1:13" ht="14.25">
      <c r="A360" s="8" t="s">
        <v>35</v>
      </c>
      <c r="B360" s="43" t="s">
        <v>289</v>
      </c>
      <c r="C360" s="44"/>
      <c r="D360" s="9" t="s">
        <v>31</v>
      </c>
      <c r="E360" s="8" t="s">
        <v>241</v>
      </c>
      <c r="F360" s="45" t="s">
        <v>242</v>
      </c>
      <c r="G360" s="46"/>
      <c r="H360" s="2" t="s">
        <v>16</v>
      </c>
      <c r="I360" s="43" t="s">
        <v>34</v>
      </c>
      <c r="J360" s="44"/>
      <c r="K360" s="50">
        <v>1.4</v>
      </c>
      <c r="L360" s="51"/>
      <c r="M360" s="52"/>
    </row>
    <row r="361" spans="1:13" ht="14.25">
      <c r="A361" s="8" t="s">
        <v>35</v>
      </c>
      <c r="B361" s="43" t="s">
        <v>290</v>
      </c>
      <c r="C361" s="44"/>
      <c r="D361" s="9" t="s">
        <v>31</v>
      </c>
      <c r="E361" s="8" t="s">
        <v>241</v>
      </c>
      <c r="F361" s="45" t="s">
        <v>242</v>
      </c>
      <c r="G361" s="46"/>
      <c r="H361" s="2" t="s">
        <v>16</v>
      </c>
      <c r="I361" s="43" t="s">
        <v>34</v>
      </c>
      <c r="J361" s="44"/>
      <c r="K361" s="50">
        <v>0.48</v>
      </c>
      <c r="L361" s="51"/>
      <c r="M361" s="52"/>
    </row>
    <row r="362" spans="1:13" ht="14.25">
      <c r="A362" s="8" t="s">
        <v>35</v>
      </c>
      <c r="B362" s="43" t="s">
        <v>291</v>
      </c>
      <c r="C362" s="44"/>
      <c r="D362" s="9" t="s">
        <v>31</v>
      </c>
      <c r="E362" s="8" t="s">
        <v>241</v>
      </c>
      <c r="F362" s="45" t="s">
        <v>242</v>
      </c>
      <c r="G362" s="46"/>
      <c r="H362" s="2" t="s">
        <v>16</v>
      </c>
      <c r="I362" s="43" t="s">
        <v>34</v>
      </c>
      <c r="J362" s="44"/>
      <c r="K362" s="50">
        <v>0.95</v>
      </c>
      <c r="L362" s="51"/>
      <c r="M362" s="52"/>
    </row>
    <row r="363" spans="1:13" ht="14.25">
      <c r="A363" s="8" t="s">
        <v>35</v>
      </c>
      <c r="B363" s="43" t="s">
        <v>292</v>
      </c>
      <c r="C363" s="44"/>
      <c r="D363" s="9" t="s">
        <v>31</v>
      </c>
      <c r="E363" s="8" t="s">
        <v>241</v>
      </c>
      <c r="F363" s="45" t="s">
        <v>242</v>
      </c>
      <c r="G363" s="46"/>
      <c r="H363" s="2" t="s">
        <v>16</v>
      </c>
      <c r="I363" s="43" t="s">
        <v>34</v>
      </c>
      <c r="J363" s="44"/>
      <c r="K363" s="50">
        <v>3.48</v>
      </c>
      <c r="L363" s="51"/>
      <c r="M363" s="52"/>
    </row>
    <row r="364" spans="1:13" ht="14.25">
      <c r="A364" s="8" t="s">
        <v>35</v>
      </c>
      <c r="B364" s="43" t="s">
        <v>293</v>
      </c>
      <c r="C364" s="44"/>
      <c r="D364" s="9" t="s">
        <v>31</v>
      </c>
      <c r="E364" s="8" t="s">
        <v>241</v>
      </c>
      <c r="F364" s="45" t="s">
        <v>242</v>
      </c>
      <c r="G364" s="46"/>
      <c r="H364" s="2" t="s">
        <v>16</v>
      </c>
      <c r="I364" s="43" t="s">
        <v>34</v>
      </c>
      <c r="J364" s="44"/>
      <c r="K364" s="50">
        <v>0.65</v>
      </c>
      <c r="L364" s="51"/>
      <c r="M364" s="52"/>
    </row>
    <row r="365" spans="1:13" ht="14.25">
      <c r="A365" s="8" t="s">
        <v>35</v>
      </c>
      <c r="B365" s="43" t="s">
        <v>294</v>
      </c>
      <c r="C365" s="44"/>
      <c r="D365" s="9" t="s">
        <v>31</v>
      </c>
      <c r="E365" s="8" t="s">
        <v>241</v>
      </c>
      <c r="F365" s="45" t="s">
        <v>242</v>
      </c>
      <c r="G365" s="46"/>
      <c r="H365" s="2" t="s">
        <v>16</v>
      </c>
      <c r="I365" s="43" t="s">
        <v>34</v>
      </c>
      <c r="J365" s="44"/>
      <c r="K365" s="50">
        <v>1.09</v>
      </c>
      <c r="L365" s="51"/>
      <c r="M365" s="52"/>
    </row>
    <row r="366" spans="1:13" ht="14.25">
      <c r="A366" s="8" t="s">
        <v>35</v>
      </c>
      <c r="B366" s="43" t="s">
        <v>173</v>
      </c>
      <c r="C366" s="44"/>
      <c r="D366" s="9" t="s">
        <v>31</v>
      </c>
      <c r="E366" s="8" t="s">
        <v>241</v>
      </c>
      <c r="F366" s="45" t="s">
        <v>242</v>
      </c>
      <c r="G366" s="46"/>
      <c r="H366" s="2" t="s">
        <v>16</v>
      </c>
      <c r="I366" s="43" t="s">
        <v>34</v>
      </c>
      <c r="J366" s="44"/>
      <c r="K366" s="50">
        <v>0.36</v>
      </c>
      <c r="L366" s="51"/>
      <c r="M366" s="52"/>
    </row>
    <row r="367" spans="1:13" ht="14.25">
      <c r="A367" s="8" t="s">
        <v>35</v>
      </c>
      <c r="B367" s="43" t="s">
        <v>295</v>
      </c>
      <c r="C367" s="44"/>
      <c r="D367" s="9" t="s">
        <v>31</v>
      </c>
      <c r="E367" s="8" t="s">
        <v>241</v>
      </c>
      <c r="F367" s="45" t="s">
        <v>242</v>
      </c>
      <c r="G367" s="46"/>
      <c r="H367" s="2" t="s">
        <v>16</v>
      </c>
      <c r="I367" s="43" t="s">
        <v>34</v>
      </c>
      <c r="J367" s="44"/>
      <c r="K367" s="50">
        <v>1.13</v>
      </c>
      <c r="L367" s="51"/>
      <c r="M367" s="52"/>
    </row>
    <row r="368" spans="1:13" ht="14.25">
      <c r="A368" s="8" t="s">
        <v>35</v>
      </c>
      <c r="B368" s="43" t="s">
        <v>296</v>
      </c>
      <c r="C368" s="44"/>
      <c r="D368" s="9" t="s">
        <v>31</v>
      </c>
      <c r="E368" s="8" t="s">
        <v>241</v>
      </c>
      <c r="F368" s="45" t="s">
        <v>242</v>
      </c>
      <c r="G368" s="46"/>
      <c r="H368" s="2" t="s">
        <v>16</v>
      </c>
      <c r="I368" s="43" t="s">
        <v>34</v>
      </c>
      <c r="J368" s="44"/>
      <c r="K368" s="50">
        <v>0.83</v>
      </c>
      <c r="L368" s="51"/>
      <c r="M368" s="52"/>
    </row>
    <row r="369" spans="1:13" ht="14.25">
      <c r="A369" s="8" t="s">
        <v>35</v>
      </c>
      <c r="B369" s="43" t="s">
        <v>225</v>
      </c>
      <c r="C369" s="44"/>
      <c r="D369" s="9" t="s">
        <v>31</v>
      </c>
      <c r="E369" s="8" t="s">
        <v>241</v>
      </c>
      <c r="F369" s="45" t="s">
        <v>242</v>
      </c>
      <c r="G369" s="46"/>
      <c r="H369" s="2" t="s">
        <v>16</v>
      </c>
      <c r="I369" s="43" t="s">
        <v>34</v>
      </c>
      <c r="J369" s="44"/>
      <c r="K369" s="50">
        <v>3.83</v>
      </c>
      <c r="L369" s="51"/>
      <c r="M369" s="52"/>
    </row>
    <row r="370" spans="1:13" ht="14.25">
      <c r="A370" s="8" t="s">
        <v>35</v>
      </c>
      <c r="B370" s="43" t="s">
        <v>188</v>
      </c>
      <c r="C370" s="44"/>
      <c r="D370" s="9" t="s">
        <v>31</v>
      </c>
      <c r="E370" s="8" t="s">
        <v>241</v>
      </c>
      <c r="F370" s="45" t="s">
        <v>242</v>
      </c>
      <c r="G370" s="46"/>
      <c r="H370" s="2" t="s">
        <v>16</v>
      </c>
      <c r="I370" s="43" t="s">
        <v>34</v>
      </c>
      <c r="J370" s="44"/>
      <c r="K370" s="50">
        <v>0.59</v>
      </c>
      <c r="L370" s="51"/>
      <c r="M370" s="52"/>
    </row>
    <row r="371" spans="1:13" ht="14.25">
      <c r="A371" s="8" t="s">
        <v>35</v>
      </c>
      <c r="B371" s="43" t="s">
        <v>297</v>
      </c>
      <c r="C371" s="44"/>
      <c r="D371" s="9" t="s">
        <v>31</v>
      </c>
      <c r="E371" s="8" t="s">
        <v>241</v>
      </c>
      <c r="F371" s="45" t="s">
        <v>242</v>
      </c>
      <c r="G371" s="46"/>
      <c r="H371" s="2" t="s">
        <v>16</v>
      </c>
      <c r="I371" s="43" t="s">
        <v>34</v>
      </c>
      <c r="J371" s="44"/>
      <c r="K371" s="50">
        <v>1.42</v>
      </c>
      <c r="L371" s="51"/>
      <c r="M371" s="52"/>
    </row>
    <row r="372" spans="1:13" ht="14.25">
      <c r="A372" s="8" t="s">
        <v>35</v>
      </c>
      <c r="B372" s="43" t="s">
        <v>298</v>
      </c>
      <c r="C372" s="44"/>
      <c r="D372" s="9" t="s">
        <v>31</v>
      </c>
      <c r="E372" s="8" t="s">
        <v>241</v>
      </c>
      <c r="F372" s="45" t="s">
        <v>242</v>
      </c>
      <c r="G372" s="46"/>
      <c r="H372" s="2" t="s">
        <v>15</v>
      </c>
      <c r="I372" s="43" t="s">
        <v>34</v>
      </c>
      <c r="J372" s="44"/>
      <c r="K372" s="50">
        <v>1.05</v>
      </c>
      <c r="L372" s="51"/>
      <c r="M372" s="52"/>
    </row>
    <row r="373" spans="1:13" ht="14.25">
      <c r="A373" s="8" t="s">
        <v>35</v>
      </c>
      <c r="B373" s="43" t="s">
        <v>299</v>
      </c>
      <c r="C373" s="44"/>
      <c r="D373" s="9" t="s">
        <v>206</v>
      </c>
      <c r="E373" s="8" t="s">
        <v>241</v>
      </c>
      <c r="F373" s="45" t="s">
        <v>242</v>
      </c>
      <c r="G373" s="46"/>
      <c r="H373" s="2" t="s">
        <v>16</v>
      </c>
      <c r="I373" s="43" t="s">
        <v>34</v>
      </c>
      <c r="J373" s="44"/>
      <c r="K373" s="50">
        <v>0.91</v>
      </c>
      <c r="L373" s="51"/>
      <c r="M373" s="52"/>
    </row>
    <row r="374" spans="1:13" ht="14.25">
      <c r="A374" s="8" t="s">
        <v>35</v>
      </c>
      <c r="B374" s="43" t="s">
        <v>300</v>
      </c>
      <c r="C374" s="44"/>
      <c r="D374" s="9" t="s">
        <v>206</v>
      </c>
      <c r="E374" s="8" t="s">
        <v>241</v>
      </c>
      <c r="F374" s="45" t="s">
        <v>242</v>
      </c>
      <c r="G374" s="46"/>
      <c r="H374" s="2" t="s">
        <v>16</v>
      </c>
      <c r="I374" s="43" t="s">
        <v>34</v>
      </c>
      <c r="J374" s="44"/>
      <c r="K374" s="50">
        <v>0.88</v>
      </c>
      <c r="L374" s="51"/>
      <c r="M374" s="52"/>
    </row>
    <row r="375" spans="1:13" ht="14.25">
      <c r="A375" s="8" t="s">
        <v>35</v>
      </c>
      <c r="B375" s="43" t="s">
        <v>226</v>
      </c>
      <c r="C375" s="44"/>
      <c r="D375" s="9" t="s">
        <v>31</v>
      </c>
      <c r="E375" s="8" t="s">
        <v>241</v>
      </c>
      <c r="F375" s="45" t="s">
        <v>242</v>
      </c>
      <c r="G375" s="46"/>
      <c r="H375" s="2" t="s">
        <v>16</v>
      </c>
      <c r="I375" s="43" t="s">
        <v>34</v>
      </c>
      <c r="J375" s="44"/>
      <c r="K375" s="50">
        <v>1.22</v>
      </c>
      <c r="L375" s="51"/>
      <c r="M375" s="52"/>
    </row>
    <row r="376" spans="1:13" ht="14.25">
      <c r="A376" s="8" t="s">
        <v>35</v>
      </c>
      <c r="B376" s="43" t="s">
        <v>301</v>
      </c>
      <c r="C376" s="44"/>
      <c r="D376" s="9" t="s">
        <v>31</v>
      </c>
      <c r="E376" s="8" t="s">
        <v>241</v>
      </c>
      <c r="F376" s="45" t="s">
        <v>242</v>
      </c>
      <c r="G376" s="46"/>
      <c r="H376" s="2" t="s">
        <v>16</v>
      </c>
      <c r="I376" s="43" t="s">
        <v>34</v>
      </c>
      <c r="J376" s="44"/>
      <c r="K376" s="50">
        <v>1.61</v>
      </c>
      <c r="L376" s="51"/>
      <c r="M376" s="52"/>
    </row>
    <row r="377" spans="1:13" ht="14.25">
      <c r="A377" s="8" t="s">
        <v>39</v>
      </c>
      <c r="B377" s="43" t="s">
        <v>302</v>
      </c>
      <c r="C377" s="44"/>
      <c r="D377" s="9" t="s">
        <v>31</v>
      </c>
      <c r="E377" s="8" t="s">
        <v>241</v>
      </c>
      <c r="F377" s="45" t="s">
        <v>242</v>
      </c>
      <c r="G377" s="46"/>
      <c r="H377" s="2" t="s">
        <v>16</v>
      </c>
      <c r="I377" s="43" t="s">
        <v>34</v>
      </c>
      <c r="J377" s="44"/>
      <c r="K377" s="50">
        <v>6</v>
      </c>
      <c r="L377" s="51"/>
      <c r="M377" s="52"/>
    </row>
    <row r="378" spans="1:13" ht="14.25">
      <c r="A378" s="8" t="s">
        <v>39</v>
      </c>
      <c r="B378" s="43" t="s">
        <v>303</v>
      </c>
      <c r="C378" s="44"/>
      <c r="D378" s="9" t="s">
        <v>31</v>
      </c>
      <c r="E378" s="8" t="s">
        <v>241</v>
      </c>
      <c r="F378" s="45" t="s">
        <v>242</v>
      </c>
      <c r="G378" s="46"/>
      <c r="H378" s="2" t="s">
        <v>16</v>
      </c>
      <c r="I378" s="43" t="s">
        <v>34</v>
      </c>
      <c r="J378" s="44"/>
      <c r="K378" s="50">
        <v>0.37</v>
      </c>
      <c r="L378" s="51"/>
      <c r="M378" s="52"/>
    </row>
    <row r="379" spans="1:13" ht="14.25">
      <c r="A379" s="8" t="s">
        <v>39</v>
      </c>
      <c r="B379" s="43" t="s">
        <v>304</v>
      </c>
      <c r="C379" s="44"/>
      <c r="D379" s="9" t="s">
        <v>31</v>
      </c>
      <c r="E379" s="8" t="s">
        <v>241</v>
      </c>
      <c r="F379" s="45" t="s">
        <v>242</v>
      </c>
      <c r="G379" s="46"/>
      <c r="H379" s="2" t="s">
        <v>16</v>
      </c>
      <c r="I379" s="43" t="s">
        <v>34</v>
      </c>
      <c r="J379" s="44"/>
      <c r="K379" s="50">
        <v>2.6</v>
      </c>
      <c r="L379" s="51"/>
      <c r="M379" s="52"/>
    </row>
    <row r="380" spans="1:13" ht="14.25">
      <c r="A380" s="8" t="s">
        <v>39</v>
      </c>
      <c r="B380" s="43" t="s">
        <v>305</v>
      </c>
      <c r="C380" s="44"/>
      <c r="D380" s="9" t="s">
        <v>31</v>
      </c>
      <c r="E380" s="8" t="s">
        <v>241</v>
      </c>
      <c r="F380" s="45" t="s">
        <v>242</v>
      </c>
      <c r="G380" s="46"/>
      <c r="H380" s="2" t="s">
        <v>16</v>
      </c>
      <c r="I380" s="43" t="s">
        <v>34</v>
      </c>
      <c r="J380" s="44"/>
      <c r="K380" s="50">
        <v>3.58</v>
      </c>
      <c r="L380" s="51"/>
      <c r="M380" s="52"/>
    </row>
    <row r="381" spans="1:13" ht="14.25">
      <c r="A381" s="8" t="s">
        <v>39</v>
      </c>
      <c r="B381" s="43" t="s">
        <v>306</v>
      </c>
      <c r="C381" s="44"/>
      <c r="D381" s="9" t="s">
        <v>31</v>
      </c>
      <c r="E381" s="8" t="s">
        <v>241</v>
      </c>
      <c r="F381" s="45" t="s">
        <v>242</v>
      </c>
      <c r="G381" s="46"/>
      <c r="H381" s="2" t="s">
        <v>16</v>
      </c>
      <c r="I381" s="43" t="s">
        <v>34</v>
      </c>
      <c r="J381" s="44"/>
      <c r="K381" s="50">
        <v>3.52</v>
      </c>
      <c r="L381" s="51"/>
      <c r="M381" s="52"/>
    </row>
    <row r="382" spans="1:13" ht="14.25">
      <c r="A382" s="8" t="s">
        <v>39</v>
      </c>
      <c r="B382" s="43" t="s">
        <v>307</v>
      </c>
      <c r="C382" s="44"/>
      <c r="D382" s="9" t="s">
        <v>31</v>
      </c>
      <c r="E382" s="8" t="s">
        <v>241</v>
      </c>
      <c r="F382" s="45" t="s">
        <v>242</v>
      </c>
      <c r="G382" s="46"/>
      <c r="H382" s="2" t="s">
        <v>16</v>
      </c>
      <c r="I382" s="43" t="s">
        <v>34</v>
      </c>
      <c r="J382" s="44"/>
      <c r="K382" s="50">
        <v>1.5</v>
      </c>
      <c r="L382" s="51"/>
      <c r="M382" s="52"/>
    </row>
    <row r="383" spans="1:13" ht="14.25">
      <c r="A383" s="8" t="s">
        <v>39</v>
      </c>
      <c r="B383" s="43" t="s">
        <v>78</v>
      </c>
      <c r="C383" s="44"/>
      <c r="D383" s="9" t="s">
        <v>31</v>
      </c>
      <c r="E383" s="8" t="s">
        <v>241</v>
      </c>
      <c r="F383" s="45" t="s">
        <v>242</v>
      </c>
      <c r="G383" s="46"/>
      <c r="H383" s="2" t="s">
        <v>16</v>
      </c>
      <c r="I383" s="43" t="s">
        <v>34</v>
      </c>
      <c r="J383" s="44"/>
      <c r="K383" s="50">
        <v>1.49</v>
      </c>
      <c r="L383" s="51"/>
      <c r="M383" s="52"/>
    </row>
    <row r="384" spans="1:13" ht="14.25">
      <c r="A384" s="8" t="s">
        <v>39</v>
      </c>
      <c r="B384" s="43" t="s">
        <v>308</v>
      </c>
      <c r="C384" s="44"/>
      <c r="D384" s="9" t="s">
        <v>206</v>
      </c>
      <c r="E384" s="8" t="s">
        <v>241</v>
      </c>
      <c r="F384" s="45" t="s">
        <v>242</v>
      </c>
      <c r="G384" s="46"/>
      <c r="H384" s="2" t="s">
        <v>16</v>
      </c>
      <c r="I384" s="43" t="s">
        <v>34</v>
      </c>
      <c r="J384" s="44"/>
      <c r="K384" s="50">
        <v>0.54</v>
      </c>
      <c r="L384" s="51"/>
      <c r="M384" s="52"/>
    </row>
    <row r="385" spans="1:13" ht="14.25">
      <c r="A385" s="8" t="s">
        <v>39</v>
      </c>
      <c r="B385" s="43" t="s">
        <v>309</v>
      </c>
      <c r="C385" s="44"/>
      <c r="D385" s="9" t="s">
        <v>31</v>
      </c>
      <c r="E385" s="8" t="s">
        <v>241</v>
      </c>
      <c r="F385" s="45" t="s">
        <v>242</v>
      </c>
      <c r="G385" s="46"/>
      <c r="H385" s="2" t="s">
        <v>17</v>
      </c>
      <c r="I385" s="43" t="s">
        <v>34</v>
      </c>
      <c r="J385" s="44"/>
      <c r="K385" s="50">
        <v>2.07</v>
      </c>
      <c r="L385" s="51"/>
      <c r="M385" s="52"/>
    </row>
    <row r="386" spans="1:13" ht="14.25">
      <c r="A386" s="8" t="s">
        <v>39</v>
      </c>
      <c r="B386" s="43" t="s">
        <v>40</v>
      </c>
      <c r="C386" s="44"/>
      <c r="D386" s="9" t="s">
        <v>31</v>
      </c>
      <c r="E386" s="8" t="s">
        <v>241</v>
      </c>
      <c r="F386" s="45" t="s">
        <v>242</v>
      </c>
      <c r="G386" s="46"/>
      <c r="H386" s="2" t="s">
        <v>16</v>
      </c>
      <c r="I386" s="43" t="s">
        <v>34</v>
      </c>
      <c r="J386" s="44"/>
      <c r="K386" s="50">
        <v>0.8</v>
      </c>
      <c r="L386" s="51"/>
      <c r="M386" s="52"/>
    </row>
    <row r="387" spans="1:13" ht="14.25">
      <c r="A387" s="8" t="s">
        <v>39</v>
      </c>
      <c r="B387" s="43" t="s">
        <v>310</v>
      </c>
      <c r="C387" s="44"/>
      <c r="D387" s="9" t="s">
        <v>31</v>
      </c>
      <c r="E387" s="8" t="s">
        <v>241</v>
      </c>
      <c r="F387" s="45" t="s">
        <v>242</v>
      </c>
      <c r="G387" s="46"/>
      <c r="H387" s="2" t="s">
        <v>16</v>
      </c>
      <c r="I387" s="43" t="s">
        <v>34</v>
      </c>
      <c r="J387" s="44"/>
      <c r="K387" s="50">
        <v>0.43</v>
      </c>
      <c r="L387" s="51"/>
      <c r="M387" s="52"/>
    </row>
    <row r="388" spans="1:13" ht="14.25">
      <c r="A388" s="8" t="s">
        <v>39</v>
      </c>
      <c r="B388" s="43" t="s">
        <v>311</v>
      </c>
      <c r="C388" s="44"/>
      <c r="D388" s="9" t="s">
        <v>31</v>
      </c>
      <c r="E388" s="8" t="s">
        <v>241</v>
      </c>
      <c r="F388" s="45" t="s">
        <v>242</v>
      </c>
      <c r="G388" s="46"/>
      <c r="H388" s="2" t="s">
        <v>17</v>
      </c>
      <c r="I388" s="43" t="s">
        <v>34</v>
      </c>
      <c r="J388" s="44"/>
      <c r="K388" s="50">
        <v>0.15</v>
      </c>
      <c r="L388" s="51"/>
      <c r="M388" s="52"/>
    </row>
    <row r="389" spans="1:13" ht="14.25">
      <c r="A389" s="8" t="s">
        <v>39</v>
      </c>
      <c r="B389" s="43" t="s">
        <v>197</v>
      </c>
      <c r="C389" s="44"/>
      <c r="D389" s="9" t="s">
        <v>31</v>
      </c>
      <c r="E389" s="8" t="s">
        <v>241</v>
      </c>
      <c r="F389" s="45" t="s">
        <v>242</v>
      </c>
      <c r="G389" s="46"/>
      <c r="H389" s="2" t="s">
        <v>16</v>
      </c>
      <c r="I389" s="43" t="s">
        <v>34</v>
      </c>
      <c r="J389" s="44"/>
      <c r="K389" s="50">
        <v>0.52</v>
      </c>
      <c r="L389" s="51"/>
      <c r="M389" s="52"/>
    </row>
    <row r="390" spans="1:13" ht="14.25">
      <c r="A390" s="8" t="s">
        <v>39</v>
      </c>
      <c r="B390" s="43" t="s">
        <v>312</v>
      </c>
      <c r="C390" s="44"/>
      <c r="D390" s="9" t="s">
        <v>31</v>
      </c>
      <c r="E390" s="8" t="s">
        <v>241</v>
      </c>
      <c r="F390" s="45" t="s">
        <v>242</v>
      </c>
      <c r="G390" s="46"/>
      <c r="H390" s="2" t="s">
        <v>16</v>
      </c>
      <c r="I390" s="43" t="s">
        <v>34</v>
      </c>
      <c r="J390" s="44"/>
      <c r="K390" s="50">
        <v>0.4</v>
      </c>
      <c r="L390" s="51"/>
      <c r="M390" s="52"/>
    </row>
    <row r="391" spans="1:13" ht="14.25">
      <c r="A391" s="8" t="s">
        <v>39</v>
      </c>
      <c r="B391" s="43" t="s">
        <v>313</v>
      </c>
      <c r="C391" s="44"/>
      <c r="D391" s="9" t="s">
        <v>31</v>
      </c>
      <c r="E391" s="8" t="s">
        <v>241</v>
      </c>
      <c r="F391" s="45" t="s">
        <v>242</v>
      </c>
      <c r="G391" s="46"/>
      <c r="H391" s="2" t="s">
        <v>16</v>
      </c>
      <c r="I391" s="43" t="s">
        <v>34</v>
      </c>
      <c r="J391" s="44"/>
      <c r="K391" s="50">
        <v>1.8</v>
      </c>
      <c r="L391" s="51"/>
      <c r="M391" s="52"/>
    </row>
    <row r="392" spans="1:13" ht="14.25">
      <c r="A392" s="8" t="s">
        <v>39</v>
      </c>
      <c r="B392" s="43" t="s">
        <v>314</v>
      </c>
      <c r="C392" s="44"/>
      <c r="D392" s="9" t="s">
        <v>31</v>
      </c>
      <c r="E392" s="8" t="s">
        <v>241</v>
      </c>
      <c r="F392" s="45" t="s">
        <v>242</v>
      </c>
      <c r="G392" s="46"/>
      <c r="H392" s="2" t="s">
        <v>16</v>
      </c>
      <c r="I392" s="43" t="s">
        <v>34</v>
      </c>
      <c r="J392" s="44"/>
      <c r="K392" s="50">
        <v>2.04</v>
      </c>
      <c r="L392" s="51"/>
      <c r="M392" s="52"/>
    </row>
    <row r="393" spans="1:13" ht="14.25">
      <c r="A393" s="8" t="s">
        <v>39</v>
      </c>
      <c r="B393" s="43" t="s">
        <v>315</v>
      </c>
      <c r="C393" s="44"/>
      <c r="D393" s="9" t="s">
        <v>31</v>
      </c>
      <c r="E393" s="8" t="s">
        <v>241</v>
      </c>
      <c r="F393" s="45" t="s">
        <v>242</v>
      </c>
      <c r="G393" s="46"/>
      <c r="H393" s="2" t="s">
        <v>16</v>
      </c>
      <c r="I393" s="43" t="s">
        <v>34</v>
      </c>
      <c r="J393" s="44"/>
      <c r="K393" s="50">
        <v>0.74</v>
      </c>
      <c r="L393" s="51"/>
      <c r="M393" s="52"/>
    </row>
    <row r="394" spans="1:13" ht="14.25">
      <c r="A394" s="8" t="s">
        <v>39</v>
      </c>
      <c r="B394" s="43" t="s">
        <v>316</v>
      </c>
      <c r="C394" s="44"/>
      <c r="D394" s="9" t="s">
        <v>31</v>
      </c>
      <c r="E394" s="8" t="s">
        <v>241</v>
      </c>
      <c r="F394" s="45" t="s">
        <v>242</v>
      </c>
      <c r="G394" s="46"/>
      <c r="H394" s="2" t="s">
        <v>16</v>
      </c>
      <c r="I394" s="43" t="s">
        <v>34</v>
      </c>
      <c r="J394" s="44"/>
      <c r="K394" s="50">
        <v>0.64</v>
      </c>
      <c r="L394" s="51"/>
      <c r="M394" s="52"/>
    </row>
    <row r="395" spans="1:13" ht="14.25">
      <c r="A395" s="8" t="s">
        <v>39</v>
      </c>
      <c r="B395" s="43" t="s">
        <v>317</v>
      </c>
      <c r="C395" s="44"/>
      <c r="D395" s="9" t="s">
        <v>31</v>
      </c>
      <c r="E395" s="8" t="s">
        <v>241</v>
      </c>
      <c r="F395" s="45" t="s">
        <v>242</v>
      </c>
      <c r="G395" s="46"/>
      <c r="H395" s="2" t="s">
        <v>16</v>
      </c>
      <c r="I395" s="43" t="s">
        <v>34</v>
      </c>
      <c r="J395" s="44"/>
      <c r="K395" s="50">
        <v>0.2</v>
      </c>
      <c r="L395" s="51"/>
      <c r="M395" s="52"/>
    </row>
    <row r="396" spans="1:13" ht="14.25">
      <c r="A396" s="8" t="s">
        <v>39</v>
      </c>
      <c r="B396" s="43" t="s">
        <v>318</v>
      </c>
      <c r="C396" s="44"/>
      <c r="D396" s="9" t="s">
        <v>31</v>
      </c>
      <c r="E396" s="8" t="s">
        <v>241</v>
      </c>
      <c r="F396" s="45" t="s">
        <v>242</v>
      </c>
      <c r="G396" s="46"/>
      <c r="H396" s="2" t="s">
        <v>16</v>
      </c>
      <c r="I396" s="43" t="s">
        <v>34</v>
      </c>
      <c r="J396" s="44"/>
      <c r="K396" s="50">
        <v>1.9</v>
      </c>
      <c r="L396" s="51"/>
      <c r="M396" s="52"/>
    </row>
    <row r="397" spans="1:13" ht="14.25">
      <c r="A397" s="8" t="s">
        <v>39</v>
      </c>
      <c r="B397" s="43" t="s">
        <v>227</v>
      </c>
      <c r="C397" s="44"/>
      <c r="D397" s="9" t="s">
        <v>31</v>
      </c>
      <c r="E397" s="8" t="s">
        <v>241</v>
      </c>
      <c r="F397" s="45" t="s">
        <v>242</v>
      </c>
      <c r="G397" s="46"/>
      <c r="H397" s="2" t="s">
        <v>16</v>
      </c>
      <c r="I397" s="43" t="s">
        <v>34</v>
      </c>
      <c r="J397" s="44"/>
      <c r="K397" s="50">
        <v>0.28</v>
      </c>
      <c r="L397" s="51"/>
      <c r="M397" s="52"/>
    </row>
    <row r="398" spans="1:13" ht="14.25">
      <c r="A398" s="8" t="s">
        <v>39</v>
      </c>
      <c r="B398" s="43" t="s">
        <v>319</v>
      </c>
      <c r="C398" s="44"/>
      <c r="D398" s="9" t="s">
        <v>31</v>
      </c>
      <c r="E398" s="8" t="s">
        <v>241</v>
      </c>
      <c r="F398" s="45" t="s">
        <v>242</v>
      </c>
      <c r="G398" s="46"/>
      <c r="H398" s="2" t="s">
        <v>16</v>
      </c>
      <c r="I398" s="43" t="s">
        <v>34</v>
      </c>
      <c r="J398" s="44"/>
      <c r="K398" s="50">
        <v>1.68</v>
      </c>
      <c r="L398" s="51"/>
      <c r="M398" s="52"/>
    </row>
    <row r="399" spans="1:13" ht="14.25">
      <c r="A399" s="8" t="s">
        <v>39</v>
      </c>
      <c r="B399" s="43" t="s">
        <v>320</v>
      </c>
      <c r="C399" s="44"/>
      <c r="D399" s="9" t="s">
        <v>31</v>
      </c>
      <c r="E399" s="8" t="s">
        <v>241</v>
      </c>
      <c r="F399" s="45" t="s">
        <v>242</v>
      </c>
      <c r="G399" s="46"/>
      <c r="H399" s="2" t="s">
        <v>17</v>
      </c>
      <c r="I399" s="43" t="s">
        <v>34</v>
      </c>
      <c r="J399" s="44"/>
      <c r="K399" s="50">
        <v>0.3</v>
      </c>
      <c r="L399" s="51"/>
      <c r="M399" s="52"/>
    </row>
    <row r="400" spans="1:13" ht="14.25">
      <c r="A400" s="8" t="s">
        <v>39</v>
      </c>
      <c r="B400" s="43" t="s">
        <v>321</v>
      </c>
      <c r="C400" s="44"/>
      <c r="D400" s="9" t="s">
        <v>31</v>
      </c>
      <c r="E400" s="8" t="s">
        <v>241</v>
      </c>
      <c r="F400" s="45" t="s">
        <v>242</v>
      </c>
      <c r="G400" s="46"/>
      <c r="H400" s="2" t="s">
        <v>16</v>
      </c>
      <c r="I400" s="43" t="s">
        <v>34</v>
      </c>
      <c r="J400" s="44"/>
      <c r="K400" s="50">
        <v>0.52</v>
      </c>
      <c r="L400" s="51"/>
      <c r="M400" s="52"/>
    </row>
    <row r="401" spans="1:13" ht="14.25">
      <c r="A401" s="8" t="s">
        <v>39</v>
      </c>
      <c r="B401" s="43" t="s">
        <v>322</v>
      </c>
      <c r="C401" s="44"/>
      <c r="D401" s="9" t="s">
        <v>31</v>
      </c>
      <c r="E401" s="8" t="s">
        <v>241</v>
      </c>
      <c r="F401" s="45" t="s">
        <v>242</v>
      </c>
      <c r="G401" s="46"/>
      <c r="H401" s="2" t="s">
        <v>16</v>
      </c>
      <c r="I401" s="43" t="s">
        <v>34</v>
      </c>
      <c r="J401" s="44"/>
      <c r="K401" s="50">
        <v>0.72</v>
      </c>
      <c r="L401" s="51"/>
      <c r="M401" s="52"/>
    </row>
    <row r="402" spans="1:13" ht="14.25">
      <c r="A402" s="8" t="s">
        <v>39</v>
      </c>
      <c r="B402" s="43" t="s">
        <v>323</v>
      </c>
      <c r="C402" s="44"/>
      <c r="D402" s="9" t="s">
        <v>31</v>
      </c>
      <c r="E402" s="8" t="s">
        <v>241</v>
      </c>
      <c r="F402" s="45" t="s">
        <v>242</v>
      </c>
      <c r="G402" s="46"/>
      <c r="H402" s="2" t="s">
        <v>16</v>
      </c>
      <c r="I402" s="43" t="s">
        <v>34</v>
      </c>
      <c r="J402" s="44"/>
      <c r="K402" s="50">
        <v>0.84</v>
      </c>
      <c r="L402" s="51"/>
      <c r="M402" s="52"/>
    </row>
    <row r="403" spans="1:13" ht="14.25">
      <c r="A403" s="8" t="s">
        <v>39</v>
      </c>
      <c r="B403" s="43" t="s">
        <v>324</v>
      </c>
      <c r="C403" s="44"/>
      <c r="D403" s="9" t="s">
        <v>31</v>
      </c>
      <c r="E403" s="8" t="s">
        <v>241</v>
      </c>
      <c r="F403" s="45" t="s">
        <v>242</v>
      </c>
      <c r="G403" s="46"/>
      <c r="H403" s="2" t="s">
        <v>16</v>
      </c>
      <c r="I403" s="43" t="s">
        <v>34</v>
      </c>
      <c r="J403" s="44"/>
      <c r="K403" s="50">
        <v>0.29</v>
      </c>
      <c r="L403" s="51"/>
      <c r="M403" s="52"/>
    </row>
    <row r="404" spans="1:13" ht="14.25">
      <c r="A404" s="8" t="s">
        <v>39</v>
      </c>
      <c r="B404" s="43" t="s">
        <v>228</v>
      </c>
      <c r="C404" s="44"/>
      <c r="D404" s="9" t="s">
        <v>31</v>
      </c>
      <c r="E404" s="8" t="s">
        <v>241</v>
      </c>
      <c r="F404" s="45" t="s">
        <v>242</v>
      </c>
      <c r="G404" s="46"/>
      <c r="H404" s="2" t="s">
        <v>16</v>
      </c>
      <c r="I404" s="43" t="s">
        <v>34</v>
      </c>
      <c r="J404" s="44"/>
      <c r="K404" s="50">
        <v>0.89</v>
      </c>
      <c r="L404" s="51"/>
      <c r="M404" s="52"/>
    </row>
    <row r="405" spans="1:13" ht="14.25">
      <c r="A405" s="8" t="s">
        <v>39</v>
      </c>
      <c r="B405" s="43" t="s">
        <v>325</v>
      </c>
      <c r="C405" s="44"/>
      <c r="D405" s="9" t="s">
        <v>31</v>
      </c>
      <c r="E405" s="8" t="s">
        <v>241</v>
      </c>
      <c r="F405" s="45" t="s">
        <v>242</v>
      </c>
      <c r="G405" s="46"/>
      <c r="H405" s="2" t="s">
        <v>16</v>
      </c>
      <c r="I405" s="43" t="s">
        <v>34</v>
      </c>
      <c r="J405" s="44"/>
      <c r="K405" s="50">
        <v>0.15</v>
      </c>
      <c r="L405" s="51"/>
      <c r="M405" s="52"/>
    </row>
    <row r="406" spans="1:13" ht="14.25">
      <c r="A406" s="8" t="s">
        <v>39</v>
      </c>
      <c r="B406" s="43" t="s">
        <v>326</v>
      </c>
      <c r="C406" s="44"/>
      <c r="D406" s="9" t="s">
        <v>31</v>
      </c>
      <c r="E406" s="8" t="s">
        <v>241</v>
      </c>
      <c r="F406" s="45" t="s">
        <v>242</v>
      </c>
      <c r="G406" s="46"/>
      <c r="H406" s="2" t="s">
        <v>16</v>
      </c>
      <c r="I406" s="43" t="s">
        <v>34</v>
      </c>
      <c r="J406" s="44"/>
      <c r="K406" s="50">
        <v>0.38</v>
      </c>
      <c r="L406" s="51"/>
      <c r="M406" s="52"/>
    </row>
    <row r="407" spans="1:13" ht="14.25">
      <c r="A407" s="8" t="s">
        <v>45</v>
      </c>
      <c r="B407" s="43" t="s">
        <v>327</v>
      </c>
      <c r="C407" s="44"/>
      <c r="D407" s="9" t="s">
        <v>31</v>
      </c>
      <c r="E407" s="8" t="s">
        <v>241</v>
      </c>
      <c r="F407" s="45" t="s">
        <v>242</v>
      </c>
      <c r="G407" s="46"/>
      <c r="H407" s="2" t="s">
        <v>17</v>
      </c>
      <c r="I407" s="43" t="s">
        <v>34</v>
      </c>
      <c r="J407" s="44"/>
      <c r="K407" s="50">
        <v>1.35</v>
      </c>
      <c r="L407" s="51"/>
      <c r="M407" s="52"/>
    </row>
    <row r="408" spans="1:13" ht="14.25">
      <c r="A408" s="8" t="s">
        <v>45</v>
      </c>
      <c r="B408" s="43" t="s">
        <v>328</v>
      </c>
      <c r="C408" s="44"/>
      <c r="D408" s="9" t="s">
        <v>31</v>
      </c>
      <c r="E408" s="8" t="s">
        <v>241</v>
      </c>
      <c r="F408" s="45" t="s">
        <v>242</v>
      </c>
      <c r="G408" s="46"/>
      <c r="H408" s="2" t="s">
        <v>17</v>
      </c>
      <c r="I408" s="43" t="s">
        <v>34</v>
      </c>
      <c r="J408" s="44"/>
      <c r="K408" s="50">
        <v>1.11</v>
      </c>
      <c r="L408" s="51"/>
      <c r="M408" s="52"/>
    </row>
    <row r="409" spans="1:13" ht="14.25">
      <c r="A409" s="8" t="s">
        <v>45</v>
      </c>
      <c r="B409" s="43" t="s">
        <v>329</v>
      </c>
      <c r="C409" s="44"/>
      <c r="D409" s="9" t="s">
        <v>31</v>
      </c>
      <c r="E409" s="8" t="s">
        <v>241</v>
      </c>
      <c r="F409" s="45" t="s">
        <v>242</v>
      </c>
      <c r="G409" s="46"/>
      <c r="H409" s="2" t="s">
        <v>16</v>
      </c>
      <c r="I409" s="43" t="s">
        <v>34</v>
      </c>
      <c r="J409" s="44"/>
      <c r="K409" s="50">
        <v>2.66</v>
      </c>
      <c r="L409" s="51"/>
      <c r="M409" s="52"/>
    </row>
    <row r="410" spans="1:13" ht="14.25">
      <c r="A410" s="8" t="s">
        <v>45</v>
      </c>
      <c r="B410" s="43" t="s">
        <v>330</v>
      </c>
      <c r="C410" s="44"/>
      <c r="D410" s="9" t="s">
        <v>31</v>
      </c>
      <c r="E410" s="8" t="s">
        <v>241</v>
      </c>
      <c r="F410" s="45" t="s">
        <v>242</v>
      </c>
      <c r="G410" s="46"/>
      <c r="H410" s="2" t="s">
        <v>16</v>
      </c>
      <c r="I410" s="43" t="s">
        <v>34</v>
      </c>
      <c r="J410" s="44"/>
      <c r="K410" s="50">
        <v>1.24</v>
      </c>
      <c r="L410" s="51"/>
      <c r="M410" s="52"/>
    </row>
    <row r="411" spans="1:13" ht="14.25">
      <c r="A411" s="8" t="s">
        <v>45</v>
      </c>
      <c r="B411" s="43" t="s">
        <v>331</v>
      </c>
      <c r="C411" s="44"/>
      <c r="D411" s="9" t="s">
        <v>31</v>
      </c>
      <c r="E411" s="8" t="s">
        <v>241</v>
      </c>
      <c r="F411" s="45" t="s">
        <v>242</v>
      </c>
      <c r="G411" s="46"/>
      <c r="H411" s="2" t="s">
        <v>16</v>
      </c>
      <c r="I411" s="43" t="s">
        <v>34</v>
      </c>
      <c r="J411" s="44"/>
      <c r="K411" s="50">
        <v>2.84</v>
      </c>
      <c r="L411" s="51"/>
      <c r="M411" s="52"/>
    </row>
    <row r="412" spans="1:13" ht="14.25">
      <c r="A412" s="8" t="s">
        <v>45</v>
      </c>
      <c r="B412" s="43" t="s">
        <v>332</v>
      </c>
      <c r="C412" s="44"/>
      <c r="D412" s="9" t="s">
        <v>31</v>
      </c>
      <c r="E412" s="8" t="s">
        <v>241</v>
      </c>
      <c r="F412" s="45" t="s">
        <v>242</v>
      </c>
      <c r="G412" s="46"/>
      <c r="H412" s="2" t="s">
        <v>16</v>
      </c>
      <c r="I412" s="43" t="s">
        <v>34</v>
      </c>
      <c r="J412" s="44"/>
      <c r="K412" s="50">
        <v>1</v>
      </c>
      <c r="L412" s="51"/>
      <c r="M412" s="52"/>
    </row>
    <row r="413" spans="1:13" ht="14.25">
      <c r="A413" s="8" t="s">
        <v>45</v>
      </c>
      <c r="B413" s="43" t="s">
        <v>333</v>
      </c>
      <c r="C413" s="44"/>
      <c r="D413" s="9" t="s">
        <v>206</v>
      </c>
      <c r="E413" s="8" t="s">
        <v>241</v>
      </c>
      <c r="F413" s="45" t="s">
        <v>242</v>
      </c>
      <c r="G413" s="46"/>
      <c r="H413" s="2" t="s">
        <v>15</v>
      </c>
      <c r="I413" s="43" t="s">
        <v>34</v>
      </c>
      <c r="J413" s="44"/>
      <c r="K413" s="50">
        <v>1.04</v>
      </c>
      <c r="L413" s="51"/>
      <c r="M413" s="52"/>
    </row>
    <row r="414" spans="1:13" ht="14.25">
      <c r="A414" s="8" t="s">
        <v>45</v>
      </c>
      <c r="B414" s="43" t="s">
        <v>307</v>
      </c>
      <c r="C414" s="44"/>
      <c r="D414" s="9" t="s">
        <v>31</v>
      </c>
      <c r="E414" s="8" t="s">
        <v>241</v>
      </c>
      <c r="F414" s="45" t="s">
        <v>242</v>
      </c>
      <c r="G414" s="46"/>
      <c r="H414" s="2" t="s">
        <v>16</v>
      </c>
      <c r="I414" s="43" t="s">
        <v>34</v>
      </c>
      <c r="J414" s="44"/>
      <c r="K414" s="50">
        <v>3.3</v>
      </c>
      <c r="L414" s="51"/>
      <c r="M414" s="52"/>
    </row>
    <row r="415" spans="1:13" ht="14.25">
      <c r="A415" s="8" t="s">
        <v>45</v>
      </c>
      <c r="B415" s="43" t="s">
        <v>334</v>
      </c>
      <c r="C415" s="44"/>
      <c r="D415" s="9" t="s">
        <v>31</v>
      </c>
      <c r="E415" s="8" t="s">
        <v>241</v>
      </c>
      <c r="F415" s="45" t="s">
        <v>242</v>
      </c>
      <c r="G415" s="46"/>
      <c r="H415" s="2" t="s">
        <v>16</v>
      </c>
      <c r="I415" s="43" t="s">
        <v>34</v>
      </c>
      <c r="J415" s="44"/>
      <c r="K415" s="50">
        <v>0.64</v>
      </c>
      <c r="L415" s="51"/>
      <c r="M415" s="52"/>
    </row>
    <row r="416" spans="1:13" ht="14.25">
      <c r="A416" s="8" t="s">
        <v>45</v>
      </c>
      <c r="B416" s="43" t="s">
        <v>335</v>
      </c>
      <c r="C416" s="44"/>
      <c r="D416" s="9" t="s">
        <v>31</v>
      </c>
      <c r="E416" s="8" t="s">
        <v>241</v>
      </c>
      <c r="F416" s="45" t="s">
        <v>242</v>
      </c>
      <c r="G416" s="46"/>
      <c r="H416" s="2" t="s">
        <v>16</v>
      </c>
      <c r="I416" s="43" t="s">
        <v>34</v>
      </c>
      <c r="J416" s="44"/>
      <c r="K416" s="50">
        <v>2.5</v>
      </c>
      <c r="L416" s="51"/>
      <c r="M416" s="52"/>
    </row>
    <row r="417" spans="1:13" ht="14.25">
      <c r="A417" s="8" t="s">
        <v>45</v>
      </c>
      <c r="B417" s="43" t="s">
        <v>336</v>
      </c>
      <c r="C417" s="44"/>
      <c r="D417" s="9" t="s">
        <v>31</v>
      </c>
      <c r="E417" s="8" t="s">
        <v>241</v>
      </c>
      <c r="F417" s="45" t="s">
        <v>242</v>
      </c>
      <c r="G417" s="46"/>
      <c r="H417" s="2" t="s">
        <v>15</v>
      </c>
      <c r="I417" s="43" t="s">
        <v>34</v>
      </c>
      <c r="J417" s="44"/>
      <c r="K417" s="50">
        <v>1.1</v>
      </c>
      <c r="L417" s="51"/>
      <c r="M417" s="52"/>
    </row>
    <row r="418" spans="1:13" ht="14.25">
      <c r="A418" s="8" t="s">
        <v>45</v>
      </c>
      <c r="B418" s="43" t="s">
        <v>337</v>
      </c>
      <c r="C418" s="44"/>
      <c r="D418" s="9" t="s">
        <v>31</v>
      </c>
      <c r="E418" s="8" t="s">
        <v>241</v>
      </c>
      <c r="F418" s="45" t="s">
        <v>242</v>
      </c>
      <c r="G418" s="46"/>
      <c r="H418" s="2" t="s">
        <v>16</v>
      </c>
      <c r="I418" s="43" t="s">
        <v>34</v>
      </c>
      <c r="J418" s="44"/>
      <c r="K418" s="50">
        <v>1.46</v>
      </c>
      <c r="L418" s="51"/>
      <c r="M418" s="52"/>
    </row>
    <row r="419" spans="1:13" ht="14.25">
      <c r="A419" s="8" t="s">
        <v>45</v>
      </c>
      <c r="B419" s="43" t="s">
        <v>338</v>
      </c>
      <c r="C419" s="44"/>
      <c r="D419" s="9" t="s">
        <v>31</v>
      </c>
      <c r="E419" s="8" t="s">
        <v>241</v>
      </c>
      <c r="F419" s="45" t="s">
        <v>242</v>
      </c>
      <c r="G419" s="46"/>
      <c r="H419" s="2" t="s">
        <v>15</v>
      </c>
      <c r="I419" s="43" t="s">
        <v>34</v>
      </c>
      <c r="J419" s="44"/>
      <c r="K419" s="50">
        <v>4.22</v>
      </c>
      <c r="L419" s="51"/>
      <c r="M419" s="52"/>
    </row>
    <row r="420" spans="1:13" ht="14.25">
      <c r="A420" s="8" t="s">
        <v>45</v>
      </c>
      <c r="B420" s="43" t="s">
        <v>339</v>
      </c>
      <c r="C420" s="44"/>
      <c r="D420" s="9" t="s">
        <v>31</v>
      </c>
      <c r="E420" s="8" t="s">
        <v>241</v>
      </c>
      <c r="F420" s="45" t="s">
        <v>242</v>
      </c>
      <c r="G420" s="46"/>
      <c r="H420" s="2" t="s">
        <v>15</v>
      </c>
      <c r="I420" s="43" t="s">
        <v>34</v>
      </c>
      <c r="J420" s="44"/>
      <c r="K420" s="50">
        <v>0.58</v>
      </c>
      <c r="L420" s="51"/>
      <c r="M420" s="52"/>
    </row>
    <row r="421" spans="1:13" ht="14.25">
      <c r="A421" s="8" t="s">
        <v>45</v>
      </c>
      <c r="B421" s="43" t="s">
        <v>340</v>
      </c>
      <c r="C421" s="44"/>
      <c r="D421" s="9" t="s">
        <v>31</v>
      </c>
      <c r="E421" s="8" t="s">
        <v>241</v>
      </c>
      <c r="F421" s="45" t="s">
        <v>242</v>
      </c>
      <c r="G421" s="46"/>
      <c r="H421" s="2" t="s">
        <v>15</v>
      </c>
      <c r="I421" s="43" t="s">
        <v>34</v>
      </c>
      <c r="J421" s="44"/>
      <c r="K421" s="50">
        <v>0.37</v>
      </c>
      <c r="L421" s="51"/>
      <c r="M421" s="52"/>
    </row>
    <row r="422" spans="1:13" ht="14.25">
      <c r="A422" s="8" t="s">
        <v>45</v>
      </c>
      <c r="B422" s="43" t="s">
        <v>341</v>
      </c>
      <c r="C422" s="44"/>
      <c r="D422" s="9" t="s">
        <v>31</v>
      </c>
      <c r="E422" s="8" t="s">
        <v>241</v>
      </c>
      <c r="F422" s="45" t="s">
        <v>242</v>
      </c>
      <c r="G422" s="46"/>
      <c r="H422" s="2" t="s">
        <v>15</v>
      </c>
      <c r="I422" s="43" t="s">
        <v>34</v>
      </c>
      <c r="J422" s="44"/>
      <c r="K422" s="50">
        <v>3.1</v>
      </c>
      <c r="L422" s="51"/>
      <c r="M422" s="52"/>
    </row>
    <row r="423" spans="1:13" ht="14.25">
      <c r="A423" s="8" t="s">
        <v>45</v>
      </c>
      <c r="B423" s="43" t="s">
        <v>342</v>
      </c>
      <c r="C423" s="44"/>
      <c r="D423" s="9" t="s">
        <v>31</v>
      </c>
      <c r="E423" s="8" t="s">
        <v>241</v>
      </c>
      <c r="F423" s="45" t="s">
        <v>242</v>
      </c>
      <c r="G423" s="46"/>
      <c r="H423" s="2" t="s">
        <v>16</v>
      </c>
      <c r="I423" s="43" t="s">
        <v>34</v>
      </c>
      <c r="J423" s="44"/>
      <c r="K423" s="50">
        <v>2.72</v>
      </c>
      <c r="L423" s="51"/>
      <c r="M423" s="52"/>
    </row>
    <row r="424" spans="1:13" ht="14.25">
      <c r="A424" s="8" t="s">
        <v>45</v>
      </c>
      <c r="B424" s="43" t="s">
        <v>129</v>
      </c>
      <c r="C424" s="44"/>
      <c r="D424" s="9" t="s">
        <v>31</v>
      </c>
      <c r="E424" s="8" t="s">
        <v>241</v>
      </c>
      <c r="F424" s="45" t="s">
        <v>242</v>
      </c>
      <c r="G424" s="46"/>
      <c r="H424" s="2" t="s">
        <v>16</v>
      </c>
      <c r="I424" s="43" t="s">
        <v>34</v>
      </c>
      <c r="J424" s="44"/>
      <c r="K424" s="50">
        <v>1.38</v>
      </c>
      <c r="L424" s="51"/>
      <c r="M424" s="52"/>
    </row>
    <row r="425" spans="1:13" ht="14.25">
      <c r="A425" s="8" t="s">
        <v>45</v>
      </c>
      <c r="B425" s="43" t="s">
        <v>343</v>
      </c>
      <c r="C425" s="44"/>
      <c r="D425" s="9" t="s">
        <v>31</v>
      </c>
      <c r="E425" s="8" t="s">
        <v>241</v>
      </c>
      <c r="F425" s="45" t="s">
        <v>242</v>
      </c>
      <c r="G425" s="46"/>
      <c r="H425" s="2" t="s">
        <v>16</v>
      </c>
      <c r="I425" s="43" t="s">
        <v>34</v>
      </c>
      <c r="J425" s="44"/>
      <c r="K425" s="50">
        <v>1</v>
      </c>
      <c r="L425" s="51"/>
      <c r="M425" s="52"/>
    </row>
    <row r="426" spans="1:13" ht="14.25">
      <c r="A426" s="8" t="s">
        <v>45</v>
      </c>
      <c r="B426" s="43" t="s">
        <v>229</v>
      </c>
      <c r="C426" s="44"/>
      <c r="D426" s="9" t="s">
        <v>31</v>
      </c>
      <c r="E426" s="8" t="s">
        <v>241</v>
      </c>
      <c r="F426" s="45" t="s">
        <v>242</v>
      </c>
      <c r="G426" s="46"/>
      <c r="H426" s="2" t="s">
        <v>15</v>
      </c>
      <c r="I426" s="43" t="s">
        <v>34</v>
      </c>
      <c r="J426" s="44"/>
      <c r="K426" s="50">
        <v>1.48</v>
      </c>
      <c r="L426" s="51"/>
      <c r="M426" s="52"/>
    </row>
    <row r="427" spans="1:13" ht="14.25">
      <c r="A427" s="8" t="s">
        <v>45</v>
      </c>
      <c r="B427" s="43" t="s">
        <v>344</v>
      </c>
      <c r="C427" s="44"/>
      <c r="D427" s="9" t="s">
        <v>31</v>
      </c>
      <c r="E427" s="8" t="s">
        <v>241</v>
      </c>
      <c r="F427" s="45" t="s">
        <v>242</v>
      </c>
      <c r="G427" s="46"/>
      <c r="H427" s="2" t="s">
        <v>15</v>
      </c>
      <c r="I427" s="43" t="s">
        <v>34</v>
      </c>
      <c r="J427" s="44"/>
      <c r="K427" s="50">
        <v>1.14</v>
      </c>
      <c r="L427" s="51"/>
      <c r="M427" s="52"/>
    </row>
    <row r="428" spans="1:13" ht="14.25">
      <c r="A428" s="8" t="s">
        <v>45</v>
      </c>
      <c r="B428" s="43" t="s">
        <v>345</v>
      </c>
      <c r="C428" s="44"/>
      <c r="D428" s="9" t="s">
        <v>31</v>
      </c>
      <c r="E428" s="8" t="s">
        <v>241</v>
      </c>
      <c r="F428" s="45" t="s">
        <v>242</v>
      </c>
      <c r="G428" s="46"/>
      <c r="H428" s="2" t="s">
        <v>15</v>
      </c>
      <c r="I428" s="43" t="s">
        <v>34</v>
      </c>
      <c r="J428" s="44"/>
      <c r="K428" s="50">
        <v>1.94</v>
      </c>
      <c r="L428" s="51"/>
      <c r="M428" s="52"/>
    </row>
    <row r="429" spans="1:13" ht="14.25">
      <c r="A429" s="8" t="s">
        <v>45</v>
      </c>
      <c r="B429" s="43" t="s">
        <v>346</v>
      </c>
      <c r="C429" s="44"/>
      <c r="D429" s="9" t="s">
        <v>31</v>
      </c>
      <c r="E429" s="8" t="s">
        <v>241</v>
      </c>
      <c r="F429" s="45" t="s">
        <v>242</v>
      </c>
      <c r="G429" s="46"/>
      <c r="H429" s="2" t="s">
        <v>16</v>
      </c>
      <c r="I429" s="43" t="s">
        <v>34</v>
      </c>
      <c r="J429" s="44"/>
      <c r="K429" s="50">
        <v>3.5</v>
      </c>
      <c r="L429" s="51"/>
      <c r="M429" s="52"/>
    </row>
    <row r="430" spans="1:13" ht="14.25">
      <c r="A430" s="8" t="s">
        <v>45</v>
      </c>
      <c r="B430" s="43" t="s">
        <v>347</v>
      </c>
      <c r="C430" s="44"/>
      <c r="D430" s="9" t="s">
        <v>31</v>
      </c>
      <c r="E430" s="8" t="s">
        <v>241</v>
      </c>
      <c r="F430" s="45" t="s">
        <v>242</v>
      </c>
      <c r="G430" s="46"/>
      <c r="H430" s="2" t="s">
        <v>15</v>
      </c>
      <c r="I430" s="43" t="s">
        <v>34</v>
      </c>
      <c r="J430" s="44"/>
      <c r="K430" s="50">
        <v>1.02</v>
      </c>
      <c r="L430" s="51"/>
      <c r="M430" s="52"/>
    </row>
    <row r="431" spans="1:13" ht="14.25">
      <c r="A431" s="8" t="s">
        <v>45</v>
      </c>
      <c r="B431" s="43" t="s">
        <v>230</v>
      </c>
      <c r="C431" s="44"/>
      <c r="D431" s="9" t="s">
        <v>31</v>
      </c>
      <c r="E431" s="8" t="s">
        <v>241</v>
      </c>
      <c r="F431" s="45" t="s">
        <v>242</v>
      </c>
      <c r="G431" s="46"/>
      <c r="H431" s="2" t="s">
        <v>15</v>
      </c>
      <c r="I431" s="43" t="s">
        <v>34</v>
      </c>
      <c r="J431" s="44"/>
      <c r="K431" s="50">
        <v>1.02</v>
      </c>
      <c r="L431" s="51"/>
      <c r="M431" s="52"/>
    </row>
    <row r="432" spans="1:13" ht="14.25">
      <c r="A432" s="8" t="s">
        <v>45</v>
      </c>
      <c r="B432" s="43" t="s">
        <v>348</v>
      </c>
      <c r="C432" s="44"/>
      <c r="D432" s="9" t="s">
        <v>31</v>
      </c>
      <c r="E432" s="8" t="s">
        <v>241</v>
      </c>
      <c r="F432" s="45" t="s">
        <v>242</v>
      </c>
      <c r="G432" s="46"/>
      <c r="H432" s="2" t="s">
        <v>15</v>
      </c>
      <c r="I432" s="43" t="s">
        <v>34</v>
      </c>
      <c r="J432" s="44"/>
      <c r="K432" s="50">
        <v>2.42</v>
      </c>
      <c r="L432" s="51"/>
      <c r="M432" s="52"/>
    </row>
    <row r="433" spans="1:13" ht="14.25">
      <c r="A433" s="8" t="s">
        <v>51</v>
      </c>
      <c r="B433" s="43" t="s">
        <v>349</v>
      </c>
      <c r="C433" s="44"/>
      <c r="D433" s="9" t="s">
        <v>31</v>
      </c>
      <c r="E433" s="8" t="s">
        <v>241</v>
      </c>
      <c r="F433" s="45" t="s">
        <v>242</v>
      </c>
      <c r="G433" s="46"/>
      <c r="H433" s="2" t="s">
        <v>16</v>
      </c>
      <c r="I433" s="43" t="s">
        <v>34</v>
      </c>
      <c r="J433" s="44"/>
      <c r="K433" s="50">
        <v>1.88</v>
      </c>
      <c r="L433" s="51"/>
      <c r="M433" s="52"/>
    </row>
    <row r="434" spans="1:13" ht="14.25">
      <c r="A434" s="8" t="s">
        <v>51</v>
      </c>
      <c r="B434" s="43" t="s">
        <v>207</v>
      </c>
      <c r="C434" s="44"/>
      <c r="D434" s="9" t="s">
        <v>31</v>
      </c>
      <c r="E434" s="8" t="s">
        <v>241</v>
      </c>
      <c r="F434" s="45" t="s">
        <v>242</v>
      </c>
      <c r="G434" s="46"/>
      <c r="H434" s="2" t="s">
        <v>15</v>
      </c>
      <c r="I434" s="43" t="s">
        <v>34</v>
      </c>
      <c r="J434" s="44"/>
      <c r="K434" s="50">
        <v>3.43</v>
      </c>
      <c r="L434" s="51"/>
      <c r="M434" s="52"/>
    </row>
    <row r="435" spans="1:13" ht="14.25">
      <c r="A435" s="8" t="s">
        <v>51</v>
      </c>
      <c r="B435" s="43" t="s">
        <v>350</v>
      </c>
      <c r="C435" s="44"/>
      <c r="D435" s="9" t="s">
        <v>31</v>
      </c>
      <c r="E435" s="8" t="s">
        <v>241</v>
      </c>
      <c r="F435" s="45" t="s">
        <v>242</v>
      </c>
      <c r="G435" s="46"/>
      <c r="H435" s="2" t="s">
        <v>15</v>
      </c>
      <c r="I435" s="43" t="s">
        <v>34</v>
      </c>
      <c r="J435" s="44"/>
      <c r="K435" s="50">
        <v>1.4</v>
      </c>
      <c r="L435" s="51"/>
      <c r="M435" s="52"/>
    </row>
    <row r="436" spans="1:13" ht="14.25">
      <c r="A436" s="8" t="s">
        <v>51</v>
      </c>
      <c r="B436" s="43" t="s">
        <v>351</v>
      </c>
      <c r="C436" s="44"/>
      <c r="D436" s="9" t="s">
        <v>31</v>
      </c>
      <c r="E436" s="8" t="s">
        <v>241</v>
      </c>
      <c r="F436" s="45" t="s">
        <v>242</v>
      </c>
      <c r="G436" s="46"/>
      <c r="H436" s="2" t="s">
        <v>16</v>
      </c>
      <c r="I436" s="43" t="s">
        <v>34</v>
      </c>
      <c r="J436" s="44"/>
      <c r="K436" s="50">
        <v>0.53</v>
      </c>
      <c r="L436" s="51"/>
      <c r="M436" s="52"/>
    </row>
    <row r="437" spans="1:13" ht="14.25">
      <c r="A437" s="8" t="s">
        <v>51</v>
      </c>
      <c r="B437" s="43" t="s">
        <v>352</v>
      </c>
      <c r="C437" s="44"/>
      <c r="D437" s="9" t="s">
        <v>31</v>
      </c>
      <c r="E437" s="8" t="s">
        <v>241</v>
      </c>
      <c r="F437" s="45" t="s">
        <v>242</v>
      </c>
      <c r="G437" s="46"/>
      <c r="H437" s="2" t="s">
        <v>15</v>
      </c>
      <c r="I437" s="43" t="s">
        <v>34</v>
      </c>
      <c r="J437" s="44"/>
      <c r="K437" s="50">
        <v>0.7</v>
      </c>
      <c r="L437" s="51"/>
      <c r="M437" s="52"/>
    </row>
    <row r="438" spans="1:13" ht="14.25">
      <c r="A438" s="8" t="s">
        <v>51</v>
      </c>
      <c r="B438" s="43" t="s">
        <v>353</v>
      </c>
      <c r="C438" s="44"/>
      <c r="D438" s="9" t="s">
        <v>31</v>
      </c>
      <c r="E438" s="8" t="s">
        <v>241</v>
      </c>
      <c r="F438" s="45" t="s">
        <v>242</v>
      </c>
      <c r="G438" s="46"/>
      <c r="H438" s="2" t="s">
        <v>17</v>
      </c>
      <c r="I438" s="43" t="s">
        <v>34</v>
      </c>
      <c r="J438" s="44"/>
      <c r="K438" s="50">
        <v>1.3</v>
      </c>
      <c r="L438" s="51"/>
      <c r="M438" s="52"/>
    </row>
    <row r="439" spans="1:13" ht="14.25">
      <c r="A439" s="8" t="s">
        <v>51</v>
      </c>
      <c r="B439" s="43" t="s">
        <v>354</v>
      </c>
      <c r="C439" s="44"/>
      <c r="D439" s="9" t="s">
        <v>31</v>
      </c>
      <c r="E439" s="8" t="s">
        <v>241</v>
      </c>
      <c r="F439" s="45" t="s">
        <v>242</v>
      </c>
      <c r="G439" s="46"/>
      <c r="H439" s="2" t="s">
        <v>16</v>
      </c>
      <c r="I439" s="43" t="s">
        <v>34</v>
      </c>
      <c r="J439" s="44"/>
      <c r="K439" s="50">
        <v>1.12</v>
      </c>
      <c r="L439" s="51"/>
      <c r="M439" s="52"/>
    </row>
    <row r="440" spans="1:13" ht="14.25">
      <c r="A440" s="8" t="s">
        <v>51</v>
      </c>
      <c r="B440" s="43" t="s">
        <v>261</v>
      </c>
      <c r="C440" s="44"/>
      <c r="D440" s="9" t="s">
        <v>31</v>
      </c>
      <c r="E440" s="8" t="s">
        <v>241</v>
      </c>
      <c r="F440" s="45" t="s">
        <v>242</v>
      </c>
      <c r="G440" s="46"/>
      <c r="H440" s="2" t="s">
        <v>16</v>
      </c>
      <c r="I440" s="43" t="s">
        <v>34</v>
      </c>
      <c r="J440" s="44"/>
      <c r="K440" s="50">
        <v>0.28</v>
      </c>
      <c r="L440" s="51"/>
      <c r="M440" s="52"/>
    </row>
    <row r="441" spans="1:13" ht="14.25">
      <c r="A441" s="8" t="s">
        <v>51</v>
      </c>
      <c r="B441" s="43" t="s">
        <v>355</v>
      </c>
      <c r="C441" s="44"/>
      <c r="D441" s="9" t="s">
        <v>31</v>
      </c>
      <c r="E441" s="8" t="s">
        <v>241</v>
      </c>
      <c r="F441" s="45" t="s">
        <v>242</v>
      </c>
      <c r="G441" s="46"/>
      <c r="H441" s="2" t="s">
        <v>16</v>
      </c>
      <c r="I441" s="43" t="s">
        <v>34</v>
      </c>
      <c r="J441" s="44"/>
      <c r="K441" s="50">
        <v>2.72</v>
      </c>
      <c r="L441" s="51"/>
      <c r="M441" s="52"/>
    </row>
    <row r="442" spans="1:13" ht="14.25">
      <c r="A442" s="8" t="s">
        <v>51</v>
      </c>
      <c r="B442" s="43" t="s">
        <v>356</v>
      </c>
      <c r="C442" s="44"/>
      <c r="D442" s="9" t="s">
        <v>31</v>
      </c>
      <c r="E442" s="8" t="s">
        <v>241</v>
      </c>
      <c r="F442" s="45" t="s">
        <v>242</v>
      </c>
      <c r="G442" s="46"/>
      <c r="H442" s="2" t="s">
        <v>16</v>
      </c>
      <c r="I442" s="43" t="s">
        <v>34</v>
      </c>
      <c r="J442" s="44"/>
      <c r="K442" s="50">
        <v>0.72</v>
      </c>
      <c r="L442" s="51"/>
      <c r="M442" s="52"/>
    </row>
    <row r="443" spans="1:13" ht="14.25">
      <c r="A443" s="8" t="s">
        <v>51</v>
      </c>
      <c r="B443" s="43" t="s">
        <v>357</v>
      </c>
      <c r="C443" s="44"/>
      <c r="D443" s="9" t="s">
        <v>31</v>
      </c>
      <c r="E443" s="8" t="s">
        <v>241</v>
      </c>
      <c r="F443" s="45" t="s">
        <v>242</v>
      </c>
      <c r="G443" s="46"/>
      <c r="H443" s="2" t="s">
        <v>16</v>
      </c>
      <c r="I443" s="43" t="s">
        <v>34</v>
      </c>
      <c r="J443" s="44"/>
      <c r="K443" s="50">
        <v>0.45</v>
      </c>
      <c r="L443" s="51"/>
      <c r="M443" s="52"/>
    </row>
    <row r="444" spans="1:13" ht="14.25">
      <c r="A444" s="8" t="s">
        <v>51</v>
      </c>
      <c r="B444" s="43" t="s">
        <v>358</v>
      </c>
      <c r="C444" s="44"/>
      <c r="D444" s="9" t="s">
        <v>31</v>
      </c>
      <c r="E444" s="8" t="s">
        <v>241</v>
      </c>
      <c r="F444" s="45" t="s">
        <v>242</v>
      </c>
      <c r="G444" s="46"/>
      <c r="H444" s="2" t="s">
        <v>16</v>
      </c>
      <c r="I444" s="43" t="s">
        <v>34</v>
      </c>
      <c r="J444" s="44"/>
      <c r="K444" s="50">
        <v>1.2</v>
      </c>
      <c r="L444" s="51"/>
      <c r="M444" s="52"/>
    </row>
    <row r="445" spans="1:13" ht="14.25">
      <c r="A445" s="8" t="s">
        <v>51</v>
      </c>
      <c r="B445" s="43" t="s">
        <v>359</v>
      </c>
      <c r="C445" s="44"/>
      <c r="D445" s="9" t="s">
        <v>31</v>
      </c>
      <c r="E445" s="8" t="s">
        <v>241</v>
      </c>
      <c r="F445" s="45" t="s">
        <v>242</v>
      </c>
      <c r="G445" s="46"/>
      <c r="H445" s="2" t="s">
        <v>16</v>
      </c>
      <c r="I445" s="43" t="s">
        <v>34</v>
      </c>
      <c r="J445" s="44"/>
      <c r="K445" s="50">
        <v>0.3</v>
      </c>
      <c r="L445" s="51"/>
      <c r="M445" s="52"/>
    </row>
    <row r="446" spans="1:13" ht="14.25">
      <c r="A446" s="8" t="s">
        <v>51</v>
      </c>
      <c r="B446" s="43" t="s">
        <v>360</v>
      </c>
      <c r="C446" s="44"/>
      <c r="D446" s="9" t="s">
        <v>31</v>
      </c>
      <c r="E446" s="8" t="s">
        <v>241</v>
      </c>
      <c r="F446" s="45" t="s">
        <v>242</v>
      </c>
      <c r="G446" s="46"/>
      <c r="H446" s="2" t="s">
        <v>16</v>
      </c>
      <c r="I446" s="43" t="s">
        <v>34</v>
      </c>
      <c r="J446" s="44"/>
      <c r="K446" s="50">
        <v>0.08</v>
      </c>
      <c r="L446" s="51"/>
      <c r="M446" s="52"/>
    </row>
    <row r="447" spans="1:13" ht="14.25">
      <c r="A447" s="8" t="s">
        <v>51</v>
      </c>
      <c r="B447" s="43" t="s">
        <v>361</v>
      </c>
      <c r="C447" s="44"/>
      <c r="D447" s="9" t="s">
        <v>31</v>
      </c>
      <c r="E447" s="8" t="s">
        <v>241</v>
      </c>
      <c r="F447" s="45" t="s">
        <v>242</v>
      </c>
      <c r="G447" s="46"/>
      <c r="H447" s="2" t="s">
        <v>16</v>
      </c>
      <c r="I447" s="43" t="s">
        <v>34</v>
      </c>
      <c r="J447" s="44"/>
      <c r="K447" s="50">
        <v>1.28</v>
      </c>
      <c r="L447" s="51"/>
      <c r="M447" s="52"/>
    </row>
    <row r="448" spans="1:13" ht="14.25">
      <c r="A448" s="8" t="s">
        <v>51</v>
      </c>
      <c r="B448" s="43" t="s">
        <v>362</v>
      </c>
      <c r="C448" s="44"/>
      <c r="D448" s="9" t="s">
        <v>31</v>
      </c>
      <c r="E448" s="8" t="s">
        <v>241</v>
      </c>
      <c r="F448" s="45" t="s">
        <v>242</v>
      </c>
      <c r="G448" s="46"/>
      <c r="H448" s="2" t="s">
        <v>16</v>
      </c>
      <c r="I448" s="43" t="s">
        <v>34</v>
      </c>
      <c r="J448" s="44"/>
      <c r="K448" s="50">
        <v>2.25</v>
      </c>
      <c r="L448" s="51"/>
      <c r="M448" s="52"/>
    </row>
    <row r="449" spans="1:13" ht="14.25">
      <c r="A449" s="8" t="s">
        <v>51</v>
      </c>
      <c r="B449" s="43" t="s">
        <v>363</v>
      </c>
      <c r="C449" s="44"/>
      <c r="D449" s="9" t="s">
        <v>31</v>
      </c>
      <c r="E449" s="8" t="s">
        <v>241</v>
      </c>
      <c r="F449" s="45" t="s">
        <v>242</v>
      </c>
      <c r="G449" s="46"/>
      <c r="H449" s="2" t="s">
        <v>16</v>
      </c>
      <c r="I449" s="43" t="s">
        <v>34</v>
      </c>
      <c r="J449" s="44"/>
      <c r="K449" s="50">
        <v>1.6</v>
      </c>
      <c r="L449" s="51"/>
      <c r="M449" s="52"/>
    </row>
    <row r="450" spans="1:13" ht="14.25">
      <c r="A450" s="8" t="s">
        <v>51</v>
      </c>
      <c r="B450" s="43" t="s">
        <v>364</v>
      </c>
      <c r="C450" s="44"/>
      <c r="D450" s="9" t="s">
        <v>31</v>
      </c>
      <c r="E450" s="8" t="s">
        <v>241</v>
      </c>
      <c r="F450" s="45" t="s">
        <v>242</v>
      </c>
      <c r="G450" s="46"/>
      <c r="H450" s="2" t="s">
        <v>16</v>
      </c>
      <c r="I450" s="43" t="s">
        <v>34</v>
      </c>
      <c r="J450" s="44"/>
      <c r="K450" s="50">
        <v>0.54</v>
      </c>
      <c r="L450" s="51"/>
      <c r="M450" s="52"/>
    </row>
    <row r="451" spans="1:13" ht="14.25">
      <c r="A451" s="8" t="s">
        <v>51</v>
      </c>
      <c r="B451" s="43" t="s">
        <v>365</v>
      </c>
      <c r="C451" s="44"/>
      <c r="D451" s="9" t="s">
        <v>31</v>
      </c>
      <c r="E451" s="8" t="s">
        <v>241</v>
      </c>
      <c r="F451" s="45" t="s">
        <v>242</v>
      </c>
      <c r="G451" s="46"/>
      <c r="H451" s="2" t="s">
        <v>16</v>
      </c>
      <c r="I451" s="43" t="s">
        <v>34</v>
      </c>
      <c r="J451" s="44"/>
      <c r="K451" s="50">
        <v>0.26</v>
      </c>
      <c r="L451" s="51"/>
      <c r="M451" s="52"/>
    </row>
    <row r="452" spans="1:13" ht="14.25">
      <c r="A452" s="8" t="s">
        <v>51</v>
      </c>
      <c r="B452" s="43" t="s">
        <v>366</v>
      </c>
      <c r="C452" s="44"/>
      <c r="D452" s="9" t="s">
        <v>31</v>
      </c>
      <c r="E452" s="8" t="s">
        <v>241</v>
      </c>
      <c r="F452" s="45" t="s">
        <v>242</v>
      </c>
      <c r="G452" s="46"/>
      <c r="H452" s="2" t="s">
        <v>16</v>
      </c>
      <c r="I452" s="43" t="s">
        <v>34</v>
      </c>
      <c r="J452" s="44"/>
      <c r="K452" s="50">
        <v>0.48</v>
      </c>
      <c r="L452" s="51"/>
      <c r="M452" s="52"/>
    </row>
    <row r="453" spans="1:13" ht="14.25">
      <c r="A453" s="8" t="s">
        <v>51</v>
      </c>
      <c r="B453" s="43" t="s">
        <v>367</v>
      </c>
      <c r="C453" s="44"/>
      <c r="D453" s="9" t="s">
        <v>31</v>
      </c>
      <c r="E453" s="8" t="s">
        <v>241</v>
      </c>
      <c r="F453" s="45" t="s">
        <v>242</v>
      </c>
      <c r="G453" s="46"/>
      <c r="H453" s="2" t="s">
        <v>16</v>
      </c>
      <c r="I453" s="43" t="s">
        <v>34</v>
      </c>
      <c r="J453" s="44"/>
      <c r="K453" s="50">
        <v>1.33</v>
      </c>
      <c r="L453" s="51"/>
      <c r="M453" s="52"/>
    </row>
    <row r="454" spans="1:13" ht="14.25">
      <c r="A454" s="8" t="s">
        <v>51</v>
      </c>
      <c r="B454" s="43" t="s">
        <v>368</v>
      </c>
      <c r="C454" s="44"/>
      <c r="D454" s="9" t="s">
        <v>206</v>
      </c>
      <c r="E454" s="8" t="s">
        <v>241</v>
      </c>
      <c r="F454" s="45" t="s">
        <v>242</v>
      </c>
      <c r="G454" s="46"/>
      <c r="H454" s="2" t="s">
        <v>16</v>
      </c>
      <c r="I454" s="43" t="s">
        <v>34</v>
      </c>
      <c r="J454" s="44"/>
      <c r="K454" s="50">
        <v>1.2</v>
      </c>
      <c r="L454" s="51"/>
      <c r="M454" s="52"/>
    </row>
    <row r="455" spans="1:13" ht="14.25">
      <c r="A455" s="8" t="s">
        <v>51</v>
      </c>
      <c r="B455" s="43" t="s">
        <v>369</v>
      </c>
      <c r="C455" s="44"/>
      <c r="D455" s="9" t="s">
        <v>31</v>
      </c>
      <c r="E455" s="8" t="s">
        <v>241</v>
      </c>
      <c r="F455" s="45" t="s">
        <v>242</v>
      </c>
      <c r="G455" s="46"/>
      <c r="H455" s="2" t="s">
        <v>15</v>
      </c>
      <c r="I455" s="43" t="s">
        <v>34</v>
      </c>
      <c r="J455" s="44"/>
      <c r="K455" s="50">
        <v>1.4</v>
      </c>
      <c r="L455" s="51"/>
      <c r="M455" s="52"/>
    </row>
    <row r="456" spans="1:13" ht="14.25">
      <c r="A456" s="8" t="s">
        <v>51</v>
      </c>
      <c r="B456" s="43" t="s">
        <v>370</v>
      </c>
      <c r="C456" s="44"/>
      <c r="D456" s="9" t="s">
        <v>31</v>
      </c>
      <c r="E456" s="8" t="s">
        <v>241</v>
      </c>
      <c r="F456" s="45" t="s">
        <v>242</v>
      </c>
      <c r="G456" s="46"/>
      <c r="H456" s="2" t="s">
        <v>16</v>
      </c>
      <c r="I456" s="43" t="s">
        <v>34</v>
      </c>
      <c r="J456" s="44"/>
      <c r="K456" s="50">
        <v>0.35</v>
      </c>
      <c r="L456" s="51"/>
      <c r="M456" s="52"/>
    </row>
    <row r="457" spans="1:13" ht="14.25">
      <c r="A457" s="8" t="s">
        <v>51</v>
      </c>
      <c r="B457" s="43" t="s">
        <v>371</v>
      </c>
      <c r="C457" s="44"/>
      <c r="D457" s="9" t="s">
        <v>31</v>
      </c>
      <c r="E457" s="8" t="s">
        <v>241</v>
      </c>
      <c r="F457" s="45" t="s">
        <v>242</v>
      </c>
      <c r="G457" s="46"/>
      <c r="H457" s="2" t="s">
        <v>15</v>
      </c>
      <c r="I457" s="43" t="s">
        <v>34</v>
      </c>
      <c r="J457" s="44"/>
      <c r="K457" s="50">
        <v>3.18</v>
      </c>
      <c r="L457" s="51"/>
      <c r="M457" s="52"/>
    </row>
    <row r="458" spans="1:13" ht="14.25">
      <c r="A458" s="8" t="s">
        <v>51</v>
      </c>
      <c r="B458" s="43" t="s">
        <v>209</v>
      </c>
      <c r="C458" s="44"/>
      <c r="D458" s="9" t="s">
        <v>31</v>
      </c>
      <c r="E458" s="8" t="s">
        <v>241</v>
      </c>
      <c r="F458" s="45" t="s">
        <v>242</v>
      </c>
      <c r="G458" s="46"/>
      <c r="H458" s="2" t="s">
        <v>16</v>
      </c>
      <c r="I458" s="43" t="s">
        <v>34</v>
      </c>
      <c r="J458" s="44"/>
      <c r="K458" s="50">
        <v>0.71</v>
      </c>
      <c r="L458" s="51"/>
      <c r="M458" s="52"/>
    </row>
    <row r="459" spans="1:13" ht="14.25">
      <c r="A459" s="8" t="s">
        <v>51</v>
      </c>
      <c r="B459" s="43" t="s">
        <v>210</v>
      </c>
      <c r="C459" s="44"/>
      <c r="D459" s="9" t="s">
        <v>31</v>
      </c>
      <c r="E459" s="8" t="s">
        <v>241</v>
      </c>
      <c r="F459" s="45" t="s">
        <v>242</v>
      </c>
      <c r="G459" s="46"/>
      <c r="H459" s="2" t="s">
        <v>15</v>
      </c>
      <c r="I459" s="43" t="s">
        <v>34</v>
      </c>
      <c r="J459" s="44"/>
      <c r="K459" s="50">
        <v>1.14</v>
      </c>
      <c r="L459" s="51"/>
      <c r="M459" s="52"/>
    </row>
    <row r="460" spans="1:13" ht="14.25">
      <c r="A460" s="8" t="s">
        <v>54</v>
      </c>
      <c r="B460" s="43" t="s">
        <v>372</v>
      </c>
      <c r="C460" s="44"/>
      <c r="D460" s="9" t="s">
        <v>31</v>
      </c>
      <c r="E460" s="8" t="s">
        <v>241</v>
      </c>
      <c r="F460" s="45" t="s">
        <v>242</v>
      </c>
      <c r="G460" s="46"/>
      <c r="H460" s="2" t="s">
        <v>14</v>
      </c>
      <c r="I460" s="43" t="s">
        <v>34</v>
      </c>
      <c r="J460" s="44"/>
      <c r="K460" s="50">
        <v>0.5</v>
      </c>
      <c r="L460" s="51"/>
      <c r="M460" s="52"/>
    </row>
    <row r="461" spans="1:13" ht="14.25">
      <c r="A461" s="8" t="s">
        <v>54</v>
      </c>
      <c r="B461" s="43" t="s">
        <v>373</v>
      </c>
      <c r="C461" s="44"/>
      <c r="D461" s="9" t="s">
        <v>31</v>
      </c>
      <c r="E461" s="8" t="s">
        <v>241</v>
      </c>
      <c r="F461" s="45" t="s">
        <v>242</v>
      </c>
      <c r="G461" s="46"/>
      <c r="H461" s="2" t="s">
        <v>15</v>
      </c>
      <c r="I461" s="43" t="s">
        <v>34</v>
      </c>
      <c r="J461" s="44"/>
      <c r="K461" s="50">
        <v>0.15</v>
      </c>
      <c r="L461" s="51"/>
      <c r="M461" s="52"/>
    </row>
    <row r="462" spans="1:13" ht="14.25">
      <c r="A462" s="8" t="s">
        <v>54</v>
      </c>
      <c r="B462" s="43" t="s">
        <v>374</v>
      </c>
      <c r="C462" s="44"/>
      <c r="D462" s="9" t="s">
        <v>31</v>
      </c>
      <c r="E462" s="8" t="s">
        <v>241</v>
      </c>
      <c r="F462" s="45" t="s">
        <v>242</v>
      </c>
      <c r="G462" s="46"/>
      <c r="H462" s="2" t="s">
        <v>16</v>
      </c>
      <c r="I462" s="43" t="s">
        <v>34</v>
      </c>
      <c r="J462" s="44"/>
      <c r="K462" s="50">
        <v>2.88</v>
      </c>
      <c r="L462" s="51"/>
      <c r="M462" s="52"/>
    </row>
    <row r="463" spans="1:13" ht="14.25">
      <c r="A463" s="8" t="s">
        <v>54</v>
      </c>
      <c r="B463" s="43" t="s">
        <v>375</v>
      </c>
      <c r="C463" s="44"/>
      <c r="D463" s="9" t="s">
        <v>31</v>
      </c>
      <c r="E463" s="8" t="s">
        <v>241</v>
      </c>
      <c r="F463" s="45" t="s">
        <v>242</v>
      </c>
      <c r="G463" s="46"/>
      <c r="H463" s="2" t="s">
        <v>16</v>
      </c>
      <c r="I463" s="43" t="s">
        <v>34</v>
      </c>
      <c r="J463" s="44"/>
      <c r="K463" s="50">
        <v>0.36</v>
      </c>
      <c r="L463" s="51"/>
      <c r="M463" s="52"/>
    </row>
    <row r="464" spans="1:13" ht="14.25">
      <c r="A464" s="8" t="s">
        <v>54</v>
      </c>
      <c r="B464" s="43" t="s">
        <v>234</v>
      </c>
      <c r="C464" s="44"/>
      <c r="D464" s="9" t="s">
        <v>206</v>
      </c>
      <c r="E464" s="8" t="s">
        <v>241</v>
      </c>
      <c r="F464" s="45" t="s">
        <v>242</v>
      </c>
      <c r="G464" s="46"/>
      <c r="H464" s="2" t="s">
        <v>16</v>
      </c>
      <c r="I464" s="43" t="s">
        <v>34</v>
      </c>
      <c r="J464" s="44"/>
      <c r="K464" s="50">
        <v>1.77</v>
      </c>
      <c r="L464" s="51"/>
      <c r="M464" s="52"/>
    </row>
    <row r="465" spans="1:13" ht="14.25">
      <c r="A465" s="8" t="s">
        <v>54</v>
      </c>
      <c r="B465" s="43" t="s">
        <v>376</v>
      </c>
      <c r="C465" s="44"/>
      <c r="D465" s="9" t="s">
        <v>31</v>
      </c>
      <c r="E465" s="8" t="s">
        <v>241</v>
      </c>
      <c r="F465" s="45" t="s">
        <v>242</v>
      </c>
      <c r="G465" s="46"/>
      <c r="H465" s="2" t="s">
        <v>17</v>
      </c>
      <c r="I465" s="43" t="s">
        <v>34</v>
      </c>
      <c r="J465" s="44"/>
      <c r="K465" s="50">
        <v>2.16</v>
      </c>
      <c r="L465" s="51"/>
      <c r="M465" s="52"/>
    </row>
    <row r="466" spans="1:13" ht="14.25">
      <c r="A466" s="8" t="s">
        <v>54</v>
      </c>
      <c r="B466" s="43" t="s">
        <v>377</v>
      </c>
      <c r="C466" s="44"/>
      <c r="D466" s="9" t="s">
        <v>31</v>
      </c>
      <c r="E466" s="8" t="s">
        <v>241</v>
      </c>
      <c r="F466" s="45" t="s">
        <v>242</v>
      </c>
      <c r="G466" s="46"/>
      <c r="H466" s="2" t="s">
        <v>16</v>
      </c>
      <c r="I466" s="43" t="s">
        <v>34</v>
      </c>
      <c r="J466" s="44"/>
      <c r="K466" s="50">
        <v>1.8</v>
      </c>
      <c r="L466" s="51"/>
      <c r="M466" s="52"/>
    </row>
    <row r="467" spans="1:13" ht="14.25">
      <c r="A467" s="8" t="s">
        <v>54</v>
      </c>
      <c r="B467" s="43" t="s">
        <v>378</v>
      </c>
      <c r="C467" s="44"/>
      <c r="D467" s="9" t="s">
        <v>31</v>
      </c>
      <c r="E467" s="8" t="s">
        <v>241</v>
      </c>
      <c r="F467" s="45" t="s">
        <v>242</v>
      </c>
      <c r="G467" s="46"/>
      <c r="H467" s="2" t="s">
        <v>16</v>
      </c>
      <c r="I467" s="43" t="s">
        <v>34</v>
      </c>
      <c r="J467" s="44"/>
      <c r="K467" s="50">
        <v>5.94</v>
      </c>
      <c r="L467" s="51"/>
      <c r="M467" s="52"/>
    </row>
    <row r="468" spans="1:13" ht="14.25">
      <c r="A468" s="8" t="s">
        <v>54</v>
      </c>
      <c r="B468" s="43" t="s">
        <v>379</v>
      </c>
      <c r="C468" s="44"/>
      <c r="D468" s="9" t="s">
        <v>31</v>
      </c>
      <c r="E468" s="8" t="s">
        <v>241</v>
      </c>
      <c r="F468" s="45" t="s">
        <v>242</v>
      </c>
      <c r="G468" s="46"/>
      <c r="H468" s="2" t="s">
        <v>16</v>
      </c>
      <c r="I468" s="43" t="s">
        <v>34</v>
      </c>
      <c r="J468" s="44"/>
      <c r="K468" s="50">
        <v>2.84</v>
      </c>
      <c r="L468" s="51"/>
      <c r="M468" s="52"/>
    </row>
    <row r="469" spans="1:13" ht="14.25">
      <c r="A469" s="8" t="s">
        <v>54</v>
      </c>
      <c r="B469" s="43" t="s">
        <v>235</v>
      </c>
      <c r="C469" s="44"/>
      <c r="D469" s="9" t="s">
        <v>31</v>
      </c>
      <c r="E469" s="8" t="s">
        <v>241</v>
      </c>
      <c r="F469" s="45" t="s">
        <v>242</v>
      </c>
      <c r="G469" s="46"/>
      <c r="H469" s="2" t="s">
        <v>16</v>
      </c>
      <c r="I469" s="43" t="s">
        <v>34</v>
      </c>
      <c r="J469" s="44"/>
      <c r="K469" s="50">
        <v>0.9</v>
      </c>
      <c r="L469" s="51"/>
      <c r="M469" s="52"/>
    </row>
    <row r="470" spans="1:13" ht="14.25">
      <c r="A470" s="8" t="s">
        <v>54</v>
      </c>
      <c r="B470" s="43" t="s">
        <v>236</v>
      </c>
      <c r="C470" s="44"/>
      <c r="D470" s="9" t="s">
        <v>31</v>
      </c>
      <c r="E470" s="8" t="s">
        <v>241</v>
      </c>
      <c r="F470" s="45" t="s">
        <v>242</v>
      </c>
      <c r="G470" s="46"/>
      <c r="H470" s="2" t="s">
        <v>16</v>
      </c>
      <c r="I470" s="43" t="s">
        <v>34</v>
      </c>
      <c r="J470" s="44"/>
      <c r="K470" s="50">
        <v>1.33</v>
      </c>
      <c r="L470" s="51"/>
      <c r="M470" s="52"/>
    </row>
    <row r="471" spans="1:13" ht="14.25">
      <c r="A471" s="8" t="s">
        <v>54</v>
      </c>
      <c r="B471" s="43" t="s">
        <v>380</v>
      </c>
      <c r="C471" s="44"/>
      <c r="D471" s="9" t="s">
        <v>31</v>
      </c>
      <c r="E471" s="8" t="s">
        <v>241</v>
      </c>
      <c r="F471" s="45" t="s">
        <v>242</v>
      </c>
      <c r="G471" s="46"/>
      <c r="H471" s="2" t="s">
        <v>15</v>
      </c>
      <c r="I471" s="43" t="s">
        <v>34</v>
      </c>
      <c r="J471" s="44"/>
      <c r="K471" s="50">
        <v>1.05</v>
      </c>
      <c r="L471" s="51"/>
      <c r="M471" s="52"/>
    </row>
    <row r="472" spans="1:13" ht="14.25">
      <c r="A472" s="8" t="s">
        <v>54</v>
      </c>
      <c r="B472" s="43" t="s">
        <v>381</v>
      </c>
      <c r="C472" s="44"/>
      <c r="D472" s="9" t="s">
        <v>31</v>
      </c>
      <c r="E472" s="8" t="s">
        <v>241</v>
      </c>
      <c r="F472" s="45" t="s">
        <v>242</v>
      </c>
      <c r="G472" s="46"/>
      <c r="H472" s="2" t="s">
        <v>16</v>
      </c>
      <c r="I472" s="43" t="s">
        <v>34</v>
      </c>
      <c r="J472" s="44"/>
      <c r="K472" s="50">
        <v>0.07</v>
      </c>
      <c r="L472" s="51"/>
      <c r="M472" s="52"/>
    </row>
    <row r="473" spans="1:13" ht="14.25">
      <c r="A473" s="8" t="s">
        <v>54</v>
      </c>
      <c r="B473" s="43" t="s">
        <v>382</v>
      </c>
      <c r="C473" s="44"/>
      <c r="D473" s="9" t="s">
        <v>31</v>
      </c>
      <c r="E473" s="8" t="s">
        <v>241</v>
      </c>
      <c r="F473" s="45" t="s">
        <v>242</v>
      </c>
      <c r="G473" s="46"/>
      <c r="H473" s="2" t="s">
        <v>16</v>
      </c>
      <c r="I473" s="43" t="s">
        <v>34</v>
      </c>
      <c r="J473" s="44"/>
      <c r="K473" s="50">
        <v>0.56</v>
      </c>
      <c r="L473" s="51"/>
      <c r="M473" s="52"/>
    </row>
    <row r="474" spans="1:13" ht="14.25">
      <c r="A474" s="8" t="s">
        <v>54</v>
      </c>
      <c r="B474" s="43" t="s">
        <v>237</v>
      </c>
      <c r="C474" s="44"/>
      <c r="D474" s="9" t="s">
        <v>31</v>
      </c>
      <c r="E474" s="8" t="s">
        <v>241</v>
      </c>
      <c r="F474" s="45" t="s">
        <v>242</v>
      </c>
      <c r="G474" s="46"/>
      <c r="H474" s="2" t="s">
        <v>16</v>
      </c>
      <c r="I474" s="43" t="s">
        <v>34</v>
      </c>
      <c r="J474" s="44"/>
      <c r="K474" s="50">
        <v>1.59</v>
      </c>
      <c r="L474" s="51"/>
      <c r="M474" s="52"/>
    </row>
    <row r="475" spans="1:13" ht="14.25">
      <c r="A475" s="8" t="s">
        <v>54</v>
      </c>
      <c r="B475" s="43" t="s">
        <v>383</v>
      </c>
      <c r="C475" s="44"/>
      <c r="D475" s="9" t="s">
        <v>31</v>
      </c>
      <c r="E475" s="8" t="s">
        <v>241</v>
      </c>
      <c r="F475" s="45" t="s">
        <v>242</v>
      </c>
      <c r="G475" s="46"/>
      <c r="H475" s="2" t="s">
        <v>16</v>
      </c>
      <c r="I475" s="43" t="s">
        <v>34</v>
      </c>
      <c r="J475" s="44"/>
      <c r="K475" s="50">
        <v>2.34</v>
      </c>
      <c r="L475" s="51"/>
      <c r="M475" s="52"/>
    </row>
    <row r="476" spans="1:13" ht="14.25">
      <c r="A476" s="8" t="s">
        <v>54</v>
      </c>
      <c r="B476" s="43" t="s">
        <v>384</v>
      </c>
      <c r="C476" s="44"/>
      <c r="D476" s="9" t="s">
        <v>31</v>
      </c>
      <c r="E476" s="8" t="s">
        <v>241</v>
      </c>
      <c r="F476" s="45" t="s">
        <v>242</v>
      </c>
      <c r="G476" s="46"/>
      <c r="H476" s="2" t="s">
        <v>17</v>
      </c>
      <c r="I476" s="43" t="s">
        <v>34</v>
      </c>
      <c r="J476" s="44"/>
      <c r="K476" s="50">
        <v>5.2</v>
      </c>
      <c r="L476" s="51"/>
      <c r="M476" s="52"/>
    </row>
    <row r="477" spans="1:13" ht="14.25">
      <c r="A477" s="8" t="s">
        <v>54</v>
      </c>
      <c r="B477" s="43" t="s">
        <v>385</v>
      </c>
      <c r="C477" s="44"/>
      <c r="D477" s="9" t="s">
        <v>31</v>
      </c>
      <c r="E477" s="8" t="s">
        <v>241</v>
      </c>
      <c r="F477" s="45" t="s">
        <v>242</v>
      </c>
      <c r="G477" s="46"/>
      <c r="H477" s="2" t="s">
        <v>17</v>
      </c>
      <c r="I477" s="43" t="s">
        <v>34</v>
      </c>
      <c r="J477" s="44"/>
      <c r="K477" s="50">
        <v>5.7</v>
      </c>
      <c r="L477" s="51"/>
      <c r="M477" s="52"/>
    </row>
    <row r="478" spans="1:13" ht="14.25">
      <c r="A478" s="8" t="s">
        <v>54</v>
      </c>
      <c r="B478" s="43" t="s">
        <v>386</v>
      </c>
      <c r="C478" s="44"/>
      <c r="D478" s="9" t="s">
        <v>31</v>
      </c>
      <c r="E478" s="8" t="s">
        <v>241</v>
      </c>
      <c r="F478" s="45" t="s">
        <v>242</v>
      </c>
      <c r="G478" s="46"/>
      <c r="H478" s="2" t="s">
        <v>17</v>
      </c>
      <c r="I478" s="43" t="s">
        <v>34</v>
      </c>
      <c r="J478" s="44"/>
      <c r="K478" s="50">
        <v>1.3</v>
      </c>
      <c r="L478" s="51"/>
      <c r="M478" s="52"/>
    </row>
    <row r="479" spans="1:13" ht="15" thickBot="1">
      <c r="A479" s="8" t="s">
        <v>54</v>
      </c>
      <c r="B479" s="43" t="s">
        <v>387</v>
      </c>
      <c r="C479" s="44"/>
      <c r="D479" s="9" t="s">
        <v>31</v>
      </c>
      <c r="E479" s="8" t="s">
        <v>241</v>
      </c>
      <c r="F479" s="45" t="s">
        <v>242</v>
      </c>
      <c r="G479" s="46"/>
      <c r="H479" s="2" t="s">
        <v>16</v>
      </c>
      <c r="I479" s="43" t="s">
        <v>34</v>
      </c>
      <c r="J479" s="44"/>
      <c r="K479" s="50">
        <v>0.49</v>
      </c>
      <c r="L479" s="51"/>
      <c r="M479" s="52"/>
    </row>
    <row r="480" spans="1:17" ht="15" thickBot="1">
      <c r="A480" s="53" t="s">
        <v>388</v>
      </c>
      <c r="B480" s="54"/>
      <c r="C480" s="54"/>
      <c r="D480" s="54"/>
      <c r="E480" s="54" t="s">
        <v>389</v>
      </c>
      <c r="F480" s="54"/>
      <c r="G480" s="54"/>
      <c r="H480" s="6" t="s">
        <v>26</v>
      </c>
      <c r="I480" s="57" t="s">
        <v>27</v>
      </c>
      <c r="J480" s="58"/>
      <c r="K480" s="59">
        <v>850.29</v>
      </c>
      <c r="L480" s="59"/>
      <c r="M480" s="60"/>
      <c r="O480" s="20">
        <v>850.29</v>
      </c>
      <c r="Q480" s="22"/>
    </row>
    <row r="481" spans="1:18" ht="15" thickBot="1">
      <c r="A481" s="55"/>
      <c r="B481" s="56"/>
      <c r="C481" s="56"/>
      <c r="D481" s="56"/>
      <c r="E481" s="56"/>
      <c r="F481" s="56"/>
      <c r="G481" s="56"/>
      <c r="H481" s="7" t="s">
        <v>26</v>
      </c>
      <c r="I481" s="61" t="s">
        <v>28</v>
      </c>
      <c r="J481" s="62"/>
      <c r="K481" s="63">
        <f>P481+R481</f>
        <v>15.379999999999999</v>
      </c>
      <c r="L481" s="63"/>
      <c r="M481" s="64"/>
      <c r="P481" s="19">
        <f>P507+P514</f>
        <v>4.38</v>
      </c>
      <c r="R481" s="22">
        <f>R483+R489+R493+R494+R505</f>
        <v>11</v>
      </c>
    </row>
    <row r="482" spans="1:13" ht="14.25">
      <c r="A482" s="8" t="s">
        <v>29</v>
      </c>
      <c r="B482" s="43" t="s">
        <v>260</v>
      </c>
      <c r="C482" s="44"/>
      <c r="D482" s="9" t="s">
        <v>31</v>
      </c>
      <c r="E482" s="8" t="s">
        <v>390</v>
      </c>
      <c r="F482" s="45" t="s">
        <v>391</v>
      </c>
      <c r="G482" s="46"/>
      <c r="H482" s="2" t="s">
        <v>14</v>
      </c>
      <c r="I482" s="43" t="s">
        <v>160</v>
      </c>
      <c r="J482" s="44"/>
      <c r="K482" s="50">
        <v>2.7</v>
      </c>
      <c r="L482" s="51"/>
      <c r="M482" s="52"/>
    </row>
    <row r="483" spans="1:18" ht="14.25">
      <c r="A483" s="8" t="s">
        <v>29</v>
      </c>
      <c r="B483" s="43" t="s">
        <v>260</v>
      </c>
      <c r="C483" s="44"/>
      <c r="D483" s="9" t="s">
        <v>31</v>
      </c>
      <c r="E483" s="8" t="s">
        <v>180</v>
      </c>
      <c r="F483" s="45" t="s">
        <v>181</v>
      </c>
      <c r="G483" s="46"/>
      <c r="H483" s="2" t="s">
        <v>14</v>
      </c>
      <c r="I483" s="43" t="s">
        <v>154</v>
      </c>
      <c r="J483" s="44"/>
      <c r="K483" s="74">
        <v>4</v>
      </c>
      <c r="L483" s="75"/>
      <c r="M483" s="76"/>
      <c r="R483" s="23">
        <v>2</v>
      </c>
    </row>
    <row r="484" spans="1:13" ht="14.25">
      <c r="A484" s="8" t="s">
        <v>35</v>
      </c>
      <c r="B484" s="43" t="s">
        <v>293</v>
      </c>
      <c r="C484" s="44"/>
      <c r="D484" s="9" t="s">
        <v>31</v>
      </c>
      <c r="E484" s="8" t="s">
        <v>158</v>
      </c>
      <c r="F484" s="45" t="s">
        <v>159</v>
      </c>
      <c r="G484" s="46"/>
      <c r="H484" s="2" t="s">
        <v>15</v>
      </c>
      <c r="I484" s="43" t="s">
        <v>160</v>
      </c>
      <c r="J484" s="44"/>
      <c r="K484" s="50">
        <v>1.1</v>
      </c>
      <c r="L484" s="51"/>
      <c r="M484" s="52"/>
    </row>
    <row r="485" spans="1:13" ht="14.25">
      <c r="A485" s="8" t="s">
        <v>35</v>
      </c>
      <c r="B485" s="43" t="s">
        <v>293</v>
      </c>
      <c r="C485" s="44"/>
      <c r="D485" s="9" t="s">
        <v>31</v>
      </c>
      <c r="E485" s="8" t="s">
        <v>390</v>
      </c>
      <c r="F485" s="45" t="s">
        <v>391</v>
      </c>
      <c r="G485" s="46"/>
      <c r="H485" s="2" t="s">
        <v>15</v>
      </c>
      <c r="I485" s="43" t="s">
        <v>160</v>
      </c>
      <c r="J485" s="44"/>
      <c r="K485" s="50">
        <v>1.1</v>
      </c>
      <c r="L485" s="51"/>
      <c r="M485" s="52"/>
    </row>
    <row r="486" spans="1:13" ht="14.25">
      <c r="A486" s="8" t="s">
        <v>35</v>
      </c>
      <c r="B486" s="43" t="s">
        <v>392</v>
      </c>
      <c r="C486" s="44"/>
      <c r="D486" s="9" t="s">
        <v>31</v>
      </c>
      <c r="E486" s="8" t="s">
        <v>158</v>
      </c>
      <c r="F486" s="45" t="s">
        <v>159</v>
      </c>
      <c r="G486" s="46"/>
      <c r="H486" s="2" t="s">
        <v>15</v>
      </c>
      <c r="I486" s="43" t="s">
        <v>160</v>
      </c>
      <c r="J486" s="44"/>
      <c r="K486" s="50">
        <v>2.96</v>
      </c>
      <c r="L486" s="51"/>
      <c r="M486" s="52"/>
    </row>
    <row r="487" spans="1:13" ht="14.25">
      <c r="A487" s="8" t="s">
        <v>35</v>
      </c>
      <c r="B487" s="43" t="s">
        <v>392</v>
      </c>
      <c r="C487" s="44"/>
      <c r="D487" s="9" t="s">
        <v>31</v>
      </c>
      <c r="E487" s="8" t="s">
        <v>390</v>
      </c>
      <c r="F487" s="45" t="s">
        <v>391</v>
      </c>
      <c r="G487" s="46"/>
      <c r="H487" s="2" t="s">
        <v>15</v>
      </c>
      <c r="I487" s="43" t="s">
        <v>160</v>
      </c>
      <c r="J487" s="44"/>
      <c r="K487" s="50">
        <v>2.96</v>
      </c>
      <c r="L487" s="51"/>
      <c r="M487" s="52"/>
    </row>
    <row r="488" spans="1:13" ht="14.25">
      <c r="A488" s="8" t="s">
        <v>39</v>
      </c>
      <c r="B488" s="43" t="s">
        <v>305</v>
      </c>
      <c r="C488" s="44"/>
      <c r="D488" s="9" t="s">
        <v>31</v>
      </c>
      <c r="E488" s="8" t="s">
        <v>158</v>
      </c>
      <c r="F488" s="45" t="s">
        <v>159</v>
      </c>
      <c r="G488" s="46"/>
      <c r="H488" s="2" t="s">
        <v>15</v>
      </c>
      <c r="I488" s="43" t="s">
        <v>160</v>
      </c>
      <c r="J488" s="44"/>
      <c r="K488" s="50">
        <v>2.22</v>
      </c>
      <c r="L488" s="51"/>
      <c r="M488" s="52"/>
    </row>
    <row r="489" spans="1:18" ht="14.25">
      <c r="A489" s="8" t="s">
        <v>39</v>
      </c>
      <c r="B489" s="43" t="s">
        <v>305</v>
      </c>
      <c r="C489" s="44"/>
      <c r="D489" s="9" t="s">
        <v>31</v>
      </c>
      <c r="E489" s="8" t="s">
        <v>180</v>
      </c>
      <c r="F489" s="45" t="s">
        <v>181</v>
      </c>
      <c r="G489" s="46"/>
      <c r="H489" s="2" t="s">
        <v>14</v>
      </c>
      <c r="I489" s="43" t="s">
        <v>154</v>
      </c>
      <c r="J489" s="44"/>
      <c r="K489" s="74">
        <v>4</v>
      </c>
      <c r="L489" s="75"/>
      <c r="M489" s="76"/>
      <c r="R489" s="23">
        <v>1</v>
      </c>
    </row>
    <row r="490" spans="1:13" ht="14.25">
      <c r="A490" s="8" t="s">
        <v>39</v>
      </c>
      <c r="B490" s="43" t="s">
        <v>305</v>
      </c>
      <c r="C490" s="44"/>
      <c r="D490" s="9" t="s">
        <v>31</v>
      </c>
      <c r="E490" s="8" t="s">
        <v>390</v>
      </c>
      <c r="F490" s="45" t="s">
        <v>391</v>
      </c>
      <c r="G490" s="46"/>
      <c r="H490" s="2" t="s">
        <v>14</v>
      </c>
      <c r="I490" s="43" t="s">
        <v>160</v>
      </c>
      <c r="J490" s="44"/>
      <c r="K490" s="50">
        <v>1.48</v>
      </c>
      <c r="L490" s="51"/>
      <c r="M490" s="52"/>
    </row>
    <row r="491" spans="1:13" ht="14.25">
      <c r="A491" s="8" t="s">
        <v>39</v>
      </c>
      <c r="B491" s="43" t="s">
        <v>306</v>
      </c>
      <c r="C491" s="44"/>
      <c r="D491" s="9" t="s">
        <v>31</v>
      </c>
      <c r="E491" s="8" t="s">
        <v>390</v>
      </c>
      <c r="F491" s="45" t="s">
        <v>391</v>
      </c>
      <c r="G491" s="46"/>
      <c r="H491" s="2" t="s">
        <v>14</v>
      </c>
      <c r="I491" s="43" t="s">
        <v>160</v>
      </c>
      <c r="J491" s="44"/>
      <c r="K491" s="50">
        <v>2.96</v>
      </c>
      <c r="L491" s="51"/>
      <c r="M491" s="52"/>
    </row>
    <row r="492" spans="1:13" ht="14.25">
      <c r="A492" s="8" t="s">
        <v>39</v>
      </c>
      <c r="B492" s="43" t="s">
        <v>306</v>
      </c>
      <c r="C492" s="44"/>
      <c r="D492" s="9" t="s">
        <v>31</v>
      </c>
      <c r="E492" s="8" t="s">
        <v>158</v>
      </c>
      <c r="F492" s="45" t="s">
        <v>159</v>
      </c>
      <c r="G492" s="46"/>
      <c r="H492" s="2" t="s">
        <v>15</v>
      </c>
      <c r="I492" s="43" t="s">
        <v>160</v>
      </c>
      <c r="J492" s="44"/>
      <c r="K492" s="50">
        <v>2.22</v>
      </c>
      <c r="L492" s="51"/>
      <c r="M492" s="52"/>
    </row>
    <row r="493" spans="1:18" ht="14.25">
      <c r="A493" s="8" t="s">
        <v>39</v>
      </c>
      <c r="B493" s="43" t="s">
        <v>306</v>
      </c>
      <c r="C493" s="44"/>
      <c r="D493" s="9" t="s">
        <v>31</v>
      </c>
      <c r="E493" s="8" t="s">
        <v>180</v>
      </c>
      <c r="F493" s="45" t="s">
        <v>181</v>
      </c>
      <c r="G493" s="46"/>
      <c r="H493" s="2" t="s">
        <v>14</v>
      </c>
      <c r="I493" s="43" t="s">
        <v>154</v>
      </c>
      <c r="J493" s="44"/>
      <c r="K493" s="74">
        <v>4</v>
      </c>
      <c r="L493" s="75"/>
      <c r="M493" s="76"/>
      <c r="R493" s="23">
        <v>1</v>
      </c>
    </row>
    <row r="494" spans="1:18" ht="14.25">
      <c r="A494" s="8" t="s">
        <v>39</v>
      </c>
      <c r="B494" s="43" t="s">
        <v>318</v>
      </c>
      <c r="C494" s="44"/>
      <c r="D494" s="9" t="s">
        <v>31</v>
      </c>
      <c r="E494" s="8" t="s">
        <v>180</v>
      </c>
      <c r="F494" s="45" t="s">
        <v>181</v>
      </c>
      <c r="G494" s="46"/>
      <c r="H494" s="2" t="s">
        <v>14</v>
      </c>
      <c r="I494" s="43" t="s">
        <v>154</v>
      </c>
      <c r="J494" s="44"/>
      <c r="K494" s="74">
        <v>12</v>
      </c>
      <c r="L494" s="75"/>
      <c r="M494" s="76"/>
      <c r="R494" s="23">
        <v>4</v>
      </c>
    </row>
    <row r="495" spans="1:13" ht="14.25">
      <c r="A495" s="8" t="s">
        <v>39</v>
      </c>
      <c r="B495" s="43" t="s">
        <v>318</v>
      </c>
      <c r="C495" s="44"/>
      <c r="D495" s="9" t="s">
        <v>31</v>
      </c>
      <c r="E495" s="8" t="s">
        <v>195</v>
      </c>
      <c r="F495" s="45" t="s">
        <v>196</v>
      </c>
      <c r="G495" s="46"/>
      <c r="H495" s="2" t="s">
        <v>14</v>
      </c>
      <c r="I495" s="43" t="s">
        <v>160</v>
      </c>
      <c r="J495" s="44"/>
      <c r="K495" s="50">
        <v>1.85</v>
      </c>
      <c r="L495" s="51"/>
      <c r="M495" s="52"/>
    </row>
    <row r="496" spans="1:13" ht="14.25">
      <c r="A496" s="8" t="s">
        <v>39</v>
      </c>
      <c r="B496" s="43" t="s">
        <v>318</v>
      </c>
      <c r="C496" s="44"/>
      <c r="D496" s="9" t="s">
        <v>31</v>
      </c>
      <c r="E496" s="8" t="s">
        <v>390</v>
      </c>
      <c r="F496" s="45" t="s">
        <v>391</v>
      </c>
      <c r="G496" s="46"/>
      <c r="H496" s="2" t="s">
        <v>15</v>
      </c>
      <c r="I496" s="43" t="s">
        <v>160</v>
      </c>
      <c r="J496" s="44"/>
      <c r="K496" s="50">
        <v>2.12</v>
      </c>
      <c r="L496" s="51"/>
      <c r="M496" s="52"/>
    </row>
    <row r="497" spans="1:13" ht="14.25">
      <c r="A497" s="8" t="s">
        <v>39</v>
      </c>
      <c r="B497" s="43" t="s">
        <v>318</v>
      </c>
      <c r="C497" s="44"/>
      <c r="D497" s="9" t="s">
        <v>31</v>
      </c>
      <c r="E497" s="8" t="s">
        <v>158</v>
      </c>
      <c r="F497" s="45" t="s">
        <v>159</v>
      </c>
      <c r="G497" s="46"/>
      <c r="H497" s="2" t="s">
        <v>15</v>
      </c>
      <c r="I497" s="43" t="s">
        <v>160</v>
      </c>
      <c r="J497" s="44"/>
      <c r="K497" s="50">
        <v>1.85</v>
      </c>
      <c r="L497" s="51"/>
      <c r="M497" s="52"/>
    </row>
    <row r="498" spans="1:13" ht="14.25">
      <c r="A498" s="8" t="s">
        <v>45</v>
      </c>
      <c r="B498" s="43" t="s">
        <v>332</v>
      </c>
      <c r="C498" s="44"/>
      <c r="D498" s="9" t="s">
        <v>31</v>
      </c>
      <c r="E498" s="8" t="s">
        <v>158</v>
      </c>
      <c r="F498" s="45" t="s">
        <v>159</v>
      </c>
      <c r="G498" s="46"/>
      <c r="H498" s="2" t="s">
        <v>16</v>
      </c>
      <c r="I498" s="43" t="s">
        <v>160</v>
      </c>
      <c r="J498" s="44"/>
      <c r="K498" s="50">
        <v>0.7</v>
      </c>
      <c r="L498" s="51"/>
      <c r="M498" s="52"/>
    </row>
    <row r="499" spans="1:13" ht="14.25">
      <c r="A499" s="8" t="s">
        <v>45</v>
      </c>
      <c r="B499" s="43" t="s">
        <v>332</v>
      </c>
      <c r="C499" s="44"/>
      <c r="D499" s="9" t="s">
        <v>31</v>
      </c>
      <c r="E499" s="8" t="s">
        <v>195</v>
      </c>
      <c r="F499" s="45" t="s">
        <v>196</v>
      </c>
      <c r="G499" s="46"/>
      <c r="H499" s="2" t="s">
        <v>14</v>
      </c>
      <c r="I499" s="43" t="s">
        <v>160</v>
      </c>
      <c r="J499" s="44"/>
      <c r="K499" s="50">
        <v>0.7</v>
      </c>
      <c r="L499" s="51"/>
      <c r="M499" s="52"/>
    </row>
    <row r="500" spans="1:13" ht="14.25">
      <c r="A500" s="8" t="s">
        <v>45</v>
      </c>
      <c r="B500" s="43" t="s">
        <v>332</v>
      </c>
      <c r="C500" s="44"/>
      <c r="D500" s="9" t="s">
        <v>31</v>
      </c>
      <c r="E500" s="8" t="s">
        <v>390</v>
      </c>
      <c r="F500" s="45" t="s">
        <v>391</v>
      </c>
      <c r="G500" s="46"/>
      <c r="H500" s="2" t="s">
        <v>15</v>
      </c>
      <c r="I500" s="43" t="s">
        <v>160</v>
      </c>
      <c r="J500" s="44"/>
      <c r="K500" s="50">
        <v>0.7</v>
      </c>
      <c r="L500" s="51"/>
      <c r="M500" s="52"/>
    </row>
    <row r="501" spans="1:13" ht="14.25">
      <c r="A501" s="8" t="s">
        <v>45</v>
      </c>
      <c r="B501" s="43" t="s">
        <v>338</v>
      </c>
      <c r="C501" s="44"/>
      <c r="D501" s="9" t="s">
        <v>31</v>
      </c>
      <c r="E501" s="8" t="s">
        <v>390</v>
      </c>
      <c r="F501" s="45" t="s">
        <v>391</v>
      </c>
      <c r="G501" s="46"/>
      <c r="H501" s="2" t="s">
        <v>15</v>
      </c>
      <c r="I501" s="43" t="s">
        <v>160</v>
      </c>
      <c r="J501" s="44"/>
      <c r="K501" s="50">
        <v>0.75</v>
      </c>
      <c r="L501" s="51"/>
      <c r="M501" s="52"/>
    </row>
    <row r="502" spans="1:13" ht="14.25">
      <c r="A502" s="8" t="s">
        <v>45</v>
      </c>
      <c r="B502" s="43" t="s">
        <v>338</v>
      </c>
      <c r="C502" s="44"/>
      <c r="D502" s="9" t="s">
        <v>31</v>
      </c>
      <c r="E502" s="8" t="s">
        <v>203</v>
      </c>
      <c r="F502" s="45" t="s">
        <v>204</v>
      </c>
      <c r="G502" s="46"/>
      <c r="H502" s="2" t="s">
        <v>14</v>
      </c>
      <c r="I502" s="43" t="s">
        <v>160</v>
      </c>
      <c r="J502" s="44"/>
      <c r="K502" s="50">
        <v>0.75</v>
      </c>
      <c r="L502" s="51"/>
      <c r="M502" s="52"/>
    </row>
    <row r="503" spans="1:13" ht="14.25">
      <c r="A503" s="8" t="s">
        <v>45</v>
      </c>
      <c r="B503" s="43" t="s">
        <v>129</v>
      </c>
      <c r="C503" s="44"/>
      <c r="D503" s="9" t="s">
        <v>31</v>
      </c>
      <c r="E503" s="8" t="s">
        <v>390</v>
      </c>
      <c r="F503" s="45" t="s">
        <v>391</v>
      </c>
      <c r="G503" s="46"/>
      <c r="H503" s="2" t="s">
        <v>15</v>
      </c>
      <c r="I503" s="43" t="s">
        <v>160</v>
      </c>
      <c r="J503" s="44"/>
      <c r="K503" s="50">
        <v>1.4</v>
      </c>
      <c r="L503" s="51"/>
      <c r="M503" s="52"/>
    </row>
    <row r="504" spans="1:13" ht="14.25">
      <c r="A504" s="8" t="s">
        <v>45</v>
      </c>
      <c r="B504" s="43" t="s">
        <v>343</v>
      </c>
      <c r="C504" s="44"/>
      <c r="D504" s="9" t="s">
        <v>31</v>
      </c>
      <c r="E504" s="8" t="s">
        <v>195</v>
      </c>
      <c r="F504" s="45" t="s">
        <v>196</v>
      </c>
      <c r="G504" s="46"/>
      <c r="H504" s="2" t="s">
        <v>14</v>
      </c>
      <c r="I504" s="43" t="s">
        <v>160</v>
      </c>
      <c r="J504" s="44"/>
      <c r="K504" s="50">
        <v>2</v>
      </c>
      <c r="L504" s="51"/>
      <c r="M504" s="52"/>
    </row>
    <row r="505" spans="1:18" ht="14.25">
      <c r="A505" s="8" t="s">
        <v>45</v>
      </c>
      <c r="B505" s="43" t="s">
        <v>343</v>
      </c>
      <c r="C505" s="44"/>
      <c r="D505" s="9" t="s">
        <v>31</v>
      </c>
      <c r="E505" s="8" t="s">
        <v>180</v>
      </c>
      <c r="F505" s="45" t="s">
        <v>181</v>
      </c>
      <c r="G505" s="46"/>
      <c r="H505" s="2" t="s">
        <v>14</v>
      </c>
      <c r="I505" s="43" t="s">
        <v>154</v>
      </c>
      <c r="J505" s="44"/>
      <c r="K505" s="74">
        <v>18</v>
      </c>
      <c r="L505" s="75"/>
      <c r="M505" s="76"/>
      <c r="R505" s="23">
        <v>3</v>
      </c>
    </row>
    <row r="506" spans="1:13" ht="14.25">
      <c r="A506" s="8" t="s">
        <v>45</v>
      </c>
      <c r="B506" s="43" t="s">
        <v>343</v>
      </c>
      <c r="C506" s="44"/>
      <c r="D506" s="9" t="s">
        <v>31</v>
      </c>
      <c r="E506" s="8" t="s">
        <v>390</v>
      </c>
      <c r="F506" s="45" t="s">
        <v>391</v>
      </c>
      <c r="G506" s="46"/>
      <c r="H506" s="2" t="s">
        <v>15</v>
      </c>
      <c r="I506" s="43" t="s">
        <v>160</v>
      </c>
      <c r="J506" s="44"/>
      <c r="K506" s="50">
        <v>2</v>
      </c>
      <c r="L506" s="51"/>
      <c r="M506" s="52"/>
    </row>
    <row r="507" spans="1:16" ht="14.25">
      <c r="A507" s="8" t="s">
        <v>45</v>
      </c>
      <c r="B507" s="43" t="s">
        <v>343</v>
      </c>
      <c r="C507" s="44"/>
      <c r="D507" s="9" t="s">
        <v>31</v>
      </c>
      <c r="E507" s="8" t="s">
        <v>156</v>
      </c>
      <c r="F507" s="45" t="s">
        <v>157</v>
      </c>
      <c r="G507" s="46"/>
      <c r="H507" s="2" t="s">
        <v>16</v>
      </c>
      <c r="I507" s="43" t="s">
        <v>154</v>
      </c>
      <c r="J507" s="44"/>
      <c r="K507" s="71">
        <v>2.1</v>
      </c>
      <c r="L507" s="72"/>
      <c r="M507" s="73"/>
      <c r="P507" s="21">
        <v>3.47</v>
      </c>
    </row>
    <row r="508" spans="1:13" ht="14.25">
      <c r="A508" s="8" t="s">
        <v>51</v>
      </c>
      <c r="B508" s="43" t="s">
        <v>349</v>
      </c>
      <c r="C508" s="44"/>
      <c r="D508" s="9" t="s">
        <v>31</v>
      </c>
      <c r="E508" s="8" t="s">
        <v>158</v>
      </c>
      <c r="F508" s="45" t="s">
        <v>159</v>
      </c>
      <c r="G508" s="46"/>
      <c r="H508" s="2" t="s">
        <v>16</v>
      </c>
      <c r="I508" s="43" t="s">
        <v>160</v>
      </c>
      <c r="J508" s="44"/>
      <c r="K508" s="50">
        <v>0.74</v>
      </c>
      <c r="L508" s="51"/>
      <c r="M508" s="52"/>
    </row>
    <row r="509" spans="1:13" ht="14.25">
      <c r="A509" s="8" t="s">
        <v>51</v>
      </c>
      <c r="B509" s="43" t="s">
        <v>349</v>
      </c>
      <c r="C509" s="44"/>
      <c r="D509" s="9" t="s">
        <v>31</v>
      </c>
      <c r="E509" s="8" t="s">
        <v>390</v>
      </c>
      <c r="F509" s="45" t="s">
        <v>391</v>
      </c>
      <c r="G509" s="46"/>
      <c r="H509" s="2" t="s">
        <v>15</v>
      </c>
      <c r="I509" s="43" t="s">
        <v>160</v>
      </c>
      <c r="J509" s="44"/>
      <c r="K509" s="50">
        <v>0.74</v>
      </c>
      <c r="L509" s="51"/>
      <c r="M509" s="52"/>
    </row>
    <row r="510" spans="1:13" ht="14.25">
      <c r="A510" s="8" t="s">
        <v>51</v>
      </c>
      <c r="B510" s="43" t="s">
        <v>350</v>
      </c>
      <c r="C510" s="44"/>
      <c r="D510" s="9" t="s">
        <v>31</v>
      </c>
      <c r="E510" s="8" t="s">
        <v>390</v>
      </c>
      <c r="F510" s="45" t="s">
        <v>391</v>
      </c>
      <c r="G510" s="46"/>
      <c r="H510" s="2" t="s">
        <v>15</v>
      </c>
      <c r="I510" s="43" t="s">
        <v>160</v>
      </c>
      <c r="J510" s="44"/>
      <c r="K510" s="50">
        <v>0.52</v>
      </c>
      <c r="L510" s="51"/>
      <c r="M510" s="52"/>
    </row>
    <row r="511" spans="1:13" ht="14.25">
      <c r="A511" s="8" t="s">
        <v>51</v>
      </c>
      <c r="B511" s="43" t="s">
        <v>350</v>
      </c>
      <c r="C511" s="44"/>
      <c r="D511" s="9" t="s">
        <v>31</v>
      </c>
      <c r="E511" s="8" t="s">
        <v>158</v>
      </c>
      <c r="F511" s="45" t="s">
        <v>159</v>
      </c>
      <c r="G511" s="46"/>
      <c r="H511" s="2" t="s">
        <v>16</v>
      </c>
      <c r="I511" s="43" t="s">
        <v>160</v>
      </c>
      <c r="J511" s="44"/>
      <c r="K511" s="50">
        <v>0.52</v>
      </c>
      <c r="L511" s="51"/>
      <c r="M511" s="52"/>
    </row>
    <row r="512" spans="1:13" ht="14.25">
      <c r="A512" s="8" t="s">
        <v>51</v>
      </c>
      <c r="B512" s="43" t="s">
        <v>393</v>
      </c>
      <c r="C512" s="44"/>
      <c r="D512" s="9" t="s">
        <v>31</v>
      </c>
      <c r="E512" s="8" t="s">
        <v>390</v>
      </c>
      <c r="F512" s="45" t="s">
        <v>391</v>
      </c>
      <c r="G512" s="46"/>
      <c r="H512" s="2" t="s">
        <v>15</v>
      </c>
      <c r="I512" s="43" t="s">
        <v>160</v>
      </c>
      <c r="J512" s="44"/>
      <c r="K512" s="50">
        <v>0.9</v>
      </c>
      <c r="L512" s="51"/>
      <c r="M512" s="52"/>
    </row>
    <row r="513" spans="1:13" ht="14.25">
      <c r="A513" s="8" t="s">
        <v>51</v>
      </c>
      <c r="B513" s="43" t="s">
        <v>393</v>
      </c>
      <c r="C513" s="44"/>
      <c r="D513" s="9" t="s">
        <v>31</v>
      </c>
      <c r="E513" s="8" t="s">
        <v>158</v>
      </c>
      <c r="F513" s="45" t="s">
        <v>159</v>
      </c>
      <c r="G513" s="46"/>
      <c r="H513" s="2" t="s">
        <v>16</v>
      </c>
      <c r="I513" s="43" t="s">
        <v>160</v>
      </c>
      <c r="J513" s="44"/>
      <c r="K513" s="50">
        <v>0.9</v>
      </c>
      <c r="L513" s="51"/>
      <c r="M513" s="52"/>
    </row>
    <row r="514" spans="1:16" ht="14.25">
      <c r="A514" s="8" t="s">
        <v>51</v>
      </c>
      <c r="B514" s="43" t="s">
        <v>394</v>
      </c>
      <c r="C514" s="44"/>
      <c r="D514" s="9" t="s">
        <v>31</v>
      </c>
      <c r="E514" s="8" t="s">
        <v>156</v>
      </c>
      <c r="F514" s="45" t="s">
        <v>157</v>
      </c>
      <c r="G514" s="46"/>
      <c r="H514" s="2" t="s">
        <v>14</v>
      </c>
      <c r="I514" s="43" t="s">
        <v>154</v>
      </c>
      <c r="J514" s="44"/>
      <c r="K514" s="71">
        <v>0.7</v>
      </c>
      <c r="L514" s="72"/>
      <c r="M514" s="73"/>
      <c r="P514" s="21">
        <v>0.91</v>
      </c>
    </row>
    <row r="515" spans="1:13" ht="15" thickBot="1">
      <c r="A515" s="8" t="s">
        <v>51</v>
      </c>
      <c r="B515" s="43" t="s">
        <v>394</v>
      </c>
      <c r="C515" s="44"/>
      <c r="D515" s="9" t="s">
        <v>31</v>
      </c>
      <c r="E515" s="8" t="s">
        <v>390</v>
      </c>
      <c r="F515" s="45" t="s">
        <v>391</v>
      </c>
      <c r="G515" s="46"/>
      <c r="H515" s="2" t="s">
        <v>15</v>
      </c>
      <c r="I515" s="43" t="s">
        <v>160</v>
      </c>
      <c r="J515" s="44"/>
      <c r="K515" s="50">
        <v>0.8</v>
      </c>
      <c r="L515" s="51"/>
      <c r="M515" s="52"/>
    </row>
    <row r="516" spans="1:17" ht="15" thickBot="1">
      <c r="A516" s="53" t="s">
        <v>395</v>
      </c>
      <c r="B516" s="54"/>
      <c r="C516" s="54"/>
      <c r="D516" s="54"/>
      <c r="E516" s="54" t="s">
        <v>396</v>
      </c>
      <c r="F516" s="54"/>
      <c r="G516" s="54"/>
      <c r="H516" s="6" t="s">
        <v>26</v>
      </c>
      <c r="I516" s="57" t="s">
        <v>27</v>
      </c>
      <c r="J516" s="58"/>
      <c r="K516" s="59">
        <v>125.35</v>
      </c>
      <c r="L516" s="59"/>
      <c r="M516" s="60"/>
      <c r="O516" s="20">
        <v>125.35</v>
      </c>
      <c r="Q516" s="22"/>
    </row>
    <row r="517" spans="1:18" ht="15" thickBot="1">
      <c r="A517" s="55"/>
      <c r="B517" s="56"/>
      <c r="C517" s="56"/>
      <c r="D517" s="56"/>
      <c r="E517" s="56"/>
      <c r="F517" s="56"/>
      <c r="G517" s="56"/>
      <c r="H517" s="7" t="s">
        <v>26</v>
      </c>
      <c r="I517" s="61" t="s">
        <v>28</v>
      </c>
      <c r="J517" s="62"/>
      <c r="K517" s="63">
        <f>P517+R517</f>
        <v>12.08</v>
      </c>
      <c r="L517" s="63"/>
      <c r="M517" s="64"/>
      <c r="P517" s="19">
        <f>P518+P521</f>
        <v>7.08</v>
      </c>
      <c r="R517" s="22">
        <f>R519+R522</f>
        <v>5</v>
      </c>
    </row>
    <row r="518" spans="1:16" ht="14.25">
      <c r="A518" s="8" t="s">
        <v>29</v>
      </c>
      <c r="B518" s="43" t="s">
        <v>263</v>
      </c>
      <c r="C518" s="44"/>
      <c r="D518" s="9" t="s">
        <v>31</v>
      </c>
      <c r="E518" s="8" t="s">
        <v>156</v>
      </c>
      <c r="F518" s="45" t="s">
        <v>157</v>
      </c>
      <c r="G518" s="46"/>
      <c r="H518" s="2" t="s">
        <v>15</v>
      </c>
      <c r="I518" s="43" t="s">
        <v>154</v>
      </c>
      <c r="J518" s="44"/>
      <c r="K518" s="71">
        <v>3.08</v>
      </c>
      <c r="L518" s="72"/>
      <c r="M518" s="73"/>
      <c r="P518" s="21">
        <v>4.47</v>
      </c>
    </row>
    <row r="519" spans="1:18" ht="14.25">
      <c r="A519" s="8" t="s">
        <v>29</v>
      </c>
      <c r="B519" s="43" t="s">
        <v>263</v>
      </c>
      <c r="C519" s="44"/>
      <c r="D519" s="9" t="s">
        <v>31</v>
      </c>
      <c r="E519" s="8" t="s">
        <v>180</v>
      </c>
      <c r="F519" s="45" t="s">
        <v>181</v>
      </c>
      <c r="G519" s="46"/>
      <c r="H519" s="2" t="s">
        <v>14</v>
      </c>
      <c r="I519" s="43" t="s">
        <v>154</v>
      </c>
      <c r="J519" s="44"/>
      <c r="K519" s="74">
        <v>8</v>
      </c>
      <c r="L519" s="75"/>
      <c r="M519" s="76"/>
      <c r="R519" s="23">
        <v>4</v>
      </c>
    </row>
    <row r="520" spans="1:13" ht="14.25">
      <c r="A520" s="8" t="s">
        <v>29</v>
      </c>
      <c r="B520" s="43" t="s">
        <v>263</v>
      </c>
      <c r="C520" s="44"/>
      <c r="D520" s="9" t="s">
        <v>31</v>
      </c>
      <c r="E520" s="8" t="s">
        <v>182</v>
      </c>
      <c r="F520" s="45" t="s">
        <v>183</v>
      </c>
      <c r="G520" s="46"/>
      <c r="H520" s="2" t="s">
        <v>15</v>
      </c>
      <c r="I520" s="43" t="s">
        <v>160</v>
      </c>
      <c r="J520" s="44"/>
      <c r="K520" s="50">
        <v>3.5</v>
      </c>
      <c r="L520" s="51"/>
      <c r="M520" s="52"/>
    </row>
    <row r="521" spans="1:16" ht="14.25">
      <c r="A521" s="8" t="s">
        <v>29</v>
      </c>
      <c r="B521" s="43" t="s">
        <v>285</v>
      </c>
      <c r="C521" s="44"/>
      <c r="D521" s="9" t="s">
        <v>31</v>
      </c>
      <c r="E521" s="8" t="s">
        <v>156</v>
      </c>
      <c r="F521" s="45" t="s">
        <v>157</v>
      </c>
      <c r="G521" s="46"/>
      <c r="H521" s="2" t="s">
        <v>15</v>
      </c>
      <c r="I521" s="43" t="s">
        <v>154</v>
      </c>
      <c r="J521" s="44"/>
      <c r="K521" s="71">
        <v>1.8</v>
      </c>
      <c r="L521" s="72"/>
      <c r="M521" s="73"/>
      <c r="P521" s="21">
        <v>2.61</v>
      </c>
    </row>
    <row r="522" spans="1:18" ht="14.25">
      <c r="A522" s="8" t="s">
        <v>29</v>
      </c>
      <c r="B522" s="43" t="s">
        <v>285</v>
      </c>
      <c r="C522" s="44"/>
      <c r="D522" s="9" t="s">
        <v>31</v>
      </c>
      <c r="E522" s="8" t="s">
        <v>180</v>
      </c>
      <c r="F522" s="45" t="s">
        <v>181</v>
      </c>
      <c r="G522" s="46"/>
      <c r="H522" s="2" t="s">
        <v>14</v>
      </c>
      <c r="I522" s="43" t="s">
        <v>154</v>
      </c>
      <c r="J522" s="44"/>
      <c r="K522" s="74">
        <v>2</v>
      </c>
      <c r="L522" s="75"/>
      <c r="M522" s="76"/>
      <c r="R522" s="23">
        <v>1</v>
      </c>
    </row>
    <row r="523" spans="1:13" ht="14.25">
      <c r="A523" s="8" t="s">
        <v>29</v>
      </c>
      <c r="B523" s="43" t="s">
        <v>285</v>
      </c>
      <c r="C523" s="44"/>
      <c r="D523" s="9" t="s">
        <v>31</v>
      </c>
      <c r="E523" s="8" t="s">
        <v>182</v>
      </c>
      <c r="F523" s="45" t="s">
        <v>183</v>
      </c>
      <c r="G523" s="46"/>
      <c r="H523" s="2" t="s">
        <v>15</v>
      </c>
      <c r="I523" s="43" t="s">
        <v>160</v>
      </c>
      <c r="J523" s="44"/>
      <c r="K523" s="50">
        <v>1.95</v>
      </c>
      <c r="L523" s="51"/>
      <c r="M523" s="52"/>
    </row>
    <row r="524" spans="1:13" ht="15" thickBot="1">
      <c r="A524" s="65" t="s">
        <v>397</v>
      </c>
      <c r="B524" s="66"/>
      <c r="C524" s="66"/>
      <c r="D524" s="66"/>
      <c r="E524" s="66" t="s">
        <v>398</v>
      </c>
      <c r="F524" s="66"/>
      <c r="G524" s="66"/>
      <c r="H524" s="66"/>
      <c r="I524" s="66"/>
      <c r="J524" s="66"/>
      <c r="K524" s="66"/>
      <c r="L524" s="66"/>
      <c r="M524" s="67"/>
    </row>
    <row r="525" spans="1:15" ht="15" thickBot="1">
      <c r="A525" s="53" t="s">
        <v>399</v>
      </c>
      <c r="B525" s="54"/>
      <c r="C525" s="54"/>
      <c r="D525" s="54"/>
      <c r="E525" s="54" t="s">
        <v>400</v>
      </c>
      <c r="F525" s="54"/>
      <c r="G525" s="54"/>
      <c r="H525" s="6" t="s">
        <v>26</v>
      </c>
      <c r="I525" s="57" t="s">
        <v>27</v>
      </c>
      <c r="J525" s="58"/>
      <c r="K525" s="59">
        <v>212</v>
      </c>
      <c r="L525" s="59"/>
      <c r="M525" s="60"/>
      <c r="O525" s="20">
        <v>212</v>
      </c>
    </row>
    <row r="526" spans="1:16" ht="15" thickBot="1">
      <c r="A526" s="55"/>
      <c r="B526" s="56"/>
      <c r="C526" s="56"/>
      <c r="D526" s="56"/>
      <c r="E526" s="56"/>
      <c r="F526" s="56"/>
      <c r="G526" s="56"/>
      <c r="H526" s="7" t="s">
        <v>26</v>
      </c>
      <c r="I526" s="61" t="s">
        <v>28</v>
      </c>
      <c r="J526" s="62"/>
      <c r="K526" s="63">
        <v>9</v>
      </c>
      <c r="L526" s="63"/>
      <c r="M526" s="64"/>
      <c r="P526" s="19">
        <f>P527+P534+P537</f>
        <v>9</v>
      </c>
    </row>
    <row r="527" spans="1:16" ht="14.25">
      <c r="A527" s="8" t="s">
        <v>62</v>
      </c>
      <c r="B527" s="43" t="s">
        <v>401</v>
      </c>
      <c r="C527" s="44"/>
      <c r="D527" s="9" t="s">
        <v>402</v>
      </c>
      <c r="E527" s="8" t="s">
        <v>136</v>
      </c>
      <c r="F527" s="45" t="s">
        <v>137</v>
      </c>
      <c r="G527" s="46"/>
      <c r="H527" s="2" t="s">
        <v>14</v>
      </c>
      <c r="I527" s="43" t="s">
        <v>138</v>
      </c>
      <c r="J527" s="44"/>
      <c r="K527" s="71">
        <v>5</v>
      </c>
      <c r="L527" s="72"/>
      <c r="M527" s="73"/>
      <c r="P527" s="21">
        <v>5</v>
      </c>
    </row>
    <row r="528" spans="1:13" ht="14.25">
      <c r="A528" s="8" t="s">
        <v>62</v>
      </c>
      <c r="B528" s="43" t="s">
        <v>401</v>
      </c>
      <c r="C528" s="44"/>
      <c r="D528" s="9" t="s">
        <v>402</v>
      </c>
      <c r="E528" s="8" t="s">
        <v>214</v>
      </c>
      <c r="F528" s="45" t="s">
        <v>215</v>
      </c>
      <c r="G528" s="46"/>
      <c r="H528" s="2" t="s">
        <v>14</v>
      </c>
      <c r="I528" s="43" t="s">
        <v>138</v>
      </c>
      <c r="J528" s="44"/>
      <c r="K528" s="50">
        <v>37</v>
      </c>
      <c r="L528" s="51"/>
      <c r="M528" s="52"/>
    </row>
    <row r="529" spans="1:13" ht="14.25">
      <c r="A529" s="8" t="s">
        <v>62</v>
      </c>
      <c r="B529" s="43" t="s">
        <v>401</v>
      </c>
      <c r="C529" s="44"/>
      <c r="D529" s="9" t="s">
        <v>402</v>
      </c>
      <c r="E529" s="8" t="s">
        <v>403</v>
      </c>
      <c r="F529" s="45" t="s">
        <v>404</v>
      </c>
      <c r="G529" s="46"/>
      <c r="H529" s="2" t="s">
        <v>14</v>
      </c>
      <c r="I529" s="43" t="s">
        <v>208</v>
      </c>
      <c r="J529" s="44"/>
      <c r="K529" s="50">
        <v>110</v>
      </c>
      <c r="L529" s="51"/>
      <c r="M529" s="52"/>
    </row>
    <row r="530" spans="1:13" ht="14.25">
      <c r="A530" s="8" t="s">
        <v>29</v>
      </c>
      <c r="B530" s="43" t="s">
        <v>401</v>
      </c>
      <c r="C530" s="44"/>
      <c r="D530" s="9" t="s">
        <v>402</v>
      </c>
      <c r="E530" s="8" t="s">
        <v>403</v>
      </c>
      <c r="F530" s="45" t="s">
        <v>404</v>
      </c>
      <c r="G530" s="46"/>
      <c r="H530" s="2" t="s">
        <v>14</v>
      </c>
      <c r="I530" s="43" t="s">
        <v>208</v>
      </c>
      <c r="J530" s="44"/>
      <c r="K530" s="50">
        <v>55</v>
      </c>
      <c r="L530" s="51"/>
      <c r="M530" s="52"/>
    </row>
    <row r="531" spans="1:13" ht="14.25">
      <c r="A531" s="8" t="s">
        <v>35</v>
      </c>
      <c r="B531" s="43" t="s">
        <v>401</v>
      </c>
      <c r="C531" s="44"/>
      <c r="D531" s="9" t="s">
        <v>402</v>
      </c>
      <c r="E531" s="8" t="s">
        <v>403</v>
      </c>
      <c r="F531" s="45" t="s">
        <v>404</v>
      </c>
      <c r="G531" s="46"/>
      <c r="H531" s="2" t="s">
        <v>14</v>
      </c>
      <c r="I531" s="43" t="s">
        <v>208</v>
      </c>
      <c r="J531" s="44"/>
      <c r="K531" s="50">
        <v>40</v>
      </c>
      <c r="L531" s="51"/>
      <c r="M531" s="52"/>
    </row>
    <row r="532" spans="1:13" ht="14.25">
      <c r="A532" s="8" t="s">
        <v>39</v>
      </c>
      <c r="B532" s="43" t="s">
        <v>401</v>
      </c>
      <c r="C532" s="44"/>
      <c r="D532" s="9" t="s">
        <v>402</v>
      </c>
      <c r="E532" s="8" t="s">
        <v>403</v>
      </c>
      <c r="F532" s="45" t="s">
        <v>404</v>
      </c>
      <c r="G532" s="46"/>
      <c r="H532" s="2" t="s">
        <v>14</v>
      </c>
      <c r="I532" s="43" t="s">
        <v>208</v>
      </c>
      <c r="J532" s="44"/>
      <c r="K532" s="50">
        <v>60</v>
      </c>
      <c r="L532" s="51"/>
      <c r="M532" s="52"/>
    </row>
    <row r="533" spans="1:13" ht="14.25">
      <c r="A533" s="8" t="s">
        <v>45</v>
      </c>
      <c r="B533" s="43" t="s">
        <v>401</v>
      </c>
      <c r="C533" s="44"/>
      <c r="D533" s="9" t="s">
        <v>402</v>
      </c>
      <c r="E533" s="8" t="s">
        <v>403</v>
      </c>
      <c r="F533" s="45" t="s">
        <v>404</v>
      </c>
      <c r="G533" s="46"/>
      <c r="H533" s="2" t="s">
        <v>14</v>
      </c>
      <c r="I533" s="43" t="s">
        <v>208</v>
      </c>
      <c r="J533" s="44"/>
      <c r="K533" s="50">
        <v>75</v>
      </c>
      <c r="L533" s="51"/>
      <c r="M533" s="52"/>
    </row>
    <row r="534" spans="1:16" ht="14.25">
      <c r="A534" s="8" t="s">
        <v>45</v>
      </c>
      <c r="B534" s="43" t="s">
        <v>401</v>
      </c>
      <c r="C534" s="44"/>
      <c r="D534" s="9" t="s">
        <v>402</v>
      </c>
      <c r="E534" s="8" t="s">
        <v>136</v>
      </c>
      <c r="F534" s="45" t="s">
        <v>137</v>
      </c>
      <c r="G534" s="46"/>
      <c r="H534" s="2" t="s">
        <v>14</v>
      </c>
      <c r="I534" s="43" t="s">
        <v>138</v>
      </c>
      <c r="J534" s="44"/>
      <c r="K534" s="71">
        <v>3</v>
      </c>
      <c r="L534" s="72"/>
      <c r="M534" s="73"/>
      <c r="P534" s="21">
        <v>3</v>
      </c>
    </row>
    <row r="535" spans="1:13" ht="14.25">
      <c r="A535" s="8" t="s">
        <v>51</v>
      </c>
      <c r="B535" s="43" t="s">
        <v>401</v>
      </c>
      <c r="C535" s="44"/>
      <c r="D535" s="9" t="s">
        <v>402</v>
      </c>
      <c r="E535" s="8" t="s">
        <v>403</v>
      </c>
      <c r="F535" s="45" t="s">
        <v>404</v>
      </c>
      <c r="G535" s="46"/>
      <c r="H535" s="2" t="s">
        <v>14</v>
      </c>
      <c r="I535" s="43" t="s">
        <v>208</v>
      </c>
      <c r="J535" s="44"/>
      <c r="K535" s="50">
        <v>90</v>
      </c>
      <c r="L535" s="51"/>
      <c r="M535" s="52"/>
    </row>
    <row r="536" spans="1:13" ht="14.25">
      <c r="A536" s="8" t="s">
        <v>54</v>
      </c>
      <c r="B536" s="43" t="s">
        <v>401</v>
      </c>
      <c r="C536" s="44"/>
      <c r="D536" s="9" t="s">
        <v>402</v>
      </c>
      <c r="E536" s="8" t="s">
        <v>403</v>
      </c>
      <c r="F536" s="45" t="s">
        <v>404</v>
      </c>
      <c r="G536" s="46"/>
      <c r="H536" s="2" t="s">
        <v>14</v>
      </c>
      <c r="I536" s="43" t="s">
        <v>208</v>
      </c>
      <c r="J536" s="44"/>
      <c r="K536" s="50">
        <v>50</v>
      </c>
      <c r="L536" s="51"/>
      <c r="M536" s="52"/>
    </row>
    <row r="537" spans="1:16" ht="15" thickBot="1">
      <c r="A537" s="8" t="s">
        <v>54</v>
      </c>
      <c r="B537" s="43" t="s">
        <v>401</v>
      </c>
      <c r="C537" s="44"/>
      <c r="D537" s="9" t="s">
        <v>402</v>
      </c>
      <c r="E537" s="8" t="s">
        <v>136</v>
      </c>
      <c r="F537" s="45" t="s">
        <v>137</v>
      </c>
      <c r="G537" s="46"/>
      <c r="H537" s="2" t="s">
        <v>14</v>
      </c>
      <c r="I537" s="43" t="s">
        <v>138</v>
      </c>
      <c r="J537" s="44"/>
      <c r="K537" s="71">
        <v>1</v>
      </c>
      <c r="L537" s="72"/>
      <c r="M537" s="73"/>
      <c r="P537" s="21">
        <v>1</v>
      </c>
    </row>
    <row r="538" spans="1:17" ht="15" thickBot="1">
      <c r="A538" s="53" t="s">
        <v>405</v>
      </c>
      <c r="B538" s="54"/>
      <c r="C538" s="54"/>
      <c r="D538" s="54"/>
      <c r="E538" s="54" t="s">
        <v>406</v>
      </c>
      <c r="F538" s="54"/>
      <c r="G538" s="54"/>
      <c r="H538" s="6" t="s">
        <v>26</v>
      </c>
      <c r="I538" s="57" t="s">
        <v>27</v>
      </c>
      <c r="J538" s="58"/>
      <c r="K538" s="59">
        <v>4363.14</v>
      </c>
      <c r="L538" s="59"/>
      <c r="M538" s="60"/>
      <c r="Q538" s="25">
        <v>4363.14</v>
      </c>
    </row>
    <row r="539" spans="1:18" ht="15" thickBot="1">
      <c r="A539" s="55"/>
      <c r="B539" s="56"/>
      <c r="C539" s="56"/>
      <c r="D539" s="56"/>
      <c r="E539" s="56"/>
      <c r="F539" s="56"/>
      <c r="G539" s="56"/>
      <c r="H539" s="7" t="s">
        <v>26</v>
      </c>
      <c r="I539" s="61" t="s">
        <v>28</v>
      </c>
      <c r="J539" s="62"/>
      <c r="K539" s="63">
        <v>65</v>
      </c>
      <c r="L539" s="63"/>
      <c r="M539" s="64"/>
      <c r="R539" s="22">
        <f>R540+R544+R546+R548+R553+R554+R559+R560+R562+R564+R567+R569+R571+R572+R575+R576+R579+R581+R582+R584+R586</f>
        <v>65</v>
      </c>
    </row>
    <row r="540" spans="1:18" ht="14.25">
      <c r="A540" s="8" t="s">
        <v>62</v>
      </c>
      <c r="B540" s="43" t="s">
        <v>216</v>
      </c>
      <c r="C540" s="44"/>
      <c r="D540" s="9" t="s">
        <v>31</v>
      </c>
      <c r="E540" s="8" t="s">
        <v>136</v>
      </c>
      <c r="F540" s="45" t="s">
        <v>137</v>
      </c>
      <c r="G540" s="46"/>
      <c r="H540" s="2" t="s">
        <v>14</v>
      </c>
      <c r="I540" s="43" t="s">
        <v>138</v>
      </c>
      <c r="J540" s="44"/>
      <c r="K540" s="74">
        <v>4</v>
      </c>
      <c r="L540" s="75"/>
      <c r="M540" s="76"/>
      <c r="R540" s="23">
        <v>4</v>
      </c>
    </row>
    <row r="541" spans="1:13" ht="14.25">
      <c r="A541" s="8" t="s">
        <v>62</v>
      </c>
      <c r="B541" s="43" t="s">
        <v>216</v>
      </c>
      <c r="C541" s="44"/>
      <c r="D541" s="9" t="s">
        <v>31</v>
      </c>
      <c r="E541" s="8" t="s">
        <v>407</v>
      </c>
      <c r="F541" s="45" t="s">
        <v>408</v>
      </c>
      <c r="G541" s="46"/>
      <c r="H541" s="2" t="s">
        <v>14</v>
      </c>
      <c r="I541" s="43" t="s">
        <v>409</v>
      </c>
      <c r="J541" s="44"/>
      <c r="K541" s="50">
        <v>7.5</v>
      </c>
      <c r="L541" s="51"/>
      <c r="M541" s="52"/>
    </row>
    <row r="542" spans="1:13" ht="14.25">
      <c r="A542" s="8" t="s">
        <v>62</v>
      </c>
      <c r="B542" s="43" t="s">
        <v>410</v>
      </c>
      <c r="C542" s="44"/>
      <c r="D542" s="9" t="s">
        <v>31</v>
      </c>
      <c r="E542" s="8" t="s">
        <v>214</v>
      </c>
      <c r="F542" s="45" t="s">
        <v>215</v>
      </c>
      <c r="G542" s="46"/>
      <c r="H542" s="2" t="s">
        <v>14</v>
      </c>
      <c r="I542" s="43" t="s">
        <v>138</v>
      </c>
      <c r="J542" s="44"/>
      <c r="K542" s="50">
        <v>2</v>
      </c>
      <c r="L542" s="51"/>
      <c r="M542" s="52"/>
    </row>
    <row r="543" spans="1:13" ht="14.25">
      <c r="A543" s="8" t="s">
        <v>62</v>
      </c>
      <c r="B543" s="43" t="s">
        <v>410</v>
      </c>
      <c r="C543" s="44"/>
      <c r="D543" s="9" t="s">
        <v>31</v>
      </c>
      <c r="E543" s="8" t="s">
        <v>407</v>
      </c>
      <c r="F543" s="45" t="s">
        <v>408</v>
      </c>
      <c r="G543" s="46"/>
      <c r="H543" s="2" t="s">
        <v>14</v>
      </c>
      <c r="I543" s="43" t="s">
        <v>409</v>
      </c>
      <c r="J543" s="44"/>
      <c r="K543" s="50">
        <v>3.1</v>
      </c>
      <c r="L543" s="51"/>
      <c r="M543" s="52"/>
    </row>
    <row r="544" spans="1:18" ht="14.25">
      <c r="A544" s="8" t="s">
        <v>62</v>
      </c>
      <c r="B544" s="43" t="s">
        <v>410</v>
      </c>
      <c r="C544" s="44"/>
      <c r="D544" s="9" t="s">
        <v>31</v>
      </c>
      <c r="E544" s="8" t="s">
        <v>136</v>
      </c>
      <c r="F544" s="45" t="s">
        <v>137</v>
      </c>
      <c r="G544" s="46"/>
      <c r="H544" s="2" t="s">
        <v>14</v>
      </c>
      <c r="I544" s="43" t="s">
        <v>138</v>
      </c>
      <c r="J544" s="44"/>
      <c r="K544" s="74">
        <v>2</v>
      </c>
      <c r="L544" s="75"/>
      <c r="M544" s="76"/>
      <c r="R544" s="23">
        <v>2</v>
      </c>
    </row>
    <row r="545" spans="1:13" ht="14.25">
      <c r="A545" s="8" t="s">
        <v>29</v>
      </c>
      <c r="B545" s="43" t="s">
        <v>217</v>
      </c>
      <c r="C545" s="44"/>
      <c r="D545" s="9" t="s">
        <v>31</v>
      </c>
      <c r="E545" s="8" t="s">
        <v>214</v>
      </c>
      <c r="F545" s="45" t="s">
        <v>215</v>
      </c>
      <c r="G545" s="46"/>
      <c r="H545" s="2" t="s">
        <v>14</v>
      </c>
      <c r="I545" s="43" t="s">
        <v>138</v>
      </c>
      <c r="J545" s="44"/>
      <c r="K545" s="50">
        <v>4</v>
      </c>
      <c r="L545" s="51"/>
      <c r="M545" s="52"/>
    </row>
    <row r="546" spans="1:18" ht="14.25">
      <c r="A546" s="8" t="s">
        <v>29</v>
      </c>
      <c r="B546" s="43" t="s">
        <v>217</v>
      </c>
      <c r="C546" s="44"/>
      <c r="D546" s="9" t="s">
        <v>31</v>
      </c>
      <c r="E546" s="8" t="s">
        <v>136</v>
      </c>
      <c r="F546" s="45" t="s">
        <v>137</v>
      </c>
      <c r="G546" s="46"/>
      <c r="H546" s="2" t="s">
        <v>14</v>
      </c>
      <c r="I546" s="43" t="s">
        <v>138</v>
      </c>
      <c r="J546" s="44"/>
      <c r="K546" s="74">
        <v>4</v>
      </c>
      <c r="L546" s="75"/>
      <c r="M546" s="76"/>
      <c r="R546" s="23">
        <v>4</v>
      </c>
    </row>
    <row r="547" spans="1:13" ht="14.25">
      <c r="A547" s="8" t="s">
        <v>29</v>
      </c>
      <c r="B547" s="43" t="s">
        <v>217</v>
      </c>
      <c r="C547" s="44"/>
      <c r="D547" s="9" t="s">
        <v>31</v>
      </c>
      <c r="E547" s="8" t="s">
        <v>407</v>
      </c>
      <c r="F547" s="45" t="s">
        <v>408</v>
      </c>
      <c r="G547" s="46"/>
      <c r="H547" s="2" t="s">
        <v>14</v>
      </c>
      <c r="I547" s="43" t="s">
        <v>409</v>
      </c>
      <c r="J547" s="44"/>
      <c r="K547" s="50">
        <v>4.65</v>
      </c>
      <c r="L547" s="51"/>
      <c r="M547" s="52"/>
    </row>
    <row r="548" spans="1:18" ht="14.25">
      <c r="A548" s="8" t="s">
        <v>29</v>
      </c>
      <c r="B548" s="43" t="s">
        <v>219</v>
      </c>
      <c r="C548" s="44"/>
      <c r="D548" s="9" t="s">
        <v>31</v>
      </c>
      <c r="E548" s="8" t="s">
        <v>136</v>
      </c>
      <c r="F548" s="45" t="s">
        <v>137</v>
      </c>
      <c r="G548" s="46"/>
      <c r="H548" s="2" t="s">
        <v>14</v>
      </c>
      <c r="I548" s="43" t="s">
        <v>138</v>
      </c>
      <c r="J548" s="44"/>
      <c r="K548" s="74">
        <v>8</v>
      </c>
      <c r="L548" s="75"/>
      <c r="M548" s="76"/>
      <c r="R548" s="23">
        <v>8</v>
      </c>
    </row>
    <row r="549" spans="1:13" ht="14.25">
      <c r="A549" s="8" t="s">
        <v>29</v>
      </c>
      <c r="B549" s="43" t="s">
        <v>219</v>
      </c>
      <c r="C549" s="44"/>
      <c r="D549" s="9" t="s">
        <v>31</v>
      </c>
      <c r="E549" s="8" t="s">
        <v>214</v>
      </c>
      <c r="F549" s="45" t="s">
        <v>215</v>
      </c>
      <c r="G549" s="46"/>
      <c r="H549" s="2" t="s">
        <v>14</v>
      </c>
      <c r="I549" s="43" t="s">
        <v>138</v>
      </c>
      <c r="J549" s="44"/>
      <c r="K549" s="50">
        <v>6</v>
      </c>
      <c r="L549" s="51"/>
      <c r="M549" s="52"/>
    </row>
    <row r="550" spans="1:13" ht="14.25">
      <c r="A550" s="8" t="s">
        <v>29</v>
      </c>
      <c r="B550" s="43" t="s">
        <v>219</v>
      </c>
      <c r="C550" s="44"/>
      <c r="D550" s="9" t="s">
        <v>31</v>
      </c>
      <c r="E550" s="8" t="s">
        <v>407</v>
      </c>
      <c r="F550" s="45" t="s">
        <v>408</v>
      </c>
      <c r="G550" s="46"/>
      <c r="H550" s="2" t="s">
        <v>14</v>
      </c>
      <c r="I550" s="43" t="s">
        <v>409</v>
      </c>
      <c r="J550" s="44"/>
      <c r="K550" s="50">
        <v>10.65</v>
      </c>
      <c r="L550" s="51"/>
      <c r="M550" s="52"/>
    </row>
    <row r="551" spans="1:13" ht="14.25">
      <c r="A551" s="8" t="s">
        <v>29</v>
      </c>
      <c r="B551" s="43" t="s">
        <v>222</v>
      </c>
      <c r="C551" s="44"/>
      <c r="D551" s="9" t="s">
        <v>31</v>
      </c>
      <c r="E551" s="8" t="s">
        <v>214</v>
      </c>
      <c r="F551" s="45" t="s">
        <v>215</v>
      </c>
      <c r="G551" s="46"/>
      <c r="H551" s="2" t="s">
        <v>14</v>
      </c>
      <c r="I551" s="43" t="s">
        <v>138</v>
      </c>
      <c r="J551" s="44"/>
      <c r="K551" s="50">
        <v>4</v>
      </c>
      <c r="L551" s="51"/>
      <c r="M551" s="52"/>
    </row>
    <row r="552" spans="1:13" ht="14.25">
      <c r="A552" s="8" t="s">
        <v>29</v>
      </c>
      <c r="B552" s="43" t="s">
        <v>222</v>
      </c>
      <c r="C552" s="44"/>
      <c r="D552" s="9" t="s">
        <v>31</v>
      </c>
      <c r="E552" s="8" t="s">
        <v>407</v>
      </c>
      <c r="F552" s="45" t="s">
        <v>408</v>
      </c>
      <c r="G552" s="46"/>
      <c r="H552" s="2" t="s">
        <v>14</v>
      </c>
      <c r="I552" s="43" t="s">
        <v>409</v>
      </c>
      <c r="J552" s="44"/>
      <c r="K552" s="50">
        <v>8</v>
      </c>
      <c r="L552" s="51"/>
      <c r="M552" s="52"/>
    </row>
    <row r="553" spans="1:18" ht="14.25">
      <c r="A553" s="8" t="s">
        <v>29</v>
      </c>
      <c r="B553" s="43" t="s">
        <v>222</v>
      </c>
      <c r="C553" s="44"/>
      <c r="D553" s="9" t="s">
        <v>31</v>
      </c>
      <c r="E553" s="8" t="s">
        <v>136</v>
      </c>
      <c r="F553" s="45" t="s">
        <v>137</v>
      </c>
      <c r="G553" s="46"/>
      <c r="H553" s="2" t="s">
        <v>14</v>
      </c>
      <c r="I553" s="43" t="s">
        <v>138</v>
      </c>
      <c r="J553" s="44"/>
      <c r="K553" s="74">
        <v>4</v>
      </c>
      <c r="L553" s="75"/>
      <c r="M553" s="76"/>
      <c r="R553" s="23">
        <v>4</v>
      </c>
    </row>
    <row r="554" spans="1:18" ht="14.25">
      <c r="A554" s="8" t="s">
        <v>29</v>
      </c>
      <c r="B554" s="43" t="s">
        <v>223</v>
      </c>
      <c r="C554" s="44"/>
      <c r="D554" s="9" t="s">
        <v>31</v>
      </c>
      <c r="E554" s="8" t="s">
        <v>136</v>
      </c>
      <c r="F554" s="45" t="s">
        <v>137</v>
      </c>
      <c r="G554" s="46"/>
      <c r="H554" s="2" t="s">
        <v>14</v>
      </c>
      <c r="I554" s="43" t="s">
        <v>138</v>
      </c>
      <c r="J554" s="44"/>
      <c r="K554" s="74">
        <v>4</v>
      </c>
      <c r="L554" s="75"/>
      <c r="M554" s="76"/>
      <c r="R554" s="23">
        <v>4</v>
      </c>
    </row>
    <row r="555" spans="1:13" ht="14.25">
      <c r="A555" s="8" t="s">
        <v>29</v>
      </c>
      <c r="B555" s="43" t="s">
        <v>223</v>
      </c>
      <c r="C555" s="44"/>
      <c r="D555" s="9" t="s">
        <v>31</v>
      </c>
      <c r="E555" s="8" t="s">
        <v>214</v>
      </c>
      <c r="F555" s="45" t="s">
        <v>215</v>
      </c>
      <c r="G555" s="46"/>
      <c r="H555" s="2" t="s">
        <v>14</v>
      </c>
      <c r="I555" s="43" t="s">
        <v>138</v>
      </c>
      <c r="J555" s="44"/>
      <c r="K555" s="50">
        <v>4</v>
      </c>
      <c r="L555" s="51"/>
      <c r="M555" s="52"/>
    </row>
    <row r="556" spans="1:13" ht="14.25">
      <c r="A556" s="8" t="s">
        <v>29</v>
      </c>
      <c r="B556" s="43" t="s">
        <v>223</v>
      </c>
      <c r="C556" s="44"/>
      <c r="D556" s="9" t="s">
        <v>31</v>
      </c>
      <c r="E556" s="8" t="s">
        <v>407</v>
      </c>
      <c r="F556" s="45" t="s">
        <v>408</v>
      </c>
      <c r="G556" s="46"/>
      <c r="H556" s="2" t="s">
        <v>14</v>
      </c>
      <c r="I556" s="43" t="s">
        <v>409</v>
      </c>
      <c r="J556" s="44"/>
      <c r="K556" s="50">
        <v>8.3</v>
      </c>
      <c r="L556" s="51"/>
      <c r="M556" s="52"/>
    </row>
    <row r="557" spans="1:13" ht="14.25">
      <c r="A557" s="8" t="s">
        <v>29</v>
      </c>
      <c r="B557" s="43" t="s">
        <v>285</v>
      </c>
      <c r="C557" s="44"/>
      <c r="D557" s="9" t="s">
        <v>31</v>
      </c>
      <c r="E557" s="8" t="s">
        <v>214</v>
      </c>
      <c r="F557" s="45" t="s">
        <v>215</v>
      </c>
      <c r="G557" s="46"/>
      <c r="H557" s="2" t="s">
        <v>14</v>
      </c>
      <c r="I557" s="43" t="s">
        <v>138</v>
      </c>
      <c r="J557" s="44"/>
      <c r="K557" s="50">
        <v>2</v>
      </c>
      <c r="L557" s="51"/>
      <c r="M557" s="52"/>
    </row>
    <row r="558" spans="1:13" ht="14.25">
      <c r="A558" s="8" t="s">
        <v>29</v>
      </c>
      <c r="B558" s="43" t="s">
        <v>285</v>
      </c>
      <c r="C558" s="44"/>
      <c r="D558" s="9" t="s">
        <v>31</v>
      </c>
      <c r="E558" s="8" t="s">
        <v>407</v>
      </c>
      <c r="F558" s="45" t="s">
        <v>408</v>
      </c>
      <c r="G558" s="46"/>
      <c r="H558" s="2" t="s">
        <v>14</v>
      </c>
      <c r="I558" s="43" t="s">
        <v>409</v>
      </c>
      <c r="J558" s="44"/>
      <c r="K558" s="50">
        <v>0.18</v>
      </c>
      <c r="L558" s="51"/>
      <c r="M558" s="52"/>
    </row>
    <row r="559" spans="1:18" ht="14.25">
      <c r="A559" s="8" t="s">
        <v>29</v>
      </c>
      <c r="B559" s="43" t="s">
        <v>285</v>
      </c>
      <c r="C559" s="44"/>
      <c r="D559" s="9" t="s">
        <v>31</v>
      </c>
      <c r="E559" s="8" t="s">
        <v>136</v>
      </c>
      <c r="F559" s="45" t="s">
        <v>137</v>
      </c>
      <c r="G559" s="46"/>
      <c r="H559" s="2" t="s">
        <v>14</v>
      </c>
      <c r="I559" s="43" t="s">
        <v>138</v>
      </c>
      <c r="J559" s="44"/>
      <c r="K559" s="74">
        <v>2</v>
      </c>
      <c r="L559" s="75"/>
      <c r="M559" s="76"/>
      <c r="R559" s="23">
        <v>2</v>
      </c>
    </row>
    <row r="560" spans="1:18" ht="14.25">
      <c r="A560" s="8" t="s">
        <v>35</v>
      </c>
      <c r="B560" s="43" t="s">
        <v>225</v>
      </c>
      <c r="C560" s="44"/>
      <c r="D560" s="9" t="s">
        <v>31</v>
      </c>
      <c r="E560" s="8" t="s">
        <v>136</v>
      </c>
      <c r="F560" s="45" t="s">
        <v>137</v>
      </c>
      <c r="G560" s="46"/>
      <c r="H560" s="2" t="s">
        <v>14</v>
      </c>
      <c r="I560" s="43" t="s">
        <v>138</v>
      </c>
      <c r="J560" s="44"/>
      <c r="K560" s="74">
        <v>3</v>
      </c>
      <c r="L560" s="75"/>
      <c r="M560" s="76"/>
      <c r="R560" s="23">
        <v>3</v>
      </c>
    </row>
    <row r="561" spans="1:13" ht="14.25">
      <c r="A561" s="8" t="s">
        <v>35</v>
      </c>
      <c r="B561" s="43" t="s">
        <v>225</v>
      </c>
      <c r="C561" s="44"/>
      <c r="D561" s="9" t="s">
        <v>31</v>
      </c>
      <c r="E561" s="8" t="s">
        <v>407</v>
      </c>
      <c r="F561" s="45" t="s">
        <v>408</v>
      </c>
      <c r="G561" s="46"/>
      <c r="H561" s="2" t="s">
        <v>14</v>
      </c>
      <c r="I561" s="43" t="s">
        <v>409</v>
      </c>
      <c r="J561" s="44"/>
      <c r="K561" s="50">
        <v>11.6</v>
      </c>
      <c r="L561" s="51"/>
      <c r="M561" s="52"/>
    </row>
    <row r="562" spans="1:18" ht="14.25">
      <c r="A562" s="8" t="s">
        <v>35</v>
      </c>
      <c r="B562" s="43" t="s">
        <v>226</v>
      </c>
      <c r="C562" s="44"/>
      <c r="D562" s="9" t="s">
        <v>31</v>
      </c>
      <c r="E562" s="8" t="s">
        <v>136</v>
      </c>
      <c r="F562" s="45" t="s">
        <v>137</v>
      </c>
      <c r="G562" s="46"/>
      <c r="H562" s="2" t="s">
        <v>14</v>
      </c>
      <c r="I562" s="43" t="s">
        <v>138</v>
      </c>
      <c r="J562" s="44"/>
      <c r="K562" s="74">
        <v>3</v>
      </c>
      <c r="L562" s="75"/>
      <c r="M562" s="76"/>
      <c r="R562" s="23">
        <v>3</v>
      </c>
    </row>
    <row r="563" spans="1:13" ht="14.25">
      <c r="A563" s="8" t="s">
        <v>35</v>
      </c>
      <c r="B563" s="43" t="s">
        <v>226</v>
      </c>
      <c r="C563" s="44"/>
      <c r="D563" s="9" t="s">
        <v>31</v>
      </c>
      <c r="E563" s="8" t="s">
        <v>407</v>
      </c>
      <c r="F563" s="45" t="s">
        <v>408</v>
      </c>
      <c r="G563" s="46"/>
      <c r="H563" s="2" t="s">
        <v>14</v>
      </c>
      <c r="I563" s="43" t="s">
        <v>409</v>
      </c>
      <c r="J563" s="44"/>
      <c r="K563" s="50">
        <v>9</v>
      </c>
      <c r="L563" s="51"/>
      <c r="M563" s="52"/>
    </row>
    <row r="564" spans="1:18" ht="14.25">
      <c r="A564" s="8" t="s">
        <v>39</v>
      </c>
      <c r="B564" s="43" t="s">
        <v>78</v>
      </c>
      <c r="C564" s="44"/>
      <c r="D564" s="9" t="s">
        <v>31</v>
      </c>
      <c r="E564" s="8" t="s">
        <v>136</v>
      </c>
      <c r="F564" s="45" t="s">
        <v>137</v>
      </c>
      <c r="G564" s="46"/>
      <c r="H564" s="2" t="s">
        <v>14</v>
      </c>
      <c r="I564" s="43" t="s">
        <v>138</v>
      </c>
      <c r="J564" s="44"/>
      <c r="K564" s="74">
        <v>3</v>
      </c>
      <c r="L564" s="75"/>
      <c r="M564" s="76"/>
      <c r="R564" s="23">
        <v>3</v>
      </c>
    </row>
    <row r="565" spans="1:13" ht="14.25">
      <c r="A565" s="8" t="s">
        <v>39</v>
      </c>
      <c r="B565" s="43" t="s">
        <v>78</v>
      </c>
      <c r="C565" s="44"/>
      <c r="D565" s="9" t="s">
        <v>31</v>
      </c>
      <c r="E565" s="8" t="s">
        <v>407</v>
      </c>
      <c r="F565" s="45" t="s">
        <v>408</v>
      </c>
      <c r="G565" s="46"/>
      <c r="H565" s="2" t="s">
        <v>14</v>
      </c>
      <c r="I565" s="43" t="s">
        <v>409</v>
      </c>
      <c r="J565" s="44"/>
      <c r="K565" s="50">
        <v>9.7</v>
      </c>
      <c r="L565" s="51"/>
      <c r="M565" s="52"/>
    </row>
    <row r="566" spans="1:13" ht="14.25">
      <c r="A566" s="8" t="s">
        <v>39</v>
      </c>
      <c r="B566" s="43" t="s">
        <v>40</v>
      </c>
      <c r="C566" s="44"/>
      <c r="D566" s="9" t="s">
        <v>31</v>
      </c>
      <c r="E566" s="8" t="s">
        <v>407</v>
      </c>
      <c r="F566" s="45" t="s">
        <v>408</v>
      </c>
      <c r="G566" s="46"/>
      <c r="H566" s="2" t="s">
        <v>14</v>
      </c>
      <c r="I566" s="43" t="s">
        <v>409</v>
      </c>
      <c r="J566" s="44"/>
      <c r="K566" s="50">
        <v>2.6</v>
      </c>
      <c r="L566" s="51"/>
      <c r="M566" s="52"/>
    </row>
    <row r="567" spans="1:18" ht="14.25">
      <c r="A567" s="8" t="s">
        <v>39</v>
      </c>
      <c r="B567" s="43" t="s">
        <v>40</v>
      </c>
      <c r="C567" s="44"/>
      <c r="D567" s="9" t="s">
        <v>31</v>
      </c>
      <c r="E567" s="8" t="s">
        <v>136</v>
      </c>
      <c r="F567" s="45" t="s">
        <v>137</v>
      </c>
      <c r="G567" s="46"/>
      <c r="H567" s="2" t="s">
        <v>14</v>
      </c>
      <c r="I567" s="43" t="s">
        <v>138</v>
      </c>
      <c r="J567" s="44"/>
      <c r="K567" s="74">
        <v>3</v>
      </c>
      <c r="L567" s="75"/>
      <c r="M567" s="76"/>
      <c r="R567" s="23">
        <v>3</v>
      </c>
    </row>
    <row r="568" spans="1:13" ht="14.25">
      <c r="A568" s="8" t="s">
        <v>39</v>
      </c>
      <c r="B568" s="43" t="s">
        <v>197</v>
      </c>
      <c r="C568" s="44"/>
      <c r="D568" s="9" t="s">
        <v>31</v>
      </c>
      <c r="E568" s="8" t="s">
        <v>407</v>
      </c>
      <c r="F568" s="45" t="s">
        <v>408</v>
      </c>
      <c r="G568" s="46"/>
      <c r="H568" s="2" t="s">
        <v>14</v>
      </c>
      <c r="I568" s="43" t="s">
        <v>409</v>
      </c>
      <c r="J568" s="44"/>
      <c r="K568" s="50">
        <v>2</v>
      </c>
      <c r="L568" s="51"/>
      <c r="M568" s="52"/>
    </row>
    <row r="569" spans="1:18" ht="14.25">
      <c r="A569" s="8" t="s">
        <v>39</v>
      </c>
      <c r="B569" s="43" t="s">
        <v>197</v>
      </c>
      <c r="C569" s="44"/>
      <c r="D569" s="9" t="s">
        <v>31</v>
      </c>
      <c r="E569" s="8" t="s">
        <v>136</v>
      </c>
      <c r="F569" s="45" t="s">
        <v>137</v>
      </c>
      <c r="G569" s="46"/>
      <c r="H569" s="2" t="s">
        <v>14</v>
      </c>
      <c r="I569" s="43" t="s">
        <v>138</v>
      </c>
      <c r="J569" s="44"/>
      <c r="K569" s="74">
        <v>1</v>
      </c>
      <c r="L569" s="75"/>
      <c r="M569" s="76"/>
      <c r="R569" s="23">
        <v>1</v>
      </c>
    </row>
    <row r="570" spans="1:13" ht="14.25">
      <c r="A570" s="8" t="s">
        <v>45</v>
      </c>
      <c r="B570" s="43" t="s">
        <v>202</v>
      </c>
      <c r="C570" s="44"/>
      <c r="D570" s="9" t="s">
        <v>31</v>
      </c>
      <c r="E570" s="8" t="s">
        <v>407</v>
      </c>
      <c r="F570" s="45" t="s">
        <v>408</v>
      </c>
      <c r="G570" s="46"/>
      <c r="H570" s="2" t="s">
        <v>14</v>
      </c>
      <c r="I570" s="43" t="s">
        <v>409</v>
      </c>
      <c r="J570" s="44"/>
      <c r="K570" s="50">
        <v>2.3</v>
      </c>
      <c r="L570" s="51"/>
      <c r="M570" s="52"/>
    </row>
    <row r="571" spans="1:18" ht="14.25">
      <c r="A571" s="8" t="s">
        <v>45</v>
      </c>
      <c r="B571" s="43" t="s">
        <v>202</v>
      </c>
      <c r="C571" s="44"/>
      <c r="D571" s="9" t="s">
        <v>31</v>
      </c>
      <c r="E571" s="8" t="s">
        <v>136</v>
      </c>
      <c r="F571" s="45" t="s">
        <v>137</v>
      </c>
      <c r="G571" s="46"/>
      <c r="H571" s="2" t="s">
        <v>14</v>
      </c>
      <c r="I571" s="43" t="s">
        <v>138</v>
      </c>
      <c r="J571" s="44"/>
      <c r="K571" s="74">
        <v>2</v>
      </c>
      <c r="L571" s="75"/>
      <c r="M571" s="76"/>
      <c r="R571" s="23">
        <v>2</v>
      </c>
    </row>
    <row r="572" spans="1:18" ht="14.25">
      <c r="A572" s="8" t="s">
        <v>45</v>
      </c>
      <c r="B572" s="43" t="s">
        <v>229</v>
      </c>
      <c r="C572" s="44"/>
      <c r="D572" s="9" t="s">
        <v>31</v>
      </c>
      <c r="E572" s="8" t="s">
        <v>136</v>
      </c>
      <c r="F572" s="45" t="s">
        <v>137</v>
      </c>
      <c r="G572" s="46"/>
      <c r="H572" s="2" t="s">
        <v>14</v>
      </c>
      <c r="I572" s="43" t="s">
        <v>138</v>
      </c>
      <c r="J572" s="44"/>
      <c r="K572" s="74">
        <v>3</v>
      </c>
      <c r="L572" s="75"/>
      <c r="M572" s="76"/>
      <c r="R572" s="23">
        <v>3</v>
      </c>
    </row>
    <row r="573" spans="1:13" ht="14.25">
      <c r="A573" s="8" t="s">
        <v>45</v>
      </c>
      <c r="B573" s="43" t="s">
        <v>229</v>
      </c>
      <c r="C573" s="44"/>
      <c r="D573" s="9" t="s">
        <v>31</v>
      </c>
      <c r="E573" s="8" t="s">
        <v>407</v>
      </c>
      <c r="F573" s="45" t="s">
        <v>408</v>
      </c>
      <c r="G573" s="46"/>
      <c r="H573" s="2" t="s">
        <v>14</v>
      </c>
      <c r="I573" s="43" t="s">
        <v>409</v>
      </c>
      <c r="J573" s="44"/>
      <c r="K573" s="50">
        <v>11.1</v>
      </c>
      <c r="L573" s="51"/>
      <c r="M573" s="52"/>
    </row>
    <row r="574" spans="1:13" ht="14.25">
      <c r="A574" s="8" t="s">
        <v>45</v>
      </c>
      <c r="B574" s="43" t="s">
        <v>230</v>
      </c>
      <c r="C574" s="44"/>
      <c r="D574" s="9" t="s">
        <v>31</v>
      </c>
      <c r="E574" s="8" t="s">
        <v>407</v>
      </c>
      <c r="F574" s="45" t="s">
        <v>408</v>
      </c>
      <c r="G574" s="46"/>
      <c r="H574" s="2" t="s">
        <v>14</v>
      </c>
      <c r="I574" s="43" t="s">
        <v>409</v>
      </c>
      <c r="J574" s="44"/>
      <c r="K574" s="50">
        <v>4.9</v>
      </c>
      <c r="L574" s="51"/>
      <c r="M574" s="52"/>
    </row>
    <row r="575" spans="1:18" ht="14.25">
      <c r="A575" s="8" t="s">
        <v>45</v>
      </c>
      <c r="B575" s="43" t="s">
        <v>230</v>
      </c>
      <c r="C575" s="44"/>
      <c r="D575" s="9" t="s">
        <v>31</v>
      </c>
      <c r="E575" s="8" t="s">
        <v>136</v>
      </c>
      <c r="F575" s="45" t="s">
        <v>137</v>
      </c>
      <c r="G575" s="46"/>
      <c r="H575" s="2" t="s">
        <v>14</v>
      </c>
      <c r="I575" s="43" t="s">
        <v>138</v>
      </c>
      <c r="J575" s="44"/>
      <c r="K575" s="74">
        <v>2</v>
      </c>
      <c r="L575" s="75"/>
      <c r="M575" s="76"/>
      <c r="R575" s="23">
        <v>2</v>
      </c>
    </row>
    <row r="576" spans="1:18" ht="14.25">
      <c r="A576" s="8" t="s">
        <v>45</v>
      </c>
      <c r="B576" s="43" t="s">
        <v>205</v>
      </c>
      <c r="C576" s="44"/>
      <c r="D576" s="9" t="s">
        <v>206</v>
      </c>
      <c r="E576" s="8" t="s">
        <v>136</v>
      </c>
      <c r="F576" s="45" t="s">
        <v>137</v>
      </c>
      <c r="G576" s="46"/>
      <c r="H576" s="2" t="s">
        <v>14</v>
      </c>
      <c r="I576" s="43" t="s">
        <v>138</v>
      </c>
      <c r="J576" s="44"/>
      <c r="K576" s="74">
        <v>3</v>
      </c>
      <c r="L576" s="75"/>
      <c r="M576" s="76"/>
      <c r="R576" s="23">
        <v>3</v>
      </c>
    </row>
    <row r="577" spans="1:13" ht="14.25">
      <c r="A577" s="8" t="s">
        <v>45</v>
      </c>
      <c r="B577" s="43" t="s">
        <v>205</v>
      </c>
      <c r="C577" s="44"/>
      <c r="D577" s="9" t="s">
        <v>206</v>
      </c>
      <c r="E577" s="8" t="s">
        <v>407</v>
      </c>
      <c r="F577" s="45" t="s">
        <v>408</v>
      </c>
      <c r="G577" s="46"/>
      <c r="H577" s="2" t="s">
        <v>14</v>
      </c>
      <c r="I577" s="43" t="s">
        <v>409</v>
      </c>
      <c r="J577" s="44"/>
      <c r="K577" s="50">
        <v>3.8</v>
      </c>
      <c r="L577" s="51"/>
      <c r="M577" s="52"/>
    </row>
    <row r="578" spans="1:13" ht="14.25">
      <c r="A578" s="8" t="s">
        <v>51</v>
      </c>
      <c r="B578" s="43" t="s">
        <v>207</v>
      </c>
      <c r="C578" s="44"/>
      <c r="D578" s="9" t="s">
        <v>31</v>
      </c>
      <c r="E578" s="8" t="s">
        <v>407</v>
      </c>
      <c r="F578" s="45" t="s">
        <v>408</v>
      </c>
      <c r="G578" s="46"/>
      <c r="H578" s="2" t="s">
        <v>14</v>
      </c>
      <c r="I578" s="43" t="s">
        <v>409</v>
      </c>
      <c r="J578" s="44"/>
      <c r="K578" s="50">
        <v>3.2</v>
      </c>
      <c r="L578" s="51"/>
      <c r="M578" s="52"/>
    </row>
    <row r="579" spans="1:18" ht="14.25">
      <c r="A579" s="8" t="s">
        <v>51</v>
      </c>
      <c r="B579" s="43" t="s">
        <v>207</v>
      </c>
      <c r="C579" s="44"/>
      <c r="D579" s="9" t="s">
        <v>31</v>
      </c>
      <c r="E579" s="8" t="s">
        <v>136</v>
      </c>
      <c r="F579" s="45" t="s">
        <v>137</v>
      </c>
      <c r="G579" s="46"/>
      <c r="H579" s="2" t="s">
        <v>14</v>
      </c>
      <c r="I579" s="43" t="s">
        <v>138</v>
      </c>
      <c r="J579" s="44"/>
      <c r="K579" s="74">
        <v>4</v>
      </c>
      <c r="L579" s="75"/>
      <c r="M579" s="76"/>
      <c r="R579" s="23">
        <v>4</v>
      </c>
    </row>
    <row r="580" spans="1:13" ht="14.25">
      <c r="A580" s="8" t="s">
        <v>51</v>
      </c>
      <c r="B580" s="43" t="s">
        <v>231</v>
      </c>
      <c r="C580" s="44"/>
      <c r="D580" s="9" t="s">
        <v>31</v>
      </c>
      <c r="E580" s="8" t="s">
        <v>407</v>
      </c>
      <c r="F580" s="45" t="s">
        <v>408</v>
      </c>
      <c r="G580" s="46"/>
      <c r="H580" s="2" t="s">
        <v>14</v>
      </c>
      <c r="I580" s="43" t="s">
        <v>409</v>
      </c>
      <c r="J580" s="44"/>
      <c r="K580" s="50">
        <v>4.5</v>
      </c>
      <c r="L580" s="51"/>
      <c r="M580" s="52"/>
    </row>
    <row r="581" spans="1:18" ht="14.25">
      <c r="A581" s="8" t="s">
        <v>51</v>
      </c>
      <c r="B581" s="43" t="s">
        <v>231</v>
      </c>
      <c r="C581" s="44"/>
      <c r="D581" s="9" t="s">
        <v>31</v>
      </c>
      <c r="E581" s="8" t="s">
        <v>136</v>
      </c>
      <c r="F581" s="45" t="s">
        <v>137</v>
      </c>
      <c r="G581" s="46"/>
      <c r="H581" s="2" t="s">
        <v>14</v>
      </c>
      <c r="I581" s="43" t="s">
        <v>138</v>
      </c>
      <c r="J581" s="44"/>
      <c r="K581" s="74">
        <v>3</v>
      </c>
      <c r="L581" s="75"/>
      <c r="M581" s="76"/>
      <c r="R581" s="23">
        <v>3</v>
      </c>
    </row>
    <row r="582" spans="1:18" ht="14.25">
      <c r="A582" s="8" t="s">
        <v>51</v>
      </c>
      <c r="B582" s="43" t="s">
        <v>232</v>
      </c>
      <c r="C582" s="44"/>
      <c r="D582" s="9" t="s">
        <v>31</v>
      </c>
      <c r="E582" s="8" t="s">
        <v>136</v>
      </c>
      <c r="F582" s="45" t="s">
        <v>137</v>
      </c>
      <c r="G582" s="46"/>
      <c r="H582" s="2" t="s">
        <v>14</v>
      </c>
      <c r="I582" s="43" t="s">
        <v>138</v>
      </c>
      <c r="J582" s="44"/>
      <c r="K582" s="74">
        <v>2</v>
      </c>
      <c r="L582" s="75"/>
      <c r="M582" s="76"/>
      <c r="R582" s="23">
        <v>2</v>
      </c>
    </row>
    <row r="583" spans="1:13" ht="14.25">
      <c r="A583" s="8" t="s">
        <v>51</v>
      </c>
      <c r="B583" s="43" t="s">
        <v>232</v>
      </c>
      <c r="C583" s="44"/>
      <c r="D583" s="9" t="s">
        <v>31</v>
      </c>
      <c r="E583" s="8" t="s">
        <v>407</v>
      </c>
      <c r="F583" s="45" t="s">
        <v>408</v>
      </c>
      <c r="G583" s="46"/>
      <c r="H583" s="2" t="s">
        <v>14</v>
      </c>
      <c r="I583" s="43" t="s">
        <v>409</v>
      </c>
      <c r="J583" s="44"/>
      <c r="K583" s="50">
        <v>2.5</v>
      </c>
      <c r="L583" s="51"/>
      <c r="M583" s="52"/>
    </row>
    <row r="584" spans="1:18" ht="14.25">
      <c r="A584" s="8" t="s">
        <v>51</v>
      </c>
      <c r="B584" s="43" t="s">
        <v>233</v>
      </c>
      <c r="C584" s="44"/>
      <c r="D584" s="9" t="s">
        <v>31</v>
      </c>
      <c r="E584" s="8" t="s">
        <v>136</v>
      </c>
      <c r="F584" s="45" t="s">
        <v>137</v>
      </c>
      <c r="G584" s="46"/>
      <c r="H584" s="2" t="s">
        <v>14</v>
      </c>
      <c r="I584" s="43" t="s">
        <v>138</v>
      </c>
      <c r="J584" s="44"/>
      <c r="K584" s="74">
        <v>3</v>
      </c>
      <c r="L584" s="75"/>
      <c r="M584" s="76"/>
      <c r="R584" s="23">
        <v>3</v>
      </c>
    </row>
    <row r="585" spans="1:13" ht="14.25">
      <c r="A585" s="8" t="s">
        <v>51</v>
      </c>
      <c r="B585" s="43" t="s">
        <v>233</v>
      </c>
      <c r="C585" s="44"/>
      <c r="D585" s="9" t="s">
        <v>31</v>
      </c>
      <c r="E585" s="8" t="s">
        <v>407</v>
      </c>
      <c r="F585" s="45" t="s">
        <v>408</v>
      </c>
      <c r="G585" s="46"/>
      <c r="H585" s="2" t="s">
        <v>14</v>
      </c>
      <c r="I585" s="43" t="s">
        <v>409</v>
      </c>
      <c r="J585" s="44"/>
      <c r="K585" s="50">
        <v>5</v>
      </c>
      <c r="L585" s="51"/>
      <c r="M585" s="52"/>
    </row>
    <row r="586" spans="1:18" ht="14.25">
      <c r="A586" s="8" t="s">
        <v>51</v>
      </c>
      <c r="B586" s="43" t="s">
        <v>209</v>
      </c>
      <c r="C586" s="44"/>
      <c r="D586" s="9" t="s">
        <v>31</v>
      </c>
      <c r="E586" s="8" t="s">
        <v>136</v>
      </c>
      <c r="F586" s="45" t="s">
        <v>137</v>
      </c>
      <c r="G586" s="46"/>
      <c r="H586" s="2" t="s">
        <v>14</v>
      </c>
      <c r="I586" s="43" t="s">
        <v>138</v>
      </c>
      <c r="J586" s="44"/>
      <c r="K586" s="74">
        <v>2</v>
      </c>
      <c r="L586" s="75"/>
      <c r="M586" s="76"/>
      <c r="R586" s="23">
        <v>2</v>
      </c>
    </row>
    <row r="587" spans="1:13" ht="14.25">
      <c r="A587" s="8" t="s">
        <v>51</v>
      </c>
      <c r="B587" s="43" t="s">
        <v>209</v>
      </c>
      <c r="C587" s="44"/>
      <c r="D587" s="9" t="s">
        <v>31</v>
      </c>
      <c r="E587" s="8" t="s">
        <v>407</v>
      </c>
      <c r="F587" s="45" t="s">
        <v>408</v>
      </c>
      <c r="G587" s="46"/>
      <c r="H587" s="2" t="s">
        <v>14</v>
      </c>
      <c r="I587" s="43" t="s">
        <v>409</v>
      </c>
      <c r="J587" s="44"/>
      <c r="K587" s="50">
        <v>2.2</v>
      </c>
      <c r="L587" s="51"/>
      <c r="M587" s="52"/>
    </row>
    <row r="588" spans="1:13" ht="14.25">
      <c r="A588" s="8" t="s">
        <v>54</v>
      </c>
      <c r="B588" s="43" t="s">
        <v>234</v>
      </c>
      <c r="C588" s="44"/>
      <c r="D588" s="9" t="s">
        <v>206</v>
      </c>
      <c r="E588" s="8" t="s">
        <v>407</v>
      </c>
      <c r="F588" s="45" t="s">
        <v>408</v>
      </c>
      <c r="G588" s="46"/>
      <c r="H588" s="2" t="s">
        <v>14</v>
      </c>
      <c r="I588" s="43" t="s">
        <v>409</v>
      </c>
      <c r="J588" s="44"/>
      <c r="K588" s="50">
        <v>5</v>
      </c>
      <c r="L588" s="51"/>
      <c r="M588" s="52"/>
    </row>
    <row r="589" spans="1:13" ht="14.25">
      <c r="A589" s="8" t="s">
        <v>54</v>
      </c>
      <c r="B589" s="43" t="s">
        <v>234</v>
      </c>
      <c r="C589" s="44"/>
      <c r="D589" s="9" t="s">
        <v>206</v>
      </c>
      <c r="E589" s="8" t="s">
        <v>411</v>
      </c>
      <c r="F589" s="45" t="s">
        <v>412</v>
      </c>
      <c r="G589" s="46"/>
      <c r="H589" s="2" t="s">
        <v>14</v>
      </c>
      <c r="I589" s="43" t="s">
        <v>409</v>
      </c>
      <c r="J589" s="44"/>
      <c r="K589" s="50">
        <v>3</v>
      </c>
      <c r="L589" s="51"/>
      <c r="M589" s="52"/>
    </row>
    <row r="590" spans="1:13" ht="14.25">
      <c r="A590" s="8" t="s">
        <v>54</v>
      </c>
      <c r="B590" s="43" t="s">
        <v>237</v>
      </c>
      <c r="C590" s="44"/>
      <c r="D590" s="9" t="s">
        <v>31</v>
      </c>
      <c r="E590" s="8" t="s">
        <v>407</v>
      </c>
      <c r="F590" s="45" t="s">
        <v>408</v>
      </c>
      <c r="G590" s="46"/>
      <c r="H590" s="2" t="s">
        <v>14</v>
      </c>
      <c r="I590" s="43" t="s">
        <v>409</v>
      </c>
      <c r="J590" s="44"/>
      <c r="K590" s="50">
        <v>4</v>
      </c>
      <c r="L590" s="51"/>
      <c r="M590" s="52"/>
    </row>
    <row r="591" spans="1:13" ht="15" thickBot="1">
      <c r="A591" s="8" t="s">
        <v>54</v>
      </c>
      <c r="B591" s="43" t="s">
        <v>237</v>
      </c>
      <c r="C591" s="44"/>
      <c r="D591" s="9" t="s">
        <v>31</v>
      </c>
      <c r="E591" s="8" t="s">
        <v>411</v>
      </c>
      <c r="F591" s="45" t="s">
        <v>412</v>
      </c>
      <c r="G591" s="46"/>
      <c r="H591" s="2" t="s">
        <v>14</v>
      </c>
      <c r="I591" s="43" t="s">
        <v>409</v>
      </c>
      <c r="J591" s="44"/>
      <c r="K591" s="50">
        <v>4</v>
      </c>
      <c r="L591" s="51"/>
      <c r="M591" s="52"/>
    </row>
    <row r="592" spans="1:17" ht="15" thickBot="1">
      <c r="A592" s="53" t="s">
        <v>413</v>
      </c>
      <c r="B592" s="54"/>
      <c r="C592" s="54"/>
      <c r="D592" s="54"/>
      <c r="E592" s="54" t="s">
        <v>414</v>
      </c>
      <c r="F592" s="54"/>
      <c r="G592" s="54"/>
      <c r="H592" s="6" t="s">
        <v>26</v>
      </c>
      <c r="I592" s="57" t="s">
        <v>27</v>
      </c>
      <c r="J592" s="58"/>
      <c r="K592" s="59">
        <v>1593.8</v>
      </c>
      <c r="L592" s="59"/>
      <c r="M592" s="60"/>
      <c r="Q592" s="25">
        <v>1593.8</v>
      </c>
    </row>
    <row r="593" spans="1:18" ht="15" thickBot="1">
      <c r="A593" s="55"/>
      <c r="B593" s="56"/>
      <c r="C593" s="56"/>
      <c r="D593" s="56"/>
      <c r="E593" s="56"/>
      <c r="F593" s="56"/>
      <c r="G593" s="56"/>
      <c r="H593" s="7" t="s">
        <v>26</v>
      </c>
      <c r="I593" s="61" t="s">
        <v>28</v>
      </c>
      <c r="J593" s="62"/>
      <c r="K593" s="63">
        <v>15</v>
      </c>
      <c r="L593" s="63"/>
      <c r="M593" s="64"/>
      <c r="R593" s="22">
        <f>R597+R599+R602+R614+R615+R617+R620+R622</f>
        <v>15</v>
      </c>
    </row>
    <row r="594" spans="1:13" ht="14.25">
      <c r="A594" s="8" t="s">
        <v>62</v>
      </c>
      <c r="B594" s="43" t="s">
        <v>415</v>
      </c>
      <c r="C594" s="44"/>
      <c r="D594" s="9" t="s">
        <v>31</v>
      </c>
      <c r="E594" s="8" t="s">
        <v>416</v>
      </c>
      <c r="F594" s="45" t="s">
        <v>417</v>
      </c>
      <c r="G594" s="46"/>
      <c r="H594" s="2" t="s">
        <v>14</v>
      </c>
      <c r="I594" s="43" t="s">
        <v>409</v>
      </c>
      <c r="J594" s="44"/>
      <c r="K594" s="50">
        <v>4.7</v>
      </c>
      <c r="L594" s="51"/>
      <c r="M594" s="52"/>
    </row>
    <row r="595" spans="1:13" ht="14.25">
      <c r="A595" s="8" t="s">
        <v>62</v>
      </c>
      <c r="B595" s="43" t="s">
        <v>418</v>
      </c>
      <c r="C595" s="44"/>
      <c r="D595" s="9" t="s">
        <v>31</v>
      </c>
      <c r="E595" s="8" t="s">
        <v>416</v>
      </c>
      <c r="F595" s="45" t="s">
        <v>417</v>
      </c>
      <c r="G595" s="46"/>
      <c r="H595" s="2" t="s">
        <v>14</v>
      </c>
      <c r="I595" s="43" t="s">
        <v>409</v>
      </c>
      <c r="J595" s="44"/>
      <c r="K595" s="50">
        <v>2</v>
      </c>
      <c r="L595" s="51"/>
      <c r="M595" s="52"/>
    </row>
    <row r="596" spans="1:13" ht="14.25">
      <c r="A596" s="8" t="s">
        <v>62</v>
      </c>
      <c r="B596" s="43" t="s">
        <v>256</v>
      </c>
      <c r="C596" s="44"/>
      <c r="D596" s="9" t="s">
        <v>31</v>
      </c>
      <c r="E596" s="8" t="s">
        <v>416</v>
      </c>
      <c r="F596" s="45" t="s">
        <v>417</v>
      </c>
      <c r="G596" s="46"/>
      <c r="H596" s="2" t="s">
        <v>14</v>
      </c>
      <c r="I596" s="43" t="s">
        <v>409</v>
      </c>
      <c r="J596" s="44"/>
      <c r="K596" s="50">
        <v>3.7</v>
      </c>
      <c r="L596" s="51"/>
      <c r="M596" s="52"/>
    </row>
    <row r="597" spans="1:18" ht="14.25">
      <c r="A597" s="8" t="s">
        <v>29</v>
      </c>
      <c r="B597" s="43" t="s">
        <v>279</v>
      </c>
      <c r="C597" s="44"/>
      <c r="D597" s="9" t="s">
        <v>31</v>
      </c>
      <c r="E597" s="8" t="s">
        <v>136</v>
      </c>
      <c r="F597" s="45" t="s">
        <v>137</v>
      </c>
      <c r="G597" s="46"/>
      <c r="H597" s="2" t="s">
        <v>14</v>
      </c>
      <c r="I597" s="43" t="s">
        <v>138</v>
      </c>
      <c r="J597" s="44"/>
      <c r="K597" s="74">
        <v>3</v>
      </c>
      <c r="L597" s="75"/>
      <c r="M597" s="76"/>
      <c r="R597" s="23">
        <v>3</v>
      </c>
    </row>
    <row r="598" spans="1:13" ht="14.25">
      <c r="A598" s="8" t="s">
        <v>29</v>
      </c>
      <c r="B598" s="43" t="s">
        <v>279</v>
      </c>
      <c r="C598" s="44"/>
      <c r="D598" s="9" t="s">
        <v>31</v>
      </c>
      <c r="E598" s="8" t="s">
        <v>416</v>
      </c>
      <c r="F598" s="45" t="s">
        <v>417</v>
      </c>
      <c r="G598" s="46"/>
      <c r="H598" s="2" t="s">
        <v>14</v>
      </c>
      <c r="I598" s="43" t="s">
        <v>409</v>
      </c>
      <c r="J598" s="44"/>
      <c r="K598" s="50">
        <v>6.7</v>
      </c>
      <c r="L598" s="51"/>
      <c r="M598" s="52"/>
    </row>
    <row r="599" spans="1:18" ht="14.25">
      <c r="A599" s="8" t="s">
        <v>29</v>
      </c>
      <c r="B599" s="43" t="s">
        <v>419</v>
      </c>
      <c r="C599" s="44"/>
      <c r="D599" s="9" t="s">
        <v>31</v>
      </c>
      <c r="E599" s="8" t="s">
        <v>136</v>
      </c>
      <c r="F599" s="45" t="s">
        <v>137</v>
      </c>
      <c r="G599" s="46"/>
      <c r="H599" s="2" t="s">
        <v>14</v>
      </c>
      <c r="I599" s="43" t="s">
        <v>138</v>
      </c>
      <c r="J599" s="44"/>
      <c r="K599" s="74">
        <v>3</v>
      </c>
      <c r="L599" s="75"/>
      <c r="M599" s="76"/>
      <c r="R599" s="23">
        <v>3</v>
      </c>
    </row>
    <row r="600" spans="1:13" ht="14.25">
      <c r="A600" s="8" t="s">
        <v>29</v>
      </c>
      <c r="B600" s="43" t="s">
        <v>419</v>
      </c>
      <c r="C600" s="44"/>
      <c r="D600" s="9" t="s">
        <v>31</v>
      </c>
      <c r="E600" s="8" t="s">
        <v>416</v>
      </c>
      <c r="F600" s="45" t="s">
        <v>417</v>
      </c>
      <c r="G600" s="46"/>
      <c r="H600" s="2" t="s">
        <v>14</v>
      </c>
      <c r="I600" s="43" t="s">
        <v>409</v>
      </c>
      <c r="J600" s="44"/>
      <c r="K600" s="50">
        <v>5.16</v>
      </c>
      <c r="L600" s="51"/>
      <c r="M600" s="52"/>
    </row>
    <row r="601" spans="1:13" ht="14.25">
      <c r="A601" s="8" t="s">
        <v>29</v>
      </c>
      <c r="B601" s="43" t="s">
        <v>420</v>
      </c>
      <c r="C601" s="44"/>
      <c r="D601" s="9" t="s">
        <v>31</v>
      </c>
      <c r="E601" s="8" t="s">
        <v>416</v>
      </c>
      <c r="F601" s="45" t="s">
        <v>417</v>
      </c>
      <c r="G601" s="46"/>
      <c r="H601" s="2" t="s">
        <v>14</v>
      </c>
      <c r="I601" s="43" t="s">
        <v>409</v>
      </c>
      <c r="J601" s="44"/>
      <c r="K601" s="50">
        <v>2.15</v>
      </c>
      <c r="L601" s="51"/>
      <c r="M601" s="52"/>
    </row>
    <row r="602" spans="1:18" ht="14.25">
      <c r="A602" s="8" t="s">
        <v>29</v>
      </c>
      <c r="B602" s="43" t="s">
        <v>420</v>
      </c>
      <c r="C602" s="44"/>
      <c r="D602" s="9" t="s">
        <v>31</v>
      </c>
      <c r="E602" s="8" t="s">
        <v>136</v>
      </c>
      <c r="F602" s="45" t="s">
        <v>137</v>
      </c>
      <c r="G602" s="46"/>
      <c r="H602" s="2" t="s">
        <v>14</v>
      </c>
      <c r="I602" s="43" t="s">
        <v>138</v>
      </c>
      <c r="J602" s="44"/>
      <c r="K602" s="74">
        <v>1</v>
      </c>
      <c r="L602" s="75"/>
      <c r="M602" s="76"/>
      <c r="R602" s="23">
        <v>1</v>
      </c>
    </row>
    <row r="603" spans="1:13" ht="14.25">
      <c r="A603" s="8" t="s">
        <v>35</v>
      </c>
      <c r="B603" s="43" t="s">
        <v>421</v>
      </c>
      <c r="C603" s="44"/>
      <c r="D603" s="9" t="s">
        <v>31</v>
      </c>
      <c r="E603" s="8" t="s">
        <v>416</v>
      </c>
      <c r="F603" s="45" t="s">
        <v>417</v>
      </c>
      <c r="G603" s="46"/>
      <c r="H603" s="2" t="s">
        <v>14</v>
      </c>
      <c r="I603" s="43" t="s">
        <v>409</v>
      </c>
      <c r="J603" s="44"/>
      <c r="K603" s="50">
        <v>1.94</v>
      </c>
      <c r="L603" s="51"/>
      <c r="M603" s="52"/>
    </row>
    <row r="604" spans="1:13" ht="14.25">
      <c r="A604" s="8" t="s">
        <v>35</v>
      </c>
      <c r="B604" s="43" t="s">
        <v>69</v>
      </c>
      <c r="C604" s="44"/>
      <c r="D604" s="9" t="s">
        <v>31</v>
      </c>
      <c r="E604" s="8" t="s">
        <v>416</v>
      </c>
      <c r="F604" s="45" t="s">
        <v>417</v>
      </c>
      <c r="G604" s="46"/>
      <c r="H604" s="2" t="s">
        <v>14</v>
      </c>
      <c r="I604" s="43" t="s">
        <v>409</v>
      </c>
      <c r="J604" s="44"/>
      <c r="K604" s="50">
        <v>14.15</v>
      </c>
      <c r="L604" s="51"/>
      <c r="M604" s="52"/>
    </row>
    <row r="605" spans="1:13" ht="14.25">
      <c r="A605" s="8" t="s">
        <v>35</v>
      </c>
      <c r="B605" s="43" t="s">
        <v>422</v>
      </c>
      <c r="C605" s="44"/>
      <c r="D605" s="9" t="s">
        <v>31</v>
      </c>
      <c r="E605" s="8" t="s">
        <v>416</v>
      </c>
      <c r="F605" s="45" t="s">
        <v>417</v>
      </c>
      <c r="G605" s="46"/>
      <c r="H605" s="2" t="s">
        <v>14</v>
      </c>
      <c r="I605" s="43" t="s">
        <v>409</v>
      </c>
      <c r="J605" s="44"/>
      <c r="K605" s="50">
        <v>10</v>
      </c>
      <c r="L605" s="51"/>
      <c r="M605" s="52"/>
    </row>
    <row r="606" spans="1:13" ht="14.25">
      <c r="A606" s="8" t="s">
        <v>35</v>
      </c>
      <c r="B606" s="43" t="s">
        <v>423</v>
      </c>
      <c r="C606" s="44"/>
      <c r="D606" s="9" t="s">
        <v>31</v>
      </c>
      <c r="E606" s="8" t="s">
        <v>416</v>
      </c>
      <c r="F606" s="45" t="s">
        <v>417</v>
      </c>
      <c r="G606" s="46"/>
      <c r="H606" s="2" t="s">
        <v>14</v>
      </c>
      <c r="I606" s="43" t="s">
        <v>409</v>
      </c>
      <c r="J606" s="44"/>
      <c r="K606" s="50">
        <v>7.9</v>
      </c>
      <c r="L606" s="51"/>
      <c r="M606" s="52"/>
    </row>
    <row r="607" spans="1:13" ht="14.25">
      <c r="A607" s="8" t="s">
        <v>35</v>
      </c>
      <c r="B607" s="43" t="s">
        <v>424</v>
      </c>
      <c r="C607" s="44"/>
      <c r="D607" s="9" t="s">
        <v>31</v>
      </c>
      <c r="E607" s="8" t="s">
        <v>416</v>
      </c>
      <c r="F607" s="45" t="s">
        <v>417</v>
      </c>
      <c r="G607" s="46"/>
      <c r="H607" s="2" t="s">
        <v>14</v>
      </c>
      <c r="I607" s="43" t="s">
        <v>409</v>
      </c>
      <c r="J607" s="44"/>
      <c r="K607" s="50">
        <v>3.72</v>
      </c>
      <c r="L607" s="51"/>
      <c r="M607" s="52"/>
    </row>
    <row r="608" spans="1:13" ht="14.25">
      <c r="A608" s="8" t="s">
        <v>35</v>
      </c>
      <c r="B608" s="43" t="s">
        <v>173</v>
      </c>
      <c r="C608" s="44"/>
      <c r="D608" s="9" t="s">
        <v>31</v>
      </c>
      <c r="E608" s="8" t="s">
        <v>416</v>
      </c>
      <c r="F608" s="45" t="s">
        <v>417</v>
      </c>
      <c r="G608" s="46"/>
      <c r="H608" s="2" t="s">
        <v>14</v>
      </c>
      <c r="I608" s="43" t="s">
        <v>409</v>
      </c>
      <c r="J608" s="44"/>
      <c r="K608" s="50">
        <v>2</v>
      </c>
      <c r="L608" s="51"/>
      <c r="M608" s="52"/>
    </row>
    <row r="609" spans="1:13" ht="14.25">
      <c r="A609" s="8" t="s">
        <v>35</v>
      </c>
      <c r="B609" s="43" t="s">
        <v>425</v>
      </c>
      <c r="C609" s="44"/>
      <c r="D609" s="9" t="s">
        <v>31</v>
      </c>
      <c r="E609" s="8" t="s">
        <v>416</v>
      </c>
      <c r="F609" s="45" t="s">
        <v>417</v>
      </c>
      <c r="G609" s="46"/>
      <c r="H609" s="2" t="s">
        <v>14</v>
      </c>
      <c r="I609" s="43" t="s">
        <v>409</v>
      </c>
      <c r="J609" s="44"/>
      <c r="K609" s="50">
        <v>4.1</v>
      </c>
      <c r="L609" s="51"/>
      <c r="M609" s="52"/>
    </row>
    <row r="610" spans="1:13" ht="14.25">
      <c r="A610" s="8" t="s">
        <v>35</v>
      </c>
      <c r="B610" s="43" t="s">
        <v>426</v>
      </c>
      <c r="C610" s="44"/>
      <c r="D610" s="9" t="s">
        <v>31</v>
      </c>
      <c r="E610" s="8" t="s">
        <v>416</v>
      </c>
      <c r="F610" s="45" t="s">
        <v>417</v>
      </c>
      <c r="G610" s="46"/>
      <c r="H610" s="2" t="s">
        <v>14</v>
      </c>
      <c r="I610" s="43" t="s">
        <v>409</v>
      </c>
      <c r="J610" s="44"/>
      <c r="K610" s="50">
        <v>2.85</v>
      </c>
      <c r="L610" s="51"/>
      <c r="M610" s="52"/>
    </row>
    <row r="611" spans="1:13" ht="14.25">
      <c r="A611" s="8" t="s">
        <v>35</v>
      </c>
      <c r="B611" s="43" t="s">
        <v>427</v>
      </c>
      <c r="C611" s="44"/>
      <c r="D611" s="9" t="s">
        <v>31</v>
      </c>
      <c r="E611" s="8" t="s">
        <v>416</v>
      </c>
      <c r="F611" s="45" t="s">
        <v>417</v>
      </c>
      <c r="G611" s="46"/>
      <c r="H611" s="2" t="s">
        <v>14</v>
      </c>
      <c r="I611" s="43" t="s">
        <v>409</v>
      </c>
      <c r="J611" s="44"/>
      <c r="K611" s="50">
        <v>5.1</v>
      </c>
      <c r="L611" s="51"/>
      <c r="M611" s="52"/>
    </row>
    <row r="612" spans="1:13" ht="14.25">
      <c r="A612" s="8" t="s">
        <v>39</v>
      </c>
      <c r="B612" s="43" t="s">
        <v>428</v>
      </c>
      <c r="C612" s="44"/>
      <c r="D612" s="9" t="s">
        <v>31</v>
      </c>
      <c r="E612" s="8" t="s">
        <v>416</v>
      </c>
      <c r="F612" s="45" t="s">
        <v>417</v>
      </c>
      <c r="G612" s="46"/>
      <c r="H612" s="2" t="s">
        <v>14</v>
      </c>
      <c r="I612" s="43" t="s">
        <v>409</v>
      </c>
      <c r="J612" s="44"/>
      <c r="K612" s="50">
        <v>5.31</v>
      </c>
      <c r="L612" s="51"/>
      <c r="M612" s="52"/>
    </row>
    <row r="613" spans="1:13" ht="14.25">
      <c r="A613" s="8" t="s">
        <v>39</v>
      </c>
      <c r="B613" s="43" t="s">
        <v>429</v>
      </c>
      <c r="C613" s="44"/>
      <c r="D613" s="9" t="s">
        <v>31</v>
      </c>
      <c r="E613" s="8" t="s">
        <v>416</v>
      </c>
      <c r="F613" s="45" t="s">
        <v>417</v>
      </c>
      <c r="G613" s="46"/>
      <c r="H613" s="2" t="s">
        <v>14</v>
      </c>
      <c r="I613" s="43" t="s">
        <v>409</v>
      </c>
      <c r="J613" s="44"/>
      <c r="K613" s="50">
        <v>14.7</v>
      </c>
      <c r="L613" s="51"/>
      <c r="M613" s="52"/>
    </row>
    <row r="614" spans="1:18" ht="14.25">
      <c r="A614" s="8" t="s">
        <v>39</v>
      </c>
      <c r="B614" s="43" t="s">
        <v>429</v>
      </c>
      <c r="C614" s="44"/>
      <c r="D614" s="9" t="s">
        <v>31</v>
      </c>
      <c r="E614" s="8" t="s">
        <v>136</v>
      </c>
      <c r="F614" s="45" t="s">
        <v>137</v>
      </c>
      <c r="G614" s="46"/>
      <c r="H614" s="2" t="s">
        <v>14</v>
      </c>
      <c r="I614" s="43" t="s">
        <v>138</v>
      </c>
      <c r="J614" s="44"/>
      <c r="K614" s="74">
        <v>3</v>
      </c>
      <c r="L614" s="75"/>
      <c r="M614" s="76"/>
      <c r="R614" s="23">
        <v>3</v>
      </c>
    </row>
    <row r="615" spans="1:18" ht="14.25">
      <c r="A615" s="8" t="s">
        <v>39</v>
      </c>
      <c r="B615" s="43" t="s">
        <v>319</v>
      </c>
      <c r="C615" s="44"/>
      <c r="D615" s="9" t="s">
        <v>31</v>
      </c>
      <c r="E615" s="8" t="s">
        <v>136</v>
      </c>
      <c r="F615" s="45" t="s">
        <v>137</v>
      </c>
      <c r="G615" s="46"/>
      <c r="H615" s="2" t="s">
        <v>14</v>
      </c>
      <c r="I615" s="43" t="s">
        <v>138</v>
      </c>
      <c r="J615" s="44"/>
      <c r="K615" s="74">
        <v>1</v>
      </c>
      <c r="L615" s="75"/>
      <c r="M615" s="76"/>
      <c r="R615" s="23">
        <v>1</v>
      </c>
    </row>
    <row r="616" spans="1:13" ht="14.25">
      <c r="A616" s="8" t="s">
        <v>39</v>
      </c>
      <c r="B616" s="43" t="s">
        <v>319</v>
      </c>
      <c r="C616" s="44"/>
      <c r="D616" s="9" t="s">
        <v>31</v>
      </c>
      <c r="E616" s="8" t="s">
        <v>416</v>
      </c>
      <c r="F616" s="45" t="s">
        <v>417</v>
      </c>
      <c r="G616" s="46"/>
      <c r="H616" s="2" t="s">
        <v>14</v>
      </c>
      <c r="I616" s="43" t="s">
        <v>409</v>
      </c>
      <c r="J616" s="44"/>
      <c r="K616" s="50">
        <v>2.6</v>
      </c>
      <c r="L616" s="51"/>
      <c r="M616" s="52"/>
    </row>
    <row r="617" spans="1:18" ht="14.25">
      <c r="A617" s="8" t="s">
        <v>39</v>
      </c>
      <c r="B617" s="43" t="s">
        <v>430</v>
      </c>
      <c r="C617" s="44"/>
      <c r="D617" s="9" t="s">
        <v>31</v>
      </c>
      <c r="E617" s="8" t="s">
        <v>136</v>
      </c>
      <c r="F617" s="45" t="s">
        <v>137</v>
      </c>
      <c r="G617" s="46"/>
      <c r="H617" s="2" t="s">
        <v>14</v>
      </c>
      <c r="I617" s="43" t="s">
        <v>138</v>
      </c>
      <c r="J617" s="44"/>
      <c r="K617" s="74">
        <v>1</v>
      </c>
      <c r="L617" s="75"/>
      <c r="M617" s="76"/>
      <c r="R617" s="23">
        <v>1</v>
      </c>
    </row>
    <row r="618" spans="1:13" ht="14.25">
      <c r="A618" s="8" t="s">
        <v>39</v>
      </c>
      <c r="B618" s="43" t="s">
        <v>430</v>
      </c>
      <c r="C618" s="44"/>
      <c r="D618" s="9" t="s">
        <v>31</v>
      </c>
      <c r="E618" s="8" t="s">
        <v>416</v>
      </c>
      <c r="F618" s="45" t="s">
        <v>417</v>
      </c>
      <c r="G618" s="46"/>
      <c r="H618" s="2" t="s">
        <v>14</v>
      </c>
      <c r="I618" s="43" t="s">
        <v>409</v>
      </c>
      <c r="J618" s="44"/>
      <c r="K618" s="50">
        <v>3.3</v>
      </c>
      <c r="L618" s="51"/>
      <c r="M618" s="52"/>
    </row>
    <row r="619" spans="1:13" ht="14.25">
      <c r="A619" s="8" t="s">
        <v>39</v>
      </c>
      <c r="B619" s="43" t="s">
        <v>42</v>
      </c>
      <c r="C619" s="44"/>
      <c r="D619" s="9" t="s">
        <v>31</v>
      </c>
      <c r="E619" s="8" t="s">
        <v>416</v>
      </c>
      <c r="F619" s="45" t="s">
        <v>417</v>
      </c>
      <c r="G619" s="46"/>
      <c r="H619" s="2" t="s">
        <v>14</v>
      </c>
      <c r="I619" s="43" t="s">
        <v>409</v>
      </c>
      <c r="J619" s="44"/>
      <c r="K619" s="50">
        <v>4.4</v>
      </c>
      <c r="L619" s="51"/>
      <c r="M619" s="52"/>
    </row>
    <row r="620" spans="1:18" ht="14.25">
      <c r="A620" s="8" t="s">
        <v>39</v>
      </c>
      <c r="B620" s="43" t="s">
        <v>42</v>
      </c>
      <c r="C620" s="44"/>
      <c r="D620" s="9" t="s">
        <v>31</v>
      </c>
      <c r="E620" s="8" t="s">
        <v>136</v>
      </c>
      <c r="F620" s="45" t="s">
        <v>137</v>
      </c>
      <c r="G620" s="46"/>
      <c r="H620" s="2" t="s">
        <v>14</v>
      </c>
      <c r="I620" s="43" t="s">
        <v>138</v>
      </c>
      <c r="J620" s="44"/>
      <c r="K620" s="74">
        <v>2</v>
      </c>
      <c r="L620" s="75"/>
      <c r="M620" s="76"/>
      <c r="R620" s="23">
        <v>2</v>
      </c>
    </row>
    <row r="621" spans="1:13" ht="14.25">
      <c r="A621" s="8" t="s">
        <v>45</v>
      </c>
      <c r="B621" s="43" t="s">
        <v>431</v>
      </c>
      <c r="C621" s="44"/>
      <c r="D621" s="9" t="s">
        <v>31</v>
      </c>
      <c r="E621" s="8" t="s">
        <v>416</v>
      </c>
      <c r="F621" s="45" t="s">
        <v>417</v>
      </c>
      <c r="G621" s="46"/>
      <c r="H621" s="2" t="s">
        <v>14</v>
      </c>
      <c r="I621" s="43" t="s">
        <v>409</v>
      </c>
      <c r="J621" s="44"/>
      <c r="K621" s="50">
        <v>2.1</v>
      </c>
      <c r="L621" s="51"/>
      <c r="M621" s="52"/>
    </row>
    <row r="622" spans="1:18" ht="14.25">
      <c r="A622" s="8" t="s">
        <v>45</v>
      </c>
      <c r="B622" s="43" t="s">
        <v>431</v>
      </c>
      <c r="C622" s="44"/>
      <c r="D622" s="9" t="s">
        <v>31</v>
      </c>
      <c r="E622" s="8" t="s">
        <v>136</v>
      </c>
      <c r="F622" s="45" t="s">
        <v>137</v>
      </c>
      <c r="G622" s="46"/>
      <c r="H622" s="2" t="s">
        <v>14</v>
      </c>
      <c r="I622" s="43" t="s">
        <v>138</v>
      </c>
      <c r="J622" s="44"/>
      <c r="K622" s="74">
        <v>1</v>
      </c>
      <c r="L622" s="75"/>
      <c r="M622" s="76"/>
      <c r="R622" s="23">
        <v>1</v>
      </c>
    </row>
    <row r="623" spans="1:13" ht="14.25">
      <c r="A623" s="8" t="s">
        <v>51</v>
      </c>
      <c r="B623" s="43" t="s">
        <v>432</v>
      </c>
      <c r="C623" s="44"/>
      <c r="D623" s="9" t="s">
        <v>31</v>
      </c>
      <c r="E623" s="8" t="s">
        <v>416</v>
      </c>
      <c r="F623" s="45" t="s">
        <v>417</v>
      </c>
      <c r="G623" s="46"/>
      <c r="H623" s="2" t="s">
        <v>14</v>
      </c>
      <c r="I623" s="43" t="s">
        <v>409</v>
      </c>
      <c r="J623" s="44"/>
      <c r="K623" s="50">
        <v>4</v>
      </c>
      <c r="L623" s="51"/>
      <c r="M623" s="52"/>
    </row>
    <row r="624" spans="1:13" ht="14.25">
      <c r="A624" s="8" t="s">
        <v>51</v>
      </c>
      <c r="B624" s="43" t="s">
        <v>433</v>
      </c>
      <c r="C624" s="44"/>
      <c r="D624" s="9" t="s">
        <v>31</v>
      </c>
      <c r="E624" s="8" t="s">
        <v>416</v>
      </c>
      <c r="F624" s="45" t="s">
        <v>417</v>
      </c>
      <c r="G624" s="46"/>
      <c r="H624" s="2" t="s">
        <v>14</v>
      </c>
      <c r="I624" s="43" t="s">
        <v>409</v>
      </c>
      <c r="J624" s="44"/>
      <c r="K624" s="50">
        <v>4.2</v>
      </c>
      <c r="L624" s="51"/>
      <c r="M624" s="52"/>
    </row>
    <row r="625" spans="1:13" ht="14.25">
      <c r="A625" s="8" t="s">
        <v>51</v>
      </c>
      <c r="B625" s="43" t="s">
        <v>434</v>
      </c>
      <c r="C625" s="44"/>
      <c r="D625" s="9" t="s">
        <v>31</v>
      </c>
      <c r="E625" s="8" t="s">
        <v>416</v>
      </c>
      <c r="F625" s="45" t="s">
        <v>417</v>
      </c>
      <c r="G625" s="46"/>
      <c r="H625" s="2" t="s">
        <v>14</v>
      </c>
      <c r="I625" s="43" t="s">
        <v>409</v>
      </c>
      <c r="J625" s="44"/>
      <c r="K625" s="50">
        <v>6.9</v>
      </c>
      <c r="L625" s="51"/>
      <c r="M625" s="52"/>
    </row>
    <row r="626" spans="1:13" ht="14.25">
      <c r="A626" s="8" t="s">
        <v>51</v>
      </c>
      <c r="B626" s="43" t="s">
        <v>435</v>
      </c>
      <c r="C626" s="44"/>
      <c r="D626" s="9" t="s">
        <v>31</v>
      </c>
      <c r="E626" s="8" t="s">
        <v>416</v>
      </c>
      <c r="F626" s="45" t="s">
        <v>417</v>
      </c>
      <c r="G626" s="46"/>
      <c r="H626" s="2" t="s">
        <v>14</v>
      </c>
      <c r="I626" s="43" t="s">
        <v>409</v>
      </c>
      <c r="J626" s="44"/>
      <c r="K626" s="50">
        <v>9.6</v>
      </c>
      <c r="L626" s="51"/>
      <c r="M626" s="52"/>
    </row>
    <row r="627" spans="1:13" ht="14.25">
      <c r="A627" s="8" t="s">
        <v>51</v>
      </c>
      <c r="B627" s="43" t="s">
        <v>436</v>
      </c>
      <c r="C627" s="44"/>
      <c r="D627" s="9" t="s">
        <v>31</v>
      </c>
      <c r="E627" s="8" t="s">
        <v>416</v>
      </c>
      <c r="F627" s="45" t="s">
        <v>417</v>
      </c>
      <c r="G627" s="46"/>
      <c r="H627" s="2" t="s">
        <v>14</v>
      </c>
      <c r="I627" s="43" t="s">
        <v>409</v>
      </c>
      <c r="J627" s="44"/>
      <c r="K627" s="50">
        <v>4.9</v>
      </c>
      <c r="L627" s="51"/>
      <c r="M627" s="52"/>
    </row>
    <row r="628" spans="1:13" ht="14.25">
      <c r="A628" s="8" t="s">
        <v>51</v>
      </c>
      <c r="B628" s="43" t="s">
        <v>437</v>
      </c>
      <c r="C628" s="44"/>
      <c r="D628" s="9" t="s">
        <v>31</v>
      </c>
      <c r="E628" s="8" t="s">
        <v>416</v>
      </c>
      <c r="F628" s="45" t="s">
        <v>417</v>
      </c>
      <c r="G628" s="46"/>
      <c r="H628" s="2" t="s">
        <v>14</v>
      </c>
      <c r="I628" s="43" t="s">
        <v>409</v>
      </c>
      <c r="J628" s="44"/>
      <c r="K628" s="50">
        <v>2.8</v>
      </c>
      <c r="L628" s="51"/>
      <c r="M628" s="52"/>
    </row>
    <row r="629" spans="1:13" ht="14.25">
      <c r="A629" s="8" t="s">
        <v>54</v>
      </c>
      <c r="B629" s="43" t="s">
        <v>438</v>
      </c>
      <c r="C629" s="44"/>
      <c r="D629" s="9" t="s">
        <v>31</v>
      </c>
      <c r="E629" s="8" t="s">
        <v>416</v>
      </c>
      <c r="F629" s="45" t="s">
        <v>417</v>
      </c>
      <c r="G629" s="46"/>
      <c r="H629" s="2" t="s">
        <v>14</v>
      </c>
      <c r="I629" s="43" t="s">
        <v>409</v>
      </c>
      <c r="J629" s="44"/>
      <c r="K629" s="50">
        <v>4.5</v>
      </c>
      <c r="L629" s="51"/>
      <c r="M629" s="52"/>
    </row>
    <row r="630" spans="1:13" ht="14.25">
      <c r="A630" s="8" t="s">
        <v>54</v>
      </c>
      <c r="B630" s="43" t="s">
        <v>439</v>
      </c>
      <c r="C630" s="44"/>
      <c r="D630" s="9" t="s">
        <v>31</v>
      </c>
      <c r="E630" s="8" t="s">
        <v>416</v>
      </c>
      <c r="F630" s="45" t="s">
        <v>417</v>
      </c>
      <c r="G630" s="46"/>
      <c r="H630" s="2" t="s">
        <v>14</v>
      </c>
      <c r="I630" s="43" t="s">
        <v>409</v>
      </c>
      <c r="J630" s="44"/>
      <c r="K630" s="50">
        <v>1.72</v>
      </c>
      <c r="L630" s="51"/>
      <c r="M630" s="52"/>
    </row>
    <row r="631" spans="1:13" ht="15" thickBot="1">
      <c r="A631" s="8" t="s">
        <v>54</v>
      </c>
      <c r="B631" s="43" t="s">
        <v>440</v>
      </c>
      <c r="C631" s="44"/>
      <c r="D631" s="9" t="s">
        <v>31</v>
      </c>
      <c r="E631" s="8" t="s">
        <v>416</v>
      </c>
      <c r="F631" s="45" t="s">
        <v>417</v>
      </c>
      <c r="G631" s="46"/>
      <c r="H631" s="2" t="s">
        <v>14</v>
      </c>
      <c r="I631" s="43" t="s">
        <v>409</v>
      </c>
      <c r="J631" s="44"/>
      <c r="K631" s="50">
        <v>12.18</v>
      </c>
      <c r="L631" s="51"/>
      <c r="M631" s="52"/>
    </row>
    <row r="632" spans="1:17" ht="15" thickBot="1">
      <c r="A632" s="53" t="s">
        <v>441</v>
      </c>
      <c r="B632" s="54"/>
      <c r="C632" s="54"/>
      <c r="D632" s="54"/>
      <c r="E632" s="54" t="s">
        <v>442</v>
      </c>
      <c r="F632" s="54"/>
      <c r="G632" s="54"/>
      <c r="H632" s="6" t="s">
        <v>26</v>
      </c>
      <c r="I632" s="57" t="s">
        <v>27</v>
      </c>
      <c r="J632" s="58"/>
      <c r="K632" s="59">
        <v>607</v>
      </c>
      <c r="L632" s="59"/>
      <c r="M632" s="60"/>
      <c r="Q632" s="22">
        <v>607</v>
      </c>
    </row>
    <row r="633" spans="1:18" ht="15" thickBot="1">
      <c r="A633" s="55"/>
      <c r="B633" s="56"/>
      <c r="C633" s="56"/>
      <c r="D633" s="56"/>
      <c r="E633" s="56"/>
      <c r="F633" s="56"/>
      <c r="G633" s="56"/>
      <c r="H633" s="7" t="s">
        <v>26</v>
      </c>
      <c r="I633" s="61" t="s">
        <v>28</v>
      </c>
      <c r="J633" s="62"/>
      <c r="K633" s="63">
        <v>10</v>
      </c>
      <c r="L633" s="63"/>
      <c r="M633" s="64"/>
      <c r="R633" s="22">
        <v>10</v>
      </c>
    </row>
    <row r="634" spans="1:13" ht="14.25">
      <c r="A634" s="8" t="s">
        <v>62</v>
      </c>
      <c r="B634" s="43" t="s">
        <v>401</v>
      </c>
      <c r="C634" s="44"/>
      <c r="D634" s="9" t="s">
        <v>402</v>
      </c>
      <c r="E634" s="8" t="s">
        <v>443</v>
      </c>
      <c r="F634" s="45" t="s">
        <v>444</v>
      </c>
      <c r="G634" s="46"/>
      <c r="H634" s="2" t="s">
        <v>14</v>
      </c>
      <c r="I634" s="43" t="s">
        <v>445</v>
      </c>
      <c r="J634" s="44"/>
      <c r="K634" s="50">
        <v>0</v>
      </c>
      <c r="L634" s="51"/>
      <c r="M634" s="52"/>
    </row>
    <row r="635" spans="1:13" ht="14.25">
      <c r="A635" s="8" t="s">
        <v>29</v>
      </c>
      <c r="B635" s="43" t="s">
        <v>401</v>
      </c>
      <c r="C635" s="44"/>
      <c r="D635" s="9" t="s">
        <v>402</v>
      </c>
      <c r="E635" s="8" t="s">
        <v>443</v>
      </c>
      <c r="F635" s="45" t="s">
        <v>444</v>
      </c>
      <c r="G635" s="46"/>
      <c r="H635" s="2" t="s">
        <v>14</v>
      </c>
      <c r="I635" s="43" t="s">
        <v>445</v>
      </c>
      <c r="J635" s="44"/>
      <c r="K635" s="50">
        <v>0</v>
      </c>
      <c r="L635" s="51"/>
      <c r="M635" s="52"/>
    </row>
    <row r="636" spans="1:13" ht="14.25">
      <c r="A636" s="8" t="s">
        <v>35</v>
      </c>
      <c r="B636" s="43" t="s">
        <v>401</v>
      </c>
      <c r="C636" s="44"/>
      <c r="D636" s="9" t="s">
        <v>402</v>
      </c>
      <c r="E636" s="8" t="s">
        <v>443</v>
      </c>
      <c r="F636" s="45" t="s">
        <v>444</v>
      </c>
      <c r="G636" s="46"/>
      <c r="H636" s="2" t="s">
        <v>14</v>
      </c>
      <c r="I636" s="43" t="s">
        <v>445</v>
      </c>
      <c r="J636" s="44"/>
      <c r="K636" s="50">
        <v>0</v>
      </c>
      <c r="L636" s="51"/>
      <c r="M636" s="52"/>
    </row>
    <row r="637" spans="1:13" ht="14.25">
      <c r="A637" s="8" t="s">
        <v>39</v>
      </c>
      <c r="B637" s="43" t="s">
        <v>401</v>
      </c>
      <c r="C637" s="44"/>
      <c r="D637" s="9" t="s">
        <v>402</v>
      </c>
      <c r="E637" s="8" t="s">
        <v>443</v>
      </c>
      <c r="F637" s="45" t="s">
        <v>444</v>
      </c>
      <c r="G637" s="46"/>
      <c r="H637" s="2" t="s">
        <v>14</v>
      </c>
      <c r="I637" s="43" t="s">
        <v>445</v>
      </c>
      <c r="J637" s="44"/>
      <c r="K637" s="50">
        <v>0</v>
      </c>
      <c r="L637" s="51"/>
      <c r="M637" s="52"/>
    </row>
    <row r="638" spans="1:13" ht="14.25">
      <c r="A638" s="8" t="s">
        <v>45</v>
      </c>
      <c r="B638" s="43" t="s">
        <v>401</v>
      </c>
      <c r="C638" s="44"/>
      <c r="D638" s="9" t="s">
        <v>402</v>
      </c>
      <c r="E638" s="8" t="s">
        <v>443</v>
      </c>
      <c r="F638" s="45" t="s">
        <v>444</v>
      </c>
      <c r="G638" s="46"/>
      <c r="H638" s="2" t="s">
        <v>14</v>
      </c>
      <c r="I638" s="43" t="s">
        <v>445</v>
      </c>
      <c r="J638" s="44"/>
      <c r="K638" s="50">
        <v>0</v>
      </c>
      <c r="L638" s="51"/>
      <c r="M638" s="52"/>
    </row>
    <row r="639" spans="1:13" ht="14.25">
      <c r="A639" s="8" t="s">
        <v>51</v>
      </c>
      <c r="B639" s="43" t="s">
        <v>401</v>
      </c>
      <c r="C639" s="44"/>
      <c r="D639" s="9" t="s">
        <v>402</v>
      </c>
      <c r="E639" s="8" t="s">
        <v>443</v>
      </c>
      <c r="F639" s="45" t="s">
        <v>444</v>
      </c>
      <c r="G639" s="46"/>
      <c r="H639" s="2" t="s">
        <v>14</v>
      </c>
      <c r="I639" s="43" t="s">
        <v>445</v>
      </c>
      <c r="J639" s="44"/>
      <c r="K639" s="50">
        <v>0</v>
      </c>
      <c r="L639" s="51"/>
      <c r="M639" s="52"/>
    </row>
    <row r="640" spans="1:13" ht="14.25">
      <c r="A640" s="8" t="s">
        <v>54</v>
      </c>
      <c r="B640" s="43" t="s">
        <v>401</v>
      </c>
      <c r="C640" s="44"/>
      <c r="D640" s="9" t="s">
        <v>402</v>
      </c>
      <c r="E640" s="8" t="s">
        <v>443</v>
      </c>
      <c r="F640" s="45" t="s">
        <v>444</v>
      </c>
      <c r="G640" s="46"/>
      <c r="H640" s="2" t="s">
        <v>14</v>
      </c>
      <c r="I640" s="43" t="s">
        <v>445</v>
      </c>
      <c r="J640" s="44"/>
      <c r="K640" s="50">
        <v>0</v>
      </c>
      <c r="L640" s="51"/>
      <c r="M640" s="52"/>
    </row>
    <row r="641" spans="1:18" ht="15" thickBot="1">
      <c r="A641" s="8" t="s">
        <v>54</v>
      </c>
      <c r="B641" s="43" t="s">
        <v>401</v>
      </c>
      <c r="C641" s="44"/>
      <c r="D641" s="9" t="s">
        <v>402</v>
      </c>
      <c r="E641" s="8" t="s">
        <v>136</v>
      </c>
      <c r="F641" s="45" t="s">
        <v>137</v>
      </c>
      <c r="G641" s="46"/>
      <c r="H641" s="2" t="s">
        <v>14</v>
      </c>
      <c r="I641" s="43" t="s">
        <v>138</v>
      </c>
      <c r="J641" s="44"/>
      <c r="K641" s="74">
        <v>10</v>
      </c>
      <c r="L641" s="75"/>
      <c r="M641" s="76"/>
      <c r="R641" s="23">
        <v>10</v>
      </c>
    </row>
    <row r="642" spans="1:15" ht="15" thickBot="1">
      <c r="A642" s="53" t="s">
        <v>446</v>
      </c>
      <c r="B642" s="54"/>
      <c r="C642" s="54"/>
      <c r="D642" s="54"/>
      <c r="E642" s="54" t="s">
        <v>447</v>
      </c>
      <c r="F642" s="54"/>
      <c r="G642" s="54"/>
      <c r="H642" s="6" t="s">
        <v>26</v>
      </c>
      <c r="I642" s="57" t="s">
        <v>27</v>
      </c>
      <c r="J642" s="58"/>
      <c r="K642" s="59">
        <v>41.4</v>
      </c>
      <c r="L642" s="59"/>
      <c r="M642" s="60"/>
      <c r="O642" s="20">
        <v>41.4</v>
      </c>
    </row>
    <row r="643" spans="1:16" ht="15" thickBot="1">
      <c r="A643" s="55"/>
      <c r="B643" s="56"/>
      <c r="C643" s="56"/>
      <c r="D643" s="56"/>
      <c r="E643" s="56"/>
      <c r="F643" s="56"/>
      <c r="G643" s="56"/>
      <c r="H643" s="7" t="s">
        <v>26</v>
      </c>
      <c r="I643" s="61" t="s">
        <v>28</v>
      </c>
      <c r="J643" s="62"/>
      <c r="K643" s="63">
        <v>15</v>
      </c>
      <c r="L643" s="63"/>
      <c r="M643" s="64"/>
      <c r="P643" s="19">
        <f>P644+P648+P650+P651+P654+P657+P659+P660+P663+P665+P667</f>
        <v>15</v>
      </c>
    </row>
    <row r="644" spans="1:16" ht="14.25">
      <c r="A644" s="8" t="s">
        <v>62</v>
      </c>
      <c r="B644" s="43" t="s">
        <v>213</v>
      </c>
      <c r="C644" s="44"/>
      <c r="D644" s="9" t="s">
        <v>31</v>
      </c>
      <c r="E644" s="8" t="s">
        <v>136</v>
      </c>
      <c r="F644" s="45" t="s">
        <v>137</v>
      </c>
      <c r="G644" s="46"/>
      <c r="H644" s="2" t="s">
        <v>14</v>
      </c>
      <c r="I644" s="43" t="s">
        <v>138</v>
      </c>
      <c r="J644" s="44"/>
      <c r="K644" s="71">
        <v>2</v>
      </c>
      <c r="L644" s="72"/>
      <c r="M644" s="73"/>
      <c r="P644" s="21">
        <v>2</v>
      </c>
    </row>
    <row r="645" spans="1:13" ht="14.25">
      <c r="A645" s="8" t="s">
        <v>62</v>
      </c>
      <c r="B645" s="43" t="s">
        <v>213</v>
      </c>
      <c r="C645" s="44"/>
      <c r="D645" s="9" t="s">
        <v>31</v>
      </c>
      <c r="E645" s="8" t="s">
        <v>214</v>
      </c>
      <c r="F645" s="45" t="s">
        <v>215</v>
      </c>
      <c r="G645" s="46"/>
      <c r="H645" s="2" t="s">
        <v>14</v>
      </c>
      <c r="I645" s="43" t="s">
        <v>138</v>
      </c>
      <c r="J645" s="44"/>
      <c r="K645" s="50">
        <v>24</v>
      </c>
      <c r="L645" s="51"/>
      <c r="M645" s="52"/>
    </row>
    <row r="646" spans="1:13" ht="14.25">
      <c r="A646" s="8" t="s">
        <v>62</v>
      </c>
      <c r="B646" s="43" t="s">
        <v>213</v>
      </c>
      <c r="C646" s="44"/>
      <c r="D646" s="9" t="s">
        <v>31</v>
      </c>
      <c r="E646" s="8" t="s">
        <v>448</v>
      </c>
      <c r="F646" s="45" t="s">
        <v>449</v>
      </c>
      <c r="G646" s="46"/>
      <c r="H646" s="2" t="s">
        <v>14</v>
      </c>
      <c r="I646" s="43" t="s">
        <v>208</v>
      </c>
      <c r="J646" s="44"/>
      <c r="K646" s="50">
        <v>42</v>
      </c>
      <c r="L646" s="51"/>
      <c r="M646" s="52"/>
    </row>
    <row r="647" spans="1:13" ht="14.25">
      <c r="A647" s="8" t="s">
        <v>29</v>
      </c>
      <c r="B647" s="43" t="s">
        <v>260</v>
      </c>
      <c r="C647" s="44"/>
      <c r="D647" s="9" t="s">
        <v>31</v>
      </c>
      <c r="E647" s="8" t="s">
        <v>448</v>
      </c>
      <c r="F647" s="45" t="s">
        <v>449</v>
      </c>
      <c r="G647" s="46"/>
      <c r="H647" s="2" t="s">
        <v>14</v>
      </c>
      <c r="I647" s="43" t="s">
        <v>208</v>
      </c>
      <c r="J647" s="44"/>
      <c r="K647" s="50">
        <v>20</v>
      </c>
      <c r="L647" s="51"/>
      <c r="M647" s="52"/>
    </row>
    <row r="648" spans="1:16" ht="14.25">
      <c r="A648" s="8" t="s">
        <v>29</v>
      </c>
      <c r="B648" s="43" t="s">
        <v>260</v>
      </c>
      <c r="C648" s="44"/>
      <c r="D648" s="9" t="s">
        <v>31</v>
      </c>
      <c r="E648" s="8" t="s">
        <v>136</v>
      </c>
      <c r="F648" s="45" t="s">
        <v>137</v>
      </c>
      <c r="G648" s="46"/>
      <c r="H648" s="2" t="s">
        <v>14</v>
      </c>
      <c r="I648" s="43" t="s">
        <v>138</v>
      </c>
      <c r="J648" s="44"/>
      <c r="K648" s="71">
        <v>2</v>
      </c>
      <c r="L648" s="72"/>
      <c r="M648" s="73"/>
      <c r="P648" s="21">
        <v>2</v>
      </c>
    </row>
    <row r="649" spans="1:13" ht="14.25">
      <c r="A649" s="8" t="s">
        <v>39</v>
      </c>
      <c r="B649" s="43" t="s">
        <v>302</v>
      </c>
      <c r="C649" s="44"/>
      <c r="D649" s="9" t="s">
        <v>31</v>
      </c>
      <c r="E649" s="8" t="s">
        <v>448</v>
      </c>
      <c r="F649" s="45" t="s">
        <v>449</v>
      </c>
      <c r="G649" s="46"/>
      <c r="H649" s="2" t="s">
        <v>14</v>
      </c>
      <c r="I649" s="43" t="s">
        <v>208</v>
      </c>
      <c r="J649" s="44"/>
      <c r="K649" s="50">
        <v>20</v>
      </c>
      <c r="L649" s="51"/>
      <c r="M649" s="52"/>
    </row>
    <row r="650" spans="1:16" ht="14.25">
      <c r="A650" s="8" t="s">
        <v>39</v>
      </c>
      <c r="B650" s="43" t="s">
        <v>302</v>
      </c>
      <c r="C650" s="44"/>
      <c r="D650" s="9" t="s">
        <v>31</v>
      </c>
      <c r="E650" s="8" t="s">
        <v>136</v>
      </c>
      <c r="F650" s="45" t="s">
        <v>137</v>
      </c>
      <c r="G650" s="46"/>
      <c r="H650" s="2" t="s">
        <v>14</v>
      </c>
      <c r="I650" s="43" t="s">
        <v>138</v>
      </c>
      <c r="J650" s="44"/>
      <c r="K650" s="71">
        <v>2</v>
      </c>
      <c r="L650" s="72"/>
      <c r="M650" s="73"/>
      <c r="P650" s="21">
        <v>2</v>
      </c>
    </row>
    <row r="651" spans="1:16" ht="14.25">
      <c r="A651" s="8" t="s">
        <v>39</v>
      </c>
      <c r="B651" s="43" t="s">
        <v>305</v>
      </c>
      <c r="C651" s="44"/>
      <c r="D651" s="9" t="s">
        <v>31</v>
      </c>
      <c r="E651" s="8" t="s">
        <v>136</v>
      </c>
      <c r="F651" s="45" t="s">
        <v>137</v>
      </c>
      <c r="G651" s="46"/>
      <c r="H651" s="2" t="s">
        <v>14</v>
      </c>
      <c r="I651" s="43" t="s">
        <v>138</v>
      </c>
      <c r="J651" s="44"/>
      <c r="K651" s="71">
        <v>1</v>
      </c>
      <c r="L651" s="72"/>
      <c r="M651" s="73"/>
      <c r="P651" s="21">
        <v>1</v>
      </c>
    </row>
    <row r="652" spans="1:13" ht="14.25">
      <c r="A652" s="8" t="s">
        <v>39</v>
      </c>
      <c r="B652" s="43" t="s">
        <v>305</v>
      </c>
      <c r="C652" s="44"/>
      <c r="D652" s="9" t="s">
        <v>31</v>
      </c>
      <c r="E652" s="8" t="s">
        <v>448</v>
      </c>
      <c r="F652" s="45" t="s">
        <v>449</v>
      </c>
      <c r="G652" s="46"/>
      <c r="H652" s="2" t="s">
        <v>14</v>
      </c>
      <c r="I652" s="43" t="s">
        <v>208</v>
      </c>
      <c r="J652" s="44"/>
      <c r="K652" s="50">
        <v>10</v>
      </c>
      <c r="L652" s="51"/>
      <c r="M652" s="52"/>
    </row>
    <row r="653" spans="1:13" ht="14.25">
      <c r="A653" s="8" t="s">
        <v>39</v>
      </c>
      <c r="B653" s="43" t="s">
        <v>306</v>
      </c>
      <c r="C653" s="44"/>
      <c r="D653" s="9" t="s">
        <v>31</v>
      </c>
      <c r="E653" s="8" t="s">
        <v>448</v>
      </c>
      <c r="F653" s="45" t="s">
        <v>449</v>
      </c>
      <c r="G653" s="46"/>
      <c r="H653" s="2" t="s">
        <v>14</v>
      </c>
      <c r="I653" s="43" t="s">
        <v>208</v>
      </c>
      <c r="J653" s="44"/>
      <c r="K653" s="50">
        <v>10</v>
      </c>
      <c r="L653" s="51"/>
      <c r="M653" s="52"/>
    </row>
    <row r="654" spans="1:16" ht="14.25">
      <c r="A654" s="8" t="s">
        <v>39</v>
      </c>
      <c r="B654" s="43" t="s">
        <v>306</v>
      </c>
      <c r="C654" s="44"/>
      <c r="D654" s="9" t="s">
        <v>31</v>
      </c>
      <c r="E654" s="8" t="s">
        <v>136</v>
      </c>
      <c r="F654" s="45" t="s">
        <v>137</v>
      </c>
      <c r="G654" s="46"/>
      <c r="H654" s="2" t="s">
        <v>14</v>
      </c>
      <c r="I654" s="43" t="s">
        <v>138</v>
      </c>
      <c r="J654" s="44"/>
      <c r="K654" s="71">
        <v>1</v>
      </c>
      <c r="L654" s="72"/>
      <c r="M654" s="73"/>
      <c r="P654" s="21">
        <v>1</v>
      </c>
    </row>
    <row r="655" spans="1:13" ht="14.25">
      <c r="A655" s="8" t="s">
        <v>39</v>
      </c>
      <c r="B655" s="43" t="s">
        <v>197</v>
      </c>
      <c r="C655" s="44"/>
      <c r="D655" s="9" t="s">
        <v>31</v>
      </c>
      <c r="E655" s="8" t="s">
        <v>448</v>
      </c>
      <c r="F655" s="45" t="s">
        <v>449</v>
      </c>
      <c r="G655" s="46"/>
      <c r="H655" s="2" t="s">
        <v>14</v>
      </c>
      <c r="I655" s="43" t="s">
        <v>208</v>
      </c>
      <c r="J655" s="44"/>
      <c r="K655" s="50">
        <v>2</v>
      </c>
      <c r="L655" s="51"/>
      <c r="M655" s="52"/>
    </row>
    <row r="656" spans="1:13" ht="14.25">
      <c r="A656" s="8" t="s">
        <v>45</v>
      </c>
      <c r="B656" s="43" t="s">
        <v>338</v>
      </c>
      <c r="C656" s="44"/>
      <c r="D656" s="9" t="s">
        <v>31</v>
      </c>
      <c r="E656" s="8" t="s">
        <v>448</v>
      </c>
      <c r="F656" s="45" t="s">
        <v>449</v>
      </c>
      <c r="G656" s="46"/>
      <c r="H656" s="2" t="s">
        <v>14</v>
      </c>
      <c r="I656" s="43" t="s">
        <v>208</v>
      </c>
      <c r="J656" s="44"/>
      <c r="K656" s="50">
        <v>10</v>
      </c>
      <c r="L656" s="51"/>
      <c r="M656" s="52"/>
    </row>
    <row r="657" spans="1:16" ht="14.25">
      <c r="A657" s="8" t="s">
        <v>45</v>
      </c>
      <c r="B657" s="43" t="s">
        <v>338</v>
      </c>
      <c r="C657" s="44"/>
      <c r="D657" s="9" t="s">
        <v>31</v>
      </c>
      <c r="E657" s="8" t="s">
        <v>136</v>
      </c>
      <c r="F657" s="45" t="s">
        <v>137</v>
      </c>
      <c r="G657" s="46"/>
      <c r="H657" s="2" t="s">
        <v>14</v>
      </c>
      <c r="I657" s="43" t="s">
        <v>138</v>
      </c>
      <c r="J657" s="44"/>
      <c r="K657" s="71">
        <v>1</v>
      </c>
      <c r="L657" s="72"/>
      <c r="M657" s="73"/>
      <c r="P657" s="21">
        <v>1</v>
      </c>
    </row>
    <row r="658" spans="1:13" ht="14.25">
      <c r="A658" s="8" t="s">
        <v>45</v>
      </c>
      <c r="B658" s="43" t="s">
        <v>202</v>
      </c>
      <c r="C658" s="44"/>
      <c r="D658" s="9" t="s">
        <v>31</v>
      </c>
      <c r="E658" s="8" t="s">
        <v>448</v>
      </c>
      <c r="F658" s="45" t="s">
        <v>449</v>
      </c>
      <c r="G658" s="46"/>
      <c r="H658" s="2" t="s">
        <v>14</v>
      </c>
      <c r="I658" s="43" t="s">
        <v>208</v>
      </c>
      <c r="J658" s="44"/>
      <c r="K658" s="50">
        <v>20</v>
      </c>
      <c r="L658" s="51"/>
      <c r="M658" s="52"/>
    </row>
    <row r="659" spans="1:16" ht="14.25">
      <c r="A659" s="8" t="s">
        <v>45</v>
      </c>
      <c r="B659" s="43" t="s">
        <v>202</v>
      </c>
      <c r="C659" s="44"/>
      <c r="D659" s="9" t="s">
        <v>31</v>
      </c>
      <c r="E659" s="8" t="s">
        <v>136</v>
      </c>
      <c r="F659" s="45" t="s">
        <v>137</v>
      </c>
      <c r="G659" s="46"/>
      <c r="H659" s="2" t="s">
        <v>14</v>
      </c>
      <c r="I659" s="43" t="s">
        <v>138</v>
      </c>
      <c r="J659" s="44"/>
      <c r="K659" s="71">
        <v>2</v>
      </c>
      <c r="L659" s="72"/>
      <c r="M659" s="73"/>
      <c r="P659" s="21">
        <v>2</v>
      </c>
    </row>
    <row r="660" spans="1:16" ht="14.25">
      <c r="A660" s="8" t="s">
        <v>45</v>
      </c>
      <c r="B660" s="43" t="s">
        <v>205</v>
      </c>
      <c r="C660" s="44"/>
      <c r="D660" s="9" t="s">
        <v>206</v>
      </c>
      <c r="E660" s="8" t="s">
        <v>136</v>
      </c>
      <c r="F660" s="45" t="s">
        <v>137</v>
      </c>
      <c r="G660" s="46"/>
      <c r="H660" s="2" t="s">
        <v>14</v>
      </c>
      <c r="I660" s="43" t="s">
        <v>138</v>
      </c>
      <c r="J660" s="44"/>
      <c r="K660" s="71">
        <v>1</v>
      </c>
      <c r="L660" s="72"/>
      <c r="M660" s="73"/>
      <c r="P660" s="21">
        <v>1</v>
      </c>
    </row>
    <row r="661" spans="1:13" ht="14.25">
      <c r="A661" s="8" t="s">
        <v>45</v>
      </c>
      <c r="B661" s="43" t="s">
        <v>205</v>
      </c>
      <c r="C661" s="44"/>
      <c r="D661" s="9" t="s">
        <v>206</v>
      </c>
      <c r="E661" s="8" t="s">
        <v>448</v>
      </c>
      <c r="F661" s="45" t="s">
        <v>449</v>
      </c>
      <c r="G661" s="46"/>
      <c r="H661" s="2" t="s">
        <v>14</v>
      </c>
      <c r="I661" s="43" t="s">
        <v>208</v>
      </c>
      <c r="J661" s="44"/>
      <c r="K661" s="50">
        <v>12</v>
      </c>
      <c r="L661" s="51"/>
      <c r="M661" s="52"/>
    </row>
    <row r="662" spans="1:13" ht="14.25">
      <c r="A662" s="8" t="s">
        <v>51</v>
      </c>
      <c r="B662" s="43" t="s">
        <v>207</v>
      </c>
      <c r="C662" s="44"/>
      <c r="D662" s="9" t="s">
        <v>31</v>
      </c>
      <c r="E662" s="8" t="s">
        <v>448</v>
      </c>
      <c r="F662" s="45" t="s">
        <v>449</v>
      </c>
      <c r="G662" s="46"/>
      <c r="H662" s="2" t="s">
        <v>14</v>
      </c>
      <c r="I662" s="43" t="s">
        <v>208</v>
      </c>
      <c r="J662" s="44"/>
      <c r="K662" s="50">
        <v>15</v>
      </c>
      <c r="L662" s="51"/>
      <c r="M662" s="52"/>
    </row>
    <row r="663" spans="1:16" ht="14.25">
      <c r="A663" s="8" t="s">
        <v>51</v>
      </c>
      <c r="B663" s="43" t="s">
        <v>207</v>
      </c>
      <c r="C663" s="44"/>
      <c r="D663" s="9" t="s">
        <v>31</v>
      </c>
      <c r="E663" s="8" t="s">
        <v>136</v>
      </c>
      <c r="F663" s="45" t="s">
        <v>137</v>
      </c>
      <c r="G663" s="46"/>
      <c r="H663" s="2" t="s">
        <v>14</v>
      </c>
      <c r="I663" s="43" t="s">
        <v>138</v>
      </c>
      <c r="J663" s="44"/>
      <c r="K663" s="71">
        <v>1</v>
      </c>
      <c r="L663" s="72"/>
      <c r="M663" s="73"/>
      <c r="P663" s="21">
        <v>1</v>
      </c>
    </row>
    <row r="664" spans="1:13" ht="14.25">
      <c r="A664" s="8" t="s">
        <v>51</v>
      </c>
      <c r="B664" s="43" t="s">
        <v>209</v>
      </c>
      <c r="C664" s="44"/>
      <c r="D664" s="9" t="s">
        <v>31</v>
      </c>
      <c r="E664" s="8" t="s">
        <v>448</v>
      </c>
      <c r="F664" s="45" t="s">
        <v>449</v>
      </c>
      <c r="G664" s="46"/>
      <c r="H664" s="2" t="s">
        <v>14</v>
      </c>
      <c r="I664" s="43" t="s">
        <v>208</v>
      </c>
      <c r="J664" s="44"/>
      <c r="K664" s="50">
        <v>6</v>
      </c>
      <c r="L664" s="51"/>
      <c r="M664" s="52"/>
    </row>
    <row r="665" spans="1:16" ht="14.25">
      <c r="A665" s="8" t="s">
        <v>51</v>
      </c>
      <c r="B665" s="43" t="s">
        <v>209</v>
      </c>
      <c r="C665" s="44"/>
      <c r="D665" s="9" t="s">
        <v>31</v>
      </c>
      <c r="E665" s="8" t="s">
        <v>136</v>
      </c>
      <c r="F665" s="45" t="s">
        <v>137</v>
      </c>
      <c r="G665" s="46"/>
      <c r="H665" s="2" t="s">
        <v>14</v>
      </c>
      <c r="I665" s="43" t="s">
        <v>138</v>
      </c>
      <c r="J665" s="44"/>
      <c r="K665" s="71">
        <v>1</v>
      </c>
      <c r="L665" s="72"/>
      <c r="M665" s="73"/>
      <c r="P665" s="21">
        <v>1</v>
      </c>
    </row>
    <row r="666" spans="1:13" ht="14.25">
      <c r="A666" s="8" t="s">
        <v>51</v>
      </c>
      <c r="B666" s="43" t="s">
        <v>210</v>
      </c>
      <c r="C666" s="44"/>
      <c r="D666" s="9" t="s">
        <v>31</v>
      </c>
      <c r="E666" s="8" t="s">
        <v>448</v>
      </c>
      <c r="F666" s="45" t="s">
        <v>449</v>
      </c>
      <c r="G666" s="46"/>
      <c r="H666" s="2" t="s">
        <v>14</v>
      </c>
      <c r="I666" s="43" t="s">
        <v>208</v>
      </c>
      <c r="J666" s="44"/>
      <c r="K666" s="50">
        <v>8</v>
      </c>
      <c r="L666" s="51"/>
      <c r="M666" s="52"/>
    </row>
    <row r="667" spans="1:16" ht="15" thickBot="1">
      <c r="A667" s="8" t="s">
        <v>51</v>
      </c>
      <c r="B667" s="43" t="s">
        <v>210</v>
      </c>
      <c r="C667" s="44"/>
      <c r="D667" s="9" t="s">
        <v>31</v>
      </c>
      <c r="E667" s="8" t="s">
        <v>136</v>
      </c>
      <c r="F667" s="45" t="s">
        <v>137</v>
      </c>
      <c r="G667" s="46"/>
      <c r="H667" s="2" t="s">
        <v>14</v>
      </c>
      <c r="I667" s="43" t="s">
        <v>138</v>
      </c>
      <c r="J667" s="44"/>
      <c r="K667" s="71">
        <v>1</v>
      </c>
      <c r="L667" s="72"/>
      <c r="M667" s="73"/>
      <c r="P667" s="21">
        <v>1</v>
      </c>
    </row>
    <row r="668" spans="1:15" ht="15" thickBot="1">
      <c r="A668" s="53" t="s">
        <v>450</v>
      </c>
      <c r="B668" s="54"/>
      <c r="C668" s="54"/>
      <c r="D668" s="54"/>
      <c r="E668" s="54" t="s">
        <v>451</v>
      </c>
      <c r="F668" s="54"/>
      <c r="G668" s="54"/>
      <c r="H668" s="6" t="s">
        <v>26</v>
      </c>
      <c r="I668" s="57" t="s">
        <v>27</v>
      </c>
      <c r="J668" s="58"/>
      <c r="K668" s="59">
        <v>168</v>
      </c>
      <c r="L668" s="59"/>
      <c r="M668" s="60"/>
      <c r="O668" s="19">
        <v>168</v>
      </c>
    </row>
    <row r="669" spans="1:13" ht="14.25">
      <c r="A669" s="55"/>
      <c r="B669" s="56"/>
      <c r="C669" s="56"/>
      <c r="D669" s="56"/>
      <c r="E669" s="56"/>
      <c r="F669" s="56"/>
      <c r="G669" s="56"/>
      <c r="H669" s="7" t="s">
        <v>26</v>
      </c>
      <c r="I669" s="61" t="s">
        <v>28</v>
      </c>
      <c r="J669" s="62"/>
      <c r="K669" s="63">
        <v>0</v>
      </c>
      <c r="L669" s="63"/>
      <c r="M669" s="64"/>
    </row>
    <row r="670" spans="1:13" ht="14.25">
      <c r="A670" s="8" t="s">
        <v>62</v>
      </c>
      <c r="B670" s="43" t="s">
        <v>401</v>
      </c>
      <c r="C670" s="44"/>
      <c r="D670" s="9" t="s">
        <v>402</v>
      </c>
      <c r="E670" s="8" t="s">
        <v>452</v>
      </c>
      <c r="F670" s="45" t="s">
        <v>453</v>
      </c>
      <c r="G670" s="46"/>
      <c r="H670" s="2" t="s">
        <v>14</v>
      </c>
      <c r="I670" s="43" t="s">
        <v>445</v>
      </c>
      <c r="J670" s="44"/>
      <c r="K670" s="50">
        <v>0</v>
      </c>
      <c r="L670" s="51"/>
      <c r="M670" s="52"/>
    </row>
    <row r="671" spans="1:13" ht="14.25">
      <c r="A671" s="8" t="s">
        <v>29</v>
      </c>
      <c r="B671" s="43" t="s">
        <v>401</v>
      </c>
      <c r="C671" s="44"/>
      <c r="D671" s="9" t="s">
        <v>402</v>
      </c>
      <c r="E671" s="8" t="s">
        <v>452</v>
      </c>
      <c r="F671" s="45" t="s">
        <v>453</v>
      </c>
      <c r="G671" s="46"/>
      <c r="H671" s="2" t="s">
        <v>14</v>
      </c>
      <c r="I671" s="43" t="s">
        <v>445</v>
      </c>
      <c r="J671" s="44"/>
      <c r="K671" s="50">
        <v>0</v>
      </c>
      <c r="L671" s="51"/>
      <c r="M671" s="52"/>
    </row>
    <row r="672" spans="1:13" ht="14.25">
      <c r="A672" s="8" t="s">
        <v>35</v>
      </c>
      <c r="B672" s="43" t="s">
        <v>401</v>
      </c>
      <c r="C672" s="44"/>
      <c r="D672" s="9" t="s">
        <v>402</v>
      </c>
      <c r="E672" s="8" t="s">
        <v>452</v>
      </c>
      <c r="F672" s="45" t="s">
        <v>453</v>
      </c>
      <c r="G672" s="46"/>
      <c r="H672" s="2" t="s">
        <v>14</v>
      </c>
      <c r="I672" s="43" t="s">
        <v>445</v>
      </c>
      <c r="J672" s="44"/>
      <c r="K672" s="50">
        <v>0</v>
      </c>
      <c r="L672" s="51"/>
      <c r="M672" s="52"/>
    </row>
    <row r="673" spans="1:13" ht="14.25">
      <c r="A673" s="8" t="s">
        <v>39</v>
      </c>
      <c r="B673" s="43" t="s">
        <v>401</v>
      </c>
      <c r="C673" s="44"/>
      <c r="D673" s="9" t="s">
        <v>402</v>
      </c>
      <c r="E673" s="8" t="s">
        <v>452</v>
      </c>
      <c r="F673" s="45" t="s">
        <v>453</v>
      </c>
      <c r="G673" s="46"/>
      <c r="H673" s="2" t="s">
        <v>14</v>
      </c>
      <c r="I673" s="43" t="s">
        <v>445</v>
      </c>
      <c r="J673" s="44"/>
      <c r="K673" s="50">
        <v>0</v>
      </c>
      <c r="L673" s="51"/>
      <c r="M673" s="52"/>
    </row>
    <row r="674" spans="1:13" ht="14.25">
      <c r="A674" s="8" t="s">
        <v>45</v>
      </c>
      <c r="B674" s="43" t="s">
        <v>401</v>
      </c>
      <c r="C674" s="44"/>
      <c r="D674" s="9" t="s">
        <v>402</v>
      </c>
      <c r="E674" s="8" t="s">
        <v>452</v>
      </c>
      <c r="F674" s="45" t="s">
        <v>453</v>
      </c>
      <c r="G674" s="46"/>
      <c r="H674" s="2" t="s">
        <v>14</v>
      </c>
      <c r="I674" s="43" t="s">
        <v>445</v>
      </c>
      <c r="J674" s="44"/>
      <c r="K674" s="50">
        <v>0</v>
      </c>
      <c r="L674" s="51"/>
      <c r="M674" s="52"/>
    </row>
    <row r="675" spans="1:13" ht="14.25">
      <c r="A675" s="8" t="s">
        <v>51</v>
      </c>
      <c r="B675" s="43" t="s">
        <v>401</v>
      </c>
      <c r="C675" s="44"/>
      <c r="D675" s="9" t="s">
        <v>402</v>
      </c>
      <c r="E675" s="8" t="s">
        <v>452</v>
      </c>
      <c r="F675" s="45" t="s">
        <v>453</v>
      </c>
      <c r="G675" s="46"/>
      <c r="H675" s="2" t="s">
        <v>14</v>
      </c>
      <c r="I675" s="43" t="s">
        <v>445</v>
      </c>
      <c r="J675" s="44"/>
      <c r="K675" s="50">
        <v>0</v>
      </c>
      <c r="L675" s="51"/>
      <c r="M675" s="52"/>
    </row>
    <row r="676" spans="1:13" ht="15" thickBot="1">
      <c r="A676" s="8" t="s">
        <v>54</v>
      </c>
      <c r="B676" s="43" t="s">
        <v>401</v>
      </c>
      <c r="C676" s="44"/>
      <c r="D676" s="9" t="s">
        <v>402</v>
      </c>
      <c r="E676" s="8" t="s">
        <v>452</v>
      </c>
      <c r="F676" s="45" t="s">
        <v>453</v>
      </c>
      <c r="G676" s="46"/>
      <c r="H676" s="2" t="s">
        <v>14</v>
      </c>
      <c r="I676" s="43" t="s">
        <v>445</v>
      </c>
      <c r="J676" s="44"/>
      <c r="K676" s="50">
        <v>0</v>
      </c>
      <c r="L676" s="51"/>
      <c r="M676" s="52"/>
    </row>
    <row r="677" spans="1:15" ht="15" thickBot="1">
      <c r="A677" s="53" t="s">
        <v>454</v>
      </c>
      <c r="B677" s="54"/>
      <c r="C677" s="54"/>
      <c r="D677" s="54"/>
      <c r="E677" s="54" t="s">
        <v>455</v>
      </c>
      <c r="F677" s="54"/>
      <c r="G677" s="54"/>
      <c r="H677" s="6" t="s">
        <v>26</v>
      </c>
      <c r="I677" s="57" t="s">
        <v>27</v>
      </c>
      <c r="J677" s="58"/>
      <c r="K677" s="59">
        <v>12</v>
      </c>
      <c r="L677" s="59"/>
      <c r="M677" s="60"/>
      <c r="O677" s="19">
        <v>12</v>
      </c>
    </row>
    <row r="678" spans="1:13" ht="14.25">
      <c r="A678" s="55"/>
      <c r="B678" s="56"/>
      <c r="C678" s="56"/>
      <c r="D678" s="56"/>
      <c r="E678" s="56"/>
      <c r="F678" s="56"/>
      <c r="G678" s="56"/>
      <c r="H678" s="7" t="s">
        <v>26</v>
      </c>
      <c r="I678" s="61" t="s">
        <v>28</v>
      </c>
      <c r="J678" s="62"/>
      <c r="K678" s="63">
        <v>0</v>
      </c>
      <c r="L678" s="63"/>
      <c r="M678" s="64"/>
    </row>
    <row r="679" spans="1:13" ht="14.25">
      <c r="A679" s="8" t="s">
        <v>62</v>
      </c>
      <c r="B679" s="43" t="s">
        <v>401</v>
      </c>
      <c r="C679" s="44"/>
      <c r="D679" s="9" t="s">
        <v>402</v>
      </c>
      <c r="E679" s="8" t="s">
        <v>452</v>
      </c>
      <c r="F679" s="45" t="s">
        <v>453</v>
      </c>
      <c r="G679" s="46"/>
      <c r="H679" s="2" t="s">
        <v>14</v>
      </c>
      <c r="I679" s="43" t="s">
        <v>445</v>
      </c>
      <c r="J679" s="44"/>
      <c r="K679" s="50">
        <v>0</v>
      </c>
      <c r="L679" s="51"/>
      <c r="M679" s="52"/>
    </row>
    <row r="680" spans="1:13" ht="14.25">
      <c r="A680" s="8" t="s">
        <v>45</v>
      </c>
      <c r="B680" s="43" t="s">
        <v>401</v>
      </c>
      <c r="C680" s="44"/>
      <c r="D680" s="9" t="s">
        <v>402</v>
      </c>
      <c r="E680" s="8" t="s">
        <v>452</v>
      </c>
      <c r="F680" s="45" t="s">
        <v>453</v>
      </c>
      <c r="G680" s="46"/>
      <c r="H680" s="2" t="s">
        <v>14</v>
      </c>
      <c r="I680" s="43" t="s">
        <v>445</v>
      </c>
      <c r="J680" s="44"/>
      <c r="K680" s="50">
        <v>0</v>
      </c>
      <c r="L680" s="51"/>
      <c r="M680" s="52"/>
    </row>
    <row r="681" spans="1:13" ht="15" thickBot="1">
      <c r="A681" s="8" t="s">
        <v>51</v>
      </c>
      <c r="B681" s="43" t="s">
        <v>401</v>
      </c>
      <c r="C681" s="44"/>
      <c r="D681" s="9" t="s">
        <v>402</v>
      </c>
      <c r="E681" s="8" t="s">
        <v>452</v>
      </c>
      <c r="F681" s="45" t="s">
        <v>453</v>
      </c>
      <c r="G681" s="46"/>
      <c r="H681" s="2" t="s">
        <v>14</v>
      </c>
      <c r="I681" s="43" t="s">
        <v>445</v>
      </c>
      <c r="J681" s="44"/>
      <c r="K681" s="50">
        <v>0</v>
      </c>
      <c r="L681" s="51"/>
      <c r="M681" s="52"/>
    </row>
    <row r="682" spans="1:15" ht="15" thickBot="1">
      <c r="A682" s="53" t="s">
        <v>456</v>
      </c>
      <c r="B682" s="54"/>
      <c r="C682" s="54"/>
      <c r="D682" s="54"/>
      <c r="E682" s="54" t="s">
        <v>457</v>
      </c>
      <c r="F682" s="54"/>
      <c r="G682" s="54"/>
      <c r="H682" s="6" t="s">
        <v>26</v>
      </c>
      <c r="I682" s="57" t="s">
        <v>27</v>
      </c>
      <c r="J682" s="58"/>
      <c r="K682" s="59">
        <v>90</v>
      </c>
      <c r="L682" s="59"/>
      <c r="M682" s="60"/>
      <c r="O682" s="19">
        <v>90</v>
      </c>
    </row>
    <row r="683" spans="1:13" ht="14.25">
      <c r="A683" s="55"/>
      <c r="B683" s="56"/>
      <c r="C683" s="56"/>
      <c r="D683" s="56"/>
      <c r="E683" s="56"/>
      <c r="F683" s="56"/>
      <c r="G683" s="56"/>
      <c r="H683" s="7" t="s">
        <v>26</v>
      </c>
      <c r="I683" s="61" t="s">
        <v>28</v>
      </c>
      <c r="J683" s="62"/>
      <c r="K683" s="63">
        <v>0</v>
      </c>
      <c r="L683" s="63"/>
      <c r="M683" s="64"/>
    </row>
    <row r="684" spans="1:13" ht="14.25">
      <c r="A684" s="8" t="s">
        <v>62</v>
      </c>
      <c r="B684" s="43" t="s">
        <v>401</v>
      </c>
      <c r="C684" s="44"/>
      <c r="D684" s="9" t="s">
        <v>402</v>
      </c>
      <c r="E684" s="8" t="s">
        <v>458</v>
      </c>
      <c r="F684" s="45" t="s">
        <v>459</v>
      </c>
      <c r="G684" s="46"/>
      <c r="H684" s="2" t="s">
        <v>14</v>
      </c>
      <c r="I684" s="43" t="s">
        <v>208</v>
      </c>
      <c r="J684" s="44"/>
      <c r="K684" s="50">
        <v>5</v>
      </c>
      <c r="L684" s="51"/>
      <c r="M684" s="52"/>
    </row>
    <row r="685" spans="1:13" ht="14.25">
      <c r="A685" s="8" t="s">
        <v>29</v>
      </c>
      <c r="B685" s="43" t="s">
        <v>401</v>
      </c>
      <c r="C685" s="44"/>
      <c r="D685" s="9" t="s">
        <v>402</v>
      </c>
      <c r="E685" s="8" t="s">
        <v>458</v>
      </c>
      <c r="F685" s="45" t="s">
        <v>459</v>
      </c>
      <c r="G685" s="46"/>
      <c r="H685" s="2" t="s">
        <v>14</v>
      </c>
      <c r="I685" s="43" t="s">
        <v>208</v>
      </c>
      <c r="J685" s="44"/>
      <c r="K685" s="50">
        <v>3</v>
      </c>
      <c r="L685" s="51"/>
      <c r="M685" s="52"/>
    </row>
    <row r="686" spans="1:13" ht="14.25">
      <c r="A686" s="8" t="s">
        <v>35</v>
      </c>
      <c r="B686" s="43" t="s">
        <v>401</v>
      </c>
      <c r="C686" s="44"/>
      <c r="D686" s="9" t="s">
        <v>402</v>
      </c>
      <c r="E686" s="8" t="s">
        <v>458</v>
      </c>
      <c r="F686" s="45" t="s">
        <v>459</v>
      </c>
      <c r="G686" s="46"/>
      <c r="H686" s="2" t="s">
        <v>14</v>
      </c>
      <c r="I686" s="43" t="s">
        <v>208</v>
      </c>
      <c r="J686" s="44"/>
      <c r="K686" s="50">
        <v>3</v>
      </c>
      <c r="L686" s="51"/>
      <c r="M686" s="52"/>
    </row>
    <row r="687" spans="1:13" ht="14.25">
      <c r="A687" s="8" t="s">
        <v>39</v>
      </c>
      <c r="B687" s="43" t="s">
        <v>401</v>
      </c>
      <c r="C687" s="44"/>
      <c r="D687" s="9" t="s">
        <v>402</v>
      </c>
      <c r="E687" s="8" t="s">
        <v>458</v>
      </c>
      <c r="F687" s="45" t="s">
        <v>459</v>
      </c>
      <c r="G687" s="46"/>
      <c r="H687" s="2" t="s">
        <v>14</v>
      </c>
      <c r="I687" s="43" t="s">
        <v>208</v>
      </c>
      <c r="J687" s="44"/>
      <c r="K687" s="50">
        <v>2</v>
      </c>
      <c r="L687" s="51"/>
      <c r="M687" s="52"/>
    </row>
    <row r="688" spans="1:13" ht="14.25">
      <c r="A688" s="8" t="s">
        <v>45</v>
      </c>
      <c r="B688" s="43" t="s">
        <v>401</v>
      </c>
      <c r="C688" s="44"/>
      <c r="D688" s="9" t="s">
        <v>402</v>
      </c>
      <c r="E688" s="8" t="s">
        <v>458</v>
      </c>
      <c r="F688" s="45" t="s">
        <v>459</v>
      </c>
      <c r="G688" s="46"/>
      <c r="H688" s="2" t="s">
        <v>14</v>
      </c>
      <c r="I688" s="43" t="s">
        <v>208</v>
      </c>
      <c r="J688" s="44"/>
      <c r="K688" s="50">
        <v>6</v>
      </c>
      <c r="L688" s="51"/>
      <c r="M688" s="52"/>
    </row>
    <row r="689" spans="1:13" ht="14.25">
      <c r="A689" s="8" t="s">
        <v>51</v>
      </c>
      <c r="B689" s="43" t="s">
        <v>401</v>
      </c>
      <c r="C689" s="44"/>
      <c r="D689" s="9" t="s">
        <v>402</v>
      </c>
      <c r="E689" s="8" t="s">
        <v>458</v>
      </c>
      <c r="F689" s="45" t="s">
        <v>459</v>
      </c>
      <c r="G689" s="46"/>
      <c r="H689" s="2" t="s">
        <v>14</v>
      </c>
      <c r="I689" s="43" t="s">
        <v>208</v>
      </c>
      <c r="J689" s="44"/>
      <c r="K689" s="50">
        <v>6</v>
      </c>
      <c r="L689" s="51"/>
      <c r="M689" s="52"/>
    </row>
    <row r="690" spans="1:13" ht="15" thickBot="1">
      <c r="A690" s="8" t="s">
        <v>54</v>
      </c>
      <c r="B690" s="43" t="s">
        <v>401</v>
      </c>
      <c r="C690" s="44"/>
      <c r="D690" s="9" t="s">
        <v>402</v>
      </c>
      <c r="E690" s="8" t="s">
        <v>458</v>
      </c>
      <c r="F690" s="45" t="s">
        <v>459</v>
      </c>
      <c r="G690" s="46"/>
      <c r="H690" s="2" t="s">
        <v>14</v>
      </c>
      <c r="I690" s="43" t="s">
        <v>208</v>
      </c>
      <c r="J690" s="44"/>
      <c r="K690" s="50">
        <v>5</v>
      </c>
      <c r="L690" s="51"/>
      <c r="M690" s="52"/>
    </row>
    <row r="691" spans="1:15" ht="15" thickBot="1">
      <c r="A691" s="53" t="s">
        <v>460</v>
      </c>
      <c r="B691" s="54"/>
      <c r="C691" s="54"/>
      <c r="D691" s="54"/>
      <c r="E691" s="54" t="s">
        <v>461</v>
      </c>
      <c r="F691" s="54"/>
      <c r="G691" s="54"/>
      <c r="H691" s="6" t="s">
        <v>26</v>
      </c>
      <c r="I691" s="57" t="s">
        <v>27</v>
      </c>
      <c r="J691" s="58"/>
      <c r="K691" s="59">
        <v>760</v>
      </c>
      <c r="L691" s="59"/>
      <c r="M691" s="60"/>
      <c r="O691" s="20">
        <v>760</v>
      </c>
    </row>
    <row r="692" spans="1:16" ht="15" thickBot="1">
      <c r="A692" s="55"/>
      <c r="B692" s="56"/>
      <c r="C692" s="56"/>
      <c r="D692" s="56"/>
      <c r="E692" s="56"/>
      <c r="F692" s="56"/>
      <c r="G692" s="56"/>
      <c r="H692" s="7" t="s">
        <v>26</v>
      </c>
      <c r="I692" s="61" t="s">
        <v>28</v>
      </c>
      <c r="J692" s="62"/>
      <c r="K692" s="63">
        <v>67</v>
      </c>
      <c r="L692" s="63"/>
      <c r="M692" s="64"/>
      <c r="P692" s="19">
        <f>P694+P697+P699+P703+P704+P706+P709</f>
        <v>67</v>
      </c>
    </row>
    <row r="693" spans="1:13" ht="14.25">
      <c r="A693" s="8" t="s">
        <v>62</v>
      </c>
      <c r="B693" s="43" t="s">
        <v>401</v>
      </c>
      <c r="C693" s="44"/>
      <c r="D693" s="9" t="s">
        <v>402</v>
      </c>
      <c r="E693" s="8" t="s">
        <v>462</v>
      </c>
      <c r="F693" s="45" t="s">
        <v>463</v>
      </c>
      <c r="G693" s="46"/>
      <c r="H693" s="2" t="s">
        <v>14</v>
      </c>
      <c r="I693" s="43" t="s">
        <v>201</v>
      </c>
      <c r="J693" s="44"/>
      <c r="K693" s="50">
        <v>10</v>
      </c>
      <c r="L693" s="51"/>
      <c r="M693" s="52"/>
    </row>
    <row r="694" spans="1:16" ht="14.25">
      <c r="A694" s="8" t="s">
        <v>62</v>
      </c>
      <c r="B694" s="43" t="s">
        <v>401</v>
      </c>
      <c r="C694" s="44"/>
      <c r="D694" s="9" t="s">
        <v>402</v>
      </c>
      <c r="E694" s="8" t="s">
        <v>136</v>
      </c>
      <c r="F694" s="45" t="s">
        <v>137</v>
      </c>
      <c r="G694" s="46"/>
      <c r="H694" s="2" t="s">
        <v>14</v>
      </c>
      <c r="I694" s="43" t="s">
        <v>138</v>
      </c>
      <c r="J694" s="44"/>
      <c r="K694" s="71">
        <v>10</v>
      </c>
      <c r="L694" s="72"/>
      <c r="M694" s="73"/>
      <c r="P694" s="21">
        <v>10</v>
      </c>
    </row>
    <row r="695" spans="1:13" ht="14.25">
      <c r="A695" s="8" t="s">
        <v>62</v>
      </c>
      <c r="B695" s="43" t="s">
        <v>401</v>
      </c>
      <c r="C695" s="44"/>
      <c r="D695" s="9" t="s">
        <v>402</v>
      </c>
      <c r="E695" s="8" t="s">
        <v>214</v>
      </c>
      <c r="F695" s="45" t="s">
        <v>215</v>
      </c>
      <c r="G695" s="46"/>
      <c r="H695" s="2" t="s">
        <v>14</v>
      </c>
      <c r="I695" s="43" t="s">
        <v>138</v>
      </c>
      <c r="J695" s="44"/>
      <c r="K695" s="50">
        <v>60</v>
      </c>
      <c r="L695" s="51"/>
      <c r="M695" s="52"/>
    </row>
    <row r="696" spans="1:13" ht="14.25">
      <c r="A696" s="8" t="s">
        <v>29</v>
      </c>
      <c r="B696" s="43" t="s">
        <v>401</v>
      </c>
      <c r="C696" s="44"/>
      <c r="D696" s="9" t="s">
        <v>402</v>
      </c>
      <c r="E696" s="8" t="s">
        <v>462</v>
      </c>
      <c r="F696" s="45" t="s">
        <v>463</v>
      </c>
      <c r="G696" s="46"/>
      <c r="H696" s="2" t="s">
        <v>14</v>
      </c>
      <c r="I696" s="43" t="s">
        <v>201</v>
      </c>
      <c r="J696" s="44"/>
      <c r="K696" s="50">
        <v>8</v>
      </c>
      <c r="L696" s="51"/>
      <c r="M696" s="52"/>
    </row>
    <row r="697" spans="1:16" ht="14.25">
      <c r="A697" s="8" t="s">
        <v>29</v>
      </c>
      <c r="B697" s="43" t="s">
        <v>401</v>
      </c>
      <c r="C697" s="44"/>
      <c r="D697" s="9" t="s">
        <v>402</v>
      </c>
      <c r="E697" s="8" t="s">
        <v>136</v>
      </c>
      <c r="F697" s="45" t="s">
        <v>137</v>
      </c>
      <c r="G697" s="46"/>
      <c r="H697" s="2" t="s">
        <v>14</v>
      </c>
      <c r="I697" s="43" t="s">
        <v>138</v>
      </c>
      <c r="J697" s="44"/>
      <c r="K697" s="71">
        <v>8</v>
      </c>
      <c r="L697" s="72"/>
      <c r="M697" s="73"/>
      <c r="P697" s="21">
        <v>8</v>
      </c>
    </row>
    <row r="698" spans="1:13" ht="14.25">
      <c r="A698" s="8" t="s">
        <v>35</v>
      </c>
      <c r="B698" s="43" t="s">
        <v>401</v>
      </c>
      <c r="C698" s="44"/>
      <c r="D698" s="9" t="s">
        <v>402</v>
      </c>
      <c r="E698" s="8" t="s">
        <v>214</v>
      </c>
      <c r="F698" s="45" t="s">
        <v>215</v>
      </c>
      <c r="G698" s="46"/>
      <c r="H698" s="2" t="s">
        <v>14</v>
      </c>
      <c r="I698" s="43" t="s">
        <v>138</v>
      </c>
      <c r="J698" s="44"/>
      <c r="K698" s="50">
        <v>120</v>
      </c>
      <c r="L698" s="51"/>
      <c r="M698" s="52"/>
    </row>
    <row r="699" spans="1:16" ht="14.25">
      <c r="A699" s="8" t="s">
        <v>35</v>
      </c>
      <c r="B699" s="43" t="s">
        <v>401</v>
      </c>
      <c r="C699" s="44"/>
      <c r="D699" s="9" t="s">
        <v>402</v>
      </c>
      <c r="E699" s="8" t="s">
        <v>136</v>
      </c>
      <c r="F699" s="45" t="s">
        <v>137</v>
      </c>
      <c r="G699" s="46"/>
      <c r="H699" s="2" t="s">
        <v>14</v>
      </c>
      <c r="I699" s="43" t="s">
        <v>138</v>
      </c>
      <c r="J699" s="44"/>
      <c r="K699" s="71">
        <v>8</v>
      </c>
      <c r="L699" s="72"/>
      <c r="M699" s="73"/>
      <c r="P699" s="21">
        <v>8</v>
      </c>
    </row>
    <row r="700" spans="1:13" ht="14.25">
      <c r="A700" s="8" t="s">
        <v>35</v>
      </c>
      <c r="B700" s="43" t="s">
        <v>401</v>
      </c>
      <c r="C700" s="44"/>
      <c r="D700" s="9" t="s">
        <v>402</v>
      </c>
      <c r="E700" s="8" t="s">
        <v>462</v>
      </c>
      <c r="F700" s="45" t="s">
        <v>463</v>
      </c>
      <c r="G700" s="46"/>
      <c r="H700" s="2" t="s">
        <v>14</v>
      </c>
      <c r="I700" s="43" t="s">
        <v>201</v>
      </c>
      <c r="J700" s="44"/>
      <c r="K700" s="50">
        <v>15</v>
      </c>
      <c r="L700" s="51"/>
      <c r="M700" s="52"/>
    </row>
    <row r="701" spans="1:13" ht="14.25">
      <c r="A701" s="8" t="s">
        <v>39</v>
      </c>
      <c r="B701" s="43" t="s">
        <v>401</v>
      </c>
      <c r="C701" s="44"/>
      <c r="D701" s="9" t="s">
        <v>402</v>
      </c>
      <c r="E701" s="8" t="s">
        <v>462</v>
      </c>
      <c r="F701" s="45" t="s">
        <v>463</v>
      </c>
      <c r="G701" s="46"/>
      <c r="H701" s="2" t="s">
        <v>14</v>
      </c>
      <c r="I701" s="43" t="s">
        <v>201</v>
      </c>
      <c r="J701" s="44"/>
      <c r="K701" s="50">
        <v>12</v>
      </c>
      <c r="L701" s="51"/>
      <c r="M701" s="52"/>
    </row>
    <row r="702" spans="1:13" ht="14.25">
      <c r="A702" s="8" t="s">
        <v>39</v>
      </c>
      <c r="B702" s="43" t="s">
        <v>401</v>
      </c>
      <c r="C702" s="44"/>
      <c r="D702" s="9" t="s">
        <v>402</v>
      </c>
      <c r="E702" s="8" t="s">
        <v>214</v>
      </c>
      <c r="F702" s="45" t="s">
        <v>215</v>
      </c>
      <c r="G702" s="46"/>
      <c r="H702" s="2" t="s">
        <v>14</v>
      </c>
      <c r="I702" s="43" t="s">
        <v>138</v>
      </c>
      <c r="J702" s="44"/>
      <c r="K702" s="50">
        <v>50</v>
      </c>
      <c r="L702" s="51"/>
      <c r="M702" s="52"/>
    </row>
    <row r="703" spans="1:16" ht="14.25">
      <c r="A703" s="8" t="s">
        <v>39</v>
      </c>
      <c r="B703" s="43" t="s">
        <v>401</v>
      </c>
      <c r="C703" s="44"/>
      <c r="D703" s="9" t="s">
        <v>402</v>
      </c>
      <c r="E703" s="8" t="s">
        <v>136</v>
      </c>
      <c r="F703" s="45" t="s">
        <v>137</v>
      </c>
      <c r="G703" s="46"/>
      <c r="H703" s="2" t="s">
        <v>14</v>
      </c>
      <c r="I703" s="43" t="s">
        <v>138</v>
      </c>
      <c r="J703" s="44"/>
      <c r="K703" s="71">
        <v>6</v>
      </c>
      <c r="L703" s="72"/>
      <c r="M703" s="73"/>
      <c r="P703" s="21">
        <v>6</v>
      </c>
    </row>
    <row r="704" spans="1:16" ht="14.25">
      <c r="A704" s="8" t="s">
        <v>45</v>
      </c>
      <c r="B704" s="43" t="s">
        <v>401</v>
      </c>
      <c r="C704" s="44"/>
      <c r="D704" s="9" t="s">
        <v>402</v>
      </c>
      <c r="E704" s="8" t="s">
        <v>136</v>
      </c>
      <c r="F704" s="45" t="s">
        <v>137</v>
      </c>
      <c r="G704" s="46"/>
      <c r="H704" s="2" t="s">
        <v>14</v>
      </c>
      <c r="I704" s="43" t="s">
        <v>138</v>
      </c>
      <c r="J704" s="44"/>
      <c r="K704" s="71">
        <v>10</v>
      </c>
      <c r="L704" s="72"/>
      <c r="M704" s="73"/>
      <c r="P704" s="21">
        <v>10</v>
      </c>
    </row>
    <row r="705" spans="1:13" ht="14.25">
      <c r="A705" s="8" t="s">
        <v>45</v>
      </c>
      <c r="B705" s="43" t="s">
        <v>401</v>
      </c>
      <c r="C705" s="44"/>
      <c r="D705" s="9" t="s">
        <v>402</v>
      </c>
      <c r="E705" s="8" t="s">
        <v>462</v>
      </c>
      <c r="F705" s="45" t="s">
        <v>463</v>
      </c>
      <c r="G705" s="46"/>
      <c r="H705" s="2" t="s">
        <v>14</v>
      </c>
      <c r="I705" s="43" t="s">
        <v>201</v>
      </c>
      <c r="J705" s="44"/>
      <c r="K705" s="50">
        <v>20</v>
      </c>
      <c r="L705" s="51"/>
      <c r="M705" s="52"/>
    </row>
    <row r="706" spans="1:16" ht="14.25">
      <c r="A706" s="8" t="s">
        <v>51</v>
      </c>
      <c r="B706" s="43" t="s">
        <v>401</v>
      </c>
      <c r="C706" s="44"/>
      <c r="D706" s="9" t="s">
        <v>402</v>
      </c>
      <c r="E706" s="8" t="s">
        <v>136</v>
      </c>
      <c r="F706" s="45" t="s">
        <v>137</v>
      </c>
      <c r="G706" s="46"/>
      <c r="H706" s="2" t="s">
        <v>14</v>
      </c>
      <c r="I706" s="43" t="s">
        <v>138</v>
      </c>
      <c r="J706" s="44"/>
      <c r="K706" s="71">
        <v>15</v>
      </c>
      <c r="L706" s="72"/>
      <c r="M706" s="73"/>
      <c r="P706" s="21">
        <v>15</v>
      </c>
    </row>
    <row r="707" spans="1:13" ht="14.25">
      <c r="A707" s="8" t="s">
        <v>51</v>
      </c>
      <c r="B707" s="43" t="s">
        <v>401</v>
      </c>
      <c r="C707" s="44"/>
      <c r="D707" s="9" t="s">
        <v>402</v>
      </c>
      <c r="E707" s="8" t="s">
        <v>462</v>
      </c>
      <c r="F707" s="45" t="s">
        <v>463</v>
      </c>
      <c r="G707" s="46"/>
      <c r="H707" s="2" t="s">
        <v>14</v>
      </c>
      <c r="I707" s="43" t="s">
        <v>201</v>
      </c>
      <c r="J707" s="44"/>
      <c r="K707" s="50">
        <v>20</v>
      </c>
      <c r="L707" s="51"/>
      <c r="M707" s="52"/>
    </row>
    <row r="708" spans="1:13" ht="14.25">
      <c r="A708" s="8" t="s">
        <v>54</v>
      </c>
      <c r="B708" s="43" t="s">
        <v>401</v>
      </c>
      <c r="C708" s="44"/>
      <c r="D708" s="9" t="s">
        <v>402</v>
      </c>
      <c r="E708" s="8" t="s">
        <v>462</v>
      </c>
      <c r="F708" s="45" t="s">
        <v>463</v>
      </c>
      <c r="G708" s="46"/>
      <c r="H708" s="2" t="s">
        <v>14</v>
      </c>
      <c r="I708" s="43" t="s">
        <v>201</v>
      </c>
      <c r="J708" s="44"/>
      <c r="K708" s="50">
        <v>20</v>
      </c>
      <c r="L708" s="51"/>
      <c r="M708" s="52"/>
    </row>
    <row r="709" spans="1:16" ht="15" thickBot="1">
      <c r="A709" s="8" t="s">
        <v>54</v>
      </c>
      <c r="B709" s="43" t="s">
        <v>401</v>
      </c>
      <c r="C709" s="44"/>
      <c r="D709" s="9" t="s">
        <v>402</v>
      </c>
      <c r="E709" s="8" t="s">
        <v>136</v>
      </c>
      <c r="F709" s="45" t="s">
        <v>137</v>
      </c>
      <c r="G709" s="46"/>
      <c r="H709" s="2" t="s">
        <v>14</v>
      </c>
      <c r="I709" s="43" t="s">
        <v>138</v>
      </c>
      <c r="J709" s="44"/>
      <c r="K709" s="71">
        <v>10</v>
      </c>
      <c r="L709" s="72"/>
      <c r="M709" s="73"/>
      <c r="P709" s="21">
        <v>10</v>
      </c>
    </row>
    <row r="710" spans="1:15" ht="15" thickBot="1">
      <c r="A710" s="53" t="s">
        <v>464</v>
      </c>
      <c r="B710" s="54"/>
      <c r="C710" s="54"/>
      <c r="D710" s="54"/>
      <c r="E710" s="54" t="s">
        <v>465</v>
      </c>
      <c r="F710" s="54"/>
      <c r="G710" s="54"/>
      <c r="H710" s="6" t="s">
        <v>26</v>
      </c>
      <c r="I710" s="57" t="s">
        <v>27</v>
      </c>
      <c r="J710" s="58"/>
      <c r="K710" s="59">
        <v>196</v>
      </c>
      <c r="L710" s="59"/>
      <c r="M710" s="60"/>
      <c r="O710" s="19">
        <v>196</v>
      </c>
    </row>
    <row r="711" spans="1:13" ht="14.25">
      <c r="A711" s="55"/>
      <c r="B711" s="56"/>
      <c r="C711" s="56"/>
      <c r="D711" s="56"/>
      <c r="E711" s="56"/>
      <c r="F711" s="56"/>
      <c r="G711" s="56"/>
      <c r="H711" s="7" t="s">
        <v>26</v>
      </c>
      <c r="I711" s="61" t="s">
        <v>28</v>
      </c>
      <c r="J711" s="62"/>
      <c r="K711" s="63">
        <v>0</v>
      </c>
      <c r="L711" s="63"/>
      <c r="M711" s="64"/>
    </row>
    <row r="712" spans="1:13" ht="14.25">
      <c r="A712" s="8" t="s">
        <v>39</v>
      </c>
      <c r="B712" s="43" t="s">
        <v>401</v>
      </c>
      <c r="C712" s="44"/>
      <c r="D712" s="9" t="s">
        <v>402</v>
      </c>
      <c r="E712" s="8" t="s">
        <v>466</v>
      </c>
      <c r="F712" s="45" t="s">
        <v>467</v>
      </c>
      <c r="G712" s="46"/>
      <c r="H712" s="2" t="s">
        <v>14</v>
      </c>
      <c r="I712" s="43" t="s">
        <v>103</v>
      </c>
      <c r="J712" s="44"/>
      <c r="K712" s="50">
        <v>30</v>
      </c>
      <c r="L712" s="51"/>
      <c r="M712" s="52"/>
    </row>
    <row r="713" spans="1:13" ht="14.25">
      <c r="A713" s="8" t="s">
        <v>39</v>
      </c>
      <c r="B713" s="43" t="s">
        <v>401</v>
      </c>
      <c r="C713" s="44"/>
      <c r="D713" s="9" t="s">
        <v>402</v>
      </c>
      <c r="E713" s="8" t="s">
        <v>214</v>
      </c>
      <c r="F713" s="45" t="s">
        <v>215</v>
      </c>
      <c r="G713" s="46"/>
      <c r="H713" s="2" t="s">
        <v>14</v>
      </c>
      <c r="I713" s="43" t="s">
        <v>138</v>
      </c>
      <c r="J713" s="44"/>
      <c r="K713" s="50">
        <v>30</v>
      </c>
      <c r="L713" s="51"/>
      <c r="M713" s="52"/>
    </row>
    <row r="714" spans="1:13" ht="14.25">
      <c r="A714" s="8" t="s">
        <v>45</v>
      </c>
      <c r="B714" s="43" t="s">
        <v>401</v>
      </c>
      <c r="C714" s="44"/>
      <c r="D714" s="9" t="s">
        <v>402</v>
      </c>
      <c r="E714" s="8" t="s">
        <v>468</v>
      </c>
      <c r="F714" s="45" t="s">
        <v>469</v>
      </c>
      <c r="G714" s="46"/>
      <c r="H714" s="2" t="s">
        <v>14</v>
      </c>
      <c r="I714" s="43" t="s">
        <v>103</v>
      </c>
      <c r="J714" s="44"/>
      <c r="K714" s="50">
        <v>50</v>
      </c>
      <c r="L714" s="51"/>
      <c r="M714" s="52"/>
    </row>
    <row r="715" spans="1:13" ht="14.25">
      <c r="A715" s="8" t="s">
        <v>45</v>
      </c>
      <c r="B715" s="43" t="s">
        <v>401</v>
      </c>
      <c r="C715" s="44"/>
      <c r="D715" s="9" t="s">
        <v>402</v>
      </c>
      <c r="E715" s="8" t="s">
        <v>466</v>
      </c>
      <c r="F715" s="45" t="s">
        <v>467</v>
      </c>
      <c r="G715" s="46"/>
      <c r="H715" s="2" t="s">
        <v>14</v>
      </c>
      <c r="I715" s="43" t="s">
        <v>103</v>
      </c>
      <c r="J715" s="44"/>
      <c r="K715" s="50">
        <v>50</v>
      </c>
      <c r="L715" s="51"/>
      <c r="M715" s="52"/>
    </row>
    <row r="716" spans="1:13" ht="14.25">
      <c r="A716" s="8" t="s">
        <v>51</v>
      </c>
      <c r="B716" s="43" t="s">
        <v>401</v>
      </c>
      <c r="C716" s="44"/>
      <c r="D716" s="9" t="s">
        <v>402</v>
      </c>
      <c r="E716" s="8" t="s">
        <v>468</v>
      </c>
      <c r="F716" s="45" t="s">
        <v>469</v>
      </c>
      <c r="G716" s="46"/>
      <c r="H716" s="2" t="s">
        <v>14</v>
      </c>
      <c r="I716" s="43" t="s">
        <v>103</v>
      </c>
      <c r="J716" s="44"/>
      <c r="K716" s="50">
        <v>50</v>
      </c>
      <c r="L716" s="51"/>
      <c r="M716" s="52"/>
    </row>
    <row r="717" spans="1:13" ht="15" thickBot="1">
      <c r="A717" s="8" t="s">
        <v>54</v>
      </c>
      <c r="B717" s="43" t="s">
        <v>401</v>
      </c>
      <c r="C717" s="44"/>
      <c r="D717" s="9" t="s">
        <v>402</v>
      </c>
      <c r="E717" s="8" t="s">
        <v>466</v>
      </c>
      <c r="F717" s="45" t="s">
        <v>467</v>
      </c>
      <c r="G717" s="46"/>
      <c r="H717" s="2" t="s">
        <v>14</v>
      </c>
      <c r="I717" s="43" t="s">
        <v>103</v>
      </c>
      <c r="J717" s="44"/>
      <c r="K717" s="50">
        <v>20</v>
      </c>
      <c r="L717" s="51"/>
      <c r="M717" s="52"/>
    </row>
    <row r="718" spans="1:15" ht="15" thickBot="1">
      <c r="A718" s="53" t="s">
        <v>470</v>
      </c>
      <c r="B718" s="54"/>
      <c r="C718" s="54"/>
      <c r="D718" s="54"/>
      <c r="E718" s="54" t="s">
        <v>471</v>
      </c>
      <c r="F718" s="54"/>
      <c r="G718" s="54"/>
      <c r="H718" s="6" t="s">
        <v>26</v>
      </c>
      <c r="I718" s="57" t="s">
        <v>27</v>
      </c>
      <c r="J718" s="58"/>
      <c r="K718" s="59">
        <v>216.4</v>
      </c>
      <c r="L718" s="59"/>
      <c r="M718" s="60"/>
      <c r="O718" s="19">
        <v>216.4</v>
      </c>
    </row>
    <row r="719" spans="1:13" ht="14.25">
      <c r="A719" s="55"/>
      <c r="B719" s="56"/>
      <c r="C719" s="56"/>
      <c r="D719" s="56"/>
      <c r="E719" s="56"/>
      <c r="F719" s="56"/>
      <c r="G719" s="56"/>
      <c r="H719" s="7" t="s">
        <v>26</v>
      </c>
      <c r="I719" s="61" t="s">
        <v>28</v>
      </c>
      <c r="J719" s="62"/>
      <c r="K719" s="63">
        <v>0</v>
      </c>
      <c r="L719" s="63"/>
      <c r="M719" s="64"/>
    </row>
    <row r="720" spans="1:13" ht="14.25">
      <c r="A720" s="8" t="s">
        <v>62</v>
      </c>
      <c r="B720" s="43" t="s">
        <v>240</v>
      </c>
      <c r="C720" s="44"/>
      <c r="D720" s="9" t="s">
        <v>206</v>
      </c>
      <c r="E720" s="8" t="s">
        <v>472</v>
      </c>
      <c r="F720" s="45" t="s">
        <v>473</v>
      </c>
      <c r="G720" s="46"/>
      <c r="H720" s="2" t="s">
        <v>14</v>
      </c>
      <c r="I720" s="43" t="s">
        <v>34</v>
      </c>
      <c r="J720" s="44"/>
      <c r="K720" s="50">
        <v>2.24</v>
      </c>
      <c r="L720" s="51"/>
      <c r="M720" s="52"/>
    </row>
    <row r="721" spans="1:13" ht="14.25">
      <c r="A721" s="8" t="s">
        <v>62</v>
      </c>
      <c r="B721" s="43" t="s">
        <v>243</v>
      </c>
      <c r="C721" s="44"/>
      <c r="D721" s="9" t="s">
        <v>31</v>
      </c>
      <c r="E721" s="8" t="s">
        <v>472</v>
      </c>
      <c r="F721" s="45" t="s">
        <v>473</v>
      </c>
      <c r="G721" s="46"/>
      <c r="H721" s="2" t="s">
        <v>14</v>
      </c>
      <c r="I721" s="43" t="s">
        <v>34</v>
      </c>
      <c r="J721" s="44"/>
      <c r="K721" s="50">
        <v>2.34</v>
      </c>
      <c r="L721" s="51"/>
      <c r="M721" s="52"/>
    </row>
    <row r="722" spans="1:13" ht="14.25">
      <c r="A722" s="8" t="s">
        <v>62</v>
      </c>
      <c r="B722" s="43" t="s">
        <v>246</v>
      </c>
      <c r="C722" s="44"/>
      <c r="D722" s="9" t="s">
        <v>31</v>
      </c>
      <c r="E722" s="8" t="s">
        <v>472</v>
      </c>
      <c r="F722" s="45" t="s">
        <v>473</v>
      </c>
      <c r="G722" s="46"/>
      <c r="H722" s="2" t="s">
        <v>14</v>
      </c>
      <c r="I722" s="43" t="s">
        <v>34</v>
      </c>
      <c r="J722" s="44"/>
      <c r="K722" s="50">
        <v>0.76</v>
      </c>
      <c r="L722" s="51"/>
      <c r="M722" s="52"/>
    </row>
    <row r="723" spans="1:13" ht="14.25">
      <c r="A723" s="8" t="s">
        <v>62</v>
      </c>
      <c r="B723" s="43" t="s">
        <v>474</v>
      </c>
      <c r="C723" s="44"/>
      <c r="D723" s="9" t="s">
        <v>31</v>
      </c>
      <c r="E723" s="8" t="s">
        <v>472</v>
      </c>
      <c r="F723" s="45" t="s">
        <v>473</v>
      </c>
      <c r="G723" s="46"/>
      <c r="H723" s="2" t="s">
        <v>14</v>
      </c>
      <c r="I723" s="43" t="s">
        <v>34</v>
      </c>
      <c r="J723" s="44"/>
      <c r="K723" s="50">
        <v>0.83</v>
      </c>
      <c r="L723" s="51"/>
      <c r="M723" s="52"/>
    </row>
    <row r="724" spans="1:13" ht="14.25">
      <c r="A724" s="8" t="s">
        <v>62</v>
      </c>
      <c r="B724" s="43" t="s">
        <v>213</v>
      </c>
      <c r="C724" s="44"/>
      <c r="D724" s="9" t="s">
        <v>31</v>
      </c>
      <c r="E724" s="8" t="s">
        <v>472</v>
      </c>
      <c r="F724" s="45" t="s">
        <v>473</v>
      </c>
      <c r="G724" s="46"/>
      <c r="H724" s="2" t="s">
        <v>14</v>
      </c>
      <c r="I724" s="43" t="s">
        <v>34</v>
      </c>
      <c r="J724" s="44"/>
      <c r="K724" s="50">
        <v>2.12</v>
      </c>
      <c r="L724" s="51"/>
      <c r="M724" s="52"/>
    </row>
    <row r="725" spans="1:13" ht="14.25">
      <c r="A725" s="8" t="s">
        <v>62</v>
      </c>
      <c r="B725" s="43" t="s">
        <v>255</v>
      </c>
      <c r="C725" s="44"/>
      <c r="D725" s="9" t="s">
        <v>31</v>
      </c>
      <c r="E725" s="8" t="s">
        <v>472</v>
      </c>
      <c r="F725" s="45" t="s">
        <v>473</v>
      </c>
      <c r="G725" s="46"/>
      <c r="H725" s="2" t="s">
        <v>14</v>
      </c>
      <c r="I725" s="43" t="s">
        <v>34</v>
      </c>
      <c r="J725" s="44"/>
      <c r="K725" s="50">
        <v>1.95</v>
      </c>
      <c r="L725" s="51"/>
      <c r="M725" s="52"/>
    </row>
    <row r="726" spans="1:13" ht="14.25">
      <c r="A726" s="8" t="s">
        <v>29</v>
      </c>
      <c r="B726" s="43" t="s">
        <v>260</v>
      </c>
      <c r="C726" s="44"/>
      <c r="D726" s="9" t="s">
        <v>31</v>
      </c>
      <c r="E726" s="8" t="s">
        <v>472</v>
      </c>
      <c r="F726" s="45" t="s">
        <v>473</v>
      </c>
      <c r="G726" s="46"/>
      <c r="H726" s="2" t="s">
        <v>14</v>
      </c>
      <c r="I726" s="43" t="s">
        <v>34</v>
      </c>
      <c r="J726" s="44"/>
      <c r="K726" s="50">
        <v>1.1</v>
      </c>
      <c r="L726" s="51"/>
      <c r="M726" s="52"/>
    </row>
    <row r="727" spans="1:13" ht="14.25">
      <c r="A727" s="8" t="s">
        <v>29</v>
      </c>
      <c r="B727" s="43" t="s">
        <v>263</v>
      </c>
      <c r="C727" s="44"/>
      <c r="D727" s="9" t="s">
        <v>31</v>
      </c>
      <c r="E727" s="8" t="s">
        <v>472</v>
      </c>
      <c r="F727" s="45" t="s">
        <v>473</v>
      </c>
      <c r="G727" s="46"/>
      <c r="H727" s="2" t="s">
        <v>14</v>
      </c>
      <c r="I727" s="43" t="s">
        <v>34</v>
      </c>
      <c r="J727" s="44"/>
      <c r="K727" s="50">
        <v>0.26</v>
      </c>
      <c r="L727" s="51"/>
      <c r="M727" s="52"/>
    </row>
    <row r="728" spans="1:13" ht="14.25">
      <c r="A728" s="8" t="s">
        <v>39</v>
      </c>
      <c r="B728" s="43" t="s">
        <v>302</v>
      </c>
      <c r="C728" s="44"/>
      <c r="D728" s="9" t="s">
        <v>31</v>
      </c>
      <c r="E728" s="8" t="s">
        <v>472</v>
      </c>
      <c r="F728" s="45" t="s">
        <v>473</v>
      </c>
      <c r="G728" s="46"/>
      <c r="H728" s="2" t="s">
        <v>14</v>
      </c>
      <c r="I728" s="43" t="s">
        <v>34</v>
      </c>
      <c r="J728" s="44"/>
      <c r="K728" s="50">
        <v>1.89</v>
      </c>
      <c r="L728" s="51"/>
      <c r="M728" s="52"/>
    </row>
    <row r="729" spans="1:13" ht="14.25">
      <c r="A729" s="8" t="s">
        <v>39</v>
      </c>
      <c r="B729" s="43" t="s">
        <v>305</v>
      </c>
      <c r="C729" s="44"/>
      <c r="D729" s="9" t="s">
        <v>31</v>
      </c>
      <c r="E729" s="8" t="s">
        <v>472</v>
      </c>
      <c r="F729" s="45" t="s">
        <v>473</v>
      </c>
      <c r="G729" s="46"/>
      <c r="H729" s="2" t="s">
        <v>14</v>
      </c>
      <c r="I729" s="43" t="s">
        <v>34</v>
      </c>
      <c r="J729" s="44"/>
      <c r="K729" s="50">
        <v>1</v>
      </c>
      <c r="L729" s="51"/>
      <c r="M729" s="52"/>
    </row>
    <row r="730" spans="1:13" ht="14.25">
      <c r="A730" s="8" t="s">
        <v>39</v>
      </c>
      <c r="B730" s="43" t="s">
        <v>475</v>
      </c>
      <c r="C730" s="44"/>
      <c r="D730" s="9" t="s">
        <v>31</v>
      </c>
      <c r="E730" s="8" t="s">
        <v>472</v>
      </c>
      <c r="F730" s="45" t="s">
        <v>473</v>
      </c>
      <c r="G730" s="46"/>
      <c r="H730" s="2" t="s">
        <v>14</v>
      </c>
      <c r="I730" s="43" t="s">
        <v>34</v>
      </c>
      <c r="J730" s="44"/>
      <c r="K730" s="50">
        <v>1.84</v>
      </c>
      <c r="L730" s="51"/>
      <c r="M730" s="52"/>
    </row>
    <row r="731" spans="1:13" ht="14.25">
      <c r="A731" s="8" t="s">
        <v>45</v>
      </c>
      <c r="B731" s="43" t="s">
        <v>332</v>
      </c>
      <c r="C731" s="44"/>
      <c r="D731" s="9" t="s">
        <v>31</v>
      </c>
      <c r="E731" s="8" t="s">
        <v>472</v>
      </c>
      <c r="F731" s="45" t="s">
        <v>473</v>
      </c>
      <c r="G731" s="46"/>
      <c r="H731" s="2" t="s">
        <v>14</v>
      </c>
      <c r="I731" s="43" t="s">
        <v>34</v>
      </c>
      <c r="J731" s="44"/>
      <c r="K731" s="50">
        <v>0.25</v>
      </c>
      <c r="L731" s="51"/>
      <c r="M731" s="52"/>
    </row>
    <row r="732" spans="1:13" ht="14.25">
      <c r="A732" s="8" t="s">
        <v>45</v>
      </c>
      <c r="B732" s="43" t="s">
        <v>338</v>
      </c>
      <c r="C732" s="44"/>
      <c r="D732" s="9" t="s">
        <v>31</v>
      </c>
      <c r="E732" s="8" t="s">
        <v>472</v>
      </c>
      <c r="F732" s="45" t="s">
        <v>473</v>
      </c>
      <c r="G732" s="46"/>
      <c r="H732" s="2" t="s">
        <v>14</v>
      </c>
      <c r="I732" s="43" t="s">
        <v>34</v>
      </c>
      <c r="J732" s="44"/>
      <c r="K732" s="50">
        <v>0.85</v>
      </c>
      <c r="L732" s="51"/>
      <c r="M732" s="52"/>
    </row>
    <row r="733" spans="1:13" ht="15" thickBot="1">
      <c r="A733" s="8" t="s">
        <v>45</v>
      </c>
      <c r="B733" s="43" t="s">
        <v>341</v>
      </c>
      <c r="C733" s="44"/>
      <c r="D733" s="9" t="s">
        <v>31</v>
      </c>
      <c r="E733" s="8" t="s">
        <v>472</v>
      </c>
      <c r="F733" s="45" t="s">
        <v>473</v>
      </c>
      <c r="G733" s="46"/>
      <c r="H733" s="2" t="s">
        <v>14</v>
      </c>
      <c r="I733" s="43" t="s">
        <v>34</v>
      </c>
      <c r="J733" s="44"/>
      <c r="K733" s="50">
        <v>0.31</v>
      </c>
      <c r="L733" s="51"/>
      <c r="M733" s="52"/>
    </row>
    <row r="734" spans="1:15" ht="15" thickBot="1">
      <c r="A734" s="53" t="s">
        <v>476</v>
      </c>
      <c r="B734" s="54"/>
      <c r="C734" s="54"/>
      <c r="D734" s="54"/>
      <c r="E734" s="54" t="s">
        <v>477</v>
      </c>
      <c r="F734" s="54"/>
      <c r="G734" s="54"/>
      <c r="H734" s="6" t="s">
        <v>26</v>
      </c>
      <c r="I734" s="57" t="s">
        <v>27</v>
      </c>
      <c r="J734" s="58"/>
      <c r="K734" s="59">
        <v>16</v>
      </c>
      <c r="L734" s="59"/>
      <c r="M734" s="60"/>
      <c r="O734" s="19">
        <v>16</v>
      </c>
    </row>
    <row r="735" spans="1:13" ht="14.25">
      <c r="A735" s="55"/>
      <c r="B735" s="56"/>
      <c r="C735" s="56"/>
      <c r="D735" s="56"/>
      <c r="E735" s="56"/>
      <c r="F735" s="56"/>
      <c r="G735" s="56"/>
      <c r="H735" s="7" t="s">
        <v>26</v>
      </c>
      <c r="I735" s="61" t="s">
        <v>28</v>
      </c>
      <c r="J735" s="62"/>
      <c r="K735" s="63">
        <v>0</v>
      </c>
      <c r="L735" s="63"/>
      <c r="M735" s="64"/>
    </row>
    <row r="736" spans="1:13" ht="14.25">
      <c r="A736" s="8" t="s">
        <v>62</v>
      </c>
      <c r="B736" s="43" t="s">
        <v>401</v>
      </c>
      <c r="C736" s="44"/>
      <c r="D736" s="9" t="s">
        <v>402</v>
      </c>
      <c r="E736" s="8" t="s">
        <v>214</v>
      </c>
      <c r="F736" s="45" t="s">
        <v>215</v>
      </c>
      <c r="G736" s="46"/>
      <c r="H736" s="2" t="s">
        <v>14</v>
      </c>
      <c r="I736" s="43" t="s">
        <v>138</v>
      </c>
      <c r="J736" s="44"/>
      <c r="K736" s="50">
        <v>16</v>
      </c>
      <c r="L736" s="51"/>
      <c r="M736" s="52"/>
    </row>
    <row r="737" spans="1:13" ht="15" thickBot="1">
      <c r="A737" s="65" t="s">
        <v>478</v>
      </c>
      <c r="B737" s="66"/>
      <c r="C737" s="66"/>
      <c r="D737" s="66"/>
      <c r="E737" s="66" t="s">
        <v>479</v>
      </c>
      <c r="F737" s="66"/>
      <c r="G737" s="66"/>
      <c r="H737" s="66"/>
      <c r="I737" s="66"/>
      <c r="J737" s="66"/>
      <c r="K737" s="66"/>
      <c r="L737" s="66"/>
      <c r="M737" s="67"/>
    </row>
    <row r="738" spans="1:15" ht="15" thickBot="1">
      <c r="A738" s="53" t="s">
        <v>480</v>
      </c>
      <c r="B738" s="54"/>
      <c r="C738" s="54"/>
      <c r="D738" s="54"/>
      <c r="E738" s="54" t="s">
        <v>481</v>
      </c>
      <c r="F738" s="54"/>
      <c r="G738" s="54"/>
      <c r="H738" s="6" t="s">
        <v>26</v>
      </c>
      <c r="I738" s="57" t="s">
        <v>27</v>
      </c>
      <c r="J738" s="58"/>
      <c r="K738" s="59">
        <v>237</v>
      </c>
      <c r="L738" s="59"/>
      <c r="M738" s="60"/>
      <c r="O738" s="19">
        <v>237</v>
      </c>
    </row>
    <row r="739" spans="1:13" ht="14.25">
      <c r="A739" s="55"/>
      <c r="B739" s="56"/>
      <c r="C739" s="56"/>
      <c r="D739" s="56"/>
      <c r="E739" s="56"/>
      <c r="F739" s="56"/>
      <c r="G739" s="56"/>
      <c r="H739" s="7" t="s">
        <v>26</v>
      </c>
      <c r="I739" s="61" t="s">
        <v>28</v>
      </c>
      <c r="J739" s="62"/>
      <c r="K739" s="63">
        <v>0</v>
      </c>
      <c r="L739" s="63"/>
      <c r="M739" s="64"/>
    </row>
    <row r="740" spans="1:13" ht="14.25">
      <c r="A740" s="8" t="s">
        <v>62</v>
      </c>
      <c r="B740" s="43" t="s">
        <v>401</v>
      </c>
      <c r="C740" s="44"/>
      <c r="D740" s="9" t="s">
        <v>402</v>
      </c>
      <c r="E740" s="8" t="s">
        <v>214</v>
      </c>
      <c r="F740" s="45" t="s">
        <v>215</v>
      </c>
      <c r="G740" s="46"/>
      <c r="H740" s="2" t="s">
        <v>14</v>
      </c>
      <c r="I740" s="43" t="s">
        <v>445</v>
      </c>
      <c r="J740" s="44"/>
      <c r="K740" s="50">
        <v>0</v>
      </c>
      <c r="L740" s="51"/>
      <c r="M740" s="52"/>
    </row>
    <row r="741" spans="1:13" ht="14.25">
      <c r="A741" s="8" t="s">
        <v>29</v>
      </c>
      <c r="B741" s="43" t="s">
        <v>401</v>
      </c>
      <c r="C741" s="44"/>
      <c r="D741" s="9" t="s">
        <v>402</v>
      </c>
      <c r="E741" s="8" t="s">
        <v>214</v>
      </c>
      <c r="F741" s="45" t="s">
        <v>215</v>
      </c>
      <c r="G741" s="46"/>
      <c r="H741" s="2" t="s">
        <v>14</v>
      </c>
      <c r="I741" s="43" t="s">
        <v>445</v>
      </c>
      <c r="J741" s="44"/>
      <c r="K741" s="50">
        <v>0</v>
      </c>
      <c r="L741" s="51"/>
      <c r="M741" s="52"/>
    </row>
    <row r="742" spans="1:13" ht="14.25">
      <c r="A742" s="8" t="s">
        <v>35</v>
      </c>
      <c r="B742" s="43" t="s">
        <v>401</v>
      </c>
      <c r="C742" s="44"/>
      <c r="D742" s="9" t="s">
        <v>402</v>
      </c>
      <c r="E742" s="8" t="s">
        <v>214</v>
      </c>
      <c r="F742" s="45" t="s">
        <v>215</v>
      </c>
      <c r="G742" s="46"/>
      <c r="H742" s="2" t="s">
        <v>14</v>
      </c>
      <c r="I742" s="43" t="s">
        <v>445</v>
      </c>
      <c r="J742" s="44"/>
      <c r="K742" s="50">
        <v>0</v>
      </c>
      <c r="L742" s="51"/>
      <c r="M742" s="52"/>
    </row>
    <row r="743" spans="1:13" ht="14.25">
      <c r="A743" s="8" t="s">
        <v>39</v>
      </c>
      <c r="B743" s="43" t="s">
        <v>401</v>
      </c>
      <c r="C743" s="44"/>
      <c r="D743" s="9" t="s">
        <v>402</v>
      </c>
      <c r="E743" s="8" t="s">
        <v>214</v>
      </c>
      <c r="F743" s="45" t="s">
        <v>215</v>
      </c>
      <c r="G743" s="46"/>
      <c r="H743" s="2" t="s">
        <v>14</v>
      </c>
      <c r="I743" s="43" t="s">
        <v>445</v>
      </c>
      <c r="J743" s="44"/>
      <c r="K743" s="50">
        <v>0</v>
      </c>
      <c r="L743" s="51"/>
      <c r="M743" s="52"/>
    </row>
    <row r="744" spans="1:13" ht="14.25">
      <c r="A744" s="8" t="s">
        <v>45</v>
      </c>
      <c r="B744" s="43" t="s">
        <v>401</v>
      </c>
      <c r="C744" s="44"/>
      <c r="D744" s="9" t="s">
        <v>402</v>
      </c>
      <c r="E744" s="8" t="s">
        <v>214</v>
      </c>
      <c r="F744" s="45" t="s">
        <v>215</v>
      </c>
      <c r="G744" s="46"/>
      <c r="H744" s="2" t="s">
        <v>14</v>
      </c>
      <c r="I744" s="43" t="s">
        <v>445</v>
      </c>
      <c r="J744" s="44"/>
      <c r="K744" s="50">
        <v>0</v>
      </c>
      <c r="L744" s="51"/>
      <c r="M744" s="52"/>
    </row>
    <row r="745" spans="1:13" ht="14.25">
      <c r="A745" s="8" t="s">
        <v>51</v>
      </c>
      <c r="B745" s="43" t="s">
        <v>401</v>
      </c>
      <c r="C745" s="44"/>
      <c r="D745" s="9" t="s">
        <v>402</v>
      </c>
      <c r="E745" s="8" t="s">
        <v>214</v>
      </c>
      <c r="F745" s="45" t="s">
        <v>215</v>
      </c>
      <c r="G745" s="46"/>
      <c r="H745" s="2" t="s">
        <v>14</v>
      </c>
      <c r="I745" s="43" t="s">
        <v>445</v>
      </c>
      <c r="J745" s="44"/>
      <c r="K745" s="50">
        <v>0</v>
      </c>
      <c r="L745" s="51"/>
      <c r="M745" s="52"/>
    </row>
    <row r="746" spans="1:13" ht="14.25">
      <c r="A746" s="8" t="s">
        <v>54</v>
      </c>
      <c r="B746" s="43" t="s">
        <v>401</v>
      </c>
      <c r="C746" s="44"/>
      <c r="D746" s="9" t="s">
        <v>402</v>
      </c>
      <c r="E746" s="8" t="s">
        <v>214</v>
      </c>
      <c r="F746" s="45" t="s">
        <v>215</v>
      </c>
      <c r="G746" s="46"/>
      <c r="H746" s="2" t="s">
        <v>14</v>
      </c>
      <c r="I746" s="43" t="s">
        <v>445</v>
      </c>
      <c r="J746" s="44"/>
      <c r="K746" s="50">
        <v>0</v>
      </c>
      <c r="L746" s="51"/>
      <c r="M746" s="52"/>
    </row>
    <row r="747" spans="1:13" ht="15" thickBot="1">
      <c r="A747" s="53" t="s">
        <v>482</v>
      </c>
      <c r="B747" s="54"/>
      <c r="C747" s="54"/>
      <c r="D747" s="54"/>
      <c r="E747" s="54" t="s">
        <v>483</v>
      </c>
      <c r="F747" s="54"/>
      <c r="G747" s="54"/>
      <c r="H747" s="6" t="s">
        <v>26</v>
      </c>
      <c r="I747" s="57" t="s">
        <v>27</v>
      </c>
      <c r="J747" s="58"/>
      <c r="K747" s="59">
        <v>0</v>
      </c>
      <c r="L747" s="59"/>
      <c r="M747" s="60"/>
    </row>
    <row r="748" spans="1:16" ht="15" thickBot="1">
      <c r="A748" s="55"/>
      <c r="B748" s="56"/>
      <c r="C748" s="56"/>
      <c r="D748" s="56"/>
      <c r="E748" s="56"/>
      <c r="F748" s="56"/>
      <c r="G748" s="56"/>
      <c r="H748" s="7" t="s">
        <v>26</v>
      </c>
      <c r="I748" s="61" t="s">
        <v>28</v>
      </c>
      <c r="J748" s="62"/>
      <c r="K748" s="63">
        <v>17.33</v>
      </c>
      <c r="L748" s="63"/>
      <c r="M748" s="64"/>
      <c r="P748" s="19">
        <v>17.33</v>
      </c>
    </row>
    <row r="749" spans="1:13" ht="14.25">
      <c r="A749" s="8" t="s">
        <v>62</v>
      </c>
      <c r="B749" s="43" t="s">
        <v>484</v>
      </c>
      <c r="C749" s="44"/>
      <c r="D749" s="9" t="s">
        <v>31</v>
      </c>
      <c r="E749" s="8" t="s">
        <v>485</v>
      </c>
      <c r="F749" s="45" t="s">
        <v>486</v>
      </c>
      <c r="G749" s="46"/>
      <c r="H749" s="2" t="s">
        <v>14</v>
      </c>
      <c r="I749" s="43" t="s">
        <v>154</v>
      </c>
      <c r="J749" s="44"/>
      <c r="K749" s="50">
        <v>0.1</v>
      </c>
      <c r="L749" s="51"/>
      <c r="M749" s="52"/>
    </row>
    <row r="750" spans="1:13" ht="14.25">
      <c r="A750" s="8" t="s">
        <v>62</v>
      </c>
      <c r="B750" s="43" t="s">
        <v>329</v>
      </c>
      <c r="C750" s="44"/>
      <c r="D750" s="9" t="s">
        <v>31</v>
      </c>
      <c r="E750" s="8" t="s">
        <v>485</v>
      </c>
      <c r="F750" s="45" t="s">
        <v>486</v>
      </c>
      <c r="G750" s="46"/>
      <c r="H750" s="2" t="s">
        <v>14</v>
      </c>
      <c r="I750" s="43" t="s">
        <v>154</v>
      </c>
      <c r="J750" s="44"/>
      <c r="K750" s="50">
        <v>0.43</v>
      </c>
      <c r="L750" s="51"/>
      <c r="M750" s="52"/>
    </row>
    <row r="751" spans="1:13" ht="14.25">
      <c r="A751" s="8" t="s">
        <v>62</v>
      </c>
      <c r="B751" s="43" t="s">
        <v>415</v>
      </c>
      <c r="C751" s="44"/>
      <c r="D751" s="9" t="s">
        <v>31</v>
      </c>
      <c r="E751" s="8" t="s">
        <v>485</v>
      </c>
      <c r="F751" s="45" t="s">
        <v>486</v>
      </c>
      <c r="G751" s="46"/>
      <c r="H751" s="2" t="s">
        <v>14</v>
      </c>
      <c r="I751" s="43" t="s">
        <v>154</v>
      </c>
      <c r="J751" s="44"/>
      <c r="K751" s="50">
        <v>0.4</v>
      </c>
      <c r="L751" s="51"/>
      <c r="M751" s="52"/>
    </row>
    <row r="752" spans="1:13" ht="14.25">
      <c r="A752" s="8" t="s">
        <v>62</v>
      </c>
      <c r="B752" s="43" t="s">
        <v>258</v>
      </c>
      <c r="C752" s="44"/>
      <c r="D752" s="9" t="s">
        <v>31</v>
      </c>
      <c r="E752" s="8" t="s">
        <v>485</v>
      </c>
      <c r="F752" s="45" t="s">
        <v>486</v>
      </c>
      <c r="G752" s="46"/>
      <c r="H752" s="2" t="s">
        <v>14</v>
      </c>
      <c r="I752" s="43" t="s">
        <v>154</v>
      </c>
      <c r="J752" s="44"/>
      <c r="K752" s="50">
        <v>0.1</v>
      </c>
      <c r="L752" s="51"/>
      <c r="M752" s="52"/>
    </row>
    <row r="753" spans="1:13" ht="14.25">
      <c r="A753" s="8" t="s">
        <v>29</v>
      </c>
      <c r="B753" s="43" t="s">
        <v>354</v>
      </c>
      <c r="C753" s="44"/>
      <c r="D753" s="9" t="s">
        <v>31</v>
      </c>
      <c r="E753" s="8" t="s">
        <v>485</v>
      </c>
      <c r="F753" s="45" t="s">
        <v>486</v>
      </c>
      <c r="G753" s="46"/>
      <c r="H753" s="2" t="s">
        <v>14</v>
      </c>
      <c r="I753" s="43" t="s">
        <v>154</v>
      </c>
      <c r="J753" s="44"/>
      <c r="K753" s="50">
        <v>0.3</v>
      </c>
      <c r="L753" s="51"/>
      <c r="M753" s="52"/>
    </row>
    <row r="754" spans="1:13" ht="14.25">
      <c r="A754" s="8" t="s">
        <v>29</v>
      </c>
      <c r="B754" s="43" t="s">
        <v>265</v>
      </c>
      <c r="C754" s="44"/>
      <c r="D754" s="9" t="s">
        <v>31</v>
      </c>
      <c r="E754" s="8" t="s">
        <v>485</v>
      </c>
      <c r="F754" s="45" t="s">
        <v>486</v>
      </c>
      <c r="G754" s="46"/>
      <c r="H754" s="2" t="s">
        <v>14</v>
      </c>
      <c r="I754" s="43" t="s">
        <v>154</v>
      </c>
      <c r="J754" s="44"/>
      <c r="K754" s="50">
        <v>0.07</v>
      </c>
      <c r="L754" s="51"/>
      <c r="M754" s="52"/>
    </row>
    <row r="755" spans="1:13" ht="14.25">
      <c r="A755" s="8" t="s">
        <v>29</v>
      </c>
      <c r="B755" s="43" t="s">
        <v>487</v>
      </c>
      <c r="C755" s="44"/>
      <c r="D755" s="9" t="s">
        <v>31</v>
      </c>
      <c r="E755" s="8" t="s">
        <v>485</v>
      </c>
      <c r="F755" s="45" t="s">
        <v>486</v>
      </c>
      <c r="G755" s="46"/>
      <c r="H755" s="2" t="s">
        <v>14</v>
      </c>
      <c r="I755" s="43" t="s">
        <v>154</v>
      </c>
      <c r="J755" s="44"/>
      <c r="K755" s="50">
        <v>0.07</v>
      </c>
      <c r="L755" s="51"/>
      <c r="M755" s="52"/>
    </row>
    <row r="756" spans="1:13" ht="14.25">
      <c r="A756" s="8" t="s">
        <v>29</v>
      </c>
      <c r="B756" s="43" t="s">
        <v>488</v>
      </c>
      <c r="C756" s="44"/>
      <c r="D756" s="9" t="s">
        <v>31</v>
      </c>
      <c r="E756" s="8" t="s">
        <v>485</v>
      </c>
      <c r="F756" s="45" t="s">
        <v>486</v>
      </c>
      <c r="G756" s="46"/>
      <c r="H756" s="2" t="s">
        <v>14</v>
      </c>
      <c r="I756" s="43" t="s">
        <v>154</v>
      </c>
      <c r="J756" s="44"/>
      <c r="K756" s="50">
        <v>0.2</v>
      </c>
      <c r="L756" s="51"/>
      <c r="M756" s="52"/>
    </row>
    <row r="757" spans="1:13" ht="14.25">
      <c r="A757" s="8" t="s">
        <v>29</v>
      </c>
      <c r="B757" s="43" t="s">
        <v>489</v>
      </c>
      <c r="C757" s="44"/>
      <c r="D757" s="9" t="s">
        <v>31</v>
      </c>
      <c r="E757" s="8" t="s">
        <v>485</v>
      </c>
      <c r="F757" s="45" t="s">
        <v>486</v>
      </c>
      <c r="G757" s="46"/>
      <c r="H757" s="2" t="s">
        <v>14</v>
      </c>
      <c r="I757" s="43" t="s">
        <v>154</v>
      </c>
      <c r="J757" s="44"/>
      <c r="K757" s="50">
        <v>0.2</v>
      </c>
      <c r="L757" s="51"/>
      <c r="M757" s="52"/>
    </row>
    <row r="758" spans="1:13" ht="14.25">
      <c r="A758" s="8" t="s">
        <v>29</v>
      </c>
      <c r="B758" s="43" t="s">
        <v>490</v>
      </c>
      <c r="C758" s="44"/>
      <c r="D758" s="9" t="s">
        <v>31</v>
      </c>
      <c r="E758" s="8" t="s">
        <v>485</v>
      </c>
      <c r="F758" s="45" t="s">
        <v>486</v>
      </c>
      <c r="G758" s="46"/>
      <c r="H758" s="2" t="s">
        <v>14</v>
      </c>
      <c r="I758" s="43" t="s">
        <v>154</v>
      </c>
      <c r="J758" s="44"/>
      <c r="K758" s="50">
        <v>0.4</v>
      </c>
      <c r="L758" s="51"/>
      <c r="M758" s="52"/>
    </row>
    <row r="759" spans="1:13" ht="14.25">
      <c r="A759" s="8" t="s">
        <v>35</v>
      </c>
      <c r="B759" s="43" t="s">
        <v>286</v>
      </c>
      <c r="C759" s="44"/>
      <c r="D759" s="9" t="s">
        <v>31</v>
      </c>
      <c r="E759" s="8" t="s">
        <v>485</v>
      </c>
      <c r="F759" s="45" t="s">
        <v>486</v>
      </c>
      <c r="G759" s="46"/>
      <c r="H759" s="2" t="s">
        <v>14</v>
      </c>
      <c r="I759" s="43" t="s">
        <v>154</v>
      </c>
      <c r="J759" s="44"/>
      <c r="K759" s="50">
        <v>0.33</v>
      </c>
      <c r="L759" s="51"/>
      <c r="M759" s="52"/>
    </row>
    <row r="760" spans="1:13" ht="14.25">
      <c r="A760" s="8" t="s">
        <v>35</v>
      </c>
      <c r="B760" s="43" t="s">
        <v>287</v>
      </c>
      <c r="C760" s="44"/>
      <c r="D760" s="9" t="s">
        <v>31</v>
      </c>
      <c r="E760" s="8" t="s">
        <v>485</v>
      </c>
      <c r="F760" s="45" t="s">
        <v>486</v>
      </c>
      <c r="G760" s="46"/>
      <c r="H760" s="2" t="s">
        <v>14</v>
      </c>
      <c r="I760" s="43" t="s">
        <v>154</v>
      </c>
      <c r="J760" s="44"/>
      <c r="K760" s="50">
        <v>0.22</v>
      </c>
      <c r="L760" s="51"/>
      <c r="M760" s="52"/>
    </row>
    <row r="761" spans="1:13" ht="14.25">
      <c r="A761" s="8" t="s">
        <v>35</v>
      </c>
      <c r="B761" s="43" t="s">
        <v>491</v>
      </c>
      <c r="C761" s="44"/>
      <c r="D761" s="9" t="s">
        <v>31</v>
      </c>
      <c r="E761" s="8" t="s">
        <v>485</v>
      </c>
      <c r="F761" s="45" t="s">
        <v>486</v>
      </c>
      <c r="G761" s="46"/>
      <c r="H761" s="2" t="s">
        <v>14</v>
      </c>
      <c r="I761" s="43" t="s">
        <v>154</v>
      </c>
      <c r="J761" s="44"/>
      <c r="K761" s="50">
        <v>0.1</v>
      </c>
      <c r="L761" s="51"/>
      <c r="M761" s="52"/>
    </row>
    <row r="762" spans="1:13" ht="14.25">
      <c r="A762" s="8" t="s">
        <v>39</v>
      </c>
      <c r="B762" s="43" t="s">
        <v>492</v>
      </c>
      <c r="C762" s="44"/>
      <c r="D762" s="9" t="s">
        <v>31</v>
      </c>
      <c r="E762" s="8" t="s">
        <v>485</v>
      </c>
      <c r="F762" s="45" t="s">
        <v>486</v>
      </c>
      <c r="G762" s="46"/>
      <c r="H762" s="2" t="s">
        <v>14</v>
      </c>
      <c r="I762" s="43" t="s">
        <v>154</v>
      </c>
      <c r="J762" s="44"/>
      <c r="K762" s="50">
        <v>0.19</v>
      </c>
      <c r="L762" s="51"/>
      <c r="M762" s="52"/>
    </row>
    <row r="763" spans="1:13" ht="14.25">
      <c r="A763" s="8" t="s">
        <v>39</v>
      </c>
      <c r="B763" s="43" t="s">
        <v>304</v>
      </c>
      <c r="C763" s="44"/>
      <c r="D763" s="9" t="s">
        <v>31</v>
      </c>
      <c r="E763" s="8" t="s">
        <v>485</v>
      </c>
      <c r="F763" s="45" t="s">
        <v>486</v>
      </c>
      <c r="G763" s="46"/>
      <c r="H763" s="2" t="s">
        <v>14</v>
      </c>
      <c r="I763" s="43" t="s">
        <v>154</v>
      </c>
      <c r="J763" s="44"/>
      <c r="K763" s="50">
        <v>0.36</v>
      </c>
      <c r="L763" s="51"/>
      <c r="M763" s="52"/>
    </row>
    <row r="764" spans="1:13" ht="14.25">
      <c r="A764" s="8" t="s">
        <v>39</v>
      </c>
      <c r="B764" s="43" t="s">
        <v>370</v>
      </c>
      <c r="C764" s="44"/>
      <c r="D764" s="9" t="s">
        <v>31</v>
      </c>
      <c r="E764" s="8" t="s">
        <v>485</v>
      </c>
      <c r="F764" s="45" t="s">
        <v>486</v>
      </c>
      <c r="G764" s="46"/>
      <c r="H764" s="2" t="s">
        <v>14</v>
      </c>
      <c r="I764" s="43" t="s">
        <v>154</v>
      </c>
      <c r="J764" s="44"/>
      <c r="K764" s="50">
        <v>0.44</v>
      </c>
      <c r="L764" s="51"/>
      <c r="M764" s="52"/>
    </row>
    <row r="765" spans="1:13" ht="14.25">
      <c r="A765" s="8" t="s">
        <v>39</v>
      </c>
      <c r="B765" s="43" t="s">
        <v>493</v>
      </c>
      <c r="C765" s="44"/>
      <c r="D765" s="9" t="s">
        <v>31</v>
      </c>
      <c r="E765" s="8" t="s">
        <v>485</v>
      </c>
      <c r="F765" s="45" t="s">
        <v>486</v>
      </c>
      <c r="G765" s="46"/>
      <c r="H765" s="2" t="s">
        <v>14</v>
      </c>
      <c r="I765" s="43" t="s">
        <v>154</v>
      </c>
      <c r="J765" s="44"/>
      <c r="K765" s="50">
        <v>0.2</v>
      </c>
      <c r="L765" s="51"/>
      <c r="M765" s="52"/>
    </row>
    <row r="766" spans="1:13" ht="14.25">
      <c r="A766" s="8" t="s">
        <v>39</v>
      </c>
      <c r="B766" s="43" t="s">
        <v>308</v>
      </c>
      <c r="C766" s="44"/>
      <c r="D766" s="9" t="s">
        <v>100</v>
      </c>
      <c r="E766" s="8" t="s">
        <v>485</v>
      </c>
      <c r="F766" s="45" t="s">
        <v>486</v>
      </c>
      <c r="G766" s="46"/>
      <c r="H766" s="2" t="s">
        <v>14</v>
      </c>
      <c r="I766" s="43" t="s">
        <v>154</v>
      </c>
      <c r="J766" s="44"/>
      <c r="K766" s="50">
        <v>0.3</v>
      </c>
      <c r="L766" s="51"/>
      <c r="M766" s="52"/>
    </row>
    <row r="767" spans="1:13" ht="14.25">
      <c r="A767" s="8" t="s">
        <v>45</v>
      </c>
      <c r="B767" s="43" t="s">
        <v>494</v>
      </c>
      <c r="C767" s="44"/>
      <c r="D767" s="9" t="s">
        <v>31</v>
      </c>
      <c r="E767" s="8" t="s">
        <v>485</v>
      </c>
      <c r="F767" s="45" t="s">
        <v>486</v>
      </c>
      <c r="G767" s="46"/>
      <c r="H767" s="2" t="s">
        <v>14</v>
      </c>
      <c r="I767" s="43" t="s">
        <v>154</v>
      </c>
      <c r="J767" s="44"/>
      <c r="K767" s="50">
        <v>0.35</v>
      </c>
      <c r="L767" s="51"/>
      <c r="M767" s="52"/>
    </row>
    <row r="768" spans="1:13" ht="14.25">
      <c r="A768" s="8" t="s">
        <v>45</v>
      </c>
      <c r="B768" s="43" t="s">
        <v>495</v>
      </c>
      <c r="C768" s="44"/>
      <c r="D768" s="9" t="s">
        <v>31</v>
      </c>
      <c r="E768" s="8" t="s">
        <v>485</v>
      </c>
      <c r="F768" s="45" t="s">
        <v>486</v>
      </c>
      <c r="G768" s="46"/>
      <c r="H768" s="2" t="s">
        <v>14</v>
      </c>
      <c r="I768" s="43" t="s">
        <v>154</v>
      </c>
      <c r="J768" s="44"/>
      <c r="K768" s="50">
        <v>0.4</v>
      </c>
      <c r="L768" s="51"/>
      <c r="M768" s="52"/>
    </row>
    <row r="769" spans="1:13" ht="14.25">
      <c r="A769" s="8" t="s">
        <v>45</v>
      </c>
      <c r="B769" s="43" t="s">
        <v>496</v>
      </c>
      <c r="C769" s="44"/>
      <c r="D769" s="9" t="s">
        <v>31</v>
      </c>
      <c r="E769" s="8" t="s">
        <v>485</v>
      </c>
      <c r="F769" s="45" t="s">
        <v>486</v>
      </c>
      <c r="G769" s="46"/>
      <c r="H769" s="2" t="s">
        <v>14</v>
      </c>
      <c r="I769" s="43" t="s">
        <v>154</v>
      </c>
      <c r="J769" s="44"/>
      <c r="K769" s="50">
        <v>0.1</v>
      </c>
      <c r="L769" s="51"/>
      <c r="M769" s="52"/>
    </row>
    <row r="770" spans="1:13" ht="14.25">
      <c r="A770" s="8" t="s">
        <v>45</v>
      </c>
      <c r="B770" s="43" t="s">
        <v>116</v>
      </c>
      <c r="C770" s="44"/>
      <c r="D770" s="9" t="s">
        <v>31</v>
      </c>
      <c r="E770" s="8" t="s">
        <v>485</v>
      </c>
      <c r="F770" s="45" t="s">
        <v>486</v>
      </c>
      <c r="G770" s="46"/>
      <c r="H770" s="2" t="s">
        <v>14</v>
      </c>
      <c r="I770" s="43" t="s">
        <v>154</v>
      </c>
      <c r="J770" s="44"/>
      <c r="K770" s="50">
        <v>0.1</v>
      </c>
      <c r="L770" s="51"/>
      <c r="M770" s="52"/>
    </row>
    <row r="771" spans="1:13" ht="14.25">
      <c r="A771" s="8" t="s">
        <v>45</v>
      </c>
      <c r="B771" s="43" t="s">
        <v>497</v>
      </c>
      <c r="C771" s="44"/>
      <c r="D771" s="9" t="s">
        <v>31</v>
      </c>
      <c r="E771" s="8" t="s">
        <v>485</v>
      </c>
      <c r="F771" s="45" t="s">
        <v>486</v>
      </c>
      <c r="G771" s="46"/>
      <c r="H771" s="2" t="s">
        <v>14</v>
      </c>
      <c r="I771" s="43" t="s">
        <v>154</v>
      </c>
      <c r="J771" s="44"/>
      <c r="K771" s="50">
        <v>0</v>
      </c>
      <c r="L771" s="51"/>
      <c r="M771" s="52"/>
    </row>
    <row r="772" spans="1:13" ht="14.25">
      <c r="A772" s="8" t="s">
        <v>45</v>
      </c>
      <c r="B772" s="43" t="s">
        <v>498</v>
      </c>
      <c r="C772" s="44"/>
      <c r="D772" s="9" t="s">
        <v>31</v>
      </c>
      <c r="E772" s="8" t="s">
        <v>485</v>
      </c>
      <c r="F772" s="45" t="s">
        <v>486</v>
      </c>
      <c r="G772" s="46"/>
      <c r="H772" s="2" t="s">
        <v>14</v>
      </c>
      <c r="I772" s="43" t="s">
        <v>154</v>
      </c>
      <c r="J772" s="44"/>
      <c r="K772" s="50">
        <v>0.1</v>
      </c>
      <c r="L772" s="51"/>
      <c r="M772" s="52"/>
    </row>
    <row r="773" spans="1:13" ht="14.25">
      <c r="A773" s="8" t="s">
        <v>45</v>
      </c>
      <c r="B773" s="43" t="s">
        <v>499</v>
      </c>
      <c r="C773" s="44"/>
      <c r="D773" s="9" t="s">
        <v>31</v>
      </c>
      <c r="E773" s="8" t="s">
        <v>485</v>
      </c>
      <c r="F773" s="45" t="s">
        <v>486</v>
      </c>
      <c r="G773" s="46"/>
      <c r="H773" s="2" t="s">
        <v>14</v>
      </c>
      <c r="I773" s="43" t="s">
        <v>154</v>
      </c>
      <c r="J773" s="44"/>
      <c r="K773" s="50">
        <v>0.1</v>
      </c>
      <c r="L773" s="51"/>
      <c r="M773" s="52"/>
    </row>
    <row r="774" spans="1:13" ht="14.25">
      <c r="A774" s="8" t="s">
        <v>45</v>
      </c>
      <c r="B774" s="43" t="s">
        <v>500</v>
      </c>
      <c r="C774" s="44"/>
      <c r="D774" s="9" t="s">
        <v>31</v>
      </c>
      <c r="E774" s="8" t="s">
        <v>485</v>
      </c>
      <c r="F774" s="45" t="s">
        <v>486</v>
      </c>
      <c r="G774" s="46"/>
      <c r="H774" s="2" t="s">
        <v>14</v>
      </c>
      <c r="I774" s="43" t="s">
        <v>154</v>
      </c>
      <c r="J774" s="44"/>
      <c r="K774" s="50">
        <v>0.1</v>
      </c>
      <c r="L774" s="51"/>
      <c r="M774" s="52"/>
    </row>
    <row r="775" spans="1:13" ht="14.25">
      <c r="A775" s="8" t="s">
        <v>45</v>
      </c>
      <c r="B775" s="43" t="s">
        <v>501</v>
      </c>
      <c r="C775" s="44"/>
      <c r="D775" s="9" t="s">
        <v>31</v>
      </c>
      <c r="E775" s="8" t="s">
        <v>485</v>
      </c>
      <c r="F775" s="45" t="s">
        <v>486</v>
      </c>
      <c r="G775" s="46"/>
      <c r="H775" s="2" t="s">
        <v>14</v>
      </c>
      <c r="I775" s="43" t="s">
        <v>154</v>
      </c>
      <c r="J775" s="44"/>
      <c r="K775" s="50">
        <v>0.1</v>
      </c>
      <c r="L775" s="51"/>
      <c r="M775" s="52"/>
    </row>
    <row r="776" spans="1:13" ht="14.25">
      <c r="A776" s="8" t="s">
        <v>45</v>
      </c>
      <c r="B776" s="43" t="s">
        <v>502</v>
      </c>
      <c r="C776" s="44"/>
      <c r="D776" s="9" t="s">
        <v>31</v>
      </c>
      <c r="E776" s="8" t="s">
        <v>485</v>
      </c>
      <c r="F776" s="45" t="s">
        <v>486</v>
      </c>
      <c r="G776" s="46"/>
      <c r="H776" s="2" t="s">
        <v>14</v>
      </c>
      <c r="I776" s="43" t="s">
        <v>154</v>
      </c>
      <c r="J776" s="44"/>
      <c r="K776" s="50">
        <v>0.1</v>
      </c>
      <c r="L776" s="51"/>
      <c r="M776" s="52"/>
    </row>
    <row r="777" spans="1:13" ht="14.25">
      <c r="A777" s="8" t="s">
        <v>51</v>
      </c>
      <c r="B777" s="43" t="s">
        <v>503</v>
      </c>
      <c r="C777" s="44"/>
      <c r="D777" s="9" t="s">
        <v>31</v>
      </c>
      <c r="E777" s="8" t="s">
        <v>485</v>
      </c>
      <c r="F777" s="45" t="s">
        <v>486</v>
      </c>
      <c r="G777" s="46"/>
      <c r="H777" s="2" t="s">
        <v>14</v>
      </c>
      <c r="I777" s="43" t="s">
        <v>154</v>
      </c>
      <c r="J777" s="44"/>
      <c r="K777" s="50">
        <v>0.4</v>
      </c>
      <c r="L777" s="51"/>
      <c r="M777" s="52"/>
    </row>
    <row r="778" spans="1:13" ht="14.25">
      <c r="A778" s="8" t="s">
        <v>51</v>
      </c>
      <c r="B778" s="43" t="s">
        <v>504</v>
      </c>
      <c r="C778" s="44"/>
      <c r="D778" s="9" t="s">
        <v>31</v>
      </c>
      <c r="E778" s="8" t="s">
        <v>485</v>
      </c>
      <c r="F778" s="45" t="s">
        <v>486</v>
      </c>
      <c r="G778" s="46"/>
      <c r="H778" s="2" t="s">
        <v>14</v>
      </c>
      <c r="I778" s="43" t="s">
        <v>154</v>
      </c>
      <c r="J778" s="44"/>
      <c r="K778" s="50">
        <v>0.1</v>
      </c>
      <c r="L778" s="51"/>
      <c r="M778" s="52"/>
    </row>
    <row r="779" spans="1:13" ht="14.25">
      <c r="A779" s="8" t="s">
        <v>51</v>
      </c>
      <c r="B779" s="43" t="s">
        <v>505</v>
      </c>
      <c r="C779" s="44"/>
      <c r="D779" s="9" t="s">
        <v>31</v>
      </c>
      <c r="E779" s="8" t="s">
        <v>485</v>
      </c>
      <c r="F779" s="45" t="s">
        <v>486</v>
      </c>
      <c r="G779" s="46"/>
      <c r="H779" s="2" t="s">
        <v>14</v>
      </c>
      <c r="I779" s="43" t="s">
        <v>154</v>
      </c>
      <c r="J779" s="44"/>
      <c r="K779" s="50">
        <v>0.06</v>
      </c>
      <c r="L779" s="51"/>
      <c r="M779" s="52"/>
    </row>
    <row r="780" spans="1:13" ht="14.25">
      <c r="A780" s="8" t="s">
        <v>51</v>
      </c>
      <c r="B780" s="43" t="s">
        <v>506</v>
      </c>
      <c r="C780" s="44"/>
      <c r="D780" s="9" t="s">
        <v>31</v>
      </c>
      <c r="E780" s="8" t="s">
        <v>485</v>
      </c>
      <c r="F780" s="45" t="s">
        <v>486</v>
      </c>
      <c r="G780" s="46"/>
      <c r="H780" s="2" t="s">
        <v>14</v>
      </c>
      <c r="I780" s="43" t="s">
        <v>154</v>
      </c>
      <c r="J780" s="44"/>
      <c r="K780" s="50">
        <v>0.1</v>
      </c>
      <c r="L780" s="51"/>
      <c r="M780" s="52"/>
    </row>
    <row r="781" spans="1:13" ht="14.25">
      <c r="A781" s="8" t="s">
        <v>51</v>
      </c>
      <c r="B781" s="43" t="s">
        <v>507</v>
      </c>
      <c r="C781" s="44"/>
      <c r="D781" s="9" t="s">
        <v>31</v>
      </c>
      <c r="E781" s="8" t="s">
        <v>485</v>
      </c>
      <c r="F781" s="45" t="s">
        <v>486</v>
      </c>
      <c r="G781" s="46"/>
      <c r="H781" s="2" t="s">
        <v>14</v>
      </c>
      <c r="I781" s="43" t="s">
        <v>154</v>
      </c>
      <c r="J781" s="44"/>
      <c r="K781" s="50">
        <v>0.28</v>
      </c>
      <c r="L781" s="51"/>
      <c r="M781" s="52"/>
    </row>
    <row r="782" spans="1:13" ht="14.25">
      <c r="A782" s="8" t="s">
        <v>51</v>
      </c>
      <c r="B782" s="43" t="s">
        <v>508</v>
      </c>
      <c r="C782" s="44"/>
      <c r="D782" s="9" t="s">
        <v>31</v>
      </c>
      <c r="E782" s="8" t="s">
        <v>485</v>
      </c>
      <c r="F782" s="45" t="s">
        <v>486</v>
      </c>
      <c r="G782" s="46"/>
      <c r="H782" s="2" t="s">
        <v>14</v>
      </c>
      <c r="I782" s="43" t="s">
        <v>154</v>
      </c>
      <c r="J782" s="44"/>
      <c r="K782" s="50">
        <v>0.12</v>
      </c>
      <c r="L782" s="51"/>
      <c r="M782" s="52"/>
    </row>
    <row r="783" spans="1:13" ht="15" thickBot="1">
      <c r="A783" s="8" t="s">
        <v>54</v>
      </c>
      <c r="B783" s="43" t="s">
        <v>509</v>
      </c>
      <c r="C783" s="44"/>
      <c r="D783" s="9" t="s">
        <v>31</v>
      </c>
      <c r="E783" s="8" t="s">
        <v>485</v>
      </c>
      <c r="F783" s="45" t="s">
        <v>486</v>
      </c>
      <c r="G783" s="46"/>
      <c r="H783" s="2" t="s">
        <v>14</v>
      </c>
      <c r="I783" s="43" t="s">
        <v>154</v>
      </c>
      <c r="J783" s="44"/>
      <c r="K783" s="50">
        <v>0.3</v>
      </c>
      <c r="L783" s="51"/>
      <c r="M783" s="52"/>
    </row>
    <row r="784" spans="1:15" ht="15" thickBot="1">
      <c r="A784" s="53" t="s">
        <v>510</v>
      </c>
      <c r="B784" s="54"/>
      <c r="C784" s="54"/>
      <c r="D784" s="54"/>
      <c r="E784" s="54" t="s">
        <v>511</v>
      </c>
      <c r="F784" s="54"/>
      <c r="G784" s="54"/>
      <c r="H784" s="6" t="s">
        <v>26</v>
      </c>
      <c r="I784" s="57" t="s">
        <v>27</v>
      </c>
      <c r="J784" s="58"/>
      <c r="K784" s="59">
        <v>555</v>
      </c>
      <c r="L784" s="59"/>
      <c r="M784" s="60"/>
      <c r="O784" s="19">
        <v>555</v>
      </c>
    </row>
    <row r="785" spans="1:16" ht="15" thickBot="1">
      <c r="A785" s="55"/>
      <c r="B785" s="56"/>
      <c r="C785" s="56"/>
      <c r="D785" s="56"/>
      <c r="E785" s="56"/>
      <c r="F785" s="56"/>
      <c r="G785" s="56"/>
      <c r="H785" s="7" t="s">
        <v>26</v>
      </c>
      <c r="I785" s="61" t="s">
        <v>28</v>
      </c>
      <c r="J785" s="62"/>
      <c r="K785" s="63">
        <v>0</v>
      </c>
      <c r="L785" s="63"/>
      <c r="M785" s="64"/>
      <c r="P785" s="19"/>
    </row>
    <row r="786" spans="1:13" ht="14.25">
      <c r="A786" s="8" t="s">
        <v>45</v>
      </c>
      <c r="B786" s="43" t="s">
        <v>512</v>
      </c>
      <c r="C786" s="44"/>
      <c r="D786" s="9" t="s">
        <v>31</v>
      </c>
      <c r="E786" s="8" t="s">
        <v>513</v>
      </c>
      <c r="F786" s="45" t="s">
        <v>514</v>
      </c>
      <c r="G786" s="46"/>
      <c r="H786" s="2" t="s">
        <v>14</v>
      </c>
      <c r="I786" s="43" t="s">
        <v>515</v>
      </c>
      <c r="J786" s="44"/>
      <c r="K786" s="50">
        <v>55</v>
      </c>
      <c r="L786" s="51"/>
      <c r="M786" s="52"/>
    </row>
    <row r="787" spans="1:13" ht="14.25">
      <c r="A787" s="8" t="s">
        <v>45</v>
      </c>
      <c r="B787" s="43" t="s">
        <v>512</v>
      </c>
      <c r="C787" s="44"/>
      <c r="D787" s="9" t="s">
        <v>31</v>
      </c>
      <c r="E787" s="8" t="s">
        <v>516</v>
      </c>
      <c r="F787" s="45" t="s">
        <v>517</v>
      </c>
      <c r="G787" s="46"/>
      <c r="H787" s="2" t="s">
        <v>14</v>
      </c>
      <c r="I787" s="43" t="s">
        <v>138</v>
      </c>
      <c r="J787" s="44"/>
      <c r="K787" s="50">
        <v>500</v>
      </c>
      <c r="L787" s="51"/>
      <c r="M787" s="52"/>
    </row>
    <row r="788" spans="1:13" ht="14.25">
      <c r="A788" s="65" t="s">
        <v>518</v>
      </c>
      <c r="B788" s="66"/>
      <c r="C788" s="66"/>
      <c r="D788" s="66"/>
      <c r="E788" s="66" t="s">
        <v>519</v>
      </c>
      <c r="F788" s="66"/>
      <c r="G788" s="66"/>
      <c r="H788" s="66"/>
      <c r="I788" s="66"/>
      <c r="J788" s="66"/>
      <c r="K788" s="66"/>
      <c r="L788" s="66"/>
      <c r="M788" s="67"/>
    </row>
    <row r="789" spans="1:13" ht="14.25">
      <c r="A789" s="53" t="s">
        <v>520</v>
      </c>
      <c r="B789" s="54"/>
      <c r="C789" s="54"/>
      <c r="D789" s="54"/>
      <c r="E789" s="54" t="s">
        <v>521</v>
      </c>
      <c r="F789" s="54"/>
      <c r="G789" s="54"/>
      <c r="H789" s="6" t="s">
        <v>26</v>
      </c>
      <c r="I789" s="57" t="s">
        <v>27</v>
      </c>
      <c r="J789" s="58"/>
      <c r="K789" s="59">
        <v>352.04</v>
      </c>
      <c r="L789" s="59"/>
      <c r="M789" s="60"/>
    </row>
    <row r="790" spans="1:13" ht="14.25">
      <c r="A790" s="55"/>
      <c r="B790" s="56"/>
      <c r="C790" s="56"/>
      <c r="D790" s="56"/>
      <c r="E790" s="56"/>
      <c r="F790" s="56"/>
      <c r="G790" s="56"/>
      <c r="H790" s="7" t="s">
        <v>26</v>
      </c>
      <c r="I790" s="61" t="s">
        <v>28</v>
      </c>
      <c r="J790" s="62"/>
      <c r="K790" s="63">
        <v>0</v>
      </c>
      <c r="L790" s="63"/>
      <c r="M790" s="64"/>
    </row>
    <row r="791" spans="1:13" ht="14.25">
      <c r="A791" s="8" t="s">
        <v>35</v>
      </c>
      <c r="B791" s="43" t="s">
        <v>36</v>
      </c>
      <c r="C791" s="44"/>
      <c r="D791" s="9" t="s">
        <v>31</v>
      </c>
      <c r="E791" s="8" t="s">
        <v>522</v>
      </c>
      <c r="F791" s="45" t="s">
        <v>523</v>
      </c>
      <c r="G791" s="46"/>
      <c r="H791" s="2" t="s">
        <v>17</v>
      </c>
      <c r="I791" s="43" t="s">
        <v>201</v>
      </c>
      <c r="J791" s="44"/>
      <c r="K791" s="50">
        <v>16</v>
      </c>
      <c r="L791" s="51"/>
      <c r="M791" s="52"/>
    </row>
    <row r="792" spans="1:13" ht="14.25">
      <c r="A792" s="8" t="s">
        <v>45</v>
      </c>
      <c r="B792" s="43" t="s">
        <v>47</v>
      </c>
      <c r="C792" s="44"/>
      <c r="D792" s="9" t="s">
        <v>31</v>
      </c>
      <c r="E792" s="8" t="s">
        <v>522</v>
      </c>
      <c r="F792" s="45" t="s">
        <v>523</v>
      </c>
      <c r="G792" s="46"/>
      <c r="H792" s="2" t="s">
        <v>17</v>
      </c>
      <c r="I792" s="43" t="s">
        <v>201</v>
      </c>
      <c r="J792" s="44"/>
      <c r="K792" s="50">
        <v>17</v>
      </c>
      <c r="L792" s="51"/>
      <c r="M792" s="52"/>
    </row>
    <row r="793" spans="1:13" ht="14.25">
      <c r="A793" s="8" t="s">
        <v>54</v>
      </c>
      <c r="B793" s="43" t="s">
        <v>55</v>
      </c>
      <c r="C793" s="44"/>
      <c r="D793" s="9" t="s">
        <v>31</v>
      </c>
      <c r="E793" s="8" t="s">
        <v>522</v>
      </c>
      <c r="F793" s="45" t="s">
        <v>523</v>
      </c>
      <c r="G793" s="46"/>
      <c r="H793" s="2" t="s">
        <v>17</v>
      </c>
      <c r="I793" s="43" t="s">
        <v>201</v>
      </c>
      <c r="J793" s="44"/>
      <c r="K793" s="50">
        <v>11</v>
      </c>
      <c r="L793" s="51"/>
      <c r="M793" s="52"/>
    </row>
    <row r="794" spans="1:13" ht="14.25">
      <c r="A794" s="8" t="s">
        <v>54</v>
      </c>
      <c r="B794" s="43" t="s">
        <v>56</v>
      </c>
      <c r="C794" s="44"/>
      <c r="D794" s="9" t="s">
        <v>31</v>
      </c>
      <c r="E794" s="8" t="s">
        <v>522</v>
      </c>
      <c r="F794" s="45" t="s">
        <v>523</v>
      </c>
      <c r="G794" s="46"/>
      <c r="H794" s="2" t="s">
        <v>17</v>
      </c>
      <c r="I794" s="43" t="s">
        <v>201</v>
      </c>
      <c r="J794" s="44"/>
      <c r="K794" s="50">
        <v>26</v>
      </c>
      <c r="L794" s="51"/>
      <c r="M794" s="52"/>
    </row>
    <row r="795" spans="1:13" ht="14.25">
      <c r="A795" s="8" t="s">
        <v>54</v>
      </c>
      <c r="B795" s="43" t="s">
        <v>59</v>
      </c>
      <c r="C795" s="44"/>
      <c r="D795" s="9" t="s">
        <v>31</v>
      </c>
      <c r="E795" s="8" t="s">
        <v>522</v>
      </c>
      <c r="F795" s="45" t="s">
        <v>523</v>
      </c>
      <c r="G795" s="46"/>
      <c r="H795" s="2" t="s">
        <v>17</v>
      </c>
      <c r="I795" s="43" t="s">
        <v>201</v>
      </c>
      <c r="J795" s="44"/>
      <c r="K795" s="50">
        <v>34</v>
      </c>
      <c r="L795" s="51"/>
      <c r="M795" s="52"/>
    </row>
    <row r="796" spans="1:13" ht="14.25">
      <c r="A796" s="53" t="s">
        <v>524</v>
      </c>
      <c r="B796" s="54"/>
      <c r="C796" s="54"/>
      <c r="D796" s="54"/>
      <c r="E796" s="54" t="s">
        <v>525</v>
      </c>
      <c r="F796" s="54"/>
      <c r="G796" s="54"/>
      <c r="H796" s="6" t="s">
        <v>26</v>
      </c>
      <c r="I796" s="57" t="s">
        <v>27</v>
      </c>
      <c r="J796" s="58"/>
      <c r="K796" s="59">
        <v>4326.21</v>
      </c>
      <c r="L796" s="59"/>
      <c r="M796" s="60"/>
    </row>
    <row r="797" spans="1:13" ht="14.25">
      <c r="A797" s="55"/>
      <c r="B797" s="56"/>
      <c r="C797" s="56"/>
      <c r="D797" s="56"/>
      <c r="E797" s="56"/>
      <c r="F797" s="56"/>
      <c r="G797" s="56"/>
      <c r="H797" s="7" t="s">
        <v>26</v>
      </c>
      <c r="I797" s="61" t="s">
        <v>28</v>
      </c>
      <c r="J797" s="62"/>
      <c r="K797" s="63">
        <v>0</v>
      </c>
      <c r="L797" s="63"/>
      <c r="M797" s="64"/>
    </row>
    <row r="798" spans="1:13" ht="14.25">
      <c r="A798" s="8" t="s">
        <v>62</v>
      </c>
      <c r="B798" s="43" t="s">
        <v>89</v>
      </c>
      <c r="C798" s="44"/>
      <c r="D798" s="9" t="s">
        <v>31</v>
      </c>
      <c r="E798" s="8" t="s">
        <v>526</v>
      </c>
      <c r="F798" s="45" t="s">
        <v>527</v>
      </c>
      <c r="G798" s="46"/>
      <c r="H798" s="2" t="s">
        <v>14</v>
      </c>
      <c r="I798" s="43" t="s">
        <v>201</v>
      </c>
      <c r="J798" s="44"/>
      <c r="K798" s="50">
        <v>314</v>
      </c>
      <c r="L798" s="51"/>
      <c r="M798" s="52"/>
    </row>
    <row r="799" spans="1:13" ht="14.25">
      <c r="A799" s="8" t="s">
        <v>62</v>
      </c>
      <c r="B799" s="43" t="s">
        <v>93</v>
      </c>
      <c r="C799" s="44"/>
      <c r="D799" s="9" t="s">
        <v>31</v>
      </c>
      <c r="E799" s="8" t="s">
        <v>522</v>
      </c>
      <c r="F799" s="45" t="s">
        <v>523</v>
      </c>
      <c r="G799" s="46"/>
      <c r="H799" s="2" t="s">
        <v>14</v>
      </c>
      <c r="I799" s="43" t="s">
        <v>201</v>
      </c>
      <c r="J799" s="44"/>
      <c r="K799" s="50">
        <v>317</v>
      </c>
      <c r="L799" s="51"/>
      <c r="M799" s="52"/>
    </row>
    <row r="800" spans="1:13" ht="14.25">
      <c r="A800" s="8" t="s">
        <v>29</v>
      </c>
      <c r="B800" s="43" t="s">
        <v>528</v>
      </c>
      <c r="C800" s="44"/>
      <c r="D800" s="9" t="s">
        <v>31</v>
      </c>
      <c r="E800" s="8" t="s">
        <v>522</v>
      </c>
      <c r="F800" s="45" t="s">
        <v>523</v>
      </c>
      <c r="G800" s="46"/>
      <c r="H800" s="2" t="s">
        <v>14</v>
      </c>
      <c r="I800" s="43" t="s">
        <v>201</v>
      </c>
      <c r="J800" s="44"/>
      <c r="K800" s="50">
        <v>255</v>
      </c>
      <c r="L800" s="51"/>
      <c r="M800" s="52"/>
    </row>
    <row r="801" spans="1:13" ht="14.25">
      <c r="A801" s="8" t="s">
        <v>29</v>
      </c>
      <c r="B801" s="43" t="s">
        <v>108</v>
      </c>
      <c r="C801" s="44"/>
      <c r="D801" s="9" t="s">
        <v>31</v>
      </c>
      <c r="E801" s="8" t="s">
        <v>522</v>
      </c>
      <c r="F801" s="45" t="s">
        <v>523</v>
      </c>
      <c r="G801" s="46"/>
      <c r="H801" s="2" t="s">
        <v>14</v>
      </c>
      <c r="I801" s="43" t="s">
        <v>201</v>
      </c>
      <c r="J801" s="44"/>
      <c r="K801" s="50">
        <v>572</v>
      </c>
      <c r="L801" s="51"/>
      <c r="M801" s="52"/>
    </row>
    <row r="802" spans="1:13" ht="14.25">
      <c r="A802" s="8" t="s">
        <v>45</v>
      </c>
      <c r="B802" s="43" t="s">
        <v>124</v>
      </c>
      <c r="C802" s="44"/>
      <c r="D802" s="9" t="s">
        <v>31</v>
      </c>
      <c r="E802" s="8" t="s">
        <v>522</v>
      </c>
      <c r="F802" s="45" t="s">
        <v>523</v>
      </c>
      <c r="G802" s="46"/>
      <c r="H802" s="2" t="s">
        <v>14</v>
      </c>
      <c r="I802" s="43" t="s">
        <v>201</v>
      </c>
      <c r="J802" s="44"/>
      <c r="K802" s="50">
        <v>722</v>
      </c>
      <c r="L802" s="51"/>
      <c r="M802" s="52"/>
    </row>
    <row r="803" spans="1:13" ht="14.25">
      <c r="A803" s="8" t="s">
        <v>45</v>
      </c>
      <c r="B803" s="43" t="s">
        <v>125</v>
      </c>
      <c r="C803" s="44"/>
      <c r="D803" s="9" t="s">
        <v>31</v>
      </c>
      <c r="E803" s="8" t="s">
        <v>522</v>
      </c>
      <c r="F803" s="45" t="s">
        <v>523</v>
      </c>
      <c r="G803" s="46"/>
      <c r="H803" s="2" t="s">
        <v>14</v>
      </c>
      <c r="I803" s="43" t="s">
        <v>201</v>
      </c>
      <c r="J803" s="44"/>
      <c r="K803" s="50">
        <v>780</v>
      </c>
      <c r="L803" s="51"/>
      <c r="M803" s="52"/>
    </row>
    <row r="804" spans="1:13" ht="14.25">
      <c r="A804" s="8" t="s">
        <v>45</v>
      </c>
      <c r="B804" s="43" t="s">
        <v>132</v>
      </c>
      <c r="C804" s="44"/>
      <c r="D804" s="9" t="s">
        <v>31</v>
      </c>
      <c r="E804" s="8" t="s">
        <v>522</v>
      </c>
      <c r="F804" s="45" t="s">
        <v>523</v>
      </c>
      <c r="G804" s="46"/>
      <c r="H804" s="2" t="s">
        <v>14</v>
      </c>
      <c r="I804" s="43" t="s">
        <v>201</v>
      </c>
      <c r="J804" s="44"/>
      <c r="K804" s="50">
        <v>997</v>
      </c>
      <c r="L804" s="51"/>
      <c r="M804" s="52"/>
    </row>
    <row r="805" spans="1:13" ht="14.25">
      <c r="A805" s="8" t="s">
        <v>51</v>
      </c>
      <c r="B805" s="43" t="s">
        <v>141</v>
      </c>
      <c r="C805" s="44"/>
      <c r="D805" s="9" t="s">
        <v>31</v>
      </c>
      <c r="E805" s="8" t="s">
        <v>522</v>
      </c>
      <c r="F805" s="45" t="s">
        <v>523</v>
      </c>
      <c r="G805" s="46"/>
      <c r="H805" s="2" t="s">
        <v>14</v>
      </c>
      <c r="I805" s="43" t="s">
        <v>201</v>
      </c>
      <c r="J805" s="44"/>
      <c r="K805" s="50">
        <v>346</v>
      </c>
      <c r="L805" s="51"/>
      <c r="M805" s="52"/>
    </row>
    <row r="806" spans="1:13" ht="14.25">
      <c r="A806" s="8" t="s">
        <v>51</v>
      </c>
      <c r="B806" s="43" t="s">
        <v>529</v>
      </c>
      <c r="C806" s="44"/>
      <c r="D806" s="9" t="s">
        <v>31</v>
      </c>
      <c r="E806" s="8" t="s">
        <v>522</v>
      </c>
      <c r="F806" s="45" t="s">
        <v>523</v>
      </c>
      <c r="G806" s="46"/>
      <c r="H806" s="2" t="s">
        <v>14</v>
      </c>
      <c r="I806" s="43" t="s">
        <v>201</v>
      </c>
      <c r="J806" s="44"/>
      <c r="K806" s="50">
        <v>713</v>
      </c>
      <c r="L806" s="51"/>
      <c r="M806" s="52"/>
    </row>
    <row r="807" spans="1:13" ht="14.25">
      <c r="A807" s="53" t="s">
        <v>530</v>
      </c>
      <c r="B807" s="54"/>
      <c r="C807" s="54"/>
      <c r="D807" s="54"/>
      <c r="E807" s="54" t="s">
        <v>531</v>
      </c>
      <c r="F807" s="54"/>
      <c r="G807" s="54"/>
      <c r="H807" s="6" t="s">
        <v>26</v>
      </c>
      <c r="I807" s="57" t="s">
        <v>27</v>
      </c>
      <c r="J807" s="58"/>
      <c r="K807" s="59">
        <v>1256.66</v>
      </c>
      <c r="L807" s="59"/>
      <c r="M807" s="60"/>
    </row>
    <row r="808" spans="1:13" ht="14.25">
      <c r="A808" s="55"/>
      <c r="B808" s="56"/>
      <c r="C808" s="56"/>
      <c r="D808" s="56"/>
      <c r="E808" s="56"/>
      <c r="F808" s="56"/>
      <c r="G808" s="56"/>
      <c r="H808" s="7" t="s">
        <v>26</v>
      </c>
      <c r="I808" s="61" t="s">
        <v>28</v>
      </c>
      <c r="J808" s="62"/>
      <c r="K808" s="63">
        <v>0</v>
      </c>
      <c r="L808" s="63"/>
      <c r="M808" s="64"/>
    </row>
    <row r="809" spans="1:13" ht="14.25">
      <c r="A809" s="8" t="s">
        <v>35</v>
      </c>
      <c r="B809" s="43" t="s">
        <v>110</v>
      </c>
      <c r="C809" s="44"/>
      <c r="D809" s="9" t="s">
        <v>31</v>
      </c>
      <c r="E809" s="8" t="s">
        <v>522</v>
      </c>
      <c r="F809" s="45" t="s">
        <v>523</v>
      </c>
      <c r="G809" s="46"/>
      <c r="H809" s="2" t="s">
        <v>15</v>
      </c>
      <c r="I809" s="43" t="s">
        <v>201</v>
      </c>
      <c r="J809" s="44"/>
      <c r="K809" s="50">
        <v>524</v>
      </c>
      <c r="L809" s="51"/>
      <c r="M809" s="52"/>
    </row>
    <row r="810" spans="1:13" ht="14.25">
      <c r="A810" s="8" t="s">
        <v>39</v>
      </c>
      <c r="B810" s="43" t="s">
        <v>117</v>
      </c>
      <c r="C810" s="44"/>
      <c r="D810" s="9" t="s">
        <v>31</v>
      </c>
      <c r="E810" s="8" t="s">
        <v>522</v>
      </c>
      <c r="F810" s="45" t="s">
        <v>523</v>
      </c>
      <c r="G810" s="46"/>
      <c r="H810" s="2" t="s">
        <v>16</v>
      </c>
      <c r="I810" s="43" t="s">
        <v>201</v>
      </c>
      <c r="J810" s="44"/>
      <c r="K810" s="50">
        <v>259</v>
      </c>
      <c r="L810" s="51"/>
      <c r="M810" s="52"/>
    </row>
    <row r="811" spans="1:13" ht="14.25">
      <c r="A811" s="8" t="s">
        <v>51</v>
      </c>
      <c r="B811" s="43" t="s">
        <v>532</v>
      </c>
      <c r="C811" s="44"/>
      <c r="D811" s="9" t="s">
        <v>31</v>
      </c>
      <c r="E811" s="8" t="s">
        <v>522</v>
      </c>
      <c r="F811" s="45" t="s">
        <v>523</v>
      </c>
      <c r="G811" s="46"/>
      <c r="H811" s="2" t="s">
        <v>16</v>
      </c>
      <c r="I811" s="43" t="s">
        <v>201</v>
      </c>
      <c r="J811" s="44"/>
      <c r="K811" s="50">
        <v>146</v>
      </c>
      <c r="L811" s="51"/>
      <c r="M811" s="52"/>
    </row>
    <row r="812" spans="1:13" ht="14.25">
      <c r="A812" s="53" t="s">
        <v>533</v>
      </c>
      <c r="B812" s="54"/>
      <c r="C812" s="54"/>
      <c r="D812" s="54"/>
      <c r="E812" s="54" t="s">
        <v>534</v>
      </c>
      <c r="F812" s="54"/>
      <c r="G812" s="54"/>
      <c r="H812" s="6" t="s">
        <v>26</v>
      </c>
      <c r="I812" s="57" t="s">
        <v>27</v>
      </c>
      <c r="J812" s="58"/>
      <c r="K812" s="59">
        <v>6640.06</v>
      </c>
      <c r="L812" s="59"/>
      <c r="M812" s="60"/>
    </row>
    <row r="813" spans="1:13" ht="14.25">
      <c r="A813" s="55"/>
      <c r="B813" s="56"/>
      <c r="C813" s="56"/>
      <c r="D813" s="56"/>
      <c r="E813" s="56"/>
      <c r="F813" s="56"/>
      <c r="G813" s="56"/>
      <c r="H813" s="7" t="s">
        <v>26</v>
      </c>
      <c r="I813" s="61" t="s">
        <v>28</v>
      </c>
      <c r="J813" s="62"/>
      <c r="K813" s="63">
        <v>0</v>
      </c>
      <c r="L813" s="63"/>
      <c r="M813" s="64"/>
    </row>
    <row r="814" spans="1:13" ht="14.25">
      <c r="A814" s="8" t="s">
        <v>62</v>
      </c>
      <c r="B814" s="43" t="s">
        <v>97</v>
      </c>
      <c r="C814" s="44"/>
      <c r="D814" s="9" t="s">
        <v>31</v>
      </c>
      <c r="E814" s="8" t="s">
        <v>526</v>
      </c>
      <c r="F814" s="45" t="s">
        <v>527</v>
      </c>
      <c r="G814" s="46"/>
      <c r="H814" s="2" t="s">
        <v>15</v>
      </c>
      <c r="I814" s="43" t="s">
        <v>201</v>
      </c>
      <c r="J814" s="44"/>
      <c r="K814" s="50">
        <v>759</v>
      </c>
      <c r="L814" s="51"/>
      <c r="M814" s="52"/>
    </row>
    <row r="815" spans="1:13" ht="14.25">
      <c r="A815" s="8" t="s">
        <v>62</v>
      </c>
      <c r="B815" s="43" t="s">
        <v>98</v>
      </c>
      <c r="C815" s="44"/>
      <c r="D815" s="9" t="s">
        <v>31</v>
      </c>
      <c r="E815" s="8" t="s">
        <v>526</v>
      </c>
      <c r="F815" s="45" t="s">
        <v>527</v>
      </c>
      <c r="G815" s="46"/>
      <c r="H815" s="2" t="s">
        <v>15</v>
      </c>
      <c r="I815" s="43" t="s">
        <v>201</v>
      </c>
      <c r="J815" s="44"/>
      <c r="K815" s="50">
        <v>317</v>
      </c>
      <c r="L815" s="51"/>
      <c r="M815" s="52"/>
    </row>
    <row r="816" spans="1:13" ht="14.25">
      <c r="A816" s="8" t="s">
        <v>45</v>
      </c>
      <c r="B816" s="43" t="s">
        <v>126</v>
      </c>
      <c r="C816" s="44"/>
      <c r="D816" s="9" t="s">
        <v>31</v>
      </c>
      <c r="E816" s="8" t="s">
        <v>522</v>
      </c>
      <c r="F816" s="45" t="s">
        <v>523</v>
      </c>
      <c r="G816" s="46"/>
      <c r="H816" s="2" t="s">
        <v>15</v>
      </c>
      <c r="I816" s="43" t="s">
        <v>201</v>
      </c>
      <c r="J816" s="44"/>
      <c r="K816" s="50">
        <v>663</v>
      </c>
      <c r="L816" s="51"/>
      <c r="M816" s="52"/>
    </row>
    <row r="817" spans="1:13" ht="14.25">
      <c r="A817" s="8" t="s">
        <v>45</v>
      </c>
      <c r="B817" s="43" t="s">
        <v>127</v>
      </c>
      <c r="C817" s="44"/>
      <c r="D817" s="9" t="s">
        <v>31</v>
      </c>
      <c r="E817" s="8" t="s">
        <v>522</v>
      </c>
      <c r="F817" s="45" t="s">
        <v>523</v>
      </c>
      <c r="G817" s="46"/>
      <c r="H817" s="2" t="s">
        <v>15</v>
      </c>
      <c r="I817" s="43" t="s">
        <v>201</v>
      </c>
      <c r="J817" s="44"/>
      <c r="K817" s="50">
        <v>502</v>
      </c>
      <c r="L817" s="51"/>
      <c r="M817" s="52"/>
    </row>
    <row r="818" spans="1:13" ht="14.25">
      <c r="A818" s="8" t="s">
        <v>45</v>
      </c>
      <c r="B818" s="43" t="s">
        <v>128</v>
      </c>
      <c r="C818" s="44"/>
      <c r="D818" s="9" t="s">
        <v>31</v>
      </c>
      <c r="E818" s="8" t="s">
        <v>522</v>
      </c>
      <c r="F818" s="45" t="s">
        <v>523</v>
      </c>
      <c r="G818" s="46"/>
      <c r="H818" s="2" t="s">
        <v>15</v>
      </c>
      <c r="I818" s="43" t="s">
        <v>201</v>
      </c>
      <c r="J818" s="44"/>
      <c r="K818" s="50">
        <v>72</v>
      </c>
      <c r="L818" s="51"/>
      <c r="M818" s="52"/>
    </row>
    <row r="819" spans="1:13" ht="14.25">
      <c r="A819" s="8" t="s">
        <v>45</v>
      </c>
      <c r="B819" s="43" t="s">
        <v>133</v>
      </c>
      <c r="C819" s="44"/>
      <c r="D819" s="9" t="s">
        <v>31</v>
      </c>
      <c r="E819" s="8" t="s">
        <v>522</v>
      </c>
      <c r="F819" s="45" t="s">
        <v>523</v>
      </c>
      <c r="G819" s="46"/>
      <c r="H819" s="2" t="s">
        <v>15</v>
      </c>
      <c r="I819" s="43" t="s">
        <v>201</v>
      </c>
      <c r="J819" s="44"/>
      <c r="K819" s="50">
        <v>891</v>
      </c>
      <c r="L819" s="51"/>
      <c r="M819" s="52"/>
    </row>
    <row r="820" spans="1:13" ht="14.25">
      <c r="A820" s="8" t="s">
        <v>51</v>
      </c>
      <c r="B820" s="43" t="s">
        <v>134</v>
      </c>
      <c r="C820" s="44"/>
      <c r="D820" s="9" t="s">
        <v>31</v>
      </c>
      <c r="E820" s="8" t="s">
        <v>522</v>
      </c>
      <c r="F820" s="45" t="s">
        <v>523</v>
      </c>
      <c r="G820" s="46"/>
      <c r="H820" s="2" t="s">
        <v>15</v>
      </c>
      <c r="I820" s="43" t="s">
        <v>201</v>
      </c>
      <c r="J820" s="44"/>
      <c r="K820" s="50">
        <v>566</v>
      </c>
      <c r="L820" s="51"/>
      <c r="M820" s="52"/>
    </row>
    <row r="821" spans="1:13" ht="14.25">
      <c r="A821" s="8" t="s">
        <v>51</v>
      </c>
      <c r="B821" s="43" t="s">
        <v>135</v>
      </c>
      <c r="C821" s="44"/>
      <c r="D821" s="9" t="s">
        <v>31</v>
      </c>
      <c r="E821" s="8" t="s">
        <v>522</v>
      </c>
      <c r="F821" s="45" t="s">
        <v>523</v>
      </c>
      <c r="G821" s="46"/>
      <c r="H821" s="2" t="s">
        <v>15</v>
      </c>
      <c r="I821" s="43" t="s">
        <v>201</v>
      </c>
      <c r="J821" s="44"/>
      <c r="K821" s="50">
        <v>299</v>
      </c>
      <c r="L821" s="51"/>
      <c r="M821" s="52"/>
    </row>
    <row r="822" spans="1:13" ht="14.25">
      <c r="A822" s="8" t="s">
        <v>51</v>
      </c>
      <c r="B822" s="43" t="s">
        <v>139</v>
      </c>
      <c r="C822" s="44"/>
      <c r="D822" s="9" t="s">
        <v>31</v>
      </c>
      <c r="E822" s="8" t="s">
        <v>522</v>
      </c>
      <c r="F822" s="45" t="s">
        <v>523</v>
      </c>
      <c r="G822" s="46"/>
      <c r="H822" s="2" t="s">
        <v>15</v>
      </c>
      <c r="I822" s="43" t="s">
        <v>201</v>
      </c>
      <c r="J822" s="44"/>
      <c r="K822" s="50">
        <v>121</v>
      </c>
      <c r="L822" s="51"/>
      <c r="M822" s="52"/>
    </row>
    <row r="823" spans="1:13" ht="14.25">
      <c r="A823" s="8" t="s">
        <v>51</v>
      </c>
      <c r="B823" s="43" t="s">
        <v>140</v>
      </c>
      <c r="C823" s="44"/>
      <c r="D823" s="9" t="s">
        <v>31</v>
      </c>
      <c r="E823" s="8" t="s">
        <v>522</v>
      </c>
      <c r="F823" s="45" t="s">
        <v>523</v>
      </c>
      <c r="G823" s="46"/>
      <c r="H823" s="2" t="s">
        <v>15</v>
      </c>
      <c r="I823" s="43" t="s">
        <v>201</v>
      </c>
      <c r="J823" s="44"/>
      <c r="K823" s="50">
        <v>137</v>
      </c>
      <c r="L823" s="51"/>
      <c r="M823" s="52"/>
    </row>
    <row r="824" spans="1:13" ht="14.25">
      <c r="A824" s="8" t="s">
        <v>54</v>
      </c>
      <c r="B824" s="43" t="s">
        <v>535</v>
      </c>
      <c r="C824" s="44"/>
      <c r="D824" s="9" t="s">
        <v>31</v>
      </c>
      <c r="E824" s="8" t="s">
        <v>522</v>
      </c>
      <c r="F824" s="45" t="s">
        <v>523</v>
      </c>
      <c r="G824" s="46"/>
      <c r="H824" s="2" t="s">
        <v>15</v>
      </c>
      <c r="I824" s="43" t="s">
        <v>201</v>
      </c>
      <c r="J824" s="44"/>
      <c r="K824" s="50">
        <v>148</v>
      </c>
      <c r="L824" s="51"/>
      <c r="M824" s="52"/>
    </row>
    <row r="825" spans="1:13" ht="14.25">
      <c r="A825" s="8" t="s">
        <v>54</v>
      </c>
      <c r="B825" s="43" t="s">
        <v>143</v>
      </c>
      <c r="C825" s="44"/>
      <c r="D825" s="9" t="s">
        <v>31</v>
      </c>
      <c r="E825" s="8" t="s">
        <v>522</v>
      </c>
      <c r="F825" s="45" t="s">
        <v>523</v>
      </c>
      <c r="G825" s="46"/>
      <c r="H825" s="2" t="s">
        <v>15</v>
      </c>
      <c r="I825" s="43" t="s">
        <v>201</v>
      </c>
      <c r="J825" s="44"/>
      <c r="K825" s="50">
        <v>209</v>
      </c>
      <c r="L825" s="51"/>
      <c r="M825" s="52"/>
    </row>
    <row r="826" spans="1:13" ht="14.25">
      <c r="A826" s="8" t="s">
        <v>54</v>
      </c>
      <c r="B826" s="43" t="s">
        <v>145</v>
      </c>
      <c r="C826" s="44"/>
      <c r="D826" s="9" t="s">
        <v>31</v>
      </c>
      <c r="E826" s="8" t="s">
        <v>522</v>
      </c>
      <c r="F826" s="45" t="s">
        <v>523</v>
      </c>
      <c r="G826" s="46"/>
      <c r="H826" s="2" t="s">
        <v>15</v>
      </c>
      <c r="I826" s="43" t="s">
        <v>201</v>
      </c>
      <c r="J826" s="44"/>
      <c r="K826" s="50">
        <v>367</v>
      </c>
      <c r="L826" s="51"/>
      <c r="M826" s="52"/>
    </row>
    <row r="827" spans="1:13" ht="14.25">
      <c r="A827" s="8" t="s">
        <v>54</v>
      </c>
      <c r="B827" s="43" t="s">
        <v>147</v>
      </c>
      <c r="C827" s="44"/>
      <c r="D827" s="9" t="s">
        <v>31</v>
      </c>
      <c r="E827" s="8" t="s">
        <v>522</v>
      </c>
      <c r="F827" s="45" t="s">
        <v>523</v>
      </c>
      <c r="G827" s="46"/>
      <c r="H827" s="2" t="s">
        <v>15</v>
      </c>
      <c r="I827" s="43" t="s">
        <v>201</v>
      </c>
      <c r="J827" s="44"/>
      <c r="K827" s="50">
        <v>547</v>
      </c>
      <c r="L827" s="51"/>
      <c r="M827" s="52"/>
    </row>
    <row r="828" spans="1:13" ht="14.25">
      <c r="A828" s="8" t="s">
        <v>54</v>
      </c>
      <c r="B828" s="43" t="s">
        <v>148</v>
      </c>
      <c r="C828" s="44"/>
      <c r="D828" s="9" t="s">
        <v>31</v>
      </c>
      <c r="E828" s="8" t="s">
        <v>522</v>
      </c>
      <c r="F828" s="45" t="s">
        <v>523</v>
      </c>
      <c r="G828" s="46"/>
      <c r="H828" s="2" t="s">
        <v>15</v>
      </c>
      <c r="I828" s="43" t="s">
        <v>201</v>
      </c>
      <c r="J828" s="44"/>
      <c r="K828" s="50">
        <v>158</v>
      </c>
      <c r="L828" s="51"/>
      <c r="M828" s="52"/>
    </row>
    <row r="829" spans="1:13" ht="14.25">
      <c r="A829" s="53" t="s">
        <v>536</v>
      </c>
      <c r="B829" s="54"/>
      <c r="C829" s="54"/>
      <c r="D829" s="54"/>
      <c r="E829" s="54" t="s">
        <v>537</v>
      </c>
      <c r="F829" s="54"/>
      <c r="G829" s="54"/>
      <c r="H829" s="6" t="s">
        <v>26</v>
      </c>
      <c r="I829" s="57" t="s">
        <v>27</v>
      </c>
      <c r="J829" s="58"/>
      <c r="K829" s="59">
        <v>2273.53</v>
      </c>
      <c r="L829" s="59"/>
      <c r="M829" s="60"/>
    </row>
    <row r="830" spans="1:13" ht="14.25">
      <c r="A830" s="55"/>
      <c r="B830" s="56"/>
      <c r="C830" s="56"/>
      <c r="D830" s="56"/>
      <c r="E830" s="56"/>
      <c r="F830" s="56"/>
      <c r="G830" s="56"/>
      <c r="H830" s="7" t="s">
        <v>26</v>
      </c>
      <c r="I830" s="61" t="s">
        <v>28</v>
      </c>
      <c r="J830" s="62"/>
      <c r="K830" s="63">
        <v>0</v>
      </c>
      <c r="L830" s="63"/>
      <c r="M830" s="64"/>
    </row>
    <row r="831" spans="1:13" ht="14.25">
      <c r="A831" s="8" t="s">
        <v>62</v>
      </c>
      <c r="B831" s="43" t="s">
        <v>96</v>
      </c>
      <c r="C831" s="44"/>
      <c r="D831" s="9" t="s">
        <v>31</v>
      </c>
      <c r="E831" s="8" t="s">
        <v>526</v>
      </c>
      <c r="F831" s="45" t="s">
        <v>527</v>
      </c>
      <c r="G831" s="46"/>
      <c r="H831" s="2" t="s">
        <v>15</v>
      </c>
      <c r="I831" s="43" t="s">
        <v>201</v>
      </c>
      <c r="J831" s="44"/>
      <c r="K831" s="50">
        <v>1010</v>
      </c>
      <c r="L831" s="51"/>
      <c r="M831" s="52"/>
    </row>
    <row r="832" spans="1:13" ht="14.25">
      <c r="A832" s="8" t="s">
        <v>39</v>
      </c>
      <c r="B832" s="43" t="s">
        <v>118</v>
      </c>
      <c r="C832" s="44"/>
      <c r="D832" s="9" t="s">
        <v>31</v>
      </c>
      <c r="E832" s="8" t="s">
        <v>522</v>
      </c>
      <c r="F832" s="45" t="s">
        <v>523</v>
      </c>
      <c r="G832" s="46"/>
      <c r="H832" s="2" t="s">
        <v>15</v>
      </c>
      <c r="I832" s="43" t="s">
        <v>201</v>
      </c>
      <c r="J832" s="44"/>
      <c r="K832" s="50">
        <v>220</v>
      </c>
      <c r="L832" s="51"/>
      <c r="M832" s="52"/>
    </row>
    <row r="833" spans="1:13" ht="14.25">
      <c r="A833" s="8" t="s">
        <v>54</v>
      </c>
      <c r="B833" s="43" t="s">
        <v>144</v>
      </c>
      <c r="C833" s="44"/>
      <c r="D833" s="9" t="s">
        <v>31</v>
      </c>
      <c r="E833" s="8" t="s">
        <v>522</v>
      </c>
      <c r="F833" s="45" t="s">
        <v>523</v>
      </c>
      <c r="G833" s="46"/>
      <c r="H833" s="2" t="s">
        <v>15</v>
      </c>
      <c r="I833" s="43" t="s">
        <v>201</v>
      </c>
      <c r="J833" s="44"/>
      <c r="K833" s="50">
        <v>867</v>
      </c>
      <c r="L833" s="51"/>
      <c r="M833" s="52"/>
    </row>
    <row r="834" spans="1:13" ht="14.25">
      <c r="A834" s="53" t="s">
        <v>538</v>
      </c>
      <c r="B834" s="54"/>
      <c r="C834" s="54"/>
      <c r="D834" s="54"/>
      <c r="E834" s="54" t="s">
        <v>539</v>
      </c>
      <c r="F834" s="54"/>
      <c r="G834" s="54"/>
      <c r="H834" s="6" t="s">
        <v>26</v>
      </c>
      <c r="I834" s="57" t="s">
        <v>27</v>
      </c>
      <c r="J834" s="58"/>
      <c r="K834" s="59">
        <v>7452.16</v>
      </c>
      <c r="L834" s="59"/>
      <c r="M834" s="60"/>
    </row>
    <row r="835" spans="1:13" ht="14.25">
      <c r="A835" s="55"/>
      <c r="B835" s="56"/>
      <c r="C835" s="56"/>
      <c r="D835" s="56"/>
      <c r="E835" s="56"/>
      <c r="F835" s="56"/>
      <c r="G835" s="56"/>
      <c r="H835" s="7" t="s">
        <v>26</v>
      </c>
      <c r="I835" s="61" t="s">
        <v>28</v>
      </c>
      <c r="J835" s="62"/>
      <c r="K835" s="63">
        <v>0</v>
      </c>
      <c r="L835" s="63"/>
      <c r="M835" s="64"/>
    </row>
    <row r="836" spans="1:13" ht="14.25">
      <c r="A836" s="8" t="s">
        <v>29</v>
      </c>
      <c r="B836" s="43" t="s">
        <v>99</v>
      </c>
      <c r="C836" s="44"/>
      <c r="D836" s="9" t="s">
        <v>100</v>
      </c>
      <c r="E836" s="8" t="s">
        <v>522</v>
      </c>
      <c r="F836" s="45" t="s">
        <v>523</v>
      </c>
      <c r="G836" s="46"/>
      <c r="H836" s="2" t="s">
        <v>15</v>
      </c>
      <c r="I836" s="43" t="s">
        <v>201</v>
      </c>
      <c r="J836" s="44"/>
      <c r="K836" s="50">
        <v>592</v>
      </c>
      <c r="L836" s="51"/>
      <c r="M836" s="52"/>
    </row>
    <row r="837" spans="1:13" ht="14.25">
      <c r="A837" s="8" t="s">
        <v>29</v>
      </c>
      <c r="B837" s="43" t="s">
        <v>104</v>
      </c>
      <c r="C837" s="44"/>
      <c r="D837" s="9" t="s">
        <v>31</v>
      </c>
      <c r="E837" s="8" t="s">
        <v>522</v>
      </c>
      <c r="F837" s="45" t="s">
        <v>523</v>
      </c>
      <c r="G837" s="46"/>
      <c r="H837" s="2" t="s">
        <v>16</v>
      </c>
      <c r="I837" s="43" t="s">
        <v>201</v>
      </c>
      <c r="J837" s="44"/>
      <c r="K837" s="50">
        <v>1569</v>
      </c>
      <c r="L837" s="51"/>
      <c r="M837" s="52"/>
    </row>
    <row r="838" spans="1:13" ht="14.25">
      <c r="A838" s="8" t="s">
        <v>29</v>
      </c>
      <c r="B838" s="43" t="s">
        <v>540</v>
      </c>
      <c r="C838" s="44"/>
      <c r="D838" s="9" t="s">
        <v>31</v>
      </c>
      <c r="E838" s="8" t="s">
        <v>522</v>
      </c>
      <c r="F838" s="45" t="s">
        <v>523</v>
      </c>
      <c r="G838" s="46"/>
      <c r="H838" s="2" t="s">
        <v>15</v>
      </c>
      <c r="I838" s="43" t="s">
        <v>201</v>
      </c>
      <c r="J838" s="44"/>
      <c r="K838" s="50">
        <v>301</v>
      </c>
      <c r="L838" s="51"/>
      <c r="M838" s="52"/>
    </row>
    <row r="839" spans="1:13" ht="14.25">
      <c r="A839" s="8" t="s">
        <v>35</v>
      </c>
      <c r="B839" s="43" t="s">
        <v>109</v>
      </c>
      <c r="C839" s="44"/>
      <c r="D839" s="9" t="s">
        <v>31</v>
      </c>
      <c r="E839" s="8" t="s">
        <v>522</v>
      </c>
      <c r="F839" s="45" t="s">
        <v>523</v>
      </c>
      <c r="G839" s="46"/>
      <c r="H839" s="2" t="s">
        <v>15</v>
      </c>
      <c r="I839" s="43" t="s">
        <v>201</v>
      </c>
      <c r="J839" s="44"/>
      <c r="K839" s="50">
        <v>1395</v>
      </c>
      <c r="L839" s="51"/>
      <c r="M839" s="52"/>
    </row>
    <row r="840" spans="1:13" ht="14.25">
      <c r="A840" s="8" t="s">
        <v>35</v>
      </c>
      <c r="B840" s="43" t="s">
        <v>113</v>
      </c>
      <c r="C840" s="44"/>
      <c r="D840" s="9" t="s">
        <v>31</v>
      </c>
      <c r="E840" s="8" t="s">
        <v>522</v>
      </c>
      <c r="F840" s="45" t="s">
        <v>523</v>
      </c>
      <c r="G840" s="46"/>
      <c r="H840" s="2" t="s">
        <v>15</v>
      </c>
      <c r="I840" s="43" t="s">
        <v>201</v>
      </c>
      <c r="J840" s="44"/>
      <c r="K840" s="50">
        <v>449</v>
      </c>
      <c r="L840" s="51"/>
      <c r="M840" s="52"/>
    </row>
    <row r="841" spans="1:13" ht="14.25">
      <c r="A841" s="8" t="s">
        <v>35</v>
      </c>
      <c r="B841" s="43" t="s">
        <v>116</v>
      </c>
      <c r="C841" s="44"/>
      <c r="D841" s="9" t="s">
        <v>31</v>
      </c>
      <c r="E841" s="8" t="s">
        <v>522</v>
      </c>
      <c r="F841" s="45" t="s">
        <v>523</v>
      </c>
      <c r="G841" s="46"/>
      <c r="H841" s="2" t="s">
        <v>15</v>
      </c>
      <c r="I841" s="43" t="s">
        <v>201</v>
      </c>
      <c r="J841" s="44"/>
      <c r="K841" s="50">
        <v>878</v>
      </c>
      <c r="L841" s="51"/>
      <c r="M841" s="52"/>
    </row>
    <row r="842" spans="1:13" ht="14.25">
      <c r="A842" s="8" t="s">
        <v>51</v>
      </c>
      <c r="B842" s="43" t="s">
        <v>142</v>
      </c>
      <c r="C842" s="44"/>
      <c r="D842" s="9" t="s">
        <v>31</v>
      </c>
      <c r="E842" s="8" t="s">
        <v>522</v>
      </c>
      <c r="F842" s="45" t="s">
        <v>523</v>
      </c>
      <c r="G842" s="46"/>
      <c r="H842" s="2" t="s">
        <v>15</v>
      </c>
      <c r="I842" s="43" t="s">
        <v>201</v>
      </c>
      <c r="J842" s="44"/>
      <c r="K842" s="50">
        <v>320</v>
      </c>
      <c r="L842" s="51"/>
      <c r="M842" s="52"/>
    </row>
    <row r="843" spans="1:13" ht="14.25">
      <c r="A843" s="8" t="s">
        <v>54</v>
      </c>
      <c r="B843" s="43" t="s">
        <v>146</v>
      </c>
      <c r="C843" s="44"/>
      <c r="D843" s="9" t="s">
        <v>31</v>
      </c>
      <c r="E843" s="8" t="s">
        <v>522</v>
      </c>
      <c r="F843" s="45" t="s">
        <v>523</v>
      </c>
      <c r="G843" s="46"/>
      <c r="H843" s="2" t="s">
        <v>15</v>
      </c>
      <c r="I843" s="43" t="s">
        <v>201</v>
      </c>
      <c r="J843" s="44"/>
      <c r="K843" s="50">
        <v>311</v>
      </c>
      <c r="L843" s="51"/>
      <c r="M843" s="52"/>
    </row>
    <row r="844" spans="1:13" ht="14.25">
      <c r="A844" s="53" t="s">
        <v>541</v>
      </c>
      <c r="B844" s="54"/>
      <c r="C844" s="54"/>
      <c r="D844" s="54"/>
      <c r="E844" s="54" t="s">
        <v>542</v>
      </c>
      <c r="F844" s="54"/>
      <c r="G844" s="54"/>
      <c r="H844" s="6" t="s">
        <v>26</v>
      </c>
      <c r="I844" s="57" t="s">
        <v>27</v>
      </c>
      <c r="J844" s="58"/>
      <c r="K844" s="59">
        <v>4959.25</v>
      </c>
      <c r="L844" s="59"/>
      <c r="M844" s="60"/>
    </row>
    <row r="845" spans="1:13" ht="14.25">
      <c r="A845" s="55"/>
      <c r="B845" s="56"/>
      <c r="C845" s="56"/>
      <c r="D845" s="56"/>
      <c r="E845" s="56"/>
      <c r="F845" s="56"/>
      <c r="G845" s="56"/>
      <c r="H845" s="7" t="s">
        <v>26</v>
      </c>
      <c r="I845" s="61" t="s">
        <v>28</v>
      </c>
      <c r="J845" s="62"/>
      <c r="K845" s="63">
        <v>0</v>
      </c>
      <c r="L845" s="63"/>
      <c r="M845" s="64"/>
    </row>
    <row r="846" spans="1:13" ht="14.25">
      <c r="A846" s="8" t="s">
        <v>29</v>
      </c>
      <c r="B846" s="43" t="s">
        <v>105</v>
      </c>
      <c r="C846" s="44"/>
      <c r="D846" s="9" t="s">
        <v>31</v>
      </c>
      <c r="E846" s="8" t="s">
        <v>522</v>
      </c>
      <c r="F846" s="45" t="s">
        <v>523</v>
      </c>
      <c r="G846" s="46"/>
      <c r="H846" s="2" t="s">
        <v>16</v>
      </c>
      <c r="I846" s="43" t="s">
        <v>201</v>
      </c>
      <c r="J846" s="44"/>
      <c r="K846" s="50">
        <v>1967</v>
      </c>
      <c r="L846" s="51"/>
      <c r="M846" s="52"/>
    </row>
    <row r="847" spans="1:13" ht="14.25">
      <c r="A847" s="8" t="s">
        <v>29</v>
      </c>
      <c r="B847" s="43" t="s">
        <v>543</v>
      </c>
      <c r="C847" s="44"/>
      <c r="D847" s="9" t="s">
        <v>31</v>
      </c>
      <c r="E847" s="8" t="s">
        <v>522</v>
      </c>
      <c r="F847" s="45" t="s">
        <v>523</v>
      </c>
      <c r="G847" s="46"/>
      <c r="H847" s="2" t="s">
        <v>16</v>
      </c>
      <c r="I847" s="43" t="s">
        <v>201</v>
      </c>
      <c r="J847" s="44"/>
      <c r="K847" s="50">
        <v>338</v>
      </c>
      <c r="L847" s="51"/>
      <c r="M847" s="52"/>
    </row>
    <row r="848" spans="1:13" ht="14.25">
      <c r="A848" s="8" t="s">
        <v>39</v>
      </c>
      <c r="B848" s="43" t="s">
        <v>544</v>
      </c>
      <c r="C848" s="44"/>
      <c r="D848" s="9" t="s">
        <v>31</v>
      </c>
      <c r="E848" s="8" t="s">
        <v>522</v>
      </c>
      <c r="F848" s="45" t="s">
        <v>523</v>
      </c>
      <c r="G848" s="46"/>
      <c r="H848" s="2" t="s">
        <v>16</v>
      </c>
      <c r="I848" s="43" t="s">
        <v>201</v>
      </c>
      <c r="J848" s="44"/>
      <c r="K848" s="50">
        <v>1266</v>
      </c>
      <c r="L848" s="51"/>
      <c r="M848" s="52"/>
    </row>
    <row r="849" spans="1:13" ht="14.25">
      <c r="A849" s="53" t="s">
        <v>545</v>
      </c>
      <c r="B849" s="54"/>
      <c r="C849" s="54"/>
      <c r="D849" s="54"/>
      <c r="E849" s="54" t="s">
        <v>546</v>
      </c>
      <c r="F849" s="54"/>
      <c r="G849" s="54"/>
      <c r="H849" s="6" t="s">
        <v>26</v>
      </c>
      <c r="I849" s="57" t="s">
        <v>27</v>
      </c>
      <c r="J849" s="58"/>
      <c r="K849" s="59">
        <v>1901.35</v>
      </c>
      <c r="L849" s="59"/>
      <c r="M849" s="60"/>
    </row>
    <row r="850" spans="1:13" ht="14.25">
      <c r="A850" s="55"/>
      <c r="B850" s="56"/>
      <c r="C850" s="56"/>
      <c r="D850" s="56"/>
      <c r="E850" s="56"/>
      <c r="F850" s="56"/>
      <c r="G850" s="56"/>
      <c r="H850" s="7" t="s">
        <v>26</v>
      </c>
      <c r="I850" s="61" t="s">
        <v>28</v>
      </c>
      <c r="J850" s="62"/>
      <c r="K850" s="63">
        <v>0</v>
      </c>
      <c r="L850" s="63"/>
      <c r="M850" s="64"/>
    </row>
    <row r="851" spans="1:13" ht="14.25">
      <c r="A851" s="8" t="s">
        <v>29</v>
      </c>
      <c r="B851" s="43" t="s">
        <v>106</v>
      </c>
      <c r="C851" s="44"/>
      <c r="D851" s="9" t="s">
        <v>31</v>
      </c>
      <c r="E851" s="8" t="s">
        <v>522</v>
      </c>
      <c r="F851" s="45" t="s">
        <v>523</v>
      </c>
      <c r="G851" s="46"/>
      <c r="H851" s="2" t="s">
        <v>15</v>
      </c>
      <c r="I851" s="43" t="s">
        <v>201</v>
      </c>
      <c r="J851" s="44"/>
      <c r="K851" s="50">
        <v>567</v>
      </c>
      <c r="L851" s="51"/>
      <c r="M851" s="52"/>
    </row>
    <row r="852" spans="1:13" ht="14.25">
      <c r="A852" s="8" t="s">
        <v>29</v>
      </c>
      <c r="B852" s="43" t="s">
        <v>107</v>
      </c>
      <c r="C852" s="44"/>
      <c r="D852" s="9" t="s">
        <v>31</v>
      </c>
      <c r="E852" s="8" t="s">
        <v>522</v>
      </c>
      <c r="F852" s="45" t="s">
        <v>523</v>
      </c>
      <c r="G852" s="46"/>
      <c r="H852" s="2" t="s">
        <v>15</v>
      </c>
      <c r="I852" s="43" t="s">
        <v>201</v>
      </c>
      <c r="J852" s="44"/>
      <c r="K852" s="50">
        <v>752</v>
      </c>
      <c r="L852" s="51"/>
      <c r="M852" s="52"/>
    </row>
    <row r="853" spans="1:13" ht="14.25">
      <c r="A853" s="8" t="s">
        <v>51</v>
      </c>
      <c r="B853" s="43" t="s">
        <v>547</v>
      </c>
      <c r="C853" s="44"/>
      <c r="D853" s="9" t="s">
        <v>31</v>
      </c>
      <c r="E853" s="8" t="s">
        <v>522</v>
      </c>
      <c r="F853" s="45" t="s">
        <v>523</v>
      </c>
      <c r="G853" s="46"/>
      <c r="H853" s="2" t="s">
        <v>15</v>
      </c>
      <c r="I853" s="43" t="s">
        <v>201</v>
      </c>
      <c r="J853" s="44"/>
      <c r="K853" s="50">
        <v>171</v>
      </c>
      <c r="L853" s="51"/>
      <c r="M853" s="52"/>
    </row>
    <row r="854" spans="1:13" ht="14.25">
      <c r="A854" s="53" t="s">
        <v>548</v>
      </c>
      <c r="B854" s="54"/>
      <c r="C854" s="54"/>
      <c r="D854" s="54"/>
      <c r="E854" s="54" t="s">
        <v>549</v>
      </c>
      <c r="F854" s="54"/>
      <c r="G854" s="54"/>
      <c r="H854" s="6" t="s">
        <v>26</v>
      </c>
      <c r="I854" s="57" t="s">
        <v>27</v>
      </c>
      <c r="J854" s="58"/>
      <c r="K854" s="59">
        <v>0</v>
      </c>
      <c r="L854" s="59"/>
      <c r="M854" s="60"/>
    </row>
    <row r="855" spans="1:13" ht="14.25">
      <c r="A855" s="55"/>
      <c r="B855" s="56"/>
      <c r="C855" s="56"/>
      <c r="D855" s="56"/>
      <c r="E855" s="56"/>
      <c r="F855" s="56"/>
      <c r="G855" s="56"/>
      <c r="H855" s="7" t="s">
        <v>26</v>
      </c>
      <c r="I855" s="61" t="s">
        <v>28</v>
      </c>
      <c r="J855" s="62"/>
      <c r="K855" s="63">
        <v>0</v>
      </c>
      <c r="L855" s="63"/>
      <c r="M855" s="64"/>
    </row>
    <row r="856" spans="1:13" ht="15" thickBot="1">
      <c r="A856" s="8" t="s">
        <v>54</v>
      </c>
      <c r="B856" s="43" t="s">
        <v>401</v>
      </c>
      <c r="C856" s="44"/>
      <c r="D856" s="9" t="s">
        <v>402</v>
      </c>
      <c r="E856" s="8" t="s">
        <v>550</v>
      </c>
      <c r="F856" s="45" t="s">
        <v>551</v>
      </c>
      <c r="G856" s="46"/>
      <c r="H856" s="2" t="s">
        <v>92</v>
      </c>
      <c r="I856" s="43" t="s">
        <v>201</v>
      </c>
      <c r="J856" s="44"/>
      <c r="K856" s="50">
        <v>158</v>
      </c>
      <c r="L856" s="51"/>
      <c r="M856" s="52"/>
    </row>
    <row r="857" spans="1:15" ht="15" thickBot="1">
      <c r="A857" s="53" t="s">
        <v>552</v>
      </c>
      <c r="B857" s="54"/>
      <c r="C857" s="54"/>
      <c r="D857" s="54"/>
      <c r="E857" s="54" t="s">
        <v>553</v>
      </c>
      <c r="F857" s="54"/>
      <c r="G857" s="54"/>
      <c r="H857" s="6" t="s">
        <v>26</v>
      </c>
      <c r="I857" s="57" t="s">
        <v>27</v>
      </c>
      <c r="J857" s="58"/>
      <c r="K857" s="59">
        <f>K859+K862+K863+K865+K867+K869+K872</f>
        <v>210</v>
      </c>
      <c r="L857" s="59"/>
      <c r="M857" s="60"/>
      <c r="O857" s="26">
        <v>210</v>
      </c>
    </row>
    <row r="858" spans="1:16" ht="15" thickBot="1">
      <c r="A858" s="55"/>
      <c r="B858" s="56"/>
      <c r="C858" s="56"/>
      <c r="D858" s="56"/>
      <c r="E858" s="56"/>
      <c r="F858" s="56"/>
      <c r="G858" s="56"/>
      <c r="H858" s="7" t="s">
        <v>26</v>
      </c>
      <c r="I858" s="61" t="s">
        <v>28</v>
      </c>
      <c r="J858" s="62"/>
      <c r="K858" s="63">
        <f>K860+K861+K864+K866+K868+K870+K871</f>
        <v>323</v>
      </c>
      <c r="L858" s="63"/>
      <c r="M858" s="64"/>
      <c r="P858" s="26">
        <v>323</v>
      </c>
    </row>
    <row r="859" spans="1:13" ht="14.25">
      <c r="A859" s="8" t="s">
        <v>62</v>
      </c>
      <c r="B859" s="43" t="s">
        <v>401</v>
      </c>
      <c r="C859" s="44"/>
      <c r="D859" s="9" t="s">
        <v>402</v>
      </c>
      <c r="E859" s="8" t="s">
        <v>214</v>
      </c>
      <c r="F859" s="45" t="s">
        <v>215</v>
      </c>
      <c r="G859" s="46"/>
      <c r="H859" s="2" t="s">
        <v>14</v>
      </c>
      <c r="I859" s="43" t="s">
        <v>138</v>
      </c>
      <c r="J859" s="44"/>
      <c r="K859" s="50">
        <v>25</v>
      </c>
      <c r="L859" s="51"/>
      <c r="M859" s="52"/>
    </row>
    <row r="860" spans="1:13" ht="14.25">
      <c r="A860" s="8" t="s">
        <v>62</v>
      </c>
      <c r="B860" s="43" t="s">
        <v>401</v>
      </c>
      <c r="C860" s="44"/>
      <c r="D860" s="9" t="s">
        <v>402</v>
      </c>
      <c r="E860" s="8" t="s">
        <v>136</v>
      </c>
      <c r="F860" s="45" t="s">
        <v>137</v>
      </c>
      <c r="G860" s="46"/>
      <c r="H860" s="2" t="s">
        <v>14</v>
      </c>
      <c r="I860" s="43" t="s">
        <v>138</v>
      </c>
      <c r="J860" s="44"/>
      <c r="K860" s="68">
        <v>38</v>
      </c>
      <c r="L860" s="69"/>
      <c r="M860" s="70"/>
    </row>
    <row r="861" spans="1:13" ht="14.25">
      <c r="A861" s="8" t="s">
        <v>29</v>
      </c>
      <c r="B861" s="43" t="s">
        <v>401</v>
      </c>
      <c r="C861" s="44"/>
      <c r="D861" s="9" t="s">
        <v>402</v>
      </c>
      <c r="E861" s="8" t="s">
        <v>136</v>
      </c>
      <c r="F861" s="45" t="s">
        <v>137</v>
      </c>
      <c r="G861" s="46"/>
      <c r="H861" s="2" t="s">
        <v>14</v>
      </c>
      <c r="I861" s="43" t="s">
        <v>138</v>
      </c>
      <c r="J861" s="44"/>
      <c r="K861" s="68">
        <v>75</v>
      </c>
      <c r="L861" s="69"/>
      <c r="M861" s="70"/>
    </row>
    <row r="862" spans="1:13" ht="14.25">
      <c r="A862" s="8" t="s">
        <v>29</v>
      </c>
      <c r="B862" s="43" t="s">
        <v>401</v>
      </c>
      <c r="C862" s="44"/>
      <c r="D862" s="9" t="s">
        <v>402</v>
      </c>
      <c r="E862" s="8" t="s">
        <v>214</v>
      </c>
      <c r="F862" s="45" t="s">
        <v>215</v>
      </c>
      <c r="G862" s="46"/>
      <c r="H862" s="2" t="s">
        <v>14</v>
      </c>
      <c r="I862" s="43" t="s">
        <v>138</v>
      </c>
      <c r="J862" s="44"/>
      <c r="K862" s="50">
        <v>40</v>
      </c>
      <c r="L862" s="51"/>
      <c r="M862" s="52"/>
    </row>
    <row r="863" spans="1:13" ht="14.25">
      <c r="A863" s="8" t="s">
        <v>35</v>
      </c>
      <c r="B863" s="43" t="s">
        <v>401</v>
      </c>
      <c r="C863" s="44"/>
      <c r="D863" s="9" t="s">
        <v>402</v>
      </c>
      <c r="E863" s="8" t="s">
        <v>214</v>
      </c>
      <c r="F863" s="45" t="s">
        <v>215</v>
      </c>
      <c r="G863" s="46"/>
      <c r="H863" s="2" t="s">
        <v>14</v>
      </c>
      <c r="I863" s="43" t="s">
        <v>138</v>
      </c>
      <c r="J863" s="44"/>
      <c r="K863" s="50">
        <v>40</v>
      </c>
      <c r="L863" s="51"/>
      <c r="M863" s="52"/>
    </row>
    <row r="864" spans="1:13" ht="14.25">
      <c r="A864" s="8" t="s">
        <v>35</v>
      </c>
      <c r="B864" s="43" t="s">
        <v>401</v>
      </c>
      <c r="C864" s="44"/>
      <c r="D864" s="9" t="s">
        <v>402</v>
      </c>
      <c r="E864" s="8" t="s">
        <v>136</v>
      </c>
      <c r="F864" s="45" t="s">
        <v>137</v>
      </c>
      <c r="G864" s="46"/>
      <c r="H864" s="2" t="s">
        <v>14</v>
      </c>
      <c r="I864" s="43" t="s">
        <v>138</v>
      </c>
      <c r="J864" s="44"/>
      <c r="K864" s="68">
        <v>55</v>
      </c>
      <c r="L864" s="69"/>
      <c r="M864" s="70"/>
    </row>
    <row r="865" spans="1:16" ht="14.25">
      <c r="A865" s="8" t="s">
        <v>39</v>
      </c>
      <c r="B865" s="43" t="s">
        <v>401</v>
      </c>
      <c r="C865" s="44"/>
      <c r="D865" s="9" t="s">
        <v>402</v>
      </c>
      <c r="E865" s="8" t="s">
        <v>214</v>
      </c>
      <c r="F865" s="45" t="s">
        <v>215</v>
      </c>
      <c r="G865" s="46"/>
      <c r="H865" s="2" t="s">
        <v>14</v>
      </c>
      <c r="I865" s="43" t="s">
        <v>138</v>
      </c>
      <c r="J865" s="44"/>
      <c r="K865" s="50">
        <v>20</v>
      </c>
      <c r="L865" s="51"/>
      <c r="M865" s="52"/>
      <c r="P865" s="27"/>
    </row>
    <row r="866" spans="1:13" ht="14.25">
      <c r="A866" s="8" t="s">
        <v>39</v>
      </c>
      <c r="B866" s="43" t="s">
        <v>401</v>
      </c>
      <c r="C866" s="44"/>
      <c r="D866" s="9" t="s">
        <v>402</v>
      </c>
      <c r="E866" s="8" t="s">
        <v>136</v>
      </c>
      <c r="F866" s="45" t="s">
        <v>137</v>
      </c>
      <c r="G866" s="46"/>
      <c r="H866" s="2" t="s">
        <v>14</v>
      </c>
      <c r="I866" s="43" t="s">
        <v>138</v>
      </c>
      <c r="J866" s="44"/>
      <c r="K866" s="68">
        <v>35</v>
      </c>
      <c r="L866" s="69"/>
      <c r="M866" s="70"/>
    </row>
    <row r="867" spans="1:13" ht="14.25">
      <c r="A867" s="8" t="s">
        <v>45</v>
      </c>
      <c r="B867" s="43" t="s">
        <v>401</v>
      </c>
      <c r="C867" s="44"/>
      <c r="D867" s="9" t="s">
        <v>402</v>
      </c>
      <c r="E867" s="8" t="s">
        <v>214</v>
      </c>
      <c r="F867" s="45" t="s">
        <v>215</v>
      </c>
      <c r="G867" s="46"/>
      <c r="H867" s="2" t="s">
        <v>14</v>
      </c>
      <c r="I867" s="43" t="s">
        <v>138</v>
      </c>
      <c r="J867" s="44"/>
      <c r="K867" s="50">
        <v>50</v>
      </c>
      <c r="L867" s="51"/>
      <c r="M867" s="52"/>
    </row>
    <row r="868" spans="1:13" ht="14.25">
      <c r="A868" s="8" t="s">
        <v>45</v>
      </c>
      <c r="B868" s="43" t="s">
        <v>401</v>
      </c>
      <c r="C868" s="44"/>
      <c r="D868" s="9" t="s">
        <v>402</v>
      </c>
      <c r="E868" s="8" t="s">
        <v>136</v>
      </c>
      <c r="F868" s="45" t="s">
        <v>137</v>
      </c>
      <c r="G868" s="46"/>
      <c r="H868" s="2" t="s">
        <v>14</v>
      </c>
      <c r="I868" s="43" t="s">
        <v>138</v>
      </c>
      <c r="J868" s="44"/>
      <c r="K868" s="68">
        <v>50</v>
      </c>
      <c r="L868" s="69"/>
      <c r="M868" s="70"/>
    </row>
    <row r="869" spans="1:13" ht="14.25">
      <c r="A869" s="8" t="s">
        <v>51</v>
      </c>
      <c r="B869" s="43" t="s">
        <v>401</v>
      </c>
      <c r="C869" s="44"/>
      <c r="D869" s="9" t="s">
        <v>402</v>
      </c>
      <c r="E869" s="8" t="s">
        <v>214</v>
      </c>
      <c r="F869" s="45" t="s">
        <v>215</v>
      </c>
      <c r="G869" s="46"/>
      <c r="H869" s="2" t="s">
        <v>14</v>
      </c>
      <c r="I869" s="43" t="s">
        <v>138</v>
      </c>
      <c r="J869" s="44"/>
      <c r="K869" s="50">
        <v>20</v>
      </c>
      <c r="L869" s="51"/>
      <c r="M869" s="52"/>
    </row>
    <row r="870" spans="1:13" ht="14.25">
      <c r="A870" s="8" t="s">
        <v>51</v>
      </c>
      <c r="B870" s="43" t="s">
        <v>401</v>
      </c>
      <c r="C870" s="44"/>
      <c r="D870" s="9" t="s">
        <v>402</v>
      </c>
      <c r="E870" s="8" t="s">
        <v>136</v>
      </c>
      <c r="F870" s="45" t="s">
        <v>137</v>
      </c>
      <c r="G870" s="46"/>
      <c r="H870" s="2" t="s">
        <v>14</v>
      </c>
      <c r="I870" s="43" t="s">
        <v>138</v>
      </c>
      <c r="J870" s="44"/>
      <c r="K870" s="68">
        <v>30</v>
      </c>
      <c r="L870" s="69"/>
      <c r="M870" s="70"/>
    </row>
    <row r="871" spans="1:13" ht="14.25">
      <c r="A871" s="8" t="s">
        <v>54</v>
      </c>
      <c r="B871" s="43" t="s">
        <v>401</v>
      </c>
      <c r="C871" s="44"/>
      <c r="D871" s="9" t="s">
        <v>402</v>
      </c>
      <c r="E871" s="8" t="s">
        <v>136</v>
      </c>
      <c r="F871" s="45" t="s">
        <v>137</v>
      </c>
      <c r="G871" s="46"/>
      <c r="H871" s="2" t="s">
        <v>14</v>
      </c>
      <c r="I871" s="43" t="s">
        <v>138</v>
      </c>
      <c r="J871" s="44"/>
      <c r="K871" s="68">
        <v>40</v>
      </c>
      <c r="L871" s="69"/>
      <c r="M871" s="70"/>
    </row>
    <row r="872" spans="1:13" ht="14.25">
      <c r="A872" s="8" t="s">
        <v>54</v>
      </c>
      <c r="B872" s="43" t="s">
        <v>401</v>
      </c>
      <c r="C872" s="44"/>
      <c r="D872" s="9" t="s">
        <v>402</v>
      </c>
      <c r="E872" s="8" t="s">
        <v>214</v>
      </c>
      <c r="F872" s="45" t="s">
        <v>215</v>
      </c>
      <c r="G872" s="46"/>
      <c r="H872" s="2" t="s">
        <v>14</v>
      </c>
      <c r="I872" s="43" t="s">
        <v>138</v>
      </c>
      <c r="J872" s="44"/>
      <c r="K872" s="50">
        <v>15</v>
      </c>
      <c r="L872" s="51"/>
      <c r="M872" s="52"/>
    </row>
    <row r="873" spans="1:13" ht="14.25">
      <c r="A873" s="53" t="s">
        <v>554</v>
      </c>
      <c r="B873" s="54"/>
      <c r="C873" s="54"/>
      <c r="D873" s="54"/>
      <c r="E873" s="54" t="s">
        <v>555</v>
      </c>
      <c r="F873" s="54"/>
      <c r="G873" s="54"/>
      <c r="H873" s="6" t="s">
        <v>26</v>
      </c>
      <c r="I873" s="57" t="s">
        <v>27</v>
      </c>
      <c r="J873" s="58"/>
      <c r="K873" s="59">
        <v>1480.13</v>
      </c>
      <c r="L873" s="59"/>
      <c r="M873" s="60"/>
    </row>
    <row r="874" spans="1:13" ht="14.25">
      <c r="A874" s="55"/>
      <c r="B874" s="56"/>
      <c r="C874" s="56"/>
      <c r="D874" s="56"/>
      <c r="E874" s="56"/>
      <c r="F874" s="56"/>
      <c r="G874" s="56"/>
      <c r="H874" s="7" t="s">
        <v>26</v>
      </c>
      <c r="I874" s="61" t="s">
        <v>28</v>
      </c>
      <c r="J874" s="62"/>
      <c r="K874" s="63">
        <v>0</v>
      </c>
      <c r="L874" s="63"/>
      <c r="M874" s="64"/>
    </row>
    <row r="875" spans="1:13" ht="14.25">
      <c r="A875" s="8" t="s">
        <v>62</v>
      </c>
      <c r="B875" s="43" t="s">
        <v>401</v>
      </c>
      <c r="C875" s="44"/>
      <c r="D875" s="9" t="s">
        <v>402</v>
      </c>
      <c r="E875" s="8" t="s">
        <v>526</v>
      </c>
      <c r="F875" s="45" t="s">
        <v>527</v>
      </c>
      <c r="G875" s="46"/>
      <c r="H875" s="2" t="s">
        <v>16</v>
      </c>
      <c r="I875" s="43" t="s">
        <v>201</v>
      </c>
      <c r="J875" s="44"/>
      <c r="K875" s="50">
        <v>60</v>
      </c>
      <c r="L875" s="51"/>
      <c r="M875" s="52"/>
    </row>
    <row r="876" spans="1:13" ht="14.25">
      <c r="A876" s="8" t="s">
        <v>29</v>
      </c>
      <c r="B876" s="43" t="s">
        <v>401</v>
      </c>
      <c r="C876" s="44"/>
      <c r="D876" s="9" t="s">
        <v>402</v>
      </c>
      <c r="E876" s="8" t="s">
        <v>522</v>
      </c>
      <c r="F876" s="45" t="s">
        <v>523</v>
      </c>
      <c r="G876" s="46"/>
      <c r="H876" s="2" t="s">
        <v>16</v>
      </c>
      <c r="I876" s="43" t="s">
        <v>201</v>
      </c>
      <c r="J876" s="44"/>
      <c r="K876" s="50">
        <v>106</v>
      </c>
      <c r="L876" s="51"/>
      <c r="M876" s="52"/>
    </row>
    <row r="877" spans="1:13" ht="14.25">
      <c r="A877" s="8" t="s">
        <v>35</v>
      </c>
      <c r="B877" s="43" t="s">
        <v>401</v>
      </c>
      <c r="C877" s="44"/>
      <c r="D877" s="9" t="s">
        <v>402</v>
      </c>
      <c r="E877" s="8" t="s">
        <v>522</v>
      </c>
      <c r="F877" s="45" t="s">
        <v>523</v>
      </c>
      <c r="G877" s="46"/>
      <c r="H877" s="2" t="s">
        <v>16</v>
      </c>
      <c r="I877" s="43" t="s">
        <v>201</v>
      </c>
      <c r="J877" s="44"/>
      <c r="K877" s="50">
        <v>180</v>
      </c>
      <c r="L877" s="51"/>
      <c r="M877" s="52"/>
    </row>
    <row r="878" spans="1:13" ht="14.25">
      <c r="A878" s="8" t="s">
        <v>39</v>
      </c>
      <c r="B878" s="43" t="s">
        <v>401</v>
      </c>
      <c r="C878" s="44"/>
      <c r="D878" s="9" t="s">
        <v>402</v>
      </c>
      <c r="E878" s="8" t="s">
        <v>522</v>
      </c>
      <c r="F878" s="45" t="s">
        <v>523</v>
      </c>
      <c r="G878" s="46"/>
      <c r="H878" s="2" t="s">
        <v>16</v>
      </c>
      <c r="I878" s="43" t="s">
        <v>201</v>
      </c>
      <c r="J878" s="44"/>
      <c r="K878" s="50">
        <v>117</v>
      </c>
      <c r="L878" s="51"/>
      <c r="M878" s="52"/>
    </row>
    <row r="879" spans="1:13" ht="14.25">
      <c r="A879" s="8" t="s">
        <v>45</v>
      </c>
      <c r="B879" s="43" t="s">
        <v>401</v>
      </c>
      <c r="C879" s="44"/>
      <c r="D879" s="9" t="s">
        <v>402</v>
      </c>
      <c r="E879" s="8" t="s">
        <v>522</v>
      </c>
      <c r="F879" s="45" t="s">
        <v>523</v>
      </c>
      <c r="G879" s="46"/>
      <c r="H879" s="2" t="s">
        <v>16</v>
      </c>
      <c r="I879" s="43" t="s">
        <v>201</v>
      </c>
      <c r="J879" s="44"/>
      <c r="K879" s="50">
        <v>250</v>
      </c>
      <c r="L879" s="51"/>
      <c r="M879" s="52"/>
    </row>
    <row r="880" spans="1:13" ht="14.25">
      <c r="A880" s="8" t="s">
        <v>51</v>
      </c>
      <c r="B880" s="43" t="s">
        <v>401</v>
      </c>
      <c r="C880" s="44"/>
      <c r="D880" s="9" t="s">
        <v>402</v>
      </c>
      <c r="E880" s="8" t="s">
        <v>522</v>
      </c>
      <c r="F880" s="45" t="s">
        <v>523</v>
      </c>
      <c r="G880" s="46"/>
      <c r="H880" s="2" t="s">
        <v>16</v>
      </c>
      <c r="I880" s="43" t="s">
        <v>201</v>
      </c>
      <c r="J880" s="44"/>
      <c r="K880" s="50">
        <v>175</v>
      </c>
      <c r="L880" s="51"/>
      <c r="M880" s="52"/>
    </row>
    <row r="881" spans="1:13" ht="14.25">
      <c r="A881" s="8" t="s">
        <v>54</v>
      </c>
      <c r="B881" s="43" t="s">
        <v>401</v>
      </c>
      <c r="C881" s="44"/>
      <c r="D881" s="9" t="s">
        <v>402</v>
      </c>
      <c r="E881" s="8" t="s">
        <v>522</v>
      </c>
      <c r="F881" s="45" t="s">
        <v>523</v>
      </c>
      <c r="G881" s="46"/>
      <c r="H881" s="2" t="s">
        <v>16</v>
      </c>
      <c r="I881" s="43" t="s">
        <v>201</v>
      </c>
      <c r="J881" s="44"/>
      <c r="K881" s="50">
        <v>50</v>
      </c>
      <c r="L881" s="51"/>
      <c r="M881" s="52"/>
    </row>
    <row r="882" spans="1:13" ht="14.25">
      <c r="A882" s="53" t="s">
        <v>556</v>
      </c>
      <c r="B882" s="54"/>
      <c r="C882" s="54"/>
      <c r="D882" s="54"/>
      <c r="E882" s="54" t="s">
        <v>557</v>
      </c>
      <c r="F882" s="54"/>
      <c r="G882" s="54"/>
      <c r="H882" s="6" t="s">
        <v>26</v>
      </c>
      <c r="I882" s="57" t="s">
        <v>27</v>
      </c>
      <c r="J882" s="58"/>
      <c r="K882" s="59">
        <v>763.38</v>
      </c>
      <c r="L882" s="59"/>
      <c r="M882" s="60"/>
    </row>
    <row r="883" spans="1:13" ht="14.25">
      <c r="A883" s="55"/>
      <c r="B883" s="56"/>
      <c r="C883" s="56"/>
      <c r="D883" s="56"/>
      <c r="E883" s="56"/>
      <c r="F883" s="56"/>
      <c r="G883" s="56"/>
      <c r="H883" s="7" t="s">
        <v>26</v>
      </c>
      <c r="I883" s="61" t="s">
        <v>28</v>
      </c>
      <c r="J883" s="62"/>
      <c r="K883" s="63">
        <v>0</v>
      </c>
      <c r="L883" s="63"/>
      <c r="M883" s="64"/>
    </row>
    <row r="884" spans="1:13" ht="14.25">
      <c r="A884" s="8" t="s">
        <v>29</v>
      </c>
      <c r="B884" s="43" t="s">
        <v>558</v>
      </c>
      <c r="C884" s="44"/>
      <c r="D884" s="9" t="s">
        <v>31</v>
      </c>
      <c r="E884" s="8" t="s">
        <v>522</v>
      </c>
      <c r="F884" s="45" t="s">
        <v>523</v>
      </c>
      <c r="G884" s="46"/>
      <c r="H884" s="2" t="s">
        <v>16</v>
      </c>
      <c r="I884" s="43" t="s">
        <v>201</v>
      </c>
      <c r="J884" s="44"/>
      <c r="K884" s="50">
        <v>514</v>
      </c>
      <c r="L884" s="51"/>
      <c r="M884" s="52"/>
    </row>
    <row r="885" spans="1:13" ht="14.25">
      <c r="A885" s="53" t="s">
        <v>559</v>
      </c>
      <c r="B885" s="54"/>
      <c r="C885" s="54"/>
      <c r="D885" s="54"/>
      <c r="E885" s="54" t="s">
        <v>560</v>
      </c>
      <c r="F885" s="54"/>
      <c r="G885" s="54"/>
      <c r="H885" s="6" t="s">
        <v>26</v>
      </c>
      <c r="I885" s="57" t="s">
        <v>27</v>
      </c>
      <c r="J885" s="58"/>
      <c r="K885" s="59">
        <v>2333.1</v>
      </c>
      <c r="L885" s="59"/>
      <c r="M885" s="60"/>
    </row>
    <row r="886" spans="1:13" ht="14.25">
      <c r="A886" s="55"/>
      <c r="B886" s="56"/>
      <c r="C886" s="56"/>
      <c r="D886" s="56"/>
      <c r="E886" s="56"/>
      <c r="F886" s="56"/>
      <c r="G886" s="56"/>
      <c r="H886" s="7" t="s">
        <v>26</v>
      </c>
      <c r="I886" s="61" t="s">
        <v>28</v>
      </c>
      <c r="J886" s="62"/>
      <c r="K886" s="63">
        <v>0</v>
      </c>
      <c r="L886" s="63"/>
      <c r="M886" s="64"/>
    </row>
    <row r="887" spans="1:13" ht="14.25">
      <c r="A887" s="8" t="s">
        <v>62</v>
      </c>
      <c r="B887" s="43" t="s">
        <v>401</v>
      </c>
      <c r="C887" s="44"/>
      <c r="D887" s="9" t="s">
        <v>402</v>
      </c>
      <c r="E887" s="8" t="s">
        <v>526</v>
      </c>
      <c r="F887" s="45" t="s">
        <v>527</v>
      </c>
      <c r="G887" s="46"/>
      <c r="H887" s="2" t="s">
        <v>16</v>
      </c>
      <c r="I887" s="43" t="s">
        <v>201</v>
      </c>
      <c r="J887" s="44"/>
      <c r="K887" s="50">
        <v>85</v>
      </c>
      <c r="L887" s="51"/>
      <c r="M887" s="52"/>
    </row>
    <row r="888" spans="1:13" ht="14.25">
      <c r="A888" s="8" t="s">
        <v>29</v>
      </c>
      <c r="B888" s="43" t="s">
        <v>401</v>
      </c>
      <c r="C888" s="44"/>
      <c r="D888" s="9" t="s">
        <v>402</v>
      </c>
      <c r="E888" s="8" t="s">
        <v>522</v>
      </c>
      <c r="F888" s="45" t="s">
        <v>523</v>
      </c>
      <c r="G888" s="46"/>
      <c r="H888" s="2" t="s">
        <v>16</v>
      </c>
      <c r="I888" s="43" t="s">
        <v>201</v>
      </c>
      <c r="J888" s="44"/>
      <c r="K888" s="50">
        <v>322</v>
      </c>
      <c r="L888" s="51"/>
      <c r="M888" s="52"/>
    </row>
    <row r="889" spans="1:13" ht="14.25">
      <c r="A889" s="8" t="s">
        <v>35</v>
      </c>
      <c r="B889" s="43" t="s">
        <v>401</v>
      </c>
      <c r="C889" s="44"/>
      <c r="D889" s="9" t="s">
        <v>402</v>
      </c>
      <c r="E889" s="8" t="s">
        <v>522</v>
      </c>
      <c r="F889" s="45" t="s">
        <v>523</v>
      </c>
      <c r="G889" s="46"/>
      <c r="H889" s="2" t="s">
        <v>16</v>
      </c>
      <c r="I889" s="43" t="s">
        <v>201</v>
      </c>
      <c r="J889" s="44"/>
      <c r="K889" s="50">
        <v>195</v>
      </c>
      <c r="L889" s="51"/>
      <c r="M889" s="52"/>
    </row>
    <row r="890" spans="1:13" ht="14.25">
      <c r="A890" s="8" t="s">
        <v>39</v>
      </c>
      <c r="B890" s="43" t="s">
        <v>401</v>
      </c>
      <c r="C890" s="44"/>
      <c r="D890" s="9" t="s">
        <v>402</v>
      </c>
      <c r="E890" s="8" t="s">
        <v>522</v>
      </c>
      <c r="F890" s="45" t="s">
        <v>523</v>
      </c>
      <c r="G890" s="46"/>
      <c r="H890" s="2" t="s">
        <v>16</v>
      </c>
      <c r="I890" s="43" t="s">
        <v>201</v>
      </c>
      <c r="J890" s="44"/>
      <c r="K890" s="50">
        <v>226</v>
      </c>
      <c r="L890" s="51"/>
      <c r="M890" s="52"/>
    </row>
    <row r="891" spans="1:13" ht="14.25">
      <c r="A891" s="8" t="s">
        <v>45</v>
      </c>
      <c r="B891" s="43" t="s">
        <v>401</v>
      </c>
      <c r="C891" s="44"/>
      <c r="D891" s="9" t="s">
        <v>402</v>
      </c>
      <c r="E891" s="8" t="s">
        <v>522</v>
      </c>
      <c r="F891" s="45" t="s">
        <v>523</v>
      </c>
      <c r="G891" s="46"/>
      <c r="H891" s="2" t="s">
        <v>16</v>
      </c>
      <c r="I891" s="43" t="s">
        <v>201</v>
      </c>
      <c r="J891" s="44"/>
      <c r="K891" s="50">
        <v>170</v>
      </c>
      <c r="L891" s="51"/>
      <c r="M891" s="52"/>
    </row>
    <row r="892" spans="1:13" ht="14.25">
      <c r="A892" s="8" t="s">
        <v>51</v>
      </c>
      <c r="B892" s="43" t="s">
        <v>401</v>
      </c>
      <c r="C892" s="44"/>
      <c r="D892" s="9" t="s">
        <v>402</v>
      </c>
      <c r="E892" s="8" t="s">
        <v>522</v>
      </c>
      <c r="F892" s="45" t="s">
        <v>523</v>
      </c>
      <c r="G892" s="46"/>
      <c r="H892" s="2" t="s">
        <v>16</v>
      </c>
      <c r="I892" s="43" t="s">
        <v>201</v>
      </c>
      <c r="J892" s="44"/>
      <c r="K892" s="50">
        <v>245</v>
      </c>
      <c r="L892" s="51"/>
      <c r="M892" s="52"/>
    </row>
    <row r="893" spans="1:13" ht="14.25">
      <c r="A893" s="8" t="s">
        <v>54</v>
      </c>
      <c r="B893" s="43" t="s">
        <v>401</v>
      </c>
      <c r="C893" s="44"/>
      <c r="D893" s="9" t="s">
        <v>402</v>
      </c>
      <c r="E893" s="8" t="s">
        <v>522</v>
      </c>
      <c r="F893" s="45" t="s">
        <v>523</v>
      </c>
      <c r="G893" s="46"/>
      <c r="H893" s="2" t="s">
        <v>16</v>
      </c>
      <c r="I893" s="43" t="s">
        <v>201</v>
      </c>
      <c r="J893" s="44"/>
      <c r="K893" s="50">
        <v>215</v>
      </c>
      <c r="L893" s="51"/>
      <c r="M893" s="52"/>
    </row>
    <row r="894" spans="1:13" ht="14.25">
      <c r="A894" s="53" t="s">
        <v>561</v>
      </c>
      <c r="B894" s="54"/>
      <c r="C894" s="54"/>
      <c r="D894" s="54"/>
      <c r="E894" s="54" t="s">
        <v>562</v>
      </c>
      <c r="F894" s="54"/>
      <c r="G894" s="54"/>
      <c r="H894" s="6" t="s">
        <v>26</v>
      </c>
      <c r="I894" s="57" t="s">
        <v>27</v>
      </c>
      <c r="J894" s="58"/>
      <c r="K894" s="59">
        <v>419.25</v>
      </c>
      <c r="L894" s="59"/>
      <c r="M894" s="60"/>
    </row>
    <row r="895" spans="1:13" ht="14.25">
      <c r="A895" s="55"/>
      <c r="B895" s="56"/>
      <c r="C895" s="56"/>
      <c r="D895" s="56"/>
      <c r="E895" s="56"/>
      <c r="F895" s="56"/>
      <c r="G895" s="56"/>
      <c r="H895" s="7" t="s">
        <v>26</v>
      </c>
      <c r="I895" s="61" t="s">
        <v>28</v>
      </c>
      <c r="J895" s="62"/>
      <c r="K895" s="63">
        <v>0</v>
      </c>
      <c r="L895" s="63"/>
      <c r="M895" s="64"/>
    </row>
    <row r="896" spans="1:13" ht="14.25">
      <c r="A896" s="8" t="s">
        <v>62</v>
      </c>
      <c r="B896" s="43" t="s">
        <v>401</v>
      </c>
      <c r="C896" s="44"/>
      <c r="D896" s="9" t="s">
        <v>402</v>
      </c>
      <c r="E896" s="8" t="s">
        <v>522</v>
      </c>
      <c r="F896" s="45" t="s">
        <v>523</v>
      </c>
      <c r="G896" s="46"/>
      <c r="H896" s="2" t="s">
        <v>17</v>
      </c>
      <c r="I896" s="43" t="s">
        <v>201</v>
      </c>
      <c r="J896" s="44"/>
      <c r="K896" s="50">
        <v>30</v>
      </c>
      <c r="L896" s="51"/>
      <c r="M896" s="52"/>
    </row>
    <row r="897" spans="1:13" ht="14.25">
      <c r="A897" s="8" t="s">
        <v>29</v>
      </c>
      <c r="B897" s="43" t="s">
        <v>401</v>
      </c>
      <c r="C897" s="44"/>
      <c r="D897" s="9" t="s">
        <v>402</v>
      </c>
      <c r="E897" s="8" t="s">
        <v>522</v>
      </c>
      <c r="F897" s="45" t="s">
        <v>523</v>
      </c>
      <c r="G897" s="46"/>
      <c r="H897" s="2" t="s">
        <v>17</v>
      </c>
      <c r="I897" s="43" t="s">
        <v>201</v>
      </c>
      <c r="J897" s="44"/>
      <c r="K897" s="50">
        <v>30</v>
      </c>
      <c r="L897" s="51"/>
      <c r="M897" s="52"/>
    </row>
    <row r="898" spans="1:13" ht="14.25">
      <c r="A898" s="8" t="s">
        <v>35</v>
      </c>
      <c r="B898" s="43" t="s">
        <v>401</v>
      </c>
      <c r="C898" s="44"/>
      <c r="D898" s="9" t="s">
        <v>402</v>
      </c>
      <c r="E898" s="8" t="s">
        <v>522</v>
      </c>
      <c r="F898" s="45" t="s">
        <v>523</v>
      </c>
      <c r="G898" s="46"/>
      <c r="H898" s="2" t="s">
        <v>17</v>
      </c>
      <c r="I898" s="43" t="s">
        <v>201</v>
      </c>
      <c r="J898" s="44"/>
      <c r="K898" s="50">
        <v>15</v>
      </c>
      <c r="L898" s="51"/>
      <c r="M898" s="52"/>
    </row>
    <row r="899" spans="1:13" ht="14.25">
      <c r="A899" s="8" t="s">
        <v>39</v>
      </c>
      <c r="B899" s="43" t="s">
        <v>401</v>
      </c>
      <c r="C899" s="44"/>
      <c r="D899" s="9" t="s">
        <v>402</v>
      </c>
      <c r="E899" s="8" t="s">
        <v>522</v>
      </c>
      <c r="F899" s="45" t="s">
        <v>523</v>
      </c>
      <c r="G899" s="46"/>
      <c r="H899" s="2" t="s">
        <v>17</v>
      </c>
      <c r="I899" s="43" t="s">
        <v>201</v>
      </c>
      <c r="J899" s="44"/>
      <c r="K899" s="50">
        <v>25</v>
      </c>
      <c r="L899" s="51"/>
      <c r="M899" s="52"/>
    </row>
    <row r="900" spans="1:13" ht="14.25">
      <c r="A900" s="8" t="s">
        <v>45</v>
      </c>
      <c r="B900" s="43" t="s">
        <v>401</v>
      </c>
      <c r="C900" s="44"/>
      <c r="D900" s="9" t="s">
        <v>402</v>
      </c>
      <c r="E900" s="8" t="s">
        <v>522</v>
      </c>
      <c r="F900" s="45" t="s">
        <v>523</v>
      </c>
      <c r="G900" s="46"/>
      <c r="H900" s="2" t="s">
        <v>17</v>
      </c>
      <c r="I900" s="43" t="s">
        <v>201</v>
      </c>
      <c r="J900" s="44"/>
      <c r="K900" s="50">
        <v>10</v>
      </c>
      <c r="L900" s="51"/>
      <c r="M900" s="52"/>
    </row>
    <row r="901" spans="1:13" ht="14.25">
      <c r="A901" s="8" t="s">
        <v>51</v>
      </c>
      <c r="B901" s="43" t="s">
        <v>401</v>
      </c>
      <c r="C901" s="44"/>
      <c r="D901" s="9" t="s">
        <v>402</v>
      </c>
      <c r="E901" s="8" t="s">
        <v>522</v>
      </c>
      <c r="F901" s="45" t="s">
        <v>523</v>
      </c>
      <c r="G901" s="46"/>
      <c r="H901" s="2" t="s">
        <v>17</v>
      </c>
      <c r="I901" s="43" t="s">
        <v>201</v>
      </c>
      <c r="J901" s="44"/>
      <c r="K901" s="50">
        <v>25</v>
      </c>
      <c r="L901" s="51"/>
      <c r="M901" s="52"/>
    </row>
    <row r="902" spans="1:13" ht="14.25">
      <c r="A902" s="8" t="s">
        <v>54</v>
      </c>
      <c r="B902" s="43" t="s">
        <v>401</v>
      </c>
      <c r="C902" s="44"/>
      <c r="D902" s="9" t="s">
        <v>402</v>
      </c>
      <c r="E902" s="8" t="s">
        <v>522</v>
      </c>
      <c r="F902" s="45" t="s">
        <v>523</v>
      </c>
      <c r="G902" s="46"/>
      <c r="H902" s="2" t="s">
        <v>17</v>
      </c>
      <c r="I902" s="43" t="s">
        <v>201</v>
      </c>
      <c r="J902" s="44"/>
      <c r="K902" s="50">
        <v>30</v>
      </c>
      <c r="L902" s="51"/>
      <c r="M902" s="52"/>
    </row>
    <row r="903" spans="1:13" ht="14.25">
      <c r="A903" s="53" t="s">
        <v>563</v>
      </c>
      <c r="B903" s="54"/>
      <c r="C903" s="54"/>
      <c r="D903" s="54"/>
      <c r="E903" s="54" t="s">
        <v>564</v>
      </c>
      <c r="F903" s="54"/>
      <c r="G903" s="54"/>
      <c r="H903" s="6" t="s">
        <v>26</v>
      </c>
      <c r="I903" s="57" t="s">
        <v>27</v>
      </c>
      <c r="J903" s="58"/>
      <c r="K903" s="59">
        <v>40579.37</v>
      </c>
      <c r="L903" s="59"/>
      <c r="M903" s="60"/>
    </row>
    <row r="904" spans="1:13" ht="14.25">
      <c r="A904" s="55"/>
      <c r="B904" s="56"/>
      <c r="C904" s="56"/>
      <c r="D904" s="56"/>
      <c r="E904" s="56"/>
      <c r="F904" s="56"/>
      <c r="G904" s="56"/>
      <c r="H904" s="7" t="s">
        <v>26</v>
      </c>
      <c r="I904" s="61" t="s">
        <v>28</v>
      </c>
      <c r="J904" s="62"/>
      <c r="K904" s="63">
        <v>0</v>
      </c>
      <c r="L904" s="63"/>
      <c r="M904" s="64"/>
    </row>
    <row r="905" spans="1:13" ht="14.25">
      <c r="A905" s="8" t="s">
        <v>62</v>
      </c>
      <c r="B905" s="43" t="s">
        <v>565</v>
      </c>
      <c r="C905" s="44"/>
      <c r="D905" s="9" t="s">
        <v>31</v>
      </c>
      <c r="E905" s="8" t="s">
        <v>526</v>
      </c>
      <c r="F905" s="45" t="s">
        <v>527</v>
      </c>
      <c r="G905" s="46"/>
      <c r="H905" s="2" t="s">
        <v>16</v>
      </c>
      <c r="I905" s="43" t="s">
        <v>201</v>
      </c>
      <c r="J905" s="44"/>
      <c r="K905" s="50">
        <v>495</v>
      </c>
      <c r="L905" s="51"/>
      <c r="M905" s="52"/>
    </row>
    <row r="906" spans="1:13" ht="14.25">
      <c r="A906" s="8" t="s">
        <v>62</v>
      </c>
      <c r="B906" s="43" t="s">
        <v>566</v>
      </c>
      <c r="C906" s="44"/>
      <c r="D906" s="9" t="s">
        <v>31</v>
      </c>
      <c r="E906" s="8" t="s">
        <v>526</v>
      </c>
      <c r="F906" s="45" t="s">
        <v>527</v>
      </c>
      <c r="G906" s="46"/>
      <c r="H906" s="2" t="s">
        <v>16</v>
      </c>
      <c r="I906" s="43" t="s">
        <v>201</v>
      </c>
      <c r="J906" s="44"/>
      <c r="K906" s="50">
        <v>412</v>
      </c>
      <c r="L906" s="51"/>
      <c r="M906" s="52"/>
    </row>
    <row r="907" spans="1:13" ht="14.25">
      <c r="A907" s="8" t="s">
        <v>62</v>
      </c>
      <c r="B907" s="43" t="s">
        <v>567</v>
      </c>
      <c r="C907" s="44"/>
      <c r="D907" s="9" t="s">
        <v>31</v>
      </c>
      <c r="E907" s="8" t="s">
        <v>526</v>
      </c>
      <c r="F907" s="45" t="s">
        <v>527</v>
      </c>
      <c r="G907" s="46"/>
      <c r="H907" s="2" t="s">
        <v>16</v>
      </c>
      <c r="I907" s="43" t="s">
        <v>201</v>
      </c>
      <c r="J907" s="44"/>
      <c r="K907" s="50">
        <v>238</v>
      </c>
      <c r="L907" s="51"/>
      <c r="M907" s="52"/>
    </row>
    <row r="908" spans="1:13" ht="14.25">
      <c r="A908" s="8" t="s">
        <v>62</v>
      </c>
      <c r="B908" s="43" t="s">
        <v>568</v>
      </c>
      <c r="C908" s="44"/>
      <c r="D908" s="9" t="s">
        <v>31</v>
      </c>
      <c r="E908" s="8" t="s">
        <v>526</v>
      </c>
      <c r="F908" s="45" t="s">
        <v>527</v>
      </c>
      <c r="G908" s="46"/>
      <c r="H908" s="2" t="s">
        <v>16</v>
      </c>
      <c r="I908" s="43" t="s">
        <v>201</v>
      </c>
      <c r="J908" s="44"/>
      <c r="K908" s="50">
        <v>220</v>
      </c>
      <c r="L908" s="51"/>
      <c r="M908" s="52"/>
    </row>
    <row r="909" spans="1:13" ht="14.25">
      <c r="A909" s="8" t="s">
        <v>62</v>
      </c>
      <c r="B909" s="43" t="s">
        <v>569</v>
      </c>
      <c r="C909" s="44"/>
      <c r="D909" s="9" t="s">
        <v>31</v>
      </c>
      <c r="E909" s="8" t="s">
        <v>526</v>
      </c>
      <c r="F909" s="45" t="s">
        <v>527</v>
      </c>
      <c r="G909" s="46"/>
      <c r="H909" s="2" t="s">
        <v>16</v>
      </c>
      <c r="I909" s="43" t="s">
        <v>201</v>
      </c>
      <c r="J909" s="44"/>
      <c r="K909" s="50">
        <v>128</v>
      </c>
      <c r="L909" s="51"/>
      <c r="M909" s="52"/>
    </row>
    <row r="910" spans="1:13" ht="14.25">
      <c r="A910" s="8" t="s">
        <v>62</v>
      </c>
      <c r="B910" s="43" t="s">
        <v>570</v>
      </c>
      <c r="C910" s="44"/>
      <c r="D910" s="9" t="s">
        <v>31</v>
      </c>
      <c r="E910" s="8" t="s">
        <v>526</v>
      </c>
      <c r="F910" s="45" t="s">
        <v>527</v>
      </c>
      <c r="G910" s="46"/>
      <c r="H910" s="2" t="s">
        <v>16</v>
      </c>
      <c r="I910" s="43" t="s">
        <v>201</v>
      </c>
      <c r="J910" s="44"/>
      <c r="K910" s="50">
        <v>159</v>
      </c>
      <c r="L910" s="51"/>
      <c r="M910" s="52"/>
    </row>
    <row r="911" spans="1:13" ht="14.25">
      <c r="A911" s="8" t="s">
        <v>62</v>
      </c>
      <c r="B911" s="43" t="s">
        <v>571</v>
      </c>
      <c r="C911" s="44"/>
      <c r="D911" s="9" t="s">
        <v>31</v>
      </c>
      <c r="E911" s="8" t="s">
        <v>526</v>
      </c>
      <c r="F911" s="45" t="s">
        <v>527</v>
      </c>
      <c r="G911" s="46"/>
      <c r="H911" s="2" t="s">
        <v>16</v>
      </c>
      <c r="I911" s="43" t="s">
        <v>201</v>
      </c>
      <c r="J911" s="44"/>
      <c r="K911" s="50">
        <v>324</v>
      </c>
      <c r="L911" s="51"/>
      <c r="M911" s="52"/>
    </row>
    <row r="912" spans="1:13" ht="14.25">
      <c r="A912" s="8" t="s">
        <v>62</v>
      </c>
      <c r="B912" s="43" t="s">
        <v>572</v>
      </c>
      <c r="C912" s="44"/>
      <c r="D912" s="9" t="s">
        <v>31</v>
      </c>
      <c r="E912" s="8" t="s">
        <v>526</v>
      </c>
      <c r="F912" s="45" t="s">
        <v>527</v>
      </c>
      <c r="G912" s="46"/>
      <c r="H912" s="2" t="s">
        <v>16</v>
      </c>
      <c r="I912" s="43" t="s">
        <v>201</v>
      </c>
      <c r="J912" s="44"/>
      <c r="K912" s="50">
        <v>131</v>
      </c>
      <c r="L912" s="51"/>
      <c r="M912" s="52"/>
    </row>
    <row r="913" spans="1:13" ht="14.25">
      <c r="A913" s="8" t="s">
        <v>62</v>
      </c>
      <c r="B913" s="43" t="s">
        <v>573</v>
      </c>
      <c r="C913" s="44"/>
      <c r="D913" s="9" t="s">
        <v>31</v>
      </c>
      <c r="E913" s="8" t="s">
        <v>526</v>
      </c>
      <c r="F913" s="45" t="s">
        <v>527</v>
      </c>
      <c r="G913" s="46"/>
      <c r="H913" s="2" t="s">
        <v>16</v>
      </c>
      <c r="I913" s="43" t="s">
        <v>201</v>
      </c>
      <c r="J913" s="44"/>
      <c r="K913" s="50">
        <v>63</v>
      </c>
      <c r="L913" s="51"/>
      <c r="M913" s="52"/>
    </row>
    <row r="914" spans="1:13" ht="14.25">
      <c r="A914" s="8" t="s">
        <v>62</v>
      </c>
      <c r="B914" s="43" t="s">
        <v>574</v>
      </c>
      <c r="C914" s="44"/>
      <c r="D914" s="9" t="s">
        <v>31</v>
      </c>
      <c r="E914" s="8" t="s">
        <v>526</v>
      </c>
      <c r="F914" s="45" t="s">
        <v>527</v>
      </c>
      <c r="G914" s="46"/>
      <c r="H914" s="2" t="s">
        <v>16</v>
      </c>
      <c r="I914" s="43" t="s">
        <v>201</v>
      </c>
      <c r="J914" s="44"/>
      <c r="K914" s="50">
        <v>457</v>
      </c>
      <c r="L914" s="51"/>
      <c r="M914" s="52"/>
    </row>
    <row r="915" spans="1:13" ht="14.25">
      <c r="A915" s="8" t="s">
        <v>62</v>
      </c>
      <c r="B915" s="43" t="s">
        <v>575</v>
      </c>
      <c r="C915" s="44"/>
      <c r="D915" s="9" t="s">
        <v>31</v>
      </c>
      <c r="E915" s="8" t="s">
        <v>526</v>
      </c>
      <c r="F915" s="45" t="s">
        <v>527</v>
      </c>
      <c r="G915" s="46"/>
      <c r="H915" s="2" t="s">
        <v>16</v>
      </c>
      <c r="I915" s="43" t="s">
        <v>201</v>
      </c>
      <c r="J915" s="44"/>
      <c r="K915" s="50">
        <v>298</v>
      </c>
      <c r="L915" s="51"/>
      <c r="M915" s="52"/>
    </row>
    <row r="916" spans="1:13" ht="14.25">
      <c r="A916" s="8" t="s">
        <v>62</v>
      </c>
      <c r="B916" s="43" t="s">
        <v>576</v>
      </c>
      <c r="C916" s="44"/>
      <c r="D916" s="9" t="s">
        <v>31</v>
      </c>
      <c r="E916" s="8" t="s">
        <v>526</v>
      </c>
      <c r="F916" s="45" t="s">
        <v>527</v>
      </c>
      <c r="G916" s="46"/>
      <c r="H916" s="2" t="s">
        <v>16</v>
      </c>
      <c r="I916" s="43" t="s">
        <v>201</v>
      </c>
      <c r="J916" s="44"/>
      <c r="K916" s="50">
        <v>62</v>
      </c>
      <c r="L916" s="51"/>
      <c r="M916" s="52"/>
    </row>
    <row r="917" spans="1:13" ht="14.25">
      <c r="A917" s="8" t="s">
        <v>62</v>
      </c>
      <c r="B917" s="43" t="s">
        <v>577</v>
      </c>
      <c r="C917" s="44"/>
      <c r="D917" s="9" t="s">
        <v>31</v>
      </c>
      <c r="E917" s="8" t="s">
        <v>526</v>
      </c>
      <c r="F917" s="45" t="s">
        <v>527</v>
      </c>
      <c r="G917" s="46"/>
      <c r="H917" s="2" t="s">
        <v>16</v>
      </c>
      <c r="I917" s="43" t="s">
        <v>201</v>
      </c>
      <c r="J917" s="44"/>
      <c r="K917" s="50">
        <v>79</v>
      </c>
      <c r="L917" s="51"/>
      <c r="M917" s="52"/>
    </row>
    <row r="918" spans="1:13" ht="14.25">
      <c r="A918" s="8" t="s">
        <v>62</v>
      </c>
      <c r="B918" s="43" t="s">
        <v>578</v>
      </c>
      <c r="C918" s="44"/>
      <c r="D918" s="9" t="s">
        <v>31</v>
      </c>
      <c r="E918" s="8" t="s">
        <v>526</v>
      </c>
      <c r="F918" s="45" t="s">
        <v>527</v>
      </c>
      <c r="G918" s="46"/>
      <c r="H918" s="2" t="s">
        <v>16</v>
      </c>
      <c r="I918" s="43" t="s">
        <v>201</v>
      </c>
      <c r="J918" s="44"/>
      <c r="K918" s="50">
        <v>141</v>
      </c>
      <c r="L918" s="51"/>
      <c r="M918" s="52"/>
    </row>
    <row r="919" spans="1:13" ht="14.25">
      <c r="A919" s="8" t="s">
        <v>62</v>
      </c>
      <c r="B919" s="43" t="s">
        <v>579</v>
      </c>
      <c r="C919" s="44"/>
      <c r="D919" s="9" t="s">
        <v>31</v>
      </c>
      <c r="E919" s="8" t="s">
        <v>526</v>
      </c>
      <c r="F919" s="45" t="s">
        <v>527</v>
      </c>
      <c r="G919" s="46"/>
      <c r="H919" s="2" t="s">
        <v>16</v>
      </c>
      <c r="I919" s="43" t="s">
        <v>201</v>
      </c>
      <c r="J919" s="44"/>
      <c r="K919" s="50">
        <v>538</v>
      </c>
      <c r="L919" s="51"/>
      <c r="M919" s="52"/>
    </row>
    <row r="920" spans="1:13" ht="14.25">
      <c r="A920" s="8" t="s">
        <v>62</v>
      </c>
      <c r="B920" s="43" t="s">
        <v>580</v>
      </c>
      <c r="C920" s="44"/>
      <c r="D920" s="9" t="s">
        <v>31</v>
      </c>
      <c r="E920" s="8" t="s">
        <v>526</v>
      </c>
      <c r="F920" s="45" t="s">
        <v>527</v>
      </c>
      <c r="G920" s="46"/>
      <c r="H920" s="2" t="s">
        <v>16</v>
      </c>
      <c r="I920" s="43" t="s">
        <v>201</v>
      </c>
      <c r="J920" s="44"/>
      <c r="K920" s="50">
        <v>22</v>
      </c>
      <c r="L920" s="51"/>
      <c r="M920" s="52"/>
    </row>
    <row r="921" spans="1:13" ht="14.25">
      <c r="A921" s="8" t="s">
        <v>29</v>
      </c>
      <c r="B921" s="43" t="s">
        <v>581</v>
      </c>
      <c r="C921" s="44"/>
      <c r="D921" s="9" t="s">
        <v>31</v>
      </c>
      <c r="E921" s="8" t="s">
        <v>522</v>
      </c>
      <c r="F921" s="45" t="s">
        <v>523</v>
      </c>
      <c r="G921" s="46"/>
      <c r="H921" s="2" t="s">
        <v>16</v>
      </c>
      <c r="I921" s="43" t="s">
        <v>201</v>
      </c>
      <c r="J921" s="44"/>
      <c r="K921" s="50">
        <v>64</v>
      </c>
      <c r="L921" s="51"/>
      <c r="M921" s="52"/>
    </row>
    <row r="922" spans="1:13" ht="14.25">
      <c r="A922" s="8" t="s">
        <v>29</v>
      </c>
      <c r="B922" s="43" t="s">
        <v>582</v>
      </c>
      <c r="C922" s="44"/>
      <c r="D922" s="9" t="s">
        <v>31</v>
      </c>
      <c r="E922" s="8" t="s">
        <v>526</v>
      </c>
      <c r="F922" s="45" t="s">
        <v>527</v>
      </c>
      <c r="G922" s="46"/>
      <c r="H922" s="2" t="s">
        <v>16</v>
      </c>
      <c r="I922" s="43" t="s">
        <v>201</v>
      </c>
      <c r="J922" s="44"/>
      <c r="K922" s="50">
        <v>94</v>
      </c>
      <c r="L922" s="51"/>
      <c r="M922" s="52"/>
    </row>
    <row r="923" spans="1:13" ht="14.25">
      <c r="A923" s="8" t="s">
        <v>29</v>
      </c>
      <c r="B923" s="43" t="s">
        <v>583</v>
      </c>
      <c r="C923" s="44"/>
      <c r="D923" s="9" t="s">
        <v>31</v>
      </c>
      <c r="E923" s="8" t="s">
        <v>526</v>
      </c>
      <c r="F923" s="45" t="s">
        <v>527</v>
      </c>
      <c r="G923" s="46"/>
      <c r="H923" s="2" t="s">
        <v>16</v>
      </c>
      <c r="I923" s="43" t="s">
        <v>201</v>
      </c>
      <c r="J923" s="44"/>
      <c r="K923" s="50">
        <v>87</v>
      </c>
      <c r="L923" s="51"/>
      <c r="M923" s="52"/>
    </row>
    <row r="924" spans="1:13" ht="14.25">
      <c r="A924" s="8" t="s">
        <v>29</v>
      </c>
      <c r="B924" s="43" t="s">
        <v>584</v>
      </c>
      <c r="C924" s="44"/>
      <c r="D924" s="9" t="s">
        <v>31</v>
      </c>
      <c r="E924" s="8" t="s">
        <v>522</v>
      </c>
      <c r="F924" s="45" t="s">
        <v>523</v>
      </c>
      <c r="G924" s="46"/>
      <c r="H924" s="2" t="s">
        <v>16</v>
      </c>
      <c r="I924" s="43" t="s">
        <v>201</v>
      </c>
      <c r="J924" s="44"/>
      <c r="K924" s="50">
        <v>112</v>
      </c>
      <c r="L924" s="51"/>
      <c r="M924" s="52"/>
    </row>
    <row r="925" spans="1:13" ht="14.25">
      <c r="A925" s="8" t="s">
        <v>29</v>
      </c>
      <c r="B925" s="43" t="s">
        <v>585</v>
      </c>
      <c r="C925" s="44"/>
      <c r="D925" s="9" t="s">
        <v>31</v>
      </c>
      <c r="E925" s="8" t="s">
        <v>526</v>
      </c>
      <c r="F925" s="45" t="s">
        <v>527</v>
      </c>
      <c r="G925" s="46"/>
      <c r="H925" s="2" t="s">
        <v>16</v>
      </c>
      <c r="I925" s="43" t="s">
        <v>201</v>
      </c>
      <c r="J925" s="44"/>
      <c r="K925" s="50">
        <v>155</v>
      </c>
      <c r="L925" s="51"/>
      <c r="M925" s="52"/>
    </row>
    <row r="926" spans="1:13" ht="14.25">
      <c r="A926" s="8" t="s">
        <v>29</v>
      </c>
      <c r="B926" s="43" t="s">
        <v>586</v>
      </c>
      <c r="C926" s="44"/>
      <c r="D926" s="9" t="s">
        <v>31</v>
      </c>
      <c r="E926" s="8" t="s">
        <v>526</v>
      </c>
      <c r="F926" s="45" t="s">
        <v>527</v>
      </c>
      <c r="G926" s="46"/>
      <c r="H926" s="2" t="s">
        <v>16</v>
      </c>
      <c r="I926" s="43" t="s">
        <v>201</v>
      </c>
      <c r="J926" s="44"/>
      <c r="K926" s="50">
        <v>80</v>
      </c>
      <c r="L926" s="51"/>
      <c r="M926" s="52"/>
    </row>
    <row r="927" spans="1:13" ht="14.25">
      <c r="A927" s="8" t="s">
        <v>29</v>
      </c>
      <c r="B927" s="43" t="s">
        <v>587</v>
      </c>
      <c r="C927" s="44"/>
      <c r="D927" s="9" t="s">
        <v>31</v>
      </c>
      <c r="E927" s="8" t="s">
        <v>522</v>
      </c>
      <c r="F927" s="45" t="s">
        <v>523</v>
      </c>
      <c r="G927" s="46"/>
      <c r="H927" s="2" t="s">
        <v>16</v>
      </c>
      <c r="I927" s="43" t="s">
        <v>201</v>
      </c>
      <c r="J927" s="44"/>
      <c r="K927" s="50">
        <v>67</v>
      </c>
      <c r="L927" s="51"/>
      <c r="M927" s="52"/>
    </row>
    <row r="928" spans="1:13" ht="14.25">
      <c r="A928" s="8" t="s">
        <v>29</v>
      </c>
      <c r="B928" s="43" t="s">
        <v>588</v>
      </c>
      <c r="C928" s="44"/>
      <c r="D928" s="9" t="s">
        <v>31</v>
      </c>
      <c r="E928" s="8" t="s">
        <v>522</v>
      </c>
      <c r="F928" s="45" t="s">
        <v>523</v>
      </c>
      <c r="G928" s="46"/>
      <c r="H928" s="2" t="s">
        <v>16</v>
      </c>
      <c r="I928" s="43" t="s">
        <v>201</v>
      </c>
      <c r="J928" s="44"/>
      <c r="K928" s="50">
        <v>83</v>
      </c>
      <c r="L928" s="51"/>
      <c r="M928" s="52"/>
    </row>
    <row r="929" spans="1:13" ht="14.25">
      <c r="A929" s="8" t="s">
        <v>29</v>
      </c>
      <c r="B929" s="43" t="s">
        <v>330</v>
      </c>
      <c r="C929" s="44"/>
      <c r="D929" s="9" t="s">
        <v>31</v>
      </c>
      <c r="E929" s="8" t="s">
        <v>522</v>
      </c>
      <c r="F929" s="45" t="s">
        <v>523</v>
      </c>
      <c r="G929" s="46"/>
      <c r="H929" s="2" t="s">
        <v>16</v>
      </c>
      <c r="I929" s="43" t="s">
        <v>201</v>
      </c>
      <c r="J929" s="44"/>
      <c r="K929" s="50">
        <v>36</v>
      </c>
      <c r="L929" s="51"/>
      <c r="M929" s="52"/>
    </row>
    <row r="930" spans="1:13" ht="14.25">
      <c r="A930" s="8" t="s">
        <v>29</v>
      </c>
      <c r="B930" s="43" t="s">
        <v>589</v>
      </c>
      <c r="C930" s="44"/>
      <c r="D930" s="9" t="s">
        <v>31</v>
      </c>
      <c r="E930" s="8" t="s">
        <v>522</v>
      </c>
      <c r="F930" s="45" t="s">
        <v>523</v>
      </c>
      <c r="G930" s="46"/>
      <c r="H930" s="2" t="s">
        <v>16</v>
      </c>
      <c r="I930" s="43" t="s">
        <v>201</v>
      </c>
      <c r="J930" s="44"/>
      <c r="K930" s="50">
        <v>413</v>
      </c>
      <c r="L930" s="51"/>
      <c r="M930" s="52"/>
    </row>
    <row r="931" spans="1:13" ht="14.25">
      <c r="A931" s="8" t="s">
        <v>29</v>
      </c>
      <c r="B931" s="43" t="s">
        <v>590</v>
      </c>
      <c r="C931" s="44"/>
      <c r="D931" s="9" t="s">
        <v>31</v>
      </c>
      <c r="E931" s="8" t="s">
        <v>522</v>
      </c>
      <c r="F931" s="45" t="s">
        <v>523</v>
      </c>
      <c r="G931" s="46"/>
      <c r="H931" s="2" t="s">
        <v>16</v>
      </c>
      <c r="I931" s="43" t="s">
        <v>201</v>
      </c>
      <c r="J931" s="44"/>
      <c r="K931" s="50">
        <v>29</v>
      </c>
      <c r="L931" s="51"/>
      <c r="M931" s="52"/>
    </row>
    <row r="932" spans="1:13" ht="14.25">
      <c r="A932" s="8" t="s">
        <v>29</v>
      </c>
      <c r="B932" s="43" t="s">
        <v>591</v>
      </c>
      <c r="C932" s="44"/>
      <c r="D932" s="9" t="s">
        <v>31</v>
      </c>
      <c r="E932" s="8" t="s">
        <v>526</v>
      </c>
      <c r="F932" s="45" t="s">
        <v>527</v>
      </c>
      <c r="G932" s="46"/>
      <c r="H932" s="2" t="s">
        <v>16</v>
      </c>
      <c r="I932" s="43" t="s">
        <v>201</v>
      </c>
      <c r="J932" s="44"/>
      <c r="K932" s="50">
        <v>259</v>
      </c>
      <c r="L932" s="51"/>
      <c r="M932" s="52"/>
    </row>
    <row r="933" spans="1:13" ht="14.25">
      <c r="A933" s="8" t="s">
        <v>29</v>
      </c>
      <c r="B933" s="43" t="s">
        <v>592</v>
      </c>
      <c r="C933" s="44"/>
      <c r="D933" s="9" t="s">
        <v>31</v>
      </c>
      <c r="E933" s="8" t="s">
        <v>526</v>
      </c>
      <c r="F933" s="45" t="s">
        <v>527</v>
      </c>
      <c r="G933" s="46"/>
      <c r="H933" s="2" t="s">
        <v>16</v>
      </c>
      <c r="I933" s="43" t="s">
        <v>201</v>
      </c>
      <c r="J933" s="44"/>
      <c r="K933" s="50">
        <v>51</v>
      </c>
      <c r="L933" s="51"/>
      <c r="M933" s="52"/>
    </row>
    <row r="934" spans="1:13" ht="14.25">
      <c r="A934" s="8" t="s">
        <v>29</v>
      </c>
      <c r="B934" s="43" t="s">
        <v>593</v>
      </c>
      <c r="C934" s="44"/>
      <c r="D934" s="9" t="s">
        <v>31</v>
      </c>
      <c r="E934" s="8" t="s">
        <v>522</v>
      </c>
      <c r="F934" s="45" t="s">
        <v>523</v>
      </c>
      <c r="G934" s="46"/>
      <c r="H934" s="2" t="s">
        <v>16</v>
      </c>
      <c r="I934" s="43" t="s">
        <v>201</v>
      </c>
      <c r="J934" s="44"/>
      <c r="K934" s="50">
        <v>83</v>
      </c>
      <c r="L934" s="51"/>
      <c r="M934" s="52"/>
    </row>
    <row r="935" spans="1:13" ht="14.25">
      <c r="A935" s="8" t="s">
        <v>29</v>
      </c>
      <c r="B935" s="43" t="s">
        <v>594</v>
      </c>
      <c r="C935" s="44"/>
      <c r="D935" s="9" t="s">
        <v>31</v>
      </c>
      <c r="E935" s="8" t="s">
        <v>526</v>
      </c>
      <c r="F935" s="45" t="s">
        <v>527</v>
      </c>
      <c r="G935" s="46"/>
      <c r="H935" s="2" t="s">
        <v>16</v>
      </c>
      <c r="I935" s="43" t="s">
        <v>201</v>
      </c>
      <c r="J935" s="44"/>
      <c r="K935" s="50">
        <v>144</v>
      </c>
      <c r="L935" s="51"/>
      <c r="M935" s="52"/>
    </row>
    <row r="936" spans="1:13" ht="14.25">
      <c r="A936" s="8" t="s">
        <v>29</v>
      </c>
      <c r="B936" s="43" t="s">
        <v>595</v>
      </c>
      <c r="C936" s="44"/>
      <c r="D936" s="9" t="s">
        <v>31</v>
      </c>
      <c r="E936" s="8" t="s">
        <v>522</v>
      </c>
      <c r="F936" s="45" t="s">
        <v>523</v>
      </c>
      <c r="G936" s="46"/>
      <c r="H936" s="2" t="s">
        <v>16</v>
      </c>
      <c r="I936" s="43" t="s">
        <v>201</v>
      </c>
      <c r="J936" s="44"/>
      <c r="K936" s="50">
        <v>199</v>
      </c>
      <c r="L936" s="51"/>
      <c r="M936" s="52"/>
    </row>
    <row r="937" spans="1:13" ht="14.25">
      <c r="A937" s="8" t="s">
        <v>29</v>
      </c>
      <c r="B937" s="43" t="s">
        <v>596</v>
      </c>
      <c r="C937" s="44"/>
      <c r="D937" s="9" t="s">
        <v>31</v>
      </c>
      <c r="E937" s="8" t="s">
        <v>526</v>
      </c>
      <c r="F937" s="45" t="s">
        <v>527</v>
      </c>
      <c r="G937" s="46"/>
      <c r="H937" s="2" t="s">
        <v>16</v>
      </c>
      <c r="I937" s="43" t="s">
        <v>201</v>
      </c>
      <c r="J937" s="44"/>
      <c r="K937" s="50">
        <v>242</v>
      </c>
      <c r="L937" s="51"/>
      <c r="M937" s="52"/>
    </row>
    <row r="938" spans="1:13" ht="14.25">
      <c r="A938" s="8" t="s">
        <v>35</v>
      </c>
      <c r="B938" s="43" t="s">
        <v>597</v>
      </c>
      <c r="C938" s="44"/>
      <c r="D938" s="9" t="s">
        <v>31</v>
      </c>
      <c r="E938" s="8" t="s">
        <v>526</v>
      </c>
      <c r="F938" s="45" t="s">
        <v>527</v>
      </c>
      <c r="G938" s="46"/>
      <c r="H938" s="2" t="s">
        <v>16</v>
      </c>
      <c r="I938" s="43" t="s">
        <v>201</v>
      </c>
      <c r="J938" s="44"/>
      <c r="K938" s="50">
        <v>132</v>
      </c>
      <c r="L938" s="51"/>
      <c r="M938" s="52"/>
    </row>
    <row r="939" spans="1:13" ht="14.25">
      <c r="A939" s="8" t="s">
        <v>35</v>
      </c>
      <c r="B939" s="43" t="s">
        <v>598</v>
      </c>
      <c r="C939" s="44"/>
      <c r="D939" s="9" t="s">
        <v>31</v>
      </c>
      <c r="E939" s="8" t="s">
        <v>526</v>
      </c>
      <c r="F939" s="45" t="s">
        <v>527</v>
      </c>
      <c r="G939" s="46"/>
      <c r="H939" s="2" t="s">
        <v>16</v>
      </c>
      <c r="I939" s="43" t="s">
        <v>201</v>
      </c>
      <c r="J939" s="44"/>
      <c r="K939" s="50">
        <v>222</v>
      </c>
      <c r="L939" s="51"/>
      <c r="M939" s="52"/>
    </row>
    <row r="940" spans="1:13" ht="14.25">
      <c r="A940" s="8" t="s">
        <v>35</v>
      </c>
      <c r="B940" s="43" t="s">
        <v>599</v>
      </c>
      <c r="C940" s="44"/>
      <c r="D940" s="9" t="s">
        <v>31</v>
      </c>
      <c r="E940" s="8" t="s">
        <v>526</v>
      </c>
      <c r="F940" s="45" t="s">
        <v>527</v>
      </c>
      <c r="G940" s="46"/>
      <c r="H940" s="2" t="s">
        <v>16</v>
      </c>
      <c r="I940" s="43" t="s">
        <v>201</v>
      </c>
      <c r="J940" s="44"/>
      <c r="K940" s="50">
        <v>53</v>
      </c>
      <c r="L940" s="51"/>
      <c r="M940" s="52"/>
    </row>
    <row r="941" spans="1:13" ht="14.25">
      <c r="A941" s="8" t="s">
        <v>35</v>
      </c>
      <c r="B941" s="43" t="s">
        <v>600</v>
      </c>
      <c r="C941" s="44"/>
      <c r="D941" s="9" t="s">
        <v>31</v>
      </c>
      <c r="E941" s="8" t="s">
        <v>526</v>
      </c>
      <c r="F941" s="45" t="s">
        <v>527</v>
      </c>
      <c r="G941" s="46"/>
      <c r="H941" s="2" t="s">
        <v>16</v>
      </c>
      <c r="I941" s="43" t="s">
        <v>201</v>
      </c>
      <c r="J941" s="44"/>
      <c r="K941" s="50">
        <v>256</v>
      </c>
      <c r="L941" s="51"/>
      <c r="M941" s="52"/>
    </row>
    <row r="942" spans="1:13" ht="14.25">
      <c r="A942" s="8" t="s">
        <v>35</v>
      </c>
      <c r="B942" s="43" t="s">
        <v>601</v>
      </c>
      <c r="C942" s="44"/>
      <c r="D942" s="9" t="s">
        <v>31</v>
      </c>
      <c r="E942" s="8" t="s">
        <v>526</v>
      </c>
      <c r="F942" s="45" t="s">
        <v>527</v>
      </c>
      <c r="G942" s="46"/>
      <c r="H942" s="2" t="s">
        <v>16</v>
      </c>
      <c r="I942" s="43" t="s">
        <v>201</v>
      </c>
      <c r="J942" s="44"/>
      <c r="K942" s="50">
        <v>96</v>
      </c>
      <c r="L942" s="51"/>
      <c r="M942" s="52"/>
    </row>
    <row r="943" spans="1:13" ht="14.25">
      <c r="A943" s="8" t="s">
        <v>35</v>
      </c>
      <c r="B943" s="43" t="s">
        <v>602</v>
      </c>
      <c r="C943" s="44"/>
      <c r="D943" s="9" t="s">
        <v>31</v>
      </c>
      <c r="E943" s="8" t="s">
        <v>526</v>
      </c>
      <c r="F943" s="45" t="s">
        <v>527</v>
      </c>
      <c r="G943" s="46"/>
      <c r="H943" s="2" t="s">
        <v>16</v>
      </c>
      <c r="I943" s="43" t="s">
        <v>201</v>
      </c>
      <c r="J943" s="44"/>
      <c r="K943" s="50">
        <v>102</v>
      </c>
      <c r="L943" s="51"/>
      <c r="M943" s="52"/>
    </row>
    <row r="944" spans="1:13" ht="14.25">
      <c r="A944" s="8" t="s">
        <v>35</v>
      </c>
      <c r="B944" s="43" t="s">
        <v>603</v>
      </c>
      <c r="C944" s="44"/>
      <c r="D944" s="9" t="s">
        <v>31</v>
      </c>
      <c r="E944" s="8" t="s">
        <v>526</v>
      </c>
      <c r="F944" s="45" t="s">
        <v>527</v>
      </c>
      <c r="G944" s="46"/>
      <c r="H944" s="2" t="s">
        <v>16</v>
      </c>
      <c r="I944" s="43" t="s">
        <v>201</v>
      </c>
      <c r="J944" s="44"/>
      <c r="K944" s="50">
        <v>275</v>
      </c>
      <c r="L944" s="51"/>
      <c r="M944" s="52"/>
    </row>
    <row r="945" spans="1:13" ht="14.25">
      <c r="A945" s="8" t="s">
        <v>35</v>
      </c>
      <c r="B945" s="43" t="s">
        <v>604</v>
      </c>
      <c r="C945" s="44"/>
      <c r="D945" s="9" t="s">
        <v>31</v>
      </c>
      <c r="E945" s="8" t="s">
        <v>526</v>
      </c>
      <c r="F945" s="45" t="s">
        <v>527</v>
      </c>
      <c r="G945" s="46"/>
      <c r="H945" s="2" t="s">
        <v>16</v>
      </c>
      <c r="I945" s="43" t="s">
        <v>201</v>
      </c>
      <c r="J945" s="44"/>
      <c r="K945" s="50">
        <v>111</v>
      </c>
      <c r="L945" s="51"/>
      <c r="M945" s="52"/>
    </row>
    <row r="946" spans="1:13" ht="14.25">
      <c r="A946" s="8" t="s">
        <v>35</v>
      </c>
      <c r="B946" s="43" t="s">
        <v>605</v>
      </c>
      <c r="C946" s="44"/>
      <c r="D946" s="9" t="s">
        <v>31</v>
      </c>
      <c r="E946" s="8" t="s">
        <v>526</v>
      </c>
      <c r="F946" s="45" t="s">
        <v>527</v>
      </c>
      <c r="G946" s="46"/>
      <c r="H946" s="2" t="s">
        <v>16</v>
      </c>
      <c r="I946" s="43" t="s">
        <v>201</v>
      </c>
      <c r="J946" s="44"/>
      <c r="K946" s="50">
        <v>62</v>
      </c>
      <c r="L946" s="51"/>
      <c r="M946" s="52"/>
    </row>
    <row r="947" spans="1:13" ht="14.25">
      <c r="A947" s="8" t="s">
        <v>35</v>
      </c>
      <c r="B947" s="43" t="s">
        <v>606</v>
      </c>
      <c r="C947" s="44"/>
      <c r="D947" s="9" t="s">
        <v>31</v>
      </c>
      <c r="E947" s="8" t="s">
        <v>526</v>
      </c>
      <c r="F947" s="45" t="s">
        <v>527</v>
      </c>
      <c r="G947" s="46"/>
      <c r="H947" s="2" t="s">
        <v>16</v>
      </c>
      <c r="I947" s="43" t="s">
        <v>201</v>
      </c>
      <c r="J947" s="44"/>
      <c r="K947" s="50">
        <v>114</v>
      </c>
      <c r="L947" s="51"/>
      <c r="M947" s="52"/>
    </row>
    <row r="948" spans="1:13" ht="14.25">
      <c r="A948" s="8" t="s">
        <v>35</v>
      </c>
      <c r="B948" s="43" t="s">
        <v>607</v>
      </c>
      <c r="C948" s="44"/>
      <c r="D948" s="9" t="s">
        <v>31</v>
      </c>
      <c r="E948" s="8" t="s">
        <v>526</v>
      </c>
      <c r="F948" s="45" t="s">
        <v>527</v>
      </c>
      <c r="G948" s="46"/>
      <c r="H948" s="2" t="s">
        <v>16</v>
      </c>
      <c r="I948" s="43" t="s">
        <v>201</v>
      </c>
      <c r="J948" s="44"/>
      <c r="K948" s="50">
        <v>62</v>
      </c>
      <c r="L948" s="51"/>
      <c r="M948" s="52"/>
    </row>
    <row r="949" spans="1:13" ht="14.25">
      <c r="A949" s="8" t="s">
        <v>35</v>
      </c>
      <c r="B949" s="43" t="s">
        <v>608</v>
      </c>
      <c r="C949" s="44"/>
      <c r="D949" s="9" t="s">
        <v>31</v>
      </c>
      <c r="E949" s="8" t="s">
        <v>526</v>
      </c>
      <c r="F949" s="45" t="s">
        <v>527</v>
      </c>
      <c r="G949" s="46"/>
      <c r="H949" s="2" t="s">
        <v>16</v>
      </c>
      <c r="I949" s="43" t="s">
        <v>201</v>
      </c>
      <c r="J949" s="44"/>
      <c r="K949" s="50">
        <v>77</v>
      </c>
      <c r="L949" s="51"/>
      <c r="M949" s="52"/>
    </row>
    <row r="950" spans="1:13" ht="14.25">
      <c r="A950" s="8" t="s">
        <v>35</v>
      </c>
      <c r="B950" s="43" t="s">
        <v>609</v>
      </c>
      <c r="C950" s="44"/>
      <c r="D950" s="9" t="s">
        <v>31</v>
      </c>
      <c r="E950" s="8" t="s">
        <v>526</v>
      </c>
      <c r="F950" s="45" t="s">
        <v>527</v>
      </c>
      <c r="G950" s="46"/>
      <c r="H950" s="2" t="s">
        <v>16</v>
      </c>
      <c r="I950" s="43" t="s">
        <v>201</v>
      </c>
      <c r="J950" s="44"/>
      <c r="K950" s="50">
        <v>44</v>
      </c>
      <c r="L950" s="51"/>
      <c r="M950" s="52"/>
    </row>
    <row r="951" spans="1:13" ht="14.25">
      <c r="A951" s="8" t="s">
        <v>35</v>
      </c>
      <c r="B951" s="43" t="s">
        <v>610</v>
      </c>
      <c r="C951" s="44"/>
      <c r="D951" s="9" t="s">
        <v>31</v>
      </c>
      <c r="E951" s="8" t="s">
        <v>526</v>
      </c>
      <c r="F951" s="45" t="s">
        <v>527</v>
      </c>
      <c r="G951" s="46"/>
      <c r="H951" s="2" t="s">
        <v>16</v>
      </c>
      <c r="I951" s="43" t="s">
        <v>201</v>
      </c>
      <c r="J951" s="44"/>
      <c r="K951" s="50">
        <v>81</v>
      </c>
      <c r="L951" s="51"/>
      <c r="M951" s="52"/>
    </row>
    <row r="952" spans="1:13" ht="14.25">
      <c r="A952" s="8" t="s">
        <v>35</v>
      </c>
      <c r="B952" s="43" t="s">
        <v>611</v>
      </c>
      <c r="C952" s="44"/>
      <c r="D952" s="9" t="s">
        <v>31</v>
      </c>
      <c r="E952" s="8" t="s">
        <v>526</v>
      </c>
      <c r="F952" s="45" t="s">
        <v>527</v>
      </c>
      <c r="G952" s="46"/>
      <c r="H952" s="2" t="s">
        <v>16</v>
      </c>
      <c r="I952" s="43" t="s">
        <v>201</v>
      </c>
      <c r="J952" s="44"/>
      <c r="K952" s="50">
        <v>48</v>
      </c>
      <c r="L952" s="51"/>
      <c r="M952" s="52"/>
    </row>
    <row r="953" spans="1:13" ht="14.25">
      <c r="A953" s="8" t="s">
        <v>35</v>
      </c>
      <c r="B953" s="43" t="s">
        <v>612</v>
      </c>
      <c r="C953" s="44"/>
      <c r="D953" s="9" t="s">
        <v>31</v>
      </c>
      <c r="E953" s="8" t="s">
        <v>526</v>
      </c>
      <c r="F953" s="45" t="s">
        <v>527</v>
      </c>
      <c r="G953" s="46"/>
      <c r="H953" s="2" t="s">
        <v>16</v>
      </c>
      <c r="I953" s="43" t="s">
        <v>201</v>
      </c>
      <c r="J953" s="44"/>
      <c r="K953" s="50">
        <v>128</v>
      </c>
      <c r="L953" s="51"/>
      <c r="M953" s="52"/>
    </row>
    <row r="954" spans="1:13" ht="14.25">
      <c r="A954" s="8" t="s">
        <v>35</v>
      </c>
      <c r="B954" s="43" t="s">
        <v>613</v>
      </c>
      <c r="C954" s="44"/>
      <c r="D954" s="9" t="s">
        <v>31</v>
      </c>
      <c r="E954" s="8" t="s">
        <v>526</v>
      </c>
      <c r="F954" s="45" t="s">
        <v>527</v>
      </c>
      <c r="G954" s="46"/>
      <c r="H954" s="2" t="s">
        <v>16</v>
      </c>
      <c r="I954" s="43" t="s">
        <v>201</v>
      </c>
      <c r="J954" s="44"/>
      <c r="K954" s="50">
        <v>129</v>
      </c>
      <c r="L954" s="51"/>
      <c r="M954" s="52"/>
    </row>
    <row r="955" spans="1:13" ht="14.25">
      <c r="A955" s="8" t="s">
        <v>35</v>
      </c>
      <c r="B955" s="43" t="s">
        <v>614</v>
      </c>
      <c r="C955" s="44"/>
      <c r="D955" s="9" t="s">
        <v>31</v>
      </c>
      <c r="E955" s="8" t="s">
        <v>526</v>
      </c>
      <c r="F955" s="45" t="s">
        <v>527</v>
      </c>
      <c r="G955" s="46"/>
      <c r="H955" s="2" t="s">
        <v>16</v>
      </c>
      <c r="I955" s="43" t="s">
        <v>201</v>
      </c>
      <c r="J955" s="44"/>
      <c r="K955" s="50">
        <v>99</v>
      </c>
      <c r="L955" s="51"/>
      <c r="M955" s="52"/>
    </row>
    <row r="956" spans="1:13" ht="14.25">
      <c r="A956" s="8" t="s">
        <v>35</v>
      </c>
      <c r="B956" s="43" t="s">
        <v>615</v>
      </c>
      <c r="C956" s="44"/>
      <c r="D956" s="9" t="s">
        <v>31</v>
      </c>
      <c r="E956" s="8" t="s">
        <v>526</v>
      </c>
      <c r="F956" s="45" t="s">
        <v>527</v>
      </c>
      <c r="G956" s="46"/>
      <c r="H956" s="2" t="s">
        <v>16</v>
      </c>
      <c r="I956" s="43" t="s">
        <v>201</v>
      </c>
      <c r="J956" s="44"/>
      <c r="K956" s="50">
        <v>137</v>
      </c>
      <c r="L956" s="51"/>
      <c r="M956" s="52"/>
    </row>
    <row r="957" spans="1:13" ht="14.25">
      <c r="A957" s="8" t="s">
        <v>35</v>
      </c>
      <c r="B957" s="43" t="s">
        <v>616</v>
      </c>
      <c r="C957" s="44"/>
      <c r="D957" s="9" t="s">
        <v>31</v>
      </c>
      <c r="E957" s="8" t="s">
        <v>526</v>
      </c>
      <c r="F957" s="45" t="s">
        <v>527</v>
      </c>
      <c r="G957" s="46"/>
      <c r="H957" s="2" t="s">
        <v>16</v>
      </c>
      <c r="I957" s="43" t="s">
        <v>201</v>
      </c>
      <c r="J957" s="44"/>
      <c r="K957" s="50">
        <v>128</v>
      </c>
      <c r="L957" s="51"/>
      <c r="M957" s="52"/>
    </row>
    <row r="958" spans="1:13" ht="14.25">
      <c r="A958" s="8" t="s">
        <v>35</v>
      </c>
      <c r="B958" s="43" t="s">
        <v>617</v>
      </c>
      <c r="C958" s="44"/>
      <c r="D958" s="9" t="s">
        <v>31</v>
      </c>
      <c r="E958" s="8" t="s">
        <v>526</v>
      </c>
      <c r="F958" s="45" t="s">
        <v>527</v>
      </c>
      <c r="G958" s="46"/>
      <c r="H958" s="2" t="s">
        <v>16</v>
      </c>
      <c r="I958" s="43" t="s">
        <v>201</v>
      </c>
      <c r="J958" s="44"/>
      <c r="K958" s="50">
        <v>159</v>
      </c>
      <c r="L958" s="51"/>
      <c r="M958" s="52"/>
    </row>
    <row r="959" spans="1:13" ht="14.25">
      <c r="A959" s="8" t="s">
        <v>35</v>
      </c>
      <c r="B959" s="43" t="s">
        <v>618</v>
      </c>
      <c r="C959" s="44"/>
      <c r="D959" s="9" t="s">
        <v>31</v>
      </c>
      <c r="E959" s="8" t="s">
        <v>526</v>
      </c>
      <c r="F959" s="45" t="s">
        <v>527</v>
      </c>
      <c r="G959" s="46"/>
      <c r="H959" s="2" t="s">
        <v>16</v>
      </c>
      <c r="I959" s="43" t="s">
        <v>201</v>
      </c>
      <c r="J959" s="44"/>
      <c r="K959" s="50">
        <v>212</v>
      </c>
      <c r="L959" s="51"/>
      <c r="M959" s="52"/>
    </row>
    <row r="960" spans="1:13" ht="14.25">
      <c r="A960" s="8" t="s">
        <v>39</v>
      </c>
      <c r="B960" s="43" t="s">
        <v>369</v>
      </c>
      <c r="C960" s="44"/>
      <c r="D960" s="9" t="s">
        <v>31</v>
      </c>
      <c r="E960" s="8" t="s">
        <v>522</v>
      </c>
      <c r="F960" s="45" t="s">
        <v>523</v>
      </c>
      <c r="G960" s="46"/>
      <c r="H960" s="2" t="s">
        <v>16</v>
      </c>
      <c r="I960" s="43" t="s">
        <v>201</v>
      </c>
      <c r="J960" s="44"/>
      <c r="K960" s="50">
        <v>63</v>
      </c>
      <c r="L960" s="51"/>
      <c r="M960" s="52"/>
    </row>
    <row r="961" spans="1:13" ht="14.25">
      <c r="A961" s="8" t="s">
        <v>39</v>
      </c>
      <c r="B961" s="43" t="s">
        <v>619</v>
      </c>
      <c r="C961" s="44"/>
      <c r="D961" s="9" t="s">
        <v>31</v>
      </c>
      <c r="E961" s="8" t="s">
        <v>522</v>
      </c>
      <c r="F961" s="45" t="s">
        <v>523</v>
      </c>
      <c r="G961" s="46"/>
      <c r="H961" s="2" t="s">
        <v>16</v>
      </c>
      <c r="I961" s="43" t="s">
        <v>201</v>
      </c>
      <c r="J961" s="44"/>
      <c r="K961" s="50">
        <v>60</v>
      </c>
      <c r="L961" s="51"/>
      <c r="M961" s="52"/>
    </row>
    <row r="962" spans="1:13" ht="14.25">
      <c r="A962" s="8" t="s">
        <v>39</v>
      </c>
      <c r="B962" s="43" t="s">
        <v>620</v>
      </c>
      <c r="C962" s="44"/>
      <c r="D962" s="9" t="s">
        <v>31</v>
      </c>
      <c r="E962" s="8" t="s">
        <v>522</v>
      </c>
      <c r="F962" s="45" t="s">
        <v>523</v>
      </c>
      <c r="G962" s="46"/>
      <c r="H962" s="2" t="s">
        <v>16</v>
      </c>
      <c r="I962" s="43" t="s">
        <v>201</v>
      </c>
      <c r="J962" s="44"/>
      <c r="K962" s="50">
        <v>82</v>
      </c>
      <c r="L962" s="51"/>
      <c r="M962" s="52"/>
    </row>
    <row r="963" spans="1:13" ht="14.25">
      <c r="A963" s="8" t="s">
        <v>39</v>
      </c>
      <c r="B963" s="43" t="s">
        <v>621</v>
      </c>
      <c r="C963" s="44"/>
      <c r="D963" s="9" t="s">
        <v>31</v>
      </c>
      <c r="E963" s="8" t="s">
        <v>522</v>
      </c>
      <c r="F963" s="45" t="s">
        <v>523</v>
      </c>
      <c r="G963" s="46"/>
      <c r="H963" s="2" t="s">
        <v>16</v>
      </c>
      <c r="I963" s="43" t="s">
        <v>201</v>
      </c>
      <c r="J963" s="44"/>
      <c r="K963" s="50">
        <v>55</v>
      </c>
      <c r="L963" s="51"/>
      <c r="M963" s="52"/>
    </row>
    <row r="964" spans="1:13" ht="14.25">
      <c r="A964" s="8" t="s">
        <v>39</v>
      </c>
      <c r="B964" s="43" t="s">
        <v>622</v>
      </c>
      <c r="C964" s="44"/>
      <c r="D964" s="9" t="s">
        <v>31</v>
      </c>
      <c r="E964" s="8" t="s">
        <v>522</v>
      </c>
      <c r="F964" s="45" t="s">
        <v>523</v>
      </c>
      <c r="G964" s="46"/>
      <c r="H964" s="2" t="s">
        <v>16</v>
      </c>
      <c r="I964" s="43" t="s">
        <v>201</v>
      </c>
      <c r="J964" s="44"/>
      <c r="K964" s="50">
        <v>235</v>
      </c>
      <c r="L964" s="51"/>
      <c r="M964" s="52"/>
    </row>
    <row r="965" spans="1:13" ht="14.25">
      <c r="A965" s="8" t="s">
        <v>39</v>
      </c>
      <c r="B965" s="43" t="s">
        <v>623</v>
      </c>
      <c r="C965" s="44"/>
      <c r="D965" s="9" t="s">
        <v>31</v>
      </c>
      <c r="E965" s="8" t="s">
        <v>522</v>
      </c>
      <c r="F965" s="45" t="s">
        <v>523</v>
      </c>
      <c r="G965" s="46"/>
      <c r="H965" s="2" t="s">
        <v>16</v>
      </c>
      <c r="I965" s="43" t="s">
        <v>201</v>
      </c>
      <c r="J965" s="44"/>
      <c r="K965" s="50">
        <v>21</v>
      </c>
      <c r="L965" s="51"/>
      <c r="M965" s="52"/>
    </row>
    <row r="966" spans="1:13" ht="14.25">
      <c r="A966" s="8" t="s">
        <v>39</v>
      </c>
      <c r="B966" s="43" t="s">
        <v>624</v>
      </c>
      <c r="C966" s="44"/>
      <c r="D966" s="9" t="s">
        <v>31</v>
      </c>
      <c r="E966" s="8" t="s">
        <v>522</v>
      </c>
      <c r="F966" s="45" t="s">
        <v>523</v>
      </c>
      <c r="G966" s="46"/>
      <c r="H966" s="2" t="s">
        <v>16</v>
      </c>
      <c r="I966" s="43" t="s">
        <v>201</v>
      </c>
      <c r="J966" s="44"/>
      <c r="K966" s="50">
        <v>120</v>
      </c>
      <c r="L966" s="51"/>
      <c r="M966" s="52"/>
    </row>
    <row r="967" spans="1:13" ht="14.25">
      <c r="A967" s="8" t="s">
        <v>39</v>
      </c>
      <c r="B967" s="43" t="s">
        <v>625</v>
      </c>
      <c r="C967" s="44"/>
      <c r="D967" s="9" t="s">
        <v>31</v>
      </c>
      <c r="E967" s="8" t="s">
        <v>522</v>
      </c>
      <c r="F967" s="45" t="s">
        <v>523</v>
      </c>
      <c r="G967" s="46"/>
      <c r="H967" s="2" t="s">
        <v>16</v>
      </c>
      <c r="I967" s="43" t="s">
        <v>201</v>
      </c>
      <c r="J967" s="44"/>
      <c r="K967" s="50">
        <v>43</v>
      </c>
      <c r="L967" s="51"/>
      <c r="M967" s="52"/>
    </row>
    <row r="968" spans="1:13" ht="14.25">
      <c r="A968" s="8" t="s">
        <v>39</v>
      </c>
      <c r="B968" s="43" t="s">
        <v>626</v>
      </c>
      <c r="C968" s="44"/>
      <c r="D968" s="9" t="s">
        <v>31</v>
      </c>
      <c r="E968" s="8" t="s">
        <v>522</v>
      </c>
      <c r="F968" s="45" t="s">
        <v>523</v>
      </c>
      <c r="G968" s="46"/>
      <c r="H968" s="2" t="s">
        <v>16</v>
      </c>
      <c r="I968" s="43" t="s">
        <v>201</v>
      </c>
      <c r="J968" s="44"/>
      <c r="K968" s="50">
        <v>82</v>
      </c>
      <c r="L968" s="51"/>
      <c r="M968" s="52"/>
    </row>
    <row r="969" spans="1:13" ht="14.25">
      <c r="A969" s="8" t="s">
        <v>39</v>
      </c>
      <c r="B969" s="43" t="s">
        <v>627</v>
      </c>
      <c r="C969" s="44"/>
      <c r="D969" s="9" t="s">
        <v>31</v>
      </c>
      <c r="E969" s="8" t="s">
        <v>526</v>
      </c>
      <c r="F969" s="45" t="s">
        <v>527</v>
      </c>
      <c r="G969" s="46"/>
      <c r="H969" s="2" t="s">
        <v>16</v>
      </c>
      <c r="I969" s="43" t="s">
        <v>201</v>
      </c>
      <c r="J969" s="44"/>
      <c r="K969" s="50">
        <v>55</v>
      </c>
      <c r="L969" s="51"/>
      <c r="M969" s="52"/>
    </row>
    <row r="970" spans="1:13" ht="14.25">
      <c r="A970" s="8" t="s">
        <v>39</v>
      </c>
      <c r="B970" s="43" t="s">
        <v>394</v>
      </c>
      <c r="C970" s="44"/>
      <c r="D970" s="9" t="s">
        <v>31</v>
      </c>
      <c r="E970" s="8" t="s">
        <v>522</v>
      </c>
      <c r="F970" s="45" t="s">
        <v>523</v>
      </c>
      <c r="G970" s="46"/>
      <c r="H970" s="2" t="s">
        <v>16</v>
      </c>
      <c r="I970" s="43" t="s">
        <v>201</v>
      </c>
      <c r="J970" s="44"/>
      <c r="K970" s="50">
        <v>98</v>
      </c>
      <c r="L970" s="51"/>
      <c r="M970" s="52"/>
    </row>
    <row r="971" spans="1:13" ht="14.25">
      <c r="A971" s="8" t="s">
        <v>39</v>
      </c>
      <c r="B971" s="43" t="s">
        <v>628</v>
      </c>
      <c r="C971" s="44"/>
      <c r="D971" s="9" t="s">
        <v>31</v>
      </c>
      <c r="E971" s="8" t="s">
        <v>522</v>
      </c>
      <c r="F971" s="45" t="s">
        <v>523</v>
      </c>
      <c r="G971" s="46"/>
      <c r="H971" s="2" t="s">
        <v>16</v>
      </c>
      <c r="I971" s="43" t="s">
        <v>201</v>
      </c>
      <c r="J971" s="44"/>
      <c r="K971" s="50">
        <v>90</v>
      </c>
      <c r="L971" s="51"/>
      <c r="M971" s="52"/>
    </row>
    <row r="972" spans="1:13" ht="14.25">
      <c r="A972" s="8" t="s">
        <v>39</v>
      </c>
      <c r="B972" s="43" t="s">
        <v>629</v>
      </c>
      <c r="C972" s="44"/>
      <c r="D972" s="9" t="s">
        <v>31</v>
      </c>
      <c r="E972" s="8" t="s">
        <v>522</v>
      </c>
      <c r="F972" s="45" t="s">
        <v>523</v>
      </c>
      <c r="G972" s="46"/>
      <c r="H972" s="2" t="s">
        <v>16</v>
      </c>
      <c r="I972" s="43" t="s">
        <v>201</v>
      </c>
      <c r="J972" s="44"/>
      <c r="K972" s="50">
        <v>15</v>
      </c>
      <c r="L972" s="51"/>
      <c r="M972" s="52"/>
    </row>
    <row r="973" spans="1:13" ht="14.25">
      <c r="A973" s="8" t="s">
        <v>39</v>
      </c>
      <c r="B973" s="43" t="s">
        <v>630</v>
      </c>
      <c r="C973" s="44"/>
      <c r="D973" s="9" t="s">
        <v>31</v>
      </c>
      <c r="E973" s="8" t="s">
        <v>522</v>
      </c>
      <c r="F973" s="45" t="s">
        <v>523</v>
      </c>
      <c r="G973" s="46"/>
      <c r="H973" s="2" t="s">
        <v>16</v>
      </c>
      <c r="I973" s="43" t="s">
        <v>201</v>
      </c>
      <c r="J973" s="44"/>
      <c r="K973" s="50">
        <v>130</v>
      </c>
      <c r="L973" s="51"/>
      <c r="M973" s="52"/>
    </row>
    <row r="974" spans="1:13" ht="14.25">
      <c r="A974" s="8" t="s">
        <v>39</v>
      </c>
      <c r="B974" s="43" t="s">
        <v>631</v>
      </c>
      <c r="C974" s="44"/>
      <c r="D974" s="9" t="s">
        <v>31</v>
      </c>
      <c r="E974" s="8" t="s">
        <v>522</v>
      </c>
      <c r="F974" s="45" t="s">
        <v>523</v>
      </c>
      <c r="G974" s="46"/>
      <c r="H974" s="2" t="s">
        <v>16</v>
      </c>
      <c r="I974" s="43" t="s">
        <v>201</v>
      </c>
      <c r="J974" s="44"/>
      <c r="K974" s="50">
        <v>116</v>
      </c>
      <c r="L974" s="51"/>
      <c r="M974" s="52"/>
    </row>
    <row r="975" spans="1:13" ht="14.25">
      <c r="A975" s="8" t="s">
        <v>39</v>
      </c>
      <c r="B975" s="43" t="s">
        <v>632</v>
      </c>
      <c r="C975" s="44"/>
      <c r="D975" s="9" t="s">
        <v>31</v>
      </c>
      <c r="E975" s="8" t="s">
        <v>522</v>
      </c>
      <c r="F975" s="45" t="s">
        <v>523</v>
      </c>
      <c r="G975" s="46"/>
      <c r="H975" s="2" t="s">
        <v>16</v>
      </c>
      <c r="I975" s="43" t="s">
        <v>201</v>
      </c>
      <c r="J975" s="44"/>
      <c r="K975" s="50">
        <v>39</v>
      </c>
      <c r="L975" s="51"/>
      <c r="M975" s="52"/>
    </row>
    <row r="976" spans="1:13" ht="14.25">
      <c r="A976" s="8" t="s">
        <v>39</v>
      </c>
      <c r="B976" s="43" t="s">
        <v>633</v>
      </c>
      <c r="C976" s="44"/>
      <c r="D976" s="9" t="s">
        <v>31</v>
      </c>
      <c r="E976" s="8" t="s">
        <v>526</v>
      </c>
      <c r="F976" s="45" t="s">
        <v>527</v>
      </c>
      <c r="G976" s="46"/>
      <c r="H976" s="2" t="s">
        <v>16</v>
      </c>
      <c r="I976" s="43" t="s">
        <v>201</v>
      </c>
      <c r="J976" s="44"/>
      <c r="K976" s="50">
        <v>176</v>
      </c>
      <c r="L976" s="51"/>
      <c r="M976" s="52"/>
    </row>
    <row r="977" spans="1:13" ht="14.25">
      <c r="A977" s="8" t="s">
        <v>39</v>
      </c>
      <c r="B977" s="43" t="s">
        <v>634</v>
      </c>
      <c r="C977" s="44"/>
      <c r="D977" s="9" t="s">
        <v>31</v>
      </c>
      <c r="E977" s="8" t="s">
        <v>522</v>
      </c>
      <c r="F977" s="45" t="s">
        <v>523</v>
      </c>
      <c r="G977" s="46"/>
      <c r="H977" s="2" t="s">
        <v>16</v>
      </c>
      <c r="I977" s="43" t="s">
        <v>201</v>
      </c>
      <c r="J977" s="44"/>
      <c r="K977" s="50">
        <v>68</v>
      </c>
      <c r="L977" s="51"/>
      <c r="M977" s="52"/>
    </row>
    <row r="978" spans="1:13" ht="14.25">
      <c r="A978" s="8" t="s">
        <v>39</v>
      </c>
      <c r="B978" s="43" t="s">
        <v>635</v>
      </c>
      <c r="C978" s="44"/>
      <c r="D978" s="9" t="s">
        <v>31</v>
      </c>
      <c r="E978" s="8" t="s">
        <v>522</v>
      </c>
      <c r="F978" s="45" t="s">
        <v>523</v>
      </c>
      <c r="G978" s="46"/>
      <c r="H978" s="2" t="s">
        <v>16</v>
      </c>
      <c r="I978" s="43" t="s">
        <v>201</v>
      </c>
      <c r="J978" s="44"/>
      <c r="K978" s="50">
        <v>48</v>
      </c>
      <c r="L978" s="51"/>
      <c r="M978" s="52"/>
    </row>
    <row r="979" spans="1:13" ht="14.25">
      <c r="A979" s="8" t="s">
        <v>39</v>
      </c>
      <c r="B979" s="43" t="s">
        <v>636</v>
      </c>
      <c r="C979" s="44"/>
      <c r="D979" s="9" t="s">
        <v>31</v>
      </c>
      <c r="E979" s="8" t="s">
        <v>522</v>
      </c>
      <c r="F979" s="45" t="s">
        <v>523</v>
      </c>
      <c r="G979" s="46"/>
      <c r="H979" s="2" t="s">
        <v>16</v>
      </c>
      <c r="I979" s="43" t="s">
        <v>201</v>
      </c>
      <c r="J979" s="44"/>
      <c r="K979" s="50">
        <v>73</v>
      </c>
      <c r="L979" s="51"/>
      <c r="M979" s="52"/>
    </row>
    <row r="980" spans="1:13" ht="14.25">
      <c r="A980" s="8" t="s">
        <v>39</v>
      </c>
      <c r="B980" s="43" t="s">
        <v>637</v>
      </c>
      <c r="C980" s="44"/>
      <c r="D980" s="9" t="s">
        <v>31</v>
      </c>
      <c r="E980" s="8" t="s">
        <v>522</v>
      </c>
      <c r="F980" s="45" t="s">
        <v>523</v>
      </c>
      <c r="G980" s="46"/>
      <c r="H980" s="2" t="s">
        <v>16</v>
      </c>
      <c r="I980" s="43" t="s">
        <v>201</v>
      </c>
      <c r="J980" s="44"/>
      <c r="K980" s="50">
        <v>73</v>
      </c>
      <c r="L980" s="51"/>
      <c r="M980" s="52"/>
    </row>
    <row r="981" spans="1:13" ht="14.25">
      <c r="A981" s="8" t="s">
        <v>39</v>
      </c>
      <c r="B981" s="43" t="s">
        <v>638</v>
      </c>
      <c r="C981" s="44"/>
      <c r="D981" s="9" t="s">
        <v>31</v>
      </c>
      <c r="E981" s="8" t="s">
        <v>522</v>
      </c>
      <c r="F981" s="45" t="s">
        <v>523</v>
      </c>
      <c r="G981" s="46"/>
      <c r="H981" s="2" t="s">
        <v>16</v>
      </c>
      <c r="I981" s="43" t="s">
        <v>201</v>
      </c>
      <c r="J981" s="44"/>
      <c r="K981" s="50">
        <v>54</v>
      </c>
      <c r="L981" s="51"/>
      <c r="M981" s="52"/>
    </row>
    <row r="982" spans="1:13" ht="14.25">
      <c r="A982" s="8" t="s">
        <v>39</v>
      </c>
      <c r="B982" s="43" t="s">
        <v>324</v>
      </c>
      <c r="C982" s="44"/>
      <c r="D982" s="9" t="s">
        <v>31</v>
      </c>
      <c r="E982" s="8" t="s">
        <v>522</v>
      </c>
      <c r="F982" s="45" t="s">
        <v>523</v>
      </c>
      <c r="G982" s="46"/>
      <c r="H982" s="2" t="s">
        <v>16</v>
      </c>
      <c r="I982" s="43" t="s">
        <v>201</v>
      </c>
      <c r="J982" s="44"/>
      <c r="K982" s="50">
        <v>70</v>
      </c>
      <c r="L982" s="51"/>
      <c r="M982" s="52"/>
    </row>
    <row r="983" spans="1:13" ht="14.25">
      <c r="A983" s="8" t="s">
        <v>45</v>
      </c>
      <c r="B983" s="43" t="s">
        <v>639</v>
      </c>
      <c r="C983" s="44"/>
      <c r="D983" s="9" t="s">
        <v>31</v>
      </c>
      <c r="E983" s="8" t="s">
        <v>526</v>
      </c>
      <c r="F983" s="45" t="s">
        <v>527</v>
      </c>
      <c r="G983" s="46"/>
      <c r="H983" s="2" t="s">
        <v>16</v>
      </c>
      <c r="I983" s="43" t="s">
        <v>201</v>
      </c>
      <c r="J983" s="44"/>
      <c r="K983" s="50">
        <v>80</v>
      </c>
      <c r="L983" s="51"/>
      <c r="M983" s="52"/>
    </row>
    <row r="984" spans="1:13" ht="14.25">
      <c r="A984" s="8" t="s">
        <v>45</v>
      </c>
      <c r="B984" s="43" t="s">
        <v>640</v>
      </c>
      <c r="C984" s="44"/>
      <c r="D984" s="9" t="s">
        <v>31</v>
      </c>
      <c r="E984" s="8" t="s">
        <v>522</v>
      </c>
      <c r="F984" s="45" t="s">
        <v>523</v>
      </c>
      <c r="G984" s="46"/>
      <c r="H984" s="2" t="s">
        <v>16</v>
      </c>
      <c r="I984" s="43" t="s">
        <v>201</v>
      </c>
      <c r="J984" s="44"/>
      <c r="K984" s="50">
        <v>68</v>
      </c>
      <c r="L984" s="51"/>
      <c r="M984" s="52"/>
    </row>
    <row r="985" spans="1:13" ht="14.25">
      <c r="A985" s="8" t="s">
        <v>45</v>
      </c>
      <c r="B985" s="43" t="s">
        <v>641</v>
      </c>
      <c r="C985" s="44"/>
      <c r="D985" s="9" t="s">
        <v>31</v>
      </c>
      <c r="E985" s="8" t="s">
        <v>522</v>
      </c>
      <c r="F985" s="45" t="s">
        <v>523</v>
      </c>
      <c r="G985" s="46"/>
      <c r="H985" s="2" t="s">
        <v>16</v>
      </c>
      <c r="I985" s="43" t="s">
        <v>201</v>
      </c>
      <c r="J985" s="44"/>
      <c r="K985" s="50">
        <v>25</v>
      </c>
      <c r="L985" s="51"/>
      <c r="M985" s="52"/>
    </row>
    <row r="986" spans="1:13" ht="14.25">
      <c r="A986" s="8" t="s">
        <v>45</v>
      </c>
      <c r="B986" s="43" t="s">
        <v>642</v>
      </c>
      <c r="C986" s="44"/>
      <c r="D986" s="9" t="s">
        <v>31</v>
      </c>
      <c r="E986" s="8" t="s">
        <v>522</v>
      </c>
      <c r="F986" s="45" t="s">
        <v>523</v>
      </c>
      <c r="G986" s="46"/>
      <c r="H986" s="2" t="s">
        <v>16</v>
      </c>
      <c r="I986" s="43" t="s">
        <v>201</v>
      </c>
      <c r="J986" s="44"/>
      <c r="K986" s="50">
        <v>138</v>
      </c>
      <c r="L986" s="51"/>
      <c r="M986" s="52"/>
    </row>
    <row r="987" spans="1:13" ht="14.25">
      <c r="A987" s="8" t="s">
        <v>45</v>
      </c>
      <c r="B987" s="43" t="s">
        <v>643</v>
      </c>
      <c r="C987" s="44"/>
      <c r="D987" s="9" t="s">
        <v>31</v>
      </c>
      <c r="E987" s="8" t="s">
        <v>526</v>
      </c>
      <c r="F987" s="45" t="s">
        <v>527</v>
      </c>
      <c r="G987" s="46"/>
      <c r="H987" s="2" t="s">
        <v>16</v>
      </c>
      <c r="I987" s="43" t="s">
        <v>201</v>
      </c>
      <c r="J987" s="44"/>
      <c r="K987" s="50">
        <v>26</v>
      </c>
      <c r="L987" s="51"/>
      <c r="M987" s="52"/>
    </row>
    <row r="988" spans="1:13" ht="14.25">
      <c r="A988" s="8" t="s">
        <v>45</v>
      </c>
      <c r="B988" s="43" t="s">
        <v>644</v>
      </c>
      <c r="C988" s="44"/>
      <c r="D988" s="9" t="s">
        <v>31</v>
      </c>
      <c r="E988" s="8" t="s">
        <v>522</v>
      </c>
      <c r="F988" s="45" t="s">
        <v>523</v>
      </c>
      <c r="G988" s="46"/>
      <c r="H988" s="2" t="s">
        <v>16</v>
      </c>
      <c r="I988" s="43" t="s">
        <v>201</v>
      </c>
      <c r="J988" s="44"/>
      <c r="K988" s="50">
        <v>370</v>
      </c>
      <c r="L988" s="51"/>
      <c r="M988" s="52"/>
    </row>
    <row r="989" spans="1:13" ht="14.25">
      <c r="A989" s="8" t="s">
        <v>45</v>
      </c>
      <c r="B989" s="43" t="s">
        <v>645</v>
      </c>
      <c r="C989" s="44"/>
      <c r="D989" s="9" t="s">
        <v>31</v>
      </c>
      <c r="E989" s="8" t="s">
        <v>522</v>
      </c>
      <c r="F989" s="45" t="s">
        <v>523</v>
      </c>
      <c r="G989" s="46"/>
      <c r="H989" s="2" t="s">
        <v>16</v>
      </c>
      <c r="I989" s="43" t="s">
        <v>201</v>
      </c>
      <c r="J989" s="44"/>
      <c r="K989" s="50">
        <v>31</v>
      </c>
      <c r="L989" s="51"/>
      <c r="M989" s="52"/>
    </row>
    <row r="990" spans="1:13" ht="14.25">
      <c r="A990" s="8" t="s">
        <v>45</v>
      </c>
      <c r="B990" s="43" t="s">
        <v>646</v>
      </c>
      <c r="C990" s="44"/>
      <c r="D990" s="9" t="s">
        <v>31</v>
      </c>
      <c r="E990" s="8" t="s">
        <v>522</v>
      </c>
      <c r="F990" s="45" t="s">
        <v>523</v>
      </c>
      <c r="G990" s="46"/>
      <c r="H990" s="2" t="s">
        <v>16</v>
      </c>
      <c r="I990" s="43" t="s">
        <v>201</v>
      </c>
      <c r="J990" s="44"/>
      <c r="K990" s="50">
        <v>28</v>
      </c>
      <c r="L990" s="51"/>
      <c r="M990" s="52"/>
    </row>
    <row r="991" spans="1:13" ht="14.25">
      <c r="A991" s="8" t="s">
        <v>45</v>
      </c>
      <c r="B991" s="43" t="s">
        <v>647</v>
      </c>
      <c r="C991" s="44"/>
      <c r="D991" s="9" t="s">
        <v>31</v>
      </c>
      <c r="E991" s="8" t="s">
        <v>526</v>
      </c>
      <c r="F991" s="45" t="s">
        <v>527</v>
      </c>
      <c r="G991" s="46"/>
      <c r="H991" s="2" t="s">
        <v>16</v>
      </c>
      <c r="I991" s="43" t="s">
        <v>201</v>
      </c>
      <c r="J991" s="44"/>
      <c r="K991" s="50">
        <v>127</v>
      </c>
      <c r="L991" s="51"/>
      <c r="M991" s="52"/>
    </row>
    <row r="992" spans="1:13" ht="14.25">
      <c r="A992" s="8" t="s">
        <v>45</v>
      </c>
      <c r="B992" s="43" t="s">
        <v>648</v>
      </c>
      <c r="C992" s="44"/>
      <c r="D992" s="9" t="s">
        <v>31</v>
      </c>
      <c r="E992" s="8" t="s">
        <v>526</v>
      </c>
      <c r="F992" s="45" t="s">
        <v>527</v>
      </c>
      <c r="G992" s="46"/>
      <c r="H992" s="2" t="s">
        <v>16</v>
      </c>
      <c r="I992" s="43" t="s">
        <v>201</v>
      </c>
      <c r="J992" s="44"/>
      <c r="K992" s="50">
        <v>144</v>
      </c>
      <c r="L992" s="51"/>
      <c r="M992" s="52"/>
    </row>
    <row r="993" spans="1:13" ht="14.25">
      <c r="A993" s="8" t="s">
        <v>45</v>
      </c>
      <c r="B993" s="43" t="s">
        <v>649</v>
      </c>
      <c r="C993" s="44"/>
      <c r="D993" s="9" t="s">
        <v>31</v>
      </c>
      <c r="E993" s="8" t="s">
        <v>522</v>
      </c>
      <c r="F993" s="45" t="s">
        <v>523</v>
      </c>
      <c r="G993" s="46"/>
      <c r="H993" s="2" t="s">
        <v>16</v>
      </c>
      <c r="I993" s="43" t="s">
        <v>201</v>
      </c>
      <c r="J993" s="44"/>
      <c r="K993" s="50">
        <v>250</v>
      </c>
      <c r="L993" s="51"/>
      <c r="M993" s="52"/>
    </row>
    <row r="994" spans="1:13" ht="14.25">
      <c r="A994" s="8" t="s">
        <v>45</v>
      </c>
      <c r="B994" s="43" t="s">
        <v>650</v>
      </c>
      <c r="C994" s="44"/>
      <c r="D994" s="9" t="s">
        <v>31</v>
      </c>
      <c r="E994" s="8" t="s">
        <v>522</v>
      </c>
      <c r="F994" s="45" t="s">
        <v>523</v>
      </c>
      <c r="G994" s="46"/>
      <c r="H994" s="2" t="s">
        <v>16</v>
      </c>
      <c r="I994" s="43" t="s">
        <v>201</v>
      </c>
      <c r="J994" s="44"/>
      <c r="K994" s="50">
        <v>58</v>
      </c>
      <c r="L994" s="51"/>
      <c r="M994" s="52"/>
    </row>
    <row r="995" spans="1:13" ht="14.25">
      <c r="A995" s="8" t="s">
        <v>45</v>
      </c>
      <c r="B995" s="43" t="s">
        <v>651</v>
      </c>
      <c r="C995" s="44"/>
      <c r="D995" s="9" t="s">
        <v>31</v>
      </c>
      <c r="E995" s="8" t="s">
        <v>522</v>
      </c>
      <c r="F995" s="45" t="s">
        <v>523</v>
      </c>
      <c r="G995" s="46"/>
      <c r="H995" s="2" t="s">
        <v>16</v>
      </c>
      <c r="I995" s="43" t="s">
        <v>201</v>
      </c>
      <c r="J995" s="44"/>
      <c r="K995" s="50">
        <v>98</v>
      </c>
      <c r="L995" s="51"/>
      <c r="M995" s="52"/>
    </row>
    <row r="996" spans="1:13" ht="14.25">
      <c r="A996" s="8" t="s">
        <v>45</v>
      </c>
      <c r="B996" s="43" t="s">
        <v>306</v>
      </c>
      <c r="C996" s="44"/>
      <c r="D996" s="9" t="s">
        <v>31</v>
      </c>
      <c r="E996" s="8" t="s">
        <v>522</v>
      </c>
      <c r="F996" s="45" t="s">
        <v>523</v>
      </c>
      <c r="G996" s="46"/>
      <c r="H996" s="2" t="s">
        <v>16</v>
      </c>
      <c r="I996" s="43" t="s">
        <v>201</v>
      </c>
      <c r="J996" s="44"/>
      <c r="K996" s="50">
        <v>143</v>
      </c>
      <c r="L996" s="51"/>
      <c r="M996" s="52"/>
    </row>
    <row r="997" spans="1:13" ht="14.25">
      <c r="A997" s="8" t="s">
        <v>45</v>
      </c>
      <c r="B997" s="43" t="s">
        <v>652</v>
      </c>
      <c r="C997" s="44"/>
      <c r="D997" s="9" t="s">
        <v>31</v>
      </c>
      <c r="E997" s="8" t="s">
        <v>526</v>
      </c>
      <c r="F997" s="45" t="s">
        <v>527</v>
      </c>
      <c r="G997" s="46"/>
      <c r="H997" s="2" t="s">
        <v>16</v>
      </c>
      <c r="I997" s="43" t="s">
        <v>201</v>
      </c>
      <c r="J997" s="44"/>
      <c r="K997" s="50">
        <v>211</v>
      </c>
      <c r="L997" s="51"/>
      <c r="M997" s="52"/>
    </row>
    <row r="998" spans="1:13" ht="14.25">
      <c r="A998" s="8" t="s">
        <v>45</v>
      </c>
      <c r="B998" s="43" t="s">
        <v>653</v>
      </c>
      <c r="C998" s="44"/>
      <c r="D998" s="9" t="s">
        <v>31</v>
      </c>
      <c r="E998" s="8" t="s">
        <v>522</v>
      </c>
      <c r="F998" s="45" t="s">
        <v>523</v>
      </c>
      <c r="G998" s="46"/>
      <c r="H998" s="2" t="s">
        <v>16</v>
      </c>
      <c r="I998" s="43" t="s">
        <v>201</v>
      </c>
      <c r="J998" s="44"/>
      <c r="K998" s="50">
        <v>253</v>
      </c>
      <c r="L998" s="51"/>
      <c r="M998" s="52"/>
    </row>
    <row r="999" spans="1:13" ht="14.25">
      <c r="A999" s="8" t="s">
        <v>45</v>
      </c>
      <c r="B999" s="43" t="s">
        <v>289</v>
      </c>
      <c r="C999" s="44"/>
      <c r="D999" s="9" t="s">
        <v>31</v>
      </c>
      <c r="E999" s="8" t="s">
        <v>526</v>
      </c>
      <c r="F999" s="45" t="s">
        <v>527</v>
      </c>
      <c r="G999" s="46"/>
      <c r="H999" s="2" t="s">
        <v>16</v>
      </c>
      <c r="I999" s="43" t="s">
        <v>201</v>
      </c>
      <c r="J999" s="44"/>
      <c r="K999" s="50">
        <v>96</v>
      </c>
      <c r="L999" s="51"/>
      <c r="M999" s="52"/>
    </row>
    <row r="1000" spans="1:13" ht="14.25">
      <c r="A1000" s="8" t="s">
        <v>45</v>
      </c>
      <c r="B1000" s="43" t="s">
        <v>654</v>
      </c>
      <c r="C1000" s="44"/>
      <c r="D1000" s="9" t="s">
        <v>31</v>
      </c>
      <c r="E1000" s="8" t="s">
        <v>526</v>
      </c>
      <c r="F1000" s="45" t="s">
        <v>527</v>
      </c>
      <c r="G1000" s="46"/>
      <c r="H1000" s="2" t="s">
        <v>16</v>
      </c>
      <c r="I1000" s="43" t="s">
        <v>201</v>
      </c>
      <c r="J1000" s="44"/>
      <c r="K1000" s="50">
        <v>42</v>
      </c>
      <c r="L1000" s="51"/>
      <c r="M1000" s="52"/>
    </row>
    <row r="1001" spans="1:13" ht="14.25">
      <c r="A1001" s="8" t="s">
        <v>45</v>
      </c>
      <c r="B1001" s="43" t="s">
        <v>655</v>
      </c>
      <c r="C1001" s="44"/>
      <c r="D1001" s="9" t="s">
        <v>31</v>
      </c>
      <c r="E1001" s="8" t="s">
        <v>526</v>
      </c>
      <c r="F1001" s="45" t="s">
        <v>527</v>
      </c>
      <c r="G1001" s="46"/>
      <c r="H1001" s="2" t="s">
        <v>16</v>
      </c>
      <c r="I1001" s="43" t="s">
        <v>201</v>
      </c>
      <c r="J1001" s="44"/>
      <c r="K1001" s="50">
        <v>315</v>
      </c>
      <c r="L1001" s="51"/>
      <c r="M1001" s="52"/>
    </row>
    <row r="1002" spans="1:13" ht="14.25">
      <c r="A1002" s="8" t="s">
        <v>45</v>
      </c>
      <c r="B1002" s="43" t="s">
        <v>422</v>
      </c>
      <c r="C1002" s="44"/>
      <c r="D1002" s="9" t="s">
        <v>31</v>
      </c>
      <c r="E1002" s="8" t="s">
        <v>526</v>
      </c>
      <c r="F1002" s="45" t="s">
        <v>527</v>
      </c>
      <c r="G1002" s="46"/>
      <c r="H1002" s="2" t="s">
        <v>16</v>
      </c>
      <c r="I1002" s="43" t="s">
        <v>201</v>
      </c>
      <c r="J1002" s="44"/>
      <c r="K1002" s="50">
        <v>83</v>
      </c>
      <c r="L1002" s="51"/>
      <c r="M1002" s="52"/>
    </row>
    <row r="1003" spans="1:13" ht="14.25">
      <c r="A1003" s="8" t="s">
        <v>45</v>
      </c>
      <c r="B1003" s="43" t="s">
        <v>656</v>
      </c>
      <c r="C1003" s="44"/>
      <c r="D1003" s="9" t="s">
        <v>31</v>
      </c>
      <c r="E1003" s="8" t="s">
        <v>522</v>
      </c>
      <c r="F1003" s="45" t="s">
        <v>523</v>
      </c>
      <c r="G1003" s="46"/>
      <c r="H1003" s="2" t="s">
        <v>16</v>
      </c>
      <c r="I1003" s="43" t="s">
        <v>201</v>
      </c>
      <c r="J1003" s="44"/>
      <c r="K1003" s="50">
        <v>12</v>
      </c>
      <c r="L1003" s="51"/>
      <c r="M1003" s="52"/>
    </row>
    <row r="1004" spans="1:13" ht="14.25">
      <c r="A1004" s="8" t="s">
        <v>45</v>
      </c>
      <c r="B1004" s="43" t="s">
        <v>657</v>
      </c>
      <c r="C1004" s="44"/>
      <c r="D1004" s="9" t="s">
        <v>31</v>
      </c>
      <c r="E1004" s="8" t="s">
        <v>526</v>
      </c>
      <c r="F1004" s="45" t="s">
        <v>527</v>
      </c>
      <c r="G1004" s="46"/>
      <c r="H1004" s="2" t="s">
        <v>16</v>
      </c>
      <c r="I1004" s="43" t="s">
        <v>201</v>
      </c>
      <c r="J1004" s="44"/>
      <c r="K1004" s="50">
        <v>301</v>
      </c>
      <c r="L1004" s="51"/>
      <c r="M1004" s="52"/>
    </row>
    <row r="1005" spans="1:13" ht="14.25">
      <c r="A1005" s="8" t="s">
        <v>45</v>
      </c>
      <c r="B1005" s="43" t="s">
        <v>658</v>
      </c>
      <c r="C1005" s="44"/>
      <c r="D1005" s="9" t="s">
        <v>31</v>
      </c>
      <c r="E1005" s="8" t="s">
        <v>522</v>
      </c>
      <c r="F1005" s="45" t="s">
        <v>523</v>
      </c>
      <c r="G1005" s="46"/>
      <c r="H1005" s="2" t="s">
        <v>16</v>
      </c>
      <c r="I1005" s="43" t="s">
        <v>201</v>
      </c>
      <c r="J1005" s="44"/>
      <c r="K1005" s="50">
        <v>86</v>
      </c>
      <c r="L1005" s="51"/>
      <c r="M1005" s="52"/>
    </row>
    <row r="1006" spans="1:13" ht="14.25">
      <c r="A1006" s="8" t="s">
        <v>45</v>
      </c>
      <c r="B1006" s="43" t="s">
        <v>659</v>
      </c>
      <c r="C1006" s="44"/>
      <c r="D1006" s="9" t="s">
        <v>31</v>
      </c>
      <c r="E1006" s="8" t="s">
        <v>522</v>
      </c>
      <c r="F1006" s="45" t="s">
        <v>523</v>
      </c>
      <c r="G1006" s="46"/>
      <c r="H1006" s="2" t="s">
        <v>16</v>
      </c>
      <c r="I1006" s="43" t="s">
        <v>201</v>
      </c>
      <c r="J1006" s="44"/>
      <c r="K1006" s="50">
        <v>31</v>
      </c>
      <c r="L1006" s="51"/>
      <c r="M1006" s="52"/>
    </row>
    <row r="1007" spans="1:13" ht="14.25">
      <c r="A1007" s="8" t="s">
        <v>45</v>
      </c>
      <c r="B1007" s="43" t="s">
        <v>660</v>
      </c>
      <c r="C1007" s="44"/>
      <c r="D1007" s="9" t="s">
        <v>31</v>
      </c>
      <c r="E1007" s="8" t="s">
        <v>522</v>
      </c>
      <c r="F1007" s="45" t="s">
        <v>523</v>
      </c>
      <c r="G1007" s="46"/>
      <c r="H1007" s="2" t="s">
        <v>16</v>
      </c>
      <c r="I1007" s="43" t="s">
        <v>201</v>
      </c>
      <c r="J1007" s="44"/>
      <c r="K1007" s="50">
        <v>143</v>
      </c>
      <c r="L1007" s="51"/>
      <c r="M1007" s="52"/>
    </row>
    <row r="1008" spans="1:13" ht="14.25">
      <c r="A1008" s="8" t="s">
        <v>45</v>
      </c>
      <c r="B1008" s="43" t="s">
        <v>661</v>
      </c>
      <c r="C1008" s="44"/>
      <c r="D1008" s="9" t="s">
        <v>31</v>
      </c>
      <c r="E1008" s="8" t="s">
        <v>522</v>
      </c>
      <c r="F1008" s="45" t="s">
        <v>523</v>
      </c>
      <c r="G1008" s="46"/>
      <c r="H1008" s="2" t="s">
        <v>16</v>
      </c>
      <c r="I1008" s="43" t="s">
        <v>201</v>
      </c>
      <c r="J1008" s="44"/>
      <c r="K1008" s="50">
        <v>100</v>
      </c>
      <c r="L1008" s="51"/>
      <c r="M1008" s="52"/>
    </row>
    <row r="1009" spans="1:13" ht="14.25">
      <c r="A1009" s="8" t="s">
        <v>45</v>
      </c>
      <c r="B1009" s="43" t="s">
        <v>662</v>
      </c>
      <c r="C1009" s="44"/>
      <c r="D1009" s="9" t="s">
        <v>31</v>
      </c>
      <c r="E1009" s="8" t="s">
        <v>526</v>
      </c>
      <c r="F1009" s="45" t="s">
        <v>527</v>
      </c>
      <c r="G1009" s="46"/>
      <c r="H1009" s="2" t="s">
        <v>16</v>
      </c>
      <c r="I1009" s="43" t="s">
        <v>201</v>
      </c>
      <c r="J1009" s="44"/>
      <c r="K1009" s="50">
        <v>62</v>
      </c>
      <c r="L1009" s="51"/>
      <c r="M1009" s="52"/>
    </row>
    <row r="1010" spans="1:13" ht="14.25">
      <c r="A1010" s="8" t="s">
        <v>45</v>
      </c>
      <c r="B1010" s="43" t="s">
        <v>663</v>
      </c>
      <c r="C1010" s="44"/>
      <c r="D1010" s="9" t="s">
        <v>31</v>
      </c>
      <c r="E1010" s="8" t="s">
        <v>526</v>
      </c>
      <c r="F1010" s="45" t="s">
        <v>527</v>
      </c>
      <c r="G1010" s="46"/>
      <c r="H1010" s="2" t="s">
        <v>16</v>
      </c>
      <c r="I1010" s="43" t="s">
        <v>201</v>
      </c>
      <c r="J1010" s="44"/>
      <c r="K1010" s="50">
        <v>54</v>
      </c>
      <c r="L1010" s="51"/>
      <c r="M1010" s="52"/>
    </row>
    <row r="1011" spans="1:13" ht="14.25">
      <c r="A1011" s="8" t="s">
        <v>45</v>
      </c>
      <c r="B1011" s="43" t="s">
        <v>664</v>
      </c>
      <c r="C1011" s="44"/>
      <c r="D1011" s="9" t="s">
        <v>31</v>
      </c>
      <c r="E1011" s="8" t="s">
        <v>526</v>
      </c>
      <c r="F1011" s="45" t="s">
        <v>527</v>
      </c>
      <c r="G1011" s="46"/>
      <c r="H1011" s="2" t="s">
        <v>16</v>
      </c>
      <c r="I1011" s="43" t="s">
        <v>201</v>
      </c>
      <c r="J1011" s="44"/>
      <c r="K1011" s="50">
        <v>95</v>
      </c>
      <c r="L1011" s="51"/>
      <c r="M1011" s="52"/>
    </row>
    <row r="1012" spans="1:13" ht="14.25">
      <c r="A1012" s="8" t="s">
        <v>45</v>
      </c>
      <c r="B1012" s="43" t="s">
        <v>665</v>
      </c>
      <c r="C1012" s="44"/>
      <c r="D1012" s="9" t="s">
        <v>31</v>
      </c>
      <c r="E1012" s="8" t="s">
        <v>522</v>
      </c>
      <c r="F1012" s="45" t="s">
        <v>523</v>
      </c>
      <c r="G1012" s="46"/>
      <c r="H1012" s="2" t="s">
        <v>16</v>
      </c>
      <c r="I1012" s="43" t="s">
        <v>201</v>
      </c>
      <c r="J1012" s="44"/>
      <c r="K1012" s="50">
        <v>41</v>
      </c>
      <c r="L1012" s="51"/>
      <c r="M1012" s="52"/>
    </row>
    <row r="1013" spans="1:13" ht="14.25">
      <c r="A1013" s="8" t="s">
        <v>51</v>
      </c>
      <c r="B1013" s="43" t="s">
        <v>666</v>
      </c>
      <c r="C1013" s="44"/>
      <c r="D1013" s="9" t="s">
        <v>31</v>
      </c>
      <c r="E1013" s="8" t="s">
        <v>526</v>
      </c>
      <c r="F1013" s="45" t="s">
        <v>527</v>
      </c>
      <c r="G1013" s="46"/>
      <c r="H1013" s="2" t="s">
        <v>16</v>
      </c>
      <c r="I1013" s="43" t="s">
        <v>201</v>
      </c>
      <c r="J1013" s="44"/>
      <c r="K1013" s="50">
        <v>186</v>
      </c>
      <c r="L1013" s="51"/>
      <c r="M1013" s="52"/>
    </row>
    <row r="1014" spans="1:13" ht="14.25">
      <c r="A1014" s="8" t="s">
        <v>51</v>
      </c>
      <c r="B1014" s="43" t="s">
        <v>667</v>
      </c>
      <c r="C1014" s="44"/>
      <c r="D1014" s="9" t="s">
        <v>31</v>
      </c>
      <c r="E1014" s="8" t="s">
        <v>526</v>
      </c>
      <c r="F1014" s="45" t="s">
        <v>527</v>
      </c>
      <c r="G1014" s="46"/>
      <c r="H1014" s="2" t="s">
        <v>16</v>
      </c>
      <c r="I1014" s="43" t="s">
        <v>201</v>
      </c>
      <c r="J1014" s="44"/>
      <c r="K1014" s="50">
        <v>325</v>
      </c>
      <c r="L1014" s="51"/>
      <c r="M1014" s="52"/>
    </row>
    <row r="1015" spans="1:13" ht="14.25">
      <c r="A1015" s="8" t="s">
        <v>51</v>
      </c>
      <c r="B1015" s="43" t="s">
        <v>668</v>
      </c>
      <c r="C1015" s="44"/>
      <c r="D1015" s="9" t="s">
        <v>31</v>
      </c>
      <c r="E1015" s="8" t="s">
        <v>522</v>
      </c>
      <c r="F1015" s="45" t="s">
        <v>523</v>
      </c>
      <c r="G1015" s="46"/>
      <c r="H1015" s="2" t="s">
        <v>16</v>
      </c>
      <c r="I1015" s="43" t="s">
        <v>201</v>
      </c>
      <c r="J1015" s="44"/>
      <c r="K1015" s="50">
        <v>135</v>
      </c>
      <c r="L1015" s="51"/>
      <c r="M1015" s="52"/>
    </row>
    <row r="1016" spans="1:13" ht="14.25">
      <c r="A1016" s="8" t="s">
        <v>51</v>
      </c>
      <c r="B1016" s="43" t="s">
        <v>669</v>
      </c>
      <c r="C1016" s="44"/>
      <c r="D1016" s="9" t="s">
        <v>31</v>
      </c>
      <c r="E1016" s="8" t="s">
        <v>522</v>
      </c>
      <c r="F1016" s="45" t="s">
        <v>523</v>
      </c>
      <c r="G1016" s="46"/>
      <c r="H1016" s="2" t="s">
        <v>16</v>
      </c>
      <c r="I1016" s="43" t="s">
        <v>201</v>
      </c>
      <c r="J1016" s="44"/>
      <c r="K1016" s="50">
        <v>505</v>
      </c>
      <c r="L1016" s="51"/>
      <c r="M1016" s="52"/>
    </row>
    <row r="1017" spans="1:13" ht="14.25">
      <c r="A1017" s="8" t="s">
        <v>51</v>
      </c>
      <c r="B1017" s="43" t="s">
        <v>670</v>
      </c>
      <c r="C1017" s="44"/>
      <c r="D1017" s="9" t="s">
        <v>31</v>
      </c>
      <c r="E1017" s="8" t="s">
        <v>522</v>
      </c>
      <c r="F1017" s="45" t="s">
        <v>523</v>
      </c>
      <c r="G1017" s="46"/>
      <c r="H1017" s="2" t="s">
        <v>16</v>
      </c>
      <c r="I1017" s="43" t="s">
        <v>201</v>
      </c>
      <c r="J1017" s="44"/>
      <c r="K1017" s="50">
        <v>413</v>
      </c>
      <c r="L1017" s="51"/>
      <c r="M1017" s="52"/>
    </row>
    <row r="1018" spans="1:13" ht="14.25">
      <c r="A1018" s="8" t="s">
        <v>51</v>
      </c>
      <c r="B1018" s="43" t="s">
        <v>671</v>
      </c>
      <c r="C1018" s="44"/>
      <c r="D1018" s="9" t="s">
        <v>31</v>
      </c>
      <c r="E1018" s="8" t="s">
        <v>526</v>
      </c>
      <c r="F1018" s="45" t="s">
        <v>527</v>
      </c>
      <c r="G1018" s="46"/>
      <c r="H1018" s="2" t="s">
        <v>16</v>
      </c>
      <c r="I1018" s="43" t="s">
        <v>201</v>
      </c>
      <c r="J1018" s="44"/>
      <c r="K1018" s="50">
        <v>455</v>
      </c>
      <c r="L1018" s="51"/>
      <c r="M1018" s="52"/>
    </row>
    <row r="1019" spans="1:13" ht="14.25">
      <c r="A1019" s="8" t="s">
        <v>51</v>
      </c>
      <c r="B1019" s="43" t="s">
        <v>672</v>
      </c>
      <c r="C1019" s="44"/>
      <c r="D1019" s="9" t="s">
        <v>31</v>
      </c>
      <c r="E1019" s="8" t="s">
        <v>522</v>
      </c>
      <c r="F1019" s="45" t="s">
        <v>523</v>
      </c>
      <c r="G1019" s="46"/>
      <c r="H1019" s="2" t="s">
        <v>16</v>
      </c>
      <c r="I1019" s="43" t="s">
        <v>201</v>
      </c>
      <c r="J1019" s="44"/>
      <c r="K1019" s="50">
        <v>413</v>
      </c>
      <c r="L1019" s="51"/>
      <c r="M1019" s="52"/>
    </row>
    <row r="1020" spans="1:13" ht="14.25">
      <c r="A1020" s="8" t="s">
        <v>51</v>
      </c>
      <c r="B1020" s="43" t="s">
        <v>673</v>
      </c>
      <c r="C1020" s="44"/>
      <c r="D1020" s="9" t="s">
        <v>31</v>
      </c>
      <c r="E1020" s="8" t="s">
        <v>522</v>
      </c>
      <c r="F1020" s="45" t="s">
        <v>523</v>
      </c>
      <c r="G1020" s="46"/>
      <c r="H1020" s="2" t="s">
        <v>16</v>
      </c>
      <c r="I1020" s="43" t="s">
        <v>201</v>
      </c>
      <c r="J1020" s="44"/>
      <c r="K1020" s="50">
        <v>73</v>
      </c>
      <c r="L1020" s="51"/>
      <c r="M1020" s="52"/>
    </row>
    <row r="1021" spans="1:13" ht="14.25">
      <c r="A1021" s="8" t="s">
        <v>51</v>
      </c>
      <c r="B1021" s="43" t="s">
        <v>674</v>
      </c>
      <c r="C1021" s="44"/>
      <c r="D1021" s="9" t="s">
        <v>31</v>
      </c>
      <c r="E1021" s="8" t="s">
        <v>522</v>
      </c>
      <c r="F1021" s="45" t="s">
        <v>523</v>
      </c>
      <c r="G1021" s="46"/>
      <c r="H1021" s="2" t="s">
        <v>16</v>
      </c>
      <c r="I1021" s="43" t="s">
        <v>201</v>
      </c>
      <c r="J1021" s="44"/>
      <c r="K1021" s="50">
        <v>138</v>
      </c>
      <c r="L1021" s="51"/>
      <c r="M1021" s="52"/>
    </row>
    <row r="1022" spans="1:13" ht="14.25">
      <c r="A1022" s="8" t="s">
        <v>51</v>
      </c>
      <c r="B1022" s="43" t="s">
        <v>675</v>
      </c>
      <c r="C1022" s="44"/>
      <c r="D1022" s="9" t="s">
        <v>31</v>
      </c>
      <c r="E1022" s="8" t="s">
        <v>522</v>
      </c>
      <c r="F1022" s="45" t="s">
        <v>523</v>
      </c>
      <c r="G1022" s="46"/>
      <c r="H1022" s="2" t="s">
        <v>16</v>
      </c>
      <c r="I1022" s="43" t="s">
        <v>201</v>
      </c>
      <c r="J1022" s="44"/>
      <c r="K1022" s="50">
        <v>145</v>
      </c>
      <c r="L1022" s="51"/>
      <c r="M1022" s="52"/>
    </row>
    <row r="1023" spans="1:13" ht="14.25">
      <c r="A1023" s="8" t="s">
        <v>51</v>
      </c>
      <c r="B1023" s="43" t="s">
        <v>676</v>
      </c>
      <c r="C1023" s="44"/>
      <c r="D1023" s="9" t="s">
        <v>31</v>
      </c>
      <c r="E1023" s="8" t="s">
        <v>522</v>
      </c>
      <c r="F1023" s="45" t="s">
        <v>523</v>
      </c>
      <c r="G1023" s="46"/>
      <c r="H1023" s="2" t="s">
        <v>16</v>
      </c>
      <c r="I1023" s="43" t="s">
        <v>201</v>
      </c>
      <c r="J1023" s="44"/>
      <c r="K1023" s="50">
        <v>212</v>
      </c>
      <c r="L1023" s="51"/>
      <c r="M1023" s="52"/>
    </row>
    <row r="1024" spans="1:13" ht="14.25">
      <c r="A1024" s="8" t="s">
        <v>51</v>
      </c>
      <c r="B1024" s="43" t="s">
        <v>677</v>
      </c>
      <c r="C1024" s="44"/>
      <c r="D1024" s="9" t="s">
        <v>31</v>
      </c>
      <c r="E1024" s="8" t="s">
        <v>522</v>
      </c>
      <c r="F1024" s="45" t="s">
        <v>523</v>
      </c>
      <c r="G1024" s="46"/>
      <c r="H1024" s="2" t="s">
        <v>16</v>
      </c>
      <c r="I1024" s="43" t="s">
        <v>201</v>
      </c>
      <c r="J1024" s="44"/>
      <c r="K1024" s="50">
        <v>168</v>
      </c>
      <c r="L1024" s="51"/>
      <c r="M1024" s="52"/>
    </row>
    <row r="1025" spans="1:13" ht="14.25">
      <c r="A1025" s="8" t="s">
        <v>51</v>
      </c>
      <c r="B1025" s="43" t="s">
        <v>678</v>
      </c>
      <c r="C1025" s="44"/>
      <c r="D1025" s="9" t="s">
        <v>31</v>
      </c>
      <c r="E1025" s="8" t="s">
        <v>522</v>
      </c>
      <c r="F1025" s="45" t="s">
        <v>523</v>
      </c>
      <c r="G1025" s="46"/>
      <c r="H1025" s="2" t="s">
        <v>16</v>
      </c>
      <c r="I1025" s="43" t="s">
        <v>201</v>
      </c>
      <c r="J1025" s="44"/>
      <c r="K1025" s="50">
        <v>417</v>
      </c>
      <c r="L1025" s="51"/>
      <c r="M1025" s="52"/>
    </row>
    <row r="1026" spans="1:13" ht="14.25">
      <c r="A1026" s="8" t="s">
        <v>54</v>
      </c>
      <c r="B1026" s="43" t="s">
        <v>679</v>
      </c>
      <c r="C1026" s="44"/>
      <c r="D1026" s="9" t="s">
        <v>31</v>
      </c>
      <c r="E1026" s="8" t="s">
        <v>526</v>
      </c>
      <c r="F1026" s="45" t="s">
        <v>527</v>
      </c>
      <c r="G1026" s="46"/>
      <c r="H1026" s="2" t="s">
        <v>16</v>
      </c>
      <c r="I1026" s="43" t="s">
        <v>201</v>
      </c>
      <c r="J1026" s="44"/>
      <c r="K1026" s="50">
        <v>327</v>
      </c>
      <c r="L1026" s="51"/>
      <c r="M1026" s="52"/>
    </row>
    <row r="1027" spans="1:13" ht="14.25">
      <c r="A1027" s="8" t="s">
        <v>54</v>
      </c>
      <c r="B1027" s="43" t="s">
        <v>680</v>
      </c>
      <c r="C1027" s="44"/>
      <c r="D1027" s="9" t="s">
        <v>31</v>
      </c>
      <c r="E1027" s="8" t="s">
        <v>526</v>
      </c>
      <c r="F1027" s="45" t="s">
        <v>527</v>
      </c>
      <c r="G1027" s="46"/>
      <c r="H1027" s="2" t="s">
        <v>16</v>
      </c>
      <c r="I1027" s="43" t="s">
        <v>201</v>
      </c>
      <c r="J1027" s="44"/>
      <c r="K1027" s="50">
        <v>490</v>
      </c>
      <c r="L1027" s="51"/>
      <c r="M1027" s="52"/>
    </row>
    <row r="1028" spans="1:13" ht="14.25">
      <c r="A1028" s="8" t="s">
        <v>54</v>
      </c>
      <c r="B1028" s="43" t="s">
        <v>681</v>
      </c>
      <c r="C1028" s="44"/>
      <c r="D1028" s="9" t="s">
        <v>31</v>
      </c>
      <c r="E1028" s="8" t="s">
        <v>526</v>
      </c>
      <c r="F1028" s="45" t="s">
        <v>527</v>
      </c>
      <c r="G1028" s="46"/>
      <c r="H1028" s="2" t="s">
        <v>16</v>
      </c>
      <c r="I1028" s="43" t="s">
        <v>201</v>
      </c>
      <c r="J1028" s="44"/>
      <c r="K1028" s="50">
        <v>170</v>
      </c>
      <c r="L1028" s="51"/>
      <c r="M1028" s="52"/>
    </row>
    <row r="1029" spans="1:13" ht="14.25">
      <c r="A1029" s="8" t="s">
        <v>54</v>
      </c>
      <c r="B1029" s="43" t="s">
        <v>682</v>
      </c>
      <c r="C1029" s="44"/>
      <c r="D1029" s="9" t="s">
        <v>31</v>
      </c>
      <c r="E1029" s="8" t="s">
        <v>526</v>
      </c>
      <c r="F1029" s="45" t="s">
        <v>527</v>
      </c>
      <c r="G1029" s="46"/>
      <c r="H1029" s="2" t="s">
        <v>16</v>
      </c>
      <c r="I1029" s="43" t="s">
        <v>201</v>
      </c>
      <c r="J1029" s="44"/>
      <c r="K1029" s="50">
        <v>102</v>
      </c>
      <c r="L1029" s="51"/>
      <c r="M1029" s="52"/>
    </row>
    <row r="1030" spans="1:13" ht="14.25">
      <c r="A1030" s="8" t="s">
        <v>54</v>
      </c>
      <c r="B1030" s="43" t="s">
        <v>683</v>
      </c>
      <c r="C1030" s="44"/>
      <c r="D1030" s="9" t="s">
        <v>31</v>
      </c>
      <c r="E1030" s="8" t="s">
        <v>526</v>
      </c>
      <c r="F1030" s="45" t="s">
        <v>527</v>
      </c>
      <c r="G1030" s="46"/>
      <c r="H1030" s="2" t="s">
        <v>16</v>
      </c>
      <c r="I1030" s="43" t="s">
        <v>201</v>
      </c>
      <c r="J1030" s="44"/>
      <c r="K1030" s="50">
        <v>154</v>
      </c>
      <c r="L1030" s="51"/>
      <c r="M1030" s="52"/>
    </row>
    <row r="1031" spans="1:13" ht="14.25">
      <c r="A1031" s="8" t="s">
        <v>54</v>
      </c>
      <c r="B1031" s="43" t="s">
        <v>684</v>
      </c>
      <c r="C1031" s="44"/>
      <c r="D1031" s="9" t="s">
        <v>31</v>
      </c>
      <c r="E1031" s="8" t="s">
        <v>526</v>
      </c>
      <c r="F1031" s="45" t="s">
        <v>527</v>
      </c>
      <c r="G1031" s="46"/>
      <c r="H1031" s="2" t="s">
        <v>16</v>
      </c>
      <c r="I1031" s="43" t="s">
        <v>201</v>
      </c>
      <c r="J1031" s="44"/>
      <c r="K1031" s="50">
        <v>163</v>
      </c>
      <c r="L1031" s="51"/>
      <c r="M1031" s="52"/>
    </row>
    <row r="1032" spans="1:13" ht="14.25">
      <c r="A1032" s="8" t="s">
        <v>54</v>
      </c>
      <c r="B1032" s="43" t="s">
        <v>685</v>
      </c>
      <c r="C1032" s="44"/>
      <c r="D1032" s="9" t="s">
        <v>31</v>
      </c>
      <c r="E1032" s="8" t="s">
        <v>522</v>
      </c>
      <c r="F1032" s="45" t="s">
        <v>523</v>
      </c>
      <c r="G1032" s="46"/>
      <c r="H1032" s="2" t="s">
        <v>16</v>
      </c>
      <c r="I1032" s="43" t="s">
        <v>201</v>
      </c>
      <c r="J1032" s="44"/>
      <c r="K1032" s="50">
        <v>100</v>
      </c>
      <c r="L1032" s="51"/>
      <c r="M1032" s="52"/>
    </row>
    <row r="1033" spans="1:13" ht="14.25">
      <c r="A1033" s="8" t="s">
        <v>54</v>
      </c>
      <c r="B1033" s="43" t="s">
        <v>686</v>
      </c>
      <c r="C1033" s="44"/>
      <c r="D1033" s="9" t="s">
        <v>31</v>
      </c>
      <c r="E1033" s="8" t="s">
        <v>526</v>
      </c>
      <c r="F1033" s="45" t="s">
        <v>527</v>
      </c>
      <c r="G1033" s="46"/>
      <c r="H1033" s="2" t="s">
        <v>16</v>
      </c>
      <c r="I1033" s="43" t="s">
        <v>201</v>
      </c>
      <c r="J1033" s="44"/>
      <c r="K1033" s="50">
        <v>93</v>
      </c>
      <c r="L1033" s="51"/>
      <c r="M1033" s="52"/>
    </row>
    <row r="1034" spans="1:13" ht="14.25">
      <c r="A1034" s="8" t="s">
        <v>54</v>
      </c>
      <c r="B1034" s="43" t="s">
        <v>687</v>
      </c>
      <c r="C1034" s="44"/>
      <c r="D1034" s="9" t="s">
        <v>31</v>
      </c>
      <c r="E1034" s="8" t="s">
        <v>522</v>
      </c>
      <c r="F1034" s="45" t="s">
        <v>523</v>
      </c>
      <c r="G1034" s="46"/>
      <c r="H1034" s="2" t="s">
        <v>16</v>
      </c>
      <c r="I1034" s="43" t="s">
        <v>201</v>
      </c>
      <c r="J1034" s="44"/>
      <c r="K1034" s="50">
        <v>344</v>
      </c>
      <c r="L1034" s="51"/>
      <c r="M1034" s="52"/>
    </row>
    <row r="1035" spans="1:13" ht="14.25">
      <c r="A1035" s="8" t="s">
        <v>54</v>
      </c>
      <c r="B1035" s="43" t="s">
        <v>688</v>
      </c>
      <c r="C1035" s="44"/>
      <c r="D1035" s="9" t="s">
        <v>31</v>
      </c>
      <c r="E1035" s="8" t="s">
        <v>522</v>
      </c>
      <c r="F1035" s="45" t="s">
        <v>523</v>
      </c>
      <c r="G1035" s="46"/>
      <c r="H1035" s="2" t="s">
        <v>16</v>
      </c>
      <c r="I1035" s="43" t="s">
        <v>201</v>
      </c>
      <c r="J1035" s="44"/>
      <c r="K1035" s="50">
        <v>51</v>
      </c>
      <c r="L1035" s="51"/>
      <c r="M1035" s="52"/>
    </row>
    <row r="1036" spans="1:13" ht="14.25">
      <c r="A1036" s="8" t="s">
        <v>54</v>
      </c>
      <c r="B1036" s="43" t="s">
        <v>689</v>
      </c>
      <c r="C1036" s="44"/>
      <c r="D1036" s="9" t="s">
        <v>31</v>
      </c>
      <c r="E1036" s="8" t="s">
        <v>526</v>
      </c>
      <c r="F1036" s="45" t="s">
        <v>527</v>
      </c>
      <c r="G1036" s="46"/>
      <c r="H1036" s="2" t="s">
        <v>16</v>
      </c>
      <c r="I1036" s="43" t="s">
        <v>201</v>
      </c>
      <c r="J1036" s="44"/>
      <c r="K1036" s="50">
        <v>412</v>
      </c>
      <c r="L1036" s="51"/>
      <c r="M1036" s="52"/>
    </row>
    <row r="1037" spans="1:13" ht="14.25">
      <c r="A1037" s="8" t="s">
        <v>54</v>
      </c>
      <c r="B1037" s="43" t="s">
        <v>690</v>
      </c>
      <c r="C1037" s="44"/>
      <c r="D1037" s="9" t="s">
        <v>31</v>
      </c>
      <c r="E1037" s="8" t="s">
        <v>522</v>
      </c>
      <c r="F1037" s="45" t="s">
        <v>523</v>
      </c>
      <c r="G1037" s="46"/>
      <c r="H1037" s="2" t="s">
        <v>16</v>
      </c>
      <c r="I1037" s="43" t="s">
        <v>201</v>
      </c>
      <c r="J1037" s="44"/>
      <c r="K1037" s="50">
        <v>83</v>
      </c>
      <c r="L1037" s="51"/>
      <c r="M1037" s="52"/>
    </row>
    <row r="1038" spans="1:13" ht="14.25">
      <c r="A1038" s="8" t="s">
        <v>54</v>
      </c>
      <c r="B1038" s="43" t="s">
        <v>691</v>
      </c>
      <c r="C1038" s="44"/>
      <c r="D1038" s="9" t="s">
        <v>31</v>
      </c>
      <c r="E1038" s="8" t="s">
        <v>522</v>
      </c>
      <c r="F1038" s="45" t="s">
        <v>523</v>
      </c>
      <c r="G1038" s="46"/>
      <c r="H1038" s="2" t="s">
        <v>16</v>
      </c>
      <c r="I1038" s="43" t="s">
        <v>201</v>
      </c>
      <c r="J1038" s="44"/>
      <c r="K1038" s="50">
        <v>80</v>
      </c>
      <c r="L1038" s="51"/>
      <c r="M1038" s="52"/>
    </row>
    <row r="1039" spans="1:13" ht="14.25">
      <c r="A1039" s="8" t="s">
        <v>54</v>
      </c>
      <c r="B1039" s="43" t="s">
        <v>692</v>
      </c>
      <c r="C1039" s="44"/>
      <c r="D1039" s="9" t="s">
        <v>31</v>
      </c>
      <c r="E1039" s="8" t="s">
        <v>522</v>
      </c>
      <c r="F1039" s="45" t="s">
        <v>523</v>
      </c>
      <c r="G1039" s="46"/>
      <c r="H1039" s="2" t="s">
        <v>16</v>
      </c>
      <c r="I1039" s="43" t="s">
        <v>201</v>
      </c>
      <c r="J1039" s="44"/>
      <c r="K1039" s="50">
        <v>290</v>
      </c>
      <c r="L1039" s="51"/>
      <c r="M1039" s="52"/>
    </row>
    <row r="1040" spans="1:13" ht="14.25">
      <c r="A1040" s="8" t="s">
        <v>54</v>
      </c>
      <c r="B1040" s="43" t="s">
        <v>693</v>
      </c>
      <c r="C1040" s="44"/>
      <c r="D1040" s="9" t="s">
        <v>31</v>
      </c>
      <c r="E1040" s="8" t="s">
        <v>526</v>
      </c>
      <c r="F1040" s="45" t="s">
        <v>527</v>
      </c>
      <c r="G1040" s="46"/>
      <c r="H1040" s="2" t="s">
        <v>16</v>
      </c>
      <c r="I1040" s="43" t="s">
        <v>201</v>
      </c>
      <c r="J1040" s="44"/>
      <c r="K1040" s="50">
        <v>71</v>
      </c>
      <c r="L1040" s="51"/>
      <c r="M1040" s="52"/>
    </row>
    <row r="1041" spans="1:13" ht="14.25">
      <c r="A1041" s="8" t="s">
        <v>54</v>
      </c>
      <c r="B1041" s="43" t="s">
        <v>694</v>
      </c>
      <c r="C1041" s="44"/>
      <c r="D1041" s="9" t="s">
        <v>31</v>
      </c>
      <c r="E1041" s="8" t="s">
        <v>526</v>
      </c>
      <c r="F1041" s="45" t="s">
        <v>527</v>
      </c>
      <c r="G1041" s="46"/>
      <c r="H1041" s="2" t="s">
        <v>16</v>
      </c>
      <c r="I1041" s="43" t="s">
        <v>201</v>
      </c>
      <c r="J1041" s="44"/>
      <c r="K1041" s="50">
        <v>843</v>
      </c>
      <c r="L1041" s="51"/>
      <c r="M1041" s="52"/>
    </row>
    <row r="1042" spans="1:13" ht="14.25">
      <c r="A1042" s="53" t="s">
        <v>695</v>
      </c>
      <c r="B1042" s="54"/>
      <c r="C1042" s="54"/>
      <c r="D1042" s="54"/>
      <c r="E1042" s="54" t="s">
        <v>696</v>
      </c>
      <c r="F1042" s="54"/>
      <c r="G1042" s="54"/>
      <c r="H1042" s="6" t="s">
        <v>26</v>
      </c>
      <c r="I1042" s="57" t="s">
        <v>27</v>
      </c>
      <c r="J1042" s="58"/>
      <c r="K1042" s="59">
        <v>5292.12</v>
      </c>
      <c r="L1042" s="59"/>
      <c r="M1042" s="60"/>
    </row>
    <row r="1043" spans="1:13" ht="14.25">
      <c r="A1043" s="55"/>
      <c r="B1043" s="56"/>
      <c r="C1043" s="56"/>
      <c r="D1043" s="56"/>
      <c r="E1043" s="56"/>
      <c r="F1043" s="56"/>
      <c r="G1043" s="56"/>
      <c r="H1043" s="7" t="s">
        <v>26</v>
      </c>
      <c r="I1043" s="61" t="s">
        <v>28</v>
      </c>
      <c r="J1043" s="62"/>
      <c r="K1043" s="63">
        <v>0</v>
      </c>
      <c r="L1043" s="63"/>
      <c r="M1043" s="64"/>
    </row>
    <row r="1044" spans="1:13" ht="14.25">
      <c r="A1044" s="8" t="s">
        <v>62</v>
      </c>
      <c r="B1044" s="43" t="s">
        <v>697</v>
      </c>
      <c r="C1044" s="44"/>
      <c r="D1044" s="9" t="s">
        <v>31</v>
      </c>
      <c r="E1044" s="8" t="s">
        <v>526</v>
      </c>
      <c r="F1044" s="45" t="s">
        <v>527</v>
      </c>
      <c r="G1044" s="46"/>
      <c r="H1044" s="2" t="s">
        <v>17</v>
      </c>
      <c r="I1044" s="43" t="s">
        <v>201</v>
      </c>
      <c r="J1044" s="44"/>
      <c r="K1044" s="50">
        <v>50</v>
      </c>
      <c r="L1044" s="51"/>
      <c r="M1044" s="52"/>
    </row>
    <row r="1045" spans="1:13" ht="14.25">
      <c r="A1045" s="8" t="s">
        <v>62</v>
      </c>
      <c r="B1045" s="43" t="s">
        <v>698</v>
      </c>
      <c r="C1045" s="44"/>
      <c r="D1045" s="9" t="s">
        <v>31</v>
      </c>
      <c r="E1045" s="8" t="s">
        <v>526</v>
      </c>
      <c r="F1045" s="45" t="s">
        <v>527</v>
      </c>
      <c r="G1045" s="46"/>
      <c r="H1045" s="2" t="s">
        <v>17</v>
      </c>
      <c r="I1045" s="43" t="s">
        <v>201</v>
      </c>
      <c r="J1045" s="44"/>
      <c r="K1045" s="50">
        <v>19</v>
      </c>
      <c r="L1045" s="51"/>
      <c r="M1045" s="52"/>
    </row>
    <row r="1046" spans="1:13" ht="14.25">
      <c r="A1046" s="8" t="s">
        <v>62</v>
      </c>
      <c r="B1046" s="43" t="s">
        <v>699</v>
      </c>
      <c r="C1046" s="44"/>
      <c r="D1046" s="9" t="s">
        <v>31</v>
      </c>
      <c r="E1046" s="8" t="s">
        <v>526</v>
      </c>
      <c r="F1046" s="45" t="s">
        <v>527</v>
      </c>
      <c r="G1046" s="46"/>
      <c r="H1046" s="2" t="s">
        <v>17</v>
      </c>
      <c r="I1046" s="43" t="s">
        <v>201</v>
      </c>
      <c r="J1046" s="44"/>
      <c r="K1046" s="50">
        <v>35</v>
      </c>
      <c r="L1046" s="51"/>
      <c r="M1046" s="52"/>
    </row>
    <row r="1047" spans="1:13" ht="14.25">
      <c r="A1047" s="8" t="s">
        <v>62</v>
      </c>
      <c r="B1047" s="43" t="s">
        <v>700</v>
      </c>
      <c r="C1047" s="44"/>
      <c r="D1047" s="9" t="s">
        <v>31</v>
      </c>
      <c r="E1047" s="8" t="s">
        <v>526</v>
      </c>
      <c r="F1047" s="45" t="s">
        <v>527</v>
      </c>
      <c r="G1047" s="46"/>
      <c r="H1047" s="2" t="s">
        <v>17</v>
      </c>
      <c r="I1047" s="43" t="s">
        <v>201</v>
      </c>
      <c r="J1047" s="44"/>
      <c r="K1047" s="50">
        <v>260</v>
      </c>
      <c r="L1047" s="51"/>
      <c r="M1047" s="52"/>
    </row>
    <row r="1048" spans="1:13" ht="14.25">
      <c r="A1048" s="8" t="s">
        <v>29</v>
      </c>
      <c r="B1048" s="43" t="s">
        <v>701</v>
      </c>
      <c r="C1048" s="44"/>
      <c r="D1048" s="9" t="s">
        <v>31</v>
      </c>
      <c r="E1048" s="8" t="s">
        <v>526</v>
      </c>
      <c r="F1048" s="45" t="s">
        <v>527</v>
      </c>
      <c r="G1048" s="46"/>
      <c r="H1048" s="2" t="s">
        <v>17</v>
      </c>
      <c r="I1048" s="43" t="s">
        <v>201</v>
      </c>
      <c r="J1048" s="44"/>
      <c r="K1048" s="50">
        <v>77</v>
      </c>
      <c r="L1048" s="51"/>
      <c r="M1048" s="52"/>
    </row>
    <row r="1049" spans="1:13" ht="14.25">
      <c r="A1049" s="8" t="s">
        <v>29</v>
      </c>
      <c r="B1049" s="43" t="s">
        <v>702</v>
      </c>
      <c r="C1049" s="44"/>
      <c r="D1049" s="9" t="s">
        <v>31</v>
      </c>
      <c r="E1049" s="8" t="s">
        <v>526</v>
      </c>
      <c r="F1049" s="45" t="s">
        <v>527</v>
      </c>
      <c r="G1049" s="46"/>
      <c r="H1049" s="2" t="s">
        <v>17</v>
      </c>
      <c r="I1049" s="43" t="s">
        <v>201</v>
      </c>
      <c r="J1049" s="44"/>
      <c r="K1049" s="50">
        <v>26</v>
      </c>
      <c r="L1049" s="51"/>
      <c r="M1049" s="52"/>
    </row>
    <row r="1050" spans="1:13" ht="14.25">
      <c r="A1050" s="8" t="s">
        <v>35</v>
      </c>
      <c r="B1050" s="43" t="s">
        <v>678</v>
      </c>
      <c r="C1050" s="44"/>
      <c r="D1050" s="9" t="s">
        <v>31</v>
      </c>
      <c r="E1050" s="8" t="s">
        <v>526</v>
      </c>
      <c r="F1050" s="45" t="s">
        <v>527</v>
      </c>
      <c r="G1050" s="46"/>
      <c r="H1050" s="2" t="s">
        <v>16</v>
      </c>
      <c r="I1050" s="43" t="s">
        <v>201</v>
      </c>
      <c r="J1050" s="44"/>
      <c r="K1050" s="50">
        <v>16</v>
      </c>
      <c r="L1050" s="51"/>
      <c r="M1050" s="52"/>
    </row>
    <row r="1051" spans="1:13" ht="14.25">
      <c r="A1051" s="8" t="s">
        <v>35</v>
      </c>
      <c r="B1051" s="43" t="s">
        <v>703</v>
      </c>
      <c r="C1051" s="44"/>
      <c r="D1051" s="9" t="s">
        <v>31</v>
      </c>
      <c r="E1051" s="8" t="s">
        <v>522</v>
      </c>
      <c r="F1051" s="45" t="s">
        <v>523</v>
      </c>
      <c r="G1051" s="46"/>
      <c r="H1051" s="2" t="s">
        <v>17</v>
      </c>
      <c r="I1051" s="43" t="s">
        <v>201</v>
      </c>
      <c r="J1051" s="44"/>
      <c r="K1051" s="50">
        <v>80</v>
      </c>
      <c r="L1051" s="51"/>
      <c r="M1051" s="52"/>
    </row>
    <row r="1052" spans="1:13" ht="14.25">
      <c r="A1052" s="8" t="s">
        <v>35</v>
      </c>
      <c r="B1052" s="43" t="s">
        <v>704</v>
      </c>
      <c r="C1052" s="44"/>
      <c r="D1052" s="9" t="s">
        <v>31</v>
      </c>
      <c r="E1052" s="8" t="s">
        <v>526</v>
      </c>
      <c r="F1052" s="45" t="s">
        <v>527</v>
      </c>
      <c r="G1052" s="46"/>
      <c r="H1052" s="2" t="s">
        <v>17</v>
      </c>
      <c r="I1052" s="43" t="s">
        <v>201</v>
      </c>
      <c r="J1052" s="44"/>
      <c r="K1052" s="50">
        <v>165</v>
      </c>
      <c r="L1052" s="51"/>
      <c r="M1052" s="52"/>
    </row>
    <row r="1053" spans="1:13" ht="14.25">
      <c r="A1053" s="8" t="s">
        <v>39</v>
      </c>
      <c r="B1053" s="43" t="s">
        <v>705</v>
      </c>
      <c r="C1053" s="44"/>
      <c r="D1053" s="9" t="s">
        <v>31</v>
      </c>
      <c r="E1053" s="8" t="s">
        <v>526</v>
      </c>
      <c r="F1053" s="45" t="s">
        <v>527</v>
      </c>
      <c r="G1053" s="46"/>
      <c r="H1053" s="2" t="s">
        <v>17</v>
      </c>
      <c r="I1053" s="43" t="s">
        <v>201</v>
      </c>
      <c r="J1053" s="44"/>
      <c r="K1053" s="50">
        <v>15</v>
      </c>
      <c r="L1053" s="51"/>
      <c r="M1053" s="52"/>
    </row>
    <row r="1054" spans="1:13" ht="14.25">
      <c r="A1054" s="8" t="s">
        <v>39</v>
      </c>
      <c r="B1054" s="43" t="s">
        <v>706</v>
      </c>
      <c r="C1054" s="44"/>
      <c r="D1054" s="9" t="s">
        <v>31</v>
      </c>
      <c r="E1054" s="8" t="s">
        <v>522</v>
      </c>
      <c r="F1054" s="45" t="s">
        <v>523</v>
      </c>
      <c r="G1054" s="46"/>
      <c r="H1054" s="2" t="s">
        <v>16</v>
      </c>
      <c r="I1054" s="43" t="s">
        <v>201</v>
      </c>
      <c r="J1054" s="44"/>
      <c r="K1054" s="50">
        <v>20</v>
      </c>
      <c r="L1054" s="51"/>
      <c r="M1054" s="52"/>
    </row>
    <row r="1055" spans="1:13" ht="14.25">
      <c r="A1055" s="8" t="s">
        <v>39</v>
      </c>
      <c r="B1055" s="43" t="s">
        <v>707</v>
      </c>
      <c r="C1055" s="44"/>
      <c r="D1055" s="9" t="s">
        <v>31</v>
      </c>
      <c r="E1055" s="8" t="s">
        <v>522</v>
      </c>
      <c r="F1055" s="45" t="s">
        <v>523</v>
      </c>
      <c r="G1055" s="46"/>
      <c r="H1055" s="2" t="s">
        <v>17</v>
      </c>
      <c r="I1055" s="43" t="s">
        <v>201</v>
      </c>
      <c r="J1055" s="44"/>
      <c r="K1055" s="50">
        <v>32</v>
      </c>
      <c r="L1055" s="51"/>
      <c r="M1055" s="52"/>
    </row>
    <row r="1056" spans="1:13" ht="14.25">
      <c r="A1056" s="8" t="s">
        <v>39</v>
      </c>
      <c r="B1056" s="43" t="s">
        <v>708</v>
      </c>
      <c r="C1056" s="44"/>
      <c r="D1056" s="9" t="s">
        <v>31</v>
      </c>
      <c r="E1056" s="8" t="s">
        <v>522</v>
      </c>
      <c r="F1056" s="45" t="s">
        <v>523</v>
      </c>
      <c r="G1056" s="46"/>
      <c r="H1056" s="2" t="s">
        <v>16</v>
      </c>
      <c r="I1056" s="43" t="s">
        <v>201</v>
      </c>
      <c r="J1056" s="44"/>
      <c r="K1056" s="50">
        <v>50</v>
      </c>
      <c r="L1056" s="51"/>
      <c r="M1056" s="52"/>
    </row>
    <row r="1057" spans="1:13" ht="14.25">
      <c r="A1057" s="8" t="s">
        <v>39</v>
      </c>
      <c r="B1057" s="43" t="s">
        <v>709</v>
      </c>
      <c r="C1057" s="44"/>
      <c r="D1057" s="9" t="s">
        <v>31</v>
      </c>
      <c r="E1057" s="8" t="s">
        <v>522</v>
      </c>
      <c r="F1057" s="45" t="s">
        <v>523</v>
      </c>
      <c r="G1057" s="46"/>
      <c r="H1057" s="2" t="s">
        <v>17</v>
      </c>
      <c r="I1057" s="43" t="s">
        <v>201</v>
      </c>
      <c r="J1057" s="44"/>
      <c r="K1057" s="50">
        <v>44</v>
      </c>
      <c r="L1057" s="51"/>
      <c r="M1057" s="52"/>
    </row>
    <row r="1058" spans="1:13" ht="14.25">
      <c r="A1058" s="8" t="s">
        <v>39</v>
      </c>
      <c r="B1058" s="43" t="s">
        <v>710</v>
      </c>
      <c r="C1058" s="44"/>
      <c r="D1058" s="9" t="s">
        <v>31</v>
      </c>
      <c r="E1058" s="8" t="s">
        <v>522</v>
      </c>
      <c r="F1058" s="45" t="s">
        <v>523</v>
      </c>
      <c r="G1058" s="46"/>
      <c r="H1058" s="2" t="s">
        <v>17</v>
      </c>
      <c r="I1058" s="43" t="s">
        <v>201</v>
      </c>
      <c r="J1058" s="44"/>
      <c r="K1058" s="50">
        <v>125</v>
      </c>
      <c r="L1058" s="51"/>
      <c r="M1058" s="52"/>
    </row>
    <row r="1059" spans="1:13" ht="14.25">
      <c r="A1059" s="8" t="s">
        <v>39</v>
      </c>
      <c r="B1059" s="43" t="s">
        <v>317</v>
      </c>
      <c r="C1059" s="44"/>
      <c r="D1059" s="9" t="s">
        <v>31</v>
      </c>
      <c r="E1059" s="8" t="s">
        <v>526</v>
      </c>
      <c r="F1059" s="45" t="s">
        <v>527</v>
      </c>
      <c r="G1059" s="46"/>
      <c r="H1059" s="2" t="s">
        <v>17</v>
      </c>
      <c r="I1059" s="43" t="s">
        <v>201</v>
      </c>
      <c r="J1059" s="44"/>
      <c r="K1059" s="50">
        <v>140</v>
      </c>
      <c r="L1059" s="51"/>
      <c r="M1059" s="52"/>
    </row>
    <row r="1060" spans="1:13" ht="14.25">
      <c r="A1060" s="8" t="s">
        <v>39</v>
      </c>
      <c r="B1060" s="43" t="s">
        <v>711</v>
      </c>
      <c r="C1060" s="44"/>
      <c r="D1060" s="9" t="s">
        <v>31</v>
      </c>
      <c r="E1060" s="8" t="s">
        <v>522</v>
      </c>
      <c r="F1060" s="45" t="s">
        <v>523</v>
      </c>
      <c r="G1060" s="46"/>
      <c r="H1060" s="2" t="s">
        <v>17</v>
      </c>
      <c r="I1060" s="43" t="s">
        <v>201</v>
      </c>
      <c r="J1060" s="44"/>
      <c r="K1060" s="50">
        <v>137</v>
      </c>
      <c r="L1060" s="51"/>
      <c r="M1060" s="52"/>
    </row>
    <row r="1061" spans="1:13" ht="14.25">
      <c r="A1061" s="8" t="s">
        <v>39</v>
      </c>
      <c r="B1061" s="43" t="s">
        <v>712</v>
      </c>
      <c r="C1061" s="44"/>
      <c r="D1061" s="9" t="s">
        <v>31</v>
      </c>
      <c r="E1061" s="8" t="s">
        <v>522</v>
      </c>
      <c r="F1061" s="45" t="s">
        <v>523</v>
      </c>
      <c r="G1061" s="46"/>
      <c r="H1061" s="2" t="s">
        <v>17</v>
      </c>
      <c r="I1061" s="43" t="s">
        <v>201</v>
      </c>
      <c r="J1061" s="44"/>
      <c r="K1061" s="50">
        <v>47</v>
      </c>
      <c r="L1061" s="51"/>
      <c r="M1061" s="52"/>
    </row>
    <row r="1062" spans="1:13" ht="14.25">
      <c r="A1062" s="8" t="s">
        <v>39</v>
      </c>
      <c r="B1062" s="43" t="s">
        <v>713</v>
      </c>
      <c r="C1062" s="44"/>
      <c r="D1062" s="9" t="s">
        <v>31</v>
      </c>
      <c r="E1062" s="8" t="s">
        <v>522</v>
      </c>
      <c r="F1062" s="45" t="s">
        <v>523</v>
      </c>
      <c r="G1062" s="46"/>
      <c r="H1062" s="2" t="s">
        <v>16</v>
      </c>
      <c r="I1062" s="43" t="s">
        <v>201</v>
      </c>
      <c r="J1062" s="44"/>
      <c r="K1062" s="50">
        <v>173</v>
      </c>
      <c r="L1062" s="51"/>
      <c r="M1062" s="52"/>
    </row>
    <row r="1063" spans="1:13" ht="14.25">
      <c r="A1063" s="8" t="s">
        <v>45</v>
      </c>
      <c r="B1063" s="43" t="s">
        <v>714</v>
      </c>
      <c r="C1063" s="44"/>
      <c r="D1063" s="9" t="s">
        <v>31</v>
      </c>
      <c r="E1063" s="8" t="s">
        <v>526</v>
      </c>
      <c r="F1063" s="45" t="s">
        <v>527</v>
      </c>
      <c r="G1063" s="46"/>
      <c r="H1063" s="2" t="s">
        <v>17</v>
      </c>
      <c r="I1063" s="43" t="s">
        <v>201</v>
      </c>
      <c r="J1063" s="44"/>
      <c r="K1063" s="50">
        <v>41</v>
      </c>
      <c r="L1063" s="51"/>
      <c r="M1063" s="52"/>
    </row>
    <row r="1064" spans="1:13" ht="14.25">
      <c r="A1064" s="8" t="s">
        <v>45</v>
      </c>
      <c r="B1064" s="43" t="s">
        <v>715</v>
      </c>
      <c r="C1064" s="44"/>
      <c r="D1064" s="9" t="s">
        <v>31</v>
      </c>
      <c r="E1064" s="8" t="s">
        <v>526</v>
      </c>
      <c r="F1064" s="45" t="s">
        <v>527</v>
      </c>
      <c r="G1064" s="46"/>
      <c r="H1064" s="2" t="s">
        <v>17</v>
      </c>
      <c r="I1064" s="43" t="s">
        <v>201</v>
      </c>
      <c r="J1064" s="44"/>
      <c r="K1064" s="50">
        <v>95</v>
      </c>
      <c r="L1064" s="51"/>
      <c r="M1064" s="52"/>
    </row>
    <row r="1065" spans="1:13" ht="14.25">
      <c r="A1065" s="8" t="s">
        <v>45</v>
      </c>
      <c r="B1065" s="43" t="s">
        <v>716</v>
      </c>
      <c r="C1065" s="44"/>
      <c r="D1065" s="9" t="s">
        <v>31</v>
      </c>
      <c r="E1065" s="8" t="s">
        <v>526</v>
      </c>
      <c r="F1065" s="45" t="s">
        <v>527</v>
      </c>
      <c r="G1065" s="46"/>
      <c r="H1065" s="2" t="s">
        <v>17</v>
      </c>
      <c r="I1065" s="43" t="s">
        <v>201</v>
      </c>
      <c r="J1065" s="44"/>
      <c r="K1065" s="50">
        <v>21</v>
      </c>
      <c r="L1065" s="51"/>
      <c r="M1065" s="52"/>
    </row>
    <row r="1066" spans="1:13" ht="14.25">
      <c r="A1066" s="8" t="s">
        <v>45</v>
      </c>
      <c r="B1066" s="43" t="s">
        <v>717</v>
      </c>
      <c r="C1066" s="44"/>
      <c r="D1066" s="9" t="s">
        <v>31</v>
      </c>
      <c r="E1066" s="8" t="s">
        <v>526</v>
      </c>
      <c r="F1066" s="45" t="s">
        <v>527</v>
      </c>
      <c r="G1066" s="46"/>
      <c r="H1066" s="2" t="s">
        <v>17</v>
      </c>
      <c r="I1066" s="43" t="s">
        <v>201</v>
      </c>
      <c r="J1066" s="44"/>
      <c r="K1066" s="50">
        <v>101</v>
      </c>
      <c r="L1066" s="51"/>
      <c r="M1066" s="52"/>
    </row>
    <row r="1067" spans="1:13" ht="14.25">
      <c r="A1067" s="8" t="s">
        <v>45</v>
      </c>
      <c r="B1067" s="43" t="s">
        <v>718</v>
      </c>
      <c r="C1067" s="44"/>
      <c r="D1067" s="9" t="s">
        <v>31</v>
      </c>
      <c r="E1067" s="8" t="s">
        <v>522</v>
      </c>
      <c r="F1067" s="45" t="s">
        <v>523</v>
      </c>
      <c r="G1067" s="46"/>
      <c r="H1067" s="2" t="s">
        <v>17</v>
      </c>
      <c r="I1067" s="43" t="s">
        <v>201</v>
      </c>
      <c r="J1067" s="44"/>
      <c r="K1067" s="50">
        <v>49</v>
      </c>
      <c r="L1067" s="51"/>
      <c r="M1067" s="52"/>
    </row>
    <row r="1068" spans="1:13" ht="14.25">
      <c r="A1068" s="8" t="s">
        <v>54</v>
      </c>
      <c r="B1068" s="43" t="s">
        <v>719</v>
      </c>
      <c r="C1068" s="44"/>
      <c r="D1068" s="9" t="s">
        <v>31</v>
      </c>
      <c r="E1068" s="8" t="s">
        <v>526</v>
      </c>
      <c r="F1068" s="45" t="s">
        <v>527</v>
      </c>
      <c r="G1068" s="46"/>
      <c r="H1068" s="2" t="s">
        <v>17</v>
      </c>
      <c r="I1068" s="43" t="s">
        <v>201</v>
      </c>
      <c r="J1068" s="44"/>
      <c r="K1068" s="50">
        <v>35</v>
      </c>
      <c r="L1068" s="51"/>
      <c r="M1068" s="52"/>
    </row>
    <row r="1069" spans="1:13" ht="14.25">
      <c r="A1069" s="8" t="s">
        <v>54</v>
      </c>
      <c r="B1069" s="43" t="s">
        <v>720</v>
      </c>
      <c r="C1069" s="44"/>
      <c r="D1069" s="9" t="s">
        <v>31</v>
      </c>
      <c r="E1069" s="8" t="s">
        <v>526</v>
      </c>
      <c r="F1069" s="45" t="s">
        <v>527</v>
      </c>
      <c r="G1069" s="46"/>
      <c r="H1069" s="2" t="s">
        <v>17</v>
      </c>
      <c r="I1069" s="43" t="s">
        <v>201</v>
      </c>
      <c r="J1069" s="44"/>
      <c r="K1069" s="50">
        <v>140</v>
      </c>
      <c r="L1069" s="51"/>
      <c r="M1069" s="52"/>
    </row>
    <row r="1070" spans="1:13" ht="14.25">
      <c r="A1070" s="8" t="s">
        <v>54</v>
      </c>
      <c r="B1070" s="43" t="s">
        <v>721</v>
      </c>
      <c r="C1070" s="44"/>
      <c r="D1070" s="9" t="s">
        <v>31</v>
      </c>
      <c r="E1070" s="8" t="s">
        <v>522</v>
      </c>
      <c r="F1070" s="45" t="s">
        <v>523</v>
      </c>
      <c r="G1070" s="46"/>
      <c r="H1070" s="2" t="s">
        <v>17</v>
      </c>
      <c r="I1070" s="43" t="s">
        <v>201</v>
      </c>
      <c r="J1070" s="44"/>
      <c r="K1070" s="50">
        <v>26</v>
      </c>
      <c r="L1070" s="51"/>
      <c r="M1070" s="52"/>
    </row>
    <row r="1071" spans="1:13" ht="14.25">
      <c r="A1071" s="8" t="s">
        <v>54</v>
      </c>
      <c r="B1071" s="43" t="s">
        <v>722</v>
      </c>
      <c r="C1071" s="44"/>
      <c r="D1071" s="9" t="s">
        <v>31</v>
      </c>
      <c r="E1071" s="8" t="s">
        <v>522</v>
      </c>
      <c r="F1071" s="45" t="s">
        <v>523</v>
      </c>
      <c r="G1071" s="46"/>
      <c r="H1071" s="2" t="s">
        <v>17</v>
      </c>
      <c r="I1071" s="43" t="s">
        <v>201</v>
      </c>
      <c r="J1071" s="44"/>
      <c r="K1071" s="50">
        <v>41</v>
      </c>
      <c r="L1071" s="51"/>
      <c r="M1071" s="52"/>
    </row>
    <row r="1072" spans="1:13" ht="14.25">
      <c r="A1072" s="53" t="s">
        <v>723</v>
      </c>
      <c r="B1072" s="54"/>
      <c r="C1072" s="54"/>
      <c r="D1072" s="54"/>
      <c r="E1072" s="54" t="s">
        <v>724</v>
      </c>
      <c r="F1072" s="54"/>
      <c r="G1072" s="54"/>
      <c r="H1072" s="6" t="s">
        <v>26</v>
      </c>
      <c r="I1072" s="57" t="s">
        <v>27</v>
      </c>
      <c r="J1072" s="58"/>
      <c r="K1072" s="59">
        <v>0</v>
      </c>
      <c r="L1072" s="59"/>
      <c r="M1072" s="60"/>
    </row>
    <row r="1073" spans="1:13" ht="14.25">
      <c r="A1073" s="55"/>
      <c r="B1073" s="56"/>
      <c r="C1073" s="56"/>
      <c r="D1073" s="56"/>
      <c r="E1073" s="56"/>
      <c r="F1073" s="56"/>
      <c r="G1073" s="56"/>
      <c r="H1073" s="7" t="s">
        <v>26</v>
      </c>
      <c r="I1073" s="61" t="s">
        <v>201</v>
      </c>
      <c r="J1073" s="62"/>
      <c r="K1073" s="63">
        <f>K1074+K1075+K1076+K1077+K1078+K1079+K1080</f>
        <v>51340</v>
      </c>
      <c r="L1073" s="63"/>
      <c r="M1073" s="64"/>
    </row>
    <row r="1074" spans="1:13" ht="14.25">
      <c r="A1074" s="8" t="s">
        <v>62</v>
      </c>
      <c r="B1074" s="43" t="s">
        <v>401</v>
      </c>
      <c r="C1074" s="44"/>
      <c r="D1074" s="9" t="s">
        <v>402</v>
      </c>
      <c r="E1074" s="8" t="s">
        <v>725</v>
      </c>
      <c r="F1074" s="45" t="s">
        <v>726</v>
      </c>
      <c r="G1074" s="46"/>
      <c r="H1074" s="2" t="s">
        <v>92</v>
      </c>
      <c r="I1074" s="43" t="s">
        <v>201</v>
      </c>
      <c r="J1074" s="44"/>
      <c r="K1074" s="50">
        <v>7023</v>
      </c>
      <c r="L1074" s="51"/>
      <c r="M1074" s="52"/>
    </row>
    <row r="1075" spans="1:13" ht="14.25">
      <c r="A1075" s="8" t="s">
        <v>29</v>
      </c>
      <c r="B1075" s="43" t="s">
        <v>401</v>
      </c>
      <c r="C1075" s="44"/>
      <c r="D1075" s="9" t="s">
        <v>402</v>
      </c>
      <c r="E1075" s="8" t="s">
        <v>725</v>
      </c>
      <c r="F1075" s="45" t="s">
        <v>726</v>
      </c>
      <c r="G1075" s="46"/>
      <c r="H1075" s="2" t="s">
        <v>92</v>
      </c>
      <c r="I1075" s="43" t="s">
        <v>201</v>
      </c>
      <c r="J1075" s="44"/>
      <c r="K1075" s="50">
        <v>10186</v>
      </c>
      <c r="L1075" s="51"/>
      <c r="M1075" s="52"/>
    </row>
    <row r="1076" spans="1:13" ht="14.25">
      <c r="A1076" s="8" t="s">
        <v>35</v>
      </c>
      <c r="B1076" s="43" t="s">
        <v>401</v>
      </c>
      <c r="C1076" s="44"/>
      <c r="D1076" s="9" t="s">
        <v>402</v>
      </c>
      <c r="E1076" s="8" t="s">
        <v>725</v>
      </c>
      <c r="F1076" s="45" t="s">
        <v>726</v>
      </c>
      <c r="G1076" s="46"/>
      <c r="H1076" s="2" t="s">
        <v>92</v>
      </c>
      <c r="I1076" s="43" t="s">
        <v>201</v>
      </c>
      <c r="J1076" s="44"/>
      <c r="K1076" s="50">
        <v>6640</v>
      </c>
      <c r="L1076" s="51"/>
      <c r="M1076" s="52"/>
    </row>
    <row r="1077" spans="1:13" ht="14.25">
      <c r="A1077" s="8" t="s">
        <v>39</v>
      </c>
      <c r="B1077" s="43" t="s">
        <v>401</v>
      </c>
      <c r="C1077" s="44"/>
      <c r="D1077" s="9" t="s">
        <v>402</v>
      </c>
      <c r="E1077" s="8" t="s">
        <v>725</v>
      </c>
      <c r="F1077" s="45" t="s">
        <v>726</v>
      </c>
      <c r="G1077" s="46"/>
      <c r="H1077" s="2" t="s">
        <v>92</v>
      </c>
      <c r="I1077" s="43" t="s">
        <v>201</v>
      </c>
      <c r="J1077" s="44"/>
      <c r="K1077" s="50">
        <v>4762</v>
      </c>
      <c r="L1077" s="51"/>
      <c r="M1077" s="52"/>
    </row>
    <row r="1078" spans="1:13" ht="14.25">
      <c r="A1078" s="8" t="s">
        <v>45</v>
      </c>
      <c r="B1078" s="43" t="s">
        <v>401</v>
      </c>
      <c r="C1078" s="44"/>
      <c r="D1078" s="9" t="s">
        <v>402</v>
      </c>
      <c r="E1078" s="8" t="s">
        <v>725</v>
      </c>
      <c r="F1078" s="45" t="s">
        <v>726</v>
      </c>
      <c r="G1078" s="46"/>
      <c r="H1078" s="2" t="s">
        <v>92</v>
      </c>
      <c r="I1078" s="43" t="s">
        <v>201</v>
      </c>
      <c r="J1078" s="44"/>
      <c r="K1078" s="50">
        <v>8892</v>
      </c>
      <c r="L1078" s="51"/>
      <c r="M1078" s="52"/>
    </row>
    <row r="1079" spans="1:13" ht="14.25">
      <c r="A1079" s="8" t="s">
        <v>51</v>
      </c>
      <c r="B1079" s="43" t="s">
        <v>401</v>
      </c>
      <c r="C1079" s="44"/>
      <c r="D1079" s="9" t="s">
        <v>402</v>
      </c>
      <c r="E1079" s="8" t="s">
        <v>725</v>
      </c>
      <c r="F1079" s="45" t="s">
        <v>726</v>
      </c>
      <c r="G1079" s="46"/>
      <c r="H1079" s="2" t="s">
        <v>92</v>
      </c>
      <c r="I1079" s="43" t="s">
        <v>201</v>
      </c>
      <c r="J1079" s="44"/>
      <c r="K1079" s="50">
        <v>6849</v>
      </c>
      <c r="L1079" s="51"/>
      <c r="M1079" s="52"/>
    </row>
    <row r="1080" spans="1:13" ht="14.25">
      <c r="A1080" s="8" t="s">
        <v>54</v>
      </c>
      <c r="B1080" s="43" t="s">
        <v>401</v>
      </c>
      <c r="C1080" s="44"/>
      <c r="D1080" s="9" t="s">
        <v>402</v>
      </c>
      <c r="E1080" s="8" t="s">
        <v>725</v>
      </c>
      <c r="F1080" s="45" t="s">
        <v>726</v>
      </c>
      <c r="G1080" s="46"/>
      <c r="H1080" s="2" t="s">
        <v>92</v>
      </c>
      <c r="I1080" s="43" t="s">
        <v>201</v>
      </c>
      <c r="J1080" s="44"/>
      <c r="K1080" s="50">
        <v>6988</v>
      </c>
      <c r="L1080" s="51"/>
      <c r="M1080" s="52"/>
    </row>
    <row r="1081" spans="1:13" ht="15" thickBot="1">
      <c r="A1081" s="65" t="s">
        <v>727</v>
      </c>
      <c r="B1081" s="66"/>
      <c r="C1081" s="66"/>
      <c r="D1081" s="66"/>
      <c r="E1081" s="66" t="s">
        <v>728</v>
      </c>
      <c r="F1081" s="66"/>
      <c r="G1081" s="66"/>
      <c r="H1081" s="66"/>
      <c r="I1081" s="66"/>
      <c r="J1081" s="66"/>
      <c r="K1081" s="66"/>
      <c r="L1081" s="66"/>
      <c r="M1081" s="67"/>
    </row>
    <row r="1082" spans="1:15" ht="15" thickBot="1">
      <c r="A1082" s="53" t="s">
        <v>729</v>
      </c>
      <c r="B1082" s="54"/>
      <c r="C1082" s="54"/>
      <c r="D1082" s="54"/>
      <c r="E1082" s="54" t="s">
        <v>730</v>
      </c>
      <c r="F1082" s="54"/>
      <c r="G1082" s="54"/>
      <c r="H1082" s="6" t="s">
        <v>26</v>
      </c>
      <c r="I1082" s="57" t="s">
        <v>27</v>
      </c>
      <c r="J1082" s="58"/>
      <c r="K1082" s="59">
        <v>0</v>
      </c>
      <c r="L1082" s="59"/>
      <c r="M1082" s="60"/>
      <c r="O1082" s="28"/>
    </row>
    <row r="1083" spans="1:16" ht="15" thickBot="1">
      <c r="A1083" s="55"/>
      <c r="B1083" s="56"/>
      <c r="C1083" s="56"/>
      <c r="D1083" s="56"/>
      <c r="E1083" s="56"/>
      <c r="F1083" s="56"/>
      <c r="G1083" s="56"/>
      <c r="H1083" s="7" t="s">
        <v>26</v>
      </c>
      <c r="I1083" s="61" t="s">
        <v>28</v>
      </c>
      <c r="J1083" s="62"/>
      <c r="K1083" s="63">
        <v>70</v>
      </c>
      <c r="L1083" s="63"/>
      <c r="M1083" s="64"/>
      <c r="P1083" s="28">
        <v>70</v>
      </c>
    </row>
    <row r="1084" spans="1:13" ht="14.25">
      <c r="A1084" s="8" t="s">
        <v>62</v>
      </c>
      <c r="B1084" s="43" t="s">
        <v>401</v>
      </c>
      <c r="C1084" s="44"/>
      <c r="D1084" s="9" t="s">
        <v>402</v>
      </c>
      <c r="E1084" s="8" t="s">
        <v>731</v>
      </c>
      <c r="F1084" s="45" t="s">
        <v>137</v>
      </c>
      <c r="G1084" s="46"/>
      <c r="H1084" s="2" t="s">
        <v>14</v>
      </c>
      <c r="I1084" s="43" t="s">
        <v>154</v>
      </c>
      <c r="J1084" s="44"/>
      <c r="K1084" s="50">
        <v>10</v>
      </c>
      <c r="L1084" s="51"/>
      <c r="M1084" s="52"/>
    </row>
    <row r="1085" spans="1:13" ht="14.25">
      <c r="A1085" s="8" t="s">
        <v>29</v>
      </c>
      <c r="B1085" s="43" t="s">
        <v>401</v>
      </c>
      <c r="C1085" s="44"/>
      <c r="D1085" s="9" t="s">
        <v>402</v>
      </c>
      <c r="E1085" s="8" t="s">
        <v>731</v>
      </c>
      <c r="F1085" s="45" t="s">
        <v>137</v>
      </c>
      <c r="G1085" s="46"/>
      <c r="H1085" s="2" t="s">
        <v>14</v>
      </c>
      <c r="I1085" s="43" t="s">
        <v>154</v>
      </c>
      <c r="J1085" s="44"/>
      <c r="K1085" s="50">
        <v>10</v>
      </c>
      <c r="L1085" s="51"/>
      <c r="M1085" s="52"/>
    </row>
    <row r="1086" spans="1:13" ht="14.25">
      <c r="A1086" s="8" t="s">
        <v>35</v>
      </c>
      <c r="B1086" s="43" t="s">
        <v>401</v>
      </c>
      <c r="C1086" s="44"/>
      <c r="D1086" s="9" t="s">
        <v>402</v>
      </c>
      <c r="E1086" s="8" t="s">
        <v>731</v>
      </c>
      <c r="F1086" s="45" t="s">
        <v>137</v>
      </c>
      <c r="G1086" s="46"/>
      <c r="H1086" s="2" t="s">
        <v>14</v>
      </c>
      <c r="I1086" s="43" t="s">
        <v>154</v>
      </c>
      <c r="J1086" s="44"/>
      <c r="K1086" s="50">
        <v>10</v>
      </c>
      <c r="L1086" s="51"/>
      <c r="M1086" s="52"/>
    </row>
    <row r="1087" spans="1:13" ht="14.25">
      <c r="A1087" s="8" t="s">
        <v>39</v>
      </c>
      <c r="B1087" s="43" t="s">
        <v>401</v>
      </c>
      <c r="C1087" s="44"/>
      <c r="D1087" s="9" t="s">
        <v>402</v>
      </c>
      <c r="E1087" s="8" t="s">
        <v>731</v>
      </c>
      <c r="F1087" s="45" t="s">
        <v>137</v>
      </c>
      <c r="G1087" s="46"/>
      <c r="H1087" s="2" t="s">
        <v>14</v>
      </c>
      <c r="I1087" s="43" t="s">
        <v>154</v>
      </c>
      <c r="J1087" s="44"/>
      <c r="K1087" s="50">
        <v>10</v>
      </c>
      <c r="L1087" s="51"/>
      <c r="M1087" s="52"/>
    </row>
    <row r="1088" spans="1:13" ht="14.25">
      <c r="A1088" s="8" t="s">
        <v>45</v>
      </c>
      <c r="B1088" s="43" t="s">
        <v>401</v>
      </c>
      <c r="C1088" s="44"/>
      <c r="D1088" s="9" t="s">
        <v>402</v>
      </c>
      <c r="E1088" s="8" t="s">
        <v>731</v>
      </c>
      <c r="F1088" s="45" t="s">
        <v>137</v>
      </c>
      <c r="G1088" s="46"/>
      <c r="H1088" s="2" t="s">
        <v>14</v>
      </c>
      <c r="I1088" s="43" t="s">
        <v>154</v>
      </c>
      <c r="J1088" s="44"/>
      <c r="K1088" s="50">
        <v>10</v>
      </c>
      <c r="L1088" s="51"/>
      <c r="M1088" s="52"/>
    </row>
    <row r="1089" spans="1:13" ht="14.25">
      <c r="A1089" s="8" t="s">
        <v>51</v>
      </c>
      <c r="B1089" s="43" t="s">
        <v>401</v>
      </c>
      <c r="C1089" s="44"/>
      <c r="D1089" s="9" t="s">
        <v>402</v>
      </c>
      <c r="E1089" s="8" t="s">
        <v>731</v>
      </c>
      <c r="F1089" s="45" t="s">
        <v>137</v>
      </c>
      <c r="G1089" s="46"/>
      <c r="H1089" s="2" t="s">
        <v>14</v>
      </c>
      <c r="I1089" s="43" t="s">
        <v>154</v>
      </c>
      <c r="J1089" s="44"/>
      <c r="K1089" s="50">
        <v>10</v>
      </c>
      <c r="L1089" s="51"/>
      <c r="M1089" s="52"/>
    </row>
    <row r="1090" spans="1:13" ht="15" thickBot="1">
      <c r="A1090" s="8" t="s">
        <v>54</v>
      </c>
      <c r="B1090" s="43" t="s">
        <v>401</v>
      </c>
      <c r="C1090" s="44"/>
      <c r="D1090" s="9" t="s">
        <v>402</v>
      </c>
      <c r="E1090" s="8" t="s">
        <v>731</v>
      </c>
      <c r="F1090" s="45" t="s">
        <v>137</v>
      </c>
      <c r="G1090" s="46"/>
      <c r="H1090" s="2" t="s">
        <v>14</v>
      </c>
      <c r="I1090" s="43" t="s">
        <v>154</v>
      </c>
      <c r="J1090" s="44"/>
      <c r="K1090" s="50">
        <v>10</v>
      </c>
      <c r="L1090" s="51"/>
      <c r="M1090" s="52"/>
    </row>
    <row r="1091" spans="1:15" ht="15" thickBot="1">
      <c r="A1091" s="53" t="s">
        <v>732</v>
      </c>
      <c r="B1091" s="54"/>
      <c r="C1091" s="54"/>
      <c r="D1091" s="54"/>
      <c r="E1091" s="54" t="s">
        <v>733</v>
      </c>
      <c r="F1091" s="54"/>
      <c r="G1091" s="54"/>
      <c r="H1091" s="6" t="s">
        <v>26</v>
      </c>
      <c r="I1091" s="57" t="s">
        <v>27</v>
      </c>
      <c r="J1091" s="58"/>
      <c r="K1091" s="59">
        <v>100</v>
      </c>
      <c r="L1091" s="59"/>
      <c r="M1091" s="60"/>
      <c r="O1091" s="28">
        <v>100</v>
      </c>
    </row>
    <row r="1092" spans="1:16" ht="15" thickBot="1">
      <c r="A1092" s="55"/>
      <c r="B1092" s="56"/>
      <c r="C1092" s="56"/>
      <c r="D1092" s="56"/>
      <c r="E1092" s="56"/>
      <c r="F1092" s="56"/>
      <c r="G1092" s="56"/>
      <c r="H1092" s="7" t="s">
        <v>26</v>
      </c>
      <c r="I1092" s="61" t="s">
        <v>28</v>
      </c>
      <c r="J1092" s="62"/>
      <c r="K1092" s="63">
        <v>0</v>
      </c>
      <c r="L1092" s="63"/>
      <c r="M1092" s="64"/>
      <c r="P1092" s="28"/>
    </row>
    <row r="1093" spans="1:13" ht="14.25">
      <c r="A1093" s="8" t="s">
        <v>39</v>
      </c>
      <c r="B1093" s="43" t="s">
        <v>401</v>
      </c>
      <c r="C1093" s="44"/>
      <c r="D1093" s="9" t="s">
        <v>402</v>
      </c>
      <c r="E1093" s="8" t="s">
        <v>734</v>
      </c>
      <c r="F1093" s="45" t="s">
        <v>735</v>
      </c>
      <c r="G1093" s="46"/>
      <c r="H1093" s="2" t="s">
        <v>14</v>
      </c>
      <c r="I1093" s="43" t="s">
        <v>445</v>
      </c>
      <c r="J1093" s="44"/>
      <c r="K1093" s="50">
        <v>0</v>
      </c>
      <c r="L1093" s="51"/>
      <c r="M1093" s="52"/>
    </row>
    <row r="1094" spans="1:13" ht="14.25">
      <c r="A1094" s="53" t="s">
        <v>736</v>
      </c>
      <c r="B1094" s="54"/>
      <c r="C1094" s="54"/>
      <c r="D1094" s="54"/>
      <c r="E1094" s="54" t="s">
        <v>737</v>
      </c>
      <c r="F1094" s="54"/>
      <c r="G1094" s="54"/>
      <c r="H1094" s="6" t="s">
        <v>26</v>
      </c>
      <c r="I1094" s="57" t="s">
        <v>27</v>
      </c>
      <c r="J1094" s="58"/>
      <c r="K1094" s="59">
        <v>0</v>
      </c>
      <c r="L1094" s="59"/>
      <c r="M1094" s="60"/>
    </row>
    <row r="1095" spans="1:13" ht="14.25">
      <c r="A1095" s="55"/>
      <c r="B1095" s="56"/>
      <c r="C1095" s="56"/>
      <c r="D1095" s="56"/>
      <c r="E1095" s="56"/>
      <c r="F1095" s="56"/>
      <c r="G1095" s="56"/>
      <c r="H1095" s="7" t="s">
        <v>26</v>
      </c>
      <c r="I1095" s="61" t="s">
        <v>28</v>
      </c>
      <c r="J1095" s="62"/>
      <c r="K1095" s="63">
        <v>0</v>
      </c>
      <c r="L1095" s="63"/>
      <c r="M1095" s="64"/>
    </row>
    <row r="1096" spans="1:13" ht="15" thickBot="1">
      <c r="A1096" s="8" t="s">
        <v>45</v>
      </c>
      <c r="B1096" s="43" t="s">
        <v>738</v>
      </c>
      <c r="C1096" s="44"/>
      <c r="D1096" s="9" t="s">
        <v>31</v>
      </c>
      <c r="E1096" s="8" t="s">
        <v>739</v>
      </c>
      <c r="F1096" s="45" t="s">
        <v>740</v>
      </c>
      <c r="G1096" s="46"/>
      <c r="H1096" s="2" t="s">
        <v>14</v>
      </c>
      <c r="I1096" s="43" t="s">
        <v>445</v>
      </c>
      <c r="J1096" s="44"/>
      <c r="K1096" s="50">
        <v>0</v>
      </c>
      <c r="L1096" s="51"/>
      <c r="M1096" s="52"/>
    </row>
    <row r="1097" spans="1:15" ht="15" thickBot="1">
      <c r="A1097" s="53" t="s">
        <v>741</v>
      </c>
      <c r="B1097" s="54"/>
      <c r="C1097" s="54"/>
      <c r="D1097" s="54"/>
      <c r="E1097" s="54" t="s">
        <v>742</v>
      </c>
      <c r="F1097" s="54"/>
      <c r="G1097" s="54"/>
      <c r="H1097" s="6" t="s">
        <v>26</v>
      </c>
      <c r="I1097" s="57" t="s">
        <v>27</v>
      </c>
      <c r="J1097" s="58"/>
      <c r="K1097" s="59">
        <f>K1100+K1102+K1104+K1105+K1107</f>
        <v>84</v>
      </c>
      <c r="L1097" s="59"/>
      <c r="M1097" s="60"/>
      <c r="O1097" s="28">
        <v>84</v>
      </c>
    </row>
    <row r="1098" spans="1:16" ht="15" thickBot="1">
      <c r="A1098" s="55"/>
      <c r="B1098" s="56"/>
      <c r="C1098" s="56"/>
      <c r="D1098" s="56"/>
      <c r="E1098" s="56"/>
      <c r="F1098" s="56"/>
      <c r="G1098" s="56"/>
      <c r="H1098" s="7" t="s">
        <v>26</v>
      </c>
      <c r="I1098" s="61" t="s">
        <v>28</v>
      </c>
      <c r="J1098" s="62"/>
      <c r="K1098" s="63">
        <f>K1099+K1101+K1103+K1106+K1108</f>
        <v>23</v>
      </c>
      <c r="L1098" s="63"/>
      <c r="M1098" s="64"/>
      <c r="P1098" s="28">
        <v>23</v>
      </c>
    </row>
    <row r="1099" spans="1:13" ht="14.25">
      <c r="A1099" s="8" t="s">
        <v>62</v>
      </c>
      <c r="B1099" s="43" t="s">
        <v>743</v>
      </c>
      <c r="C1099" s="44"/>
      <c r="D1099" s="9" t="s">
        <v>31</v>
      </c>
      <c r="E1099" s="8" t="s">
        <v>136</v>
      </c>
      <c r="F1099" s="45" t="s">
        <v>137</v>
      </c>
      <c r="G1099" s="46"/>
      <c r="H1099" s="2" t="s">
        <v>14</v>
      </c>
      <c r="I1099" s="43" t="s">
        <v>138</v>
      </c>
      <c r="J1099" s="44"/>
      <c r="K1099" s="47">
        <v>2</v>
      </c>
      <c r="L1099" s="48"/>
      <c r="M1099" s="49"/>
    </row>
    <row r="1100" spans="1:13" ht="14.25">
      <c r="A1100" s="8" t="s">
        <v>62</v>
      </c>
      <c r="B1100" s="43" t="s">
        <v>743</v>
      </c>
      <c r="C1100" s="44"/>
      <c r="D1100" s="9" t="s">
        <v>31</v>
      </c>
      <c r="E1100" s="8" t="s">
        <v>214</v>
      </c>
      <c r="F1100" s="45" t="s">
        <v>215</v>
      </c>
      <c r="G1100" s="46"/>
      <c r="H1100" s="2" t="s">
        <v>14</v>
      </c>
      <c r="I1100" s="43" t="s">
        <v>138</v>
      </c>
      <c r="J1100" s="44"/>
      <c r="K1100" s="50">
        <v>8</v>
      </c>
      <c r="L1100" s="51"/>
      <c r="M1100" s="52"/>
    </row>
    <row r="1101" spans="1:13" ht="14.25">
      <c r="A1101" s="8" t="s">
        <v>39</v>
      </c>
      <c r="B1101" s="43" t="s">
        <v>493</v>
      </c>
      <c r="C1101" s="44"/>
      <c r="D1101" s="9" t="s">
        <v>31</v>
      </c>
      <c r="E1101" s="8" t="s">
        <v>136</v>
      </c>
      <c r="F1101" s="45" t="s">
        <v>137</v>
      </c>
      <c r="G1101" s="46"/>
      <c r="H1101" s="2" t="s">
        <v>14</v>
      </c>
      <c r="I1101" s="43" t="s">
        <v>138</v>
      </c>
      <c r="J1101" s="44"/>
      <c r="K1101" s="47">
        <v>3</v>
      </c>
      <c r="L1101" s="48"/>
      <c r="M1101" s="49"/>
    </row>
    <row r="1102" spans="1:13" ht="14.25">
      <c r="A1102" s="8" t="s">
        <v>39</v>
      </c>
      <c r="B1102" s="43" t="s">
        <v>493</v>
      </c>
      <c r="C1102" s="44"/>
      <c r="D1102" s="9" t="s">
        <v>31</v>
      </c>
      <c r="E1102" s="8" t="s">
        <v>214</v>
      </c>
      <c r="F1102" s="45" t="s">
        <v>215</v>
      </c>
      <c r="G1102" s="46"/>
      <c r="H1102" s="2" t="s">
        <v>14</v>
      </c>
      <c r="I1102" s="43" t="s">
        <v>138</v>
      </c>
      <c r="J1102" s="44"/>
      <c r="K1102" s="50">
        <v>5</v>
      </c>
      <c r="L1102" s="51"/>
      <c r="M1102" s="52"/>
    </row>
    <row r="1103" spans="1:13" ht="14.25">
      <c r="A1103" s="8" t="s">
        <v>39</v>
      </c>
      <c r="B1103" s="43" t="s">
        <v>744</v>
      </c>
      <c r="C1103" s="44"/>
      <c r="D1103" s="9" t="s">
        <v>31</v>
      </c>
      <c r="E1103" s="8" t="s">
        <v>136</v>
      </c>
      <c r="F1103" s="45" t="s">
        <v>137</v>
      </c>
      <c r="G1103" s="46"/>
      <c r="H1103" s="2" t="s">
        <v>14</v>
      </c>
      <c r="I1103" s="43" t="s">
        <v>138</v>
      </c>
      <c r="J1103" s="44"/>
      <c r="K1103" s="47">
        <v>3</v>
      </c>
      <c r="L1103" s="48"/>
      <c r="M1103" s="49"/>
    </row>
    <row r="1104" spans="1:13" ht="14.25">
      <c r="A1104" s="8" t="s">
        <v>39</v>
      </c>
      <c r="B1104" s="43" t="s">
        <v>744</v>
      </c>
      <c r="C1104" s="44"/>
      <c r="D1104" s="9" t="s">
        <v>31</v>
      </c>
      <c r="E1104" s="8" t="s">
        <v>214</v>
      </c>
      <c r="F1104" s="45" t="s">
        <v>215</v>
      </c>
      <c r="G1104" s="46"/>
      <c r="H1104" s="2" t="s">
        <v>14</v>
      </c>
      <c r="I1104" s="43" t="s">
        <v>138</v>
      </c>
      <c r="J1104" s="44"/>
      <c r="K1104" s="50">
        <v>5</v>
      </c>
      <c r="L1104" s="51"/>
      <c r="M1104" s="52"/>
    </row>
    <row r="1105" spans="1:13" ht="14.25">
      <c r="A1105" s="8" t="s">
        <v>45</v>
      </c>
      <c r="B1105" s="43" t="s">
        <v>745</v>
      </c>
      <c r="C1105" s="44"/>
      <c r="D1105" s="9" t="s">
        <v>31</v>
      </c>
      <c r="E1105" s="8" t="s">
        <v>214</v>
      </c>
      <c r="F1105" s="45" t="s">
        <v>215</v>
      </c>
      <c r="G1105" s="46"/>
      <c r="H1105" s="2" t="s">
        <v>14</v>
      </c>
      <c r="I1105" s="43" t="s">
        <v>138</v>
      </c>
      <c r="J1105" s="44"/>
      <c r="K1105" s="50">
        <v>16</v>
      </c>
      <c r="L1105" s="51"/>
      <c r="M1105" s="52"/>
    </row>
    <row r="1106" spans="1:13" ht="14.25">
      <c r="A1106" s="8" t="s">
        <v>45</v>
      </c>
      <c r="B1106" s="43" t="s">
        <v>745</v>
      </c>
      <c r="C1106" s="44"/>
      <c r="D1106" s="9" t="s">
        <v>31</v>
      </c>
      <c r="E1106" s="8" t="s">
        <v>136</v>
      </c>
      <c r="F1106" s="45" t="s">
        <v>137</v>
      </c>
      <c r="G1106" s="46"/>
      <c r="H1106" s="2" t="s">
        <v>14</v>
      </c>
      <c r="I1106" s="43" t="s">
        <v>138</v>
      </c>
      <c r="J1106" s="44"/>
      <c r="K1106" s="47">
        <v>5</v>
      </c>
      <c r="L1106" s="48"/>
      <c r="M1106" s="49"/>
    </row>
    <row r="1107" spans="1:13" ht="14.25">
      <c r="A1107" s="8" t="s">
        <v>51</v>
      </c>
      <c r="B1107" s="43" t="s">
        <v>506</v>
      </c>
      <c r="C1107" s="44"/>
      <c r="D1107" s="9" t="s">
        <v>31</v>
      </c>
      <c r="E1107" s="8" t="s">
        <v>214</v>
      </c>
      <c r="F1107" s="45" t="s">
        <v>215</v>
      </c>
      <c r="G1107" s="46"/>
      <c r="H1107" s="2" t="s">
        <v>14</v>
      </c>
      <c r="I1107" s="43" t="s">
        <v>138</v>
      </c>
      <c r="J1107" s="44"/>
      <c r="K1107" s="50">
        <v>50</v>
      </c>
      <c r="L1107" s="51"/>
      <c r="M1107" s="52"/>
    </row>
    <row r="1108" spans="1:13" ht="15" thickBot="1">
      <c r="A1108" s="8" t="s">
        <v>51</v>
      </c>
      <c r="B1108" s="43" t="s">
        <v>506</v>
      </c>
      <c r="C1108" s="44"/>
      <c r="D1108" s="9" t="s">
        <v>31</v>
      </c>
      <c r="E1108" s="8" t="s">
        <v>136</v>
      </c>
      <c r="F1108" s="45" t="s">
        <v>137</v>
      </c>
      <c r="G1108" s="46"/>
      <c r="H1108" s="2" t="s">
        <v>14</v>
      </c>
      <c r="I1108" s="43" t="s">
        <v>138</v>
      </c>
      <c r="J1108" s="44"/>
      <c r="K1108" s="47">
        <v>10</v>
      </c>
      <c r="L1108" s="48"/>
      <c r="M1108" s="49"/>
    </row>
    <row r="1109" spans="1:15" ht="15" thickBot="1">
      <c r="A1109" s="53" t="s">
        <v>746</v>
      </c>
      <c r="B1109" s="54"/>
      <c r="C1109" s="54"/>
      <c r="D1109" s="54"/>
      <c r="E1109" s="54" t="s">
        <v>747</v>
      </c>
      <c r="F1109" s="54"/>
      <c r="G1109" s="54"/>
      <c r="H1109" s="6" t="s">
        <v>26</v>
      </c>
      <c r="I1109" s="57" t="s">
        <v>27</v>
      </c>
      <c r="J1109" s="58"/>
      <c r="K1109" s="59">
        <f>K1112+K1113+K1116</f>
        <v>155</v>
      </c>
      <c r="L1109" s="59"/>
      <c r="M1109" s="60"/>
      <c r="O1109" s="28">
        <v>155</v>
      </c>
    </row>
    <row r="1110" spans="1:16" ht="15" thickBot="1">
      <c r="A1110" s="55"/>
      <c r="B1110" s="56"/>
      <c r="C1110" s="56"/>
      <c r="D1110" s="56"/>
      <c r="E1110" s="56"/>
      <c r="F1110" s="56"/>
      <c r="G1110" s="56"/>
      <c r="H1110" s="7" t="s">
        <v>26</v>
      </c>
      <c r="I1110" s="61" t="s">
        <v>28</v>
      </c>
      <c r="J1110" s="62"/>
      <c r="K1110" s="63">
        <f>K1111+K1114+K1115</f>
        <v>44</v>
      </c>
      <c r="L1110" s="63"/>
      <c r="M1110" s="64"/>
      <c r="P1110" s="28">
        <v>44</v>
      </c>
    </row>
    <row r="1111" spans="1:13" ht="14.25">
      <c r="A1111" s="8" t="s">
        <v>29</v>
      </c>
      <c r="B1111" s="43" t="s">
        <v>748</v>
      </c>
      <c r="C1111" s="44"/>
      <c r="D1111" s="9" t="s">
        <v>31</v>
      </c>
      <c r="E1111" s="8" t="s">
        <v>136</v>
      </c>
      <c r="F1111" s="45" t="s">
        <v>137</v>
      </c>
      <c r="G1111" s="46"/>
      <c r="H1111" s="2" t="s">
        <v>14</v>
      </c>
      <c r="I1111" s="43" t="s">
        <v>138</v>
      </c>
      <c r="J1111" s="44"/>
      <c r="K1111" s="47">
        <v>4</v>
      </c>
      <c r="L1111" s="48"/>
      <c r="M1111" s="49"/>
    </row>
    <row r="1112" spans="1:13" ht="14.25">
      <c r="A1112" s="8" t="s">
        <v>29</v>
      </c>
      <c r="B1112" s="43" t="s">
        <v>748</v>
      </c>
      <c r="C1112" s="44"/>
      <c r="D1112" s="9" t="s">
        <v>31</v>
      </c>
      <c r="E1112" s="8" t="s">
        <v>214</v>
      </c>
      <c r="F1112" s="45" t="s">
        <v>215</v>
      </c>
      <c r="G1112" s="46"/>
      <c r="H1112" s="2" t="s">
        <v>14</v>
      </c>
      <c r="I1112" s="43" t="s">
        <v>138</v>
      </c>
      <c r="J1112" s="44"/>
      <c r="K1112" s="50">
        <v>10</v>
      </c>
      <c r="L1112" s="51"/>
      <c r="M1112" s="52"/>
    </row>
    <row r="1113" spans="1:13" ht="14.25">
      <c r="A1113" s="8" t="s">
        <v>35</v>
      </c>
      <c r="B1113" s="43" t="s">
        <v>401</v>
      </c>
      <c r="C1113" s="44"/>
      <c r="D1113" s="9" t="s">
        <v>402</v>
      </c>
      <c r="E1113" s="8" t="s">
        <v>214</v>
      </c>
      <c r="F1113" s="45" t="s">
        <v>215</v>
      </c>
      <c r="G1113" s="46"/>
      <c r="H1113" s="2" t="s">
        <v>14</v>
      </c>
      <c r="I1113" s="43" t="s">
        <v>138</v>
      </c>
      <c r="J1113" s="44"/>
      <c r="K1113" s="50">
        <v>25</v>
      </c>
      <c r="L1113" s="51"/>
      <c r="M1113" s="52"/>
    </row>
    <row r="1114" spans="1:13" ht="14.25">
      <c r="A1114" s="8" t="s">
        <v>35</v>
      </c>
      <c r="B1114" s="43" t="s">
        <v>401</v>
      </c>
      <c r="C1114" s="44"/>
      <c r="D1114" s="9" t="s">
        <v>402</v>
      </c>
      <c r="E1114" s="8" t="s">
        <v>136</v>
      </c>
      <c r="F1114" s="45" t="s">
        <v>137</v>
      </c>
      <c r="G1114" s="46"/>
      <c r="H1114" s="2" t="s">
        <v>14</v>
      </c>
      <c r="I1114" s="43" t="s">
        <v>138</v>
      </c>
      <c r="J1114" s="44"/>
      <c r="K1114" s="47">
        <v>10</v>
      </c>
      <c r="L1114" s="48"/>
      <c r="M1114" s="49"/>
    </row>
    <row r="1115" spans="1:13" ht="14.25">
      <c r="A1115" s="8" t="s">
        <v>45</v>
      </c>
      <c r="B1115" s="43" t="s">
        <v>738</v>
      </c>
      <c r="C1115" s="44"/>
      <c r="D1115" s="9" t="s">
        <v>31</v>
      </c>
      <c r="E1115" s="8" t="s">
        <v>136</v>
      </c>
      <c r="F1115" s="45" t="s">
        <v>137</v>
      </c>
      <c r="G1115" s="46"/>
      <c r="H1115" s="2" t="s">
        <v>14</v>
      </c>
      <c r="I1115" s="43" t="s">
        <v>138</v>
      </c>
      <c r="J1115" s="44"/>
      <c r="K1115" s="47">
        <v>30</v>
      </c>
      <c r="L1115" s="48"/>
      <c r="M1115" s="49"/>
    </row>
    <row r="1116" spans="1:13" ht="14.25">
      <c r="A1116" s="8" t="s">
        <v>45</v>
      </c>
      <c r="B1116" s="43" t="s">
        <v>738</v>
      </c>
      <c r="C1116" s="44"/>
      <c r="D1116" s="9" t="s">
        <v>31</v>
      </c>
      <c r="E1116" s="8" t="s">
        <v>214</v>
      </c>
      <c r="F1116" s="45" t="s">
        <v>215</v>
      </c>
      <c r="G1116" s="46"/>
      <c r="H1116" s="2" t="s">
        <v>14</v>
      </c>
      <c r="I1116" s="43" t="s">
        <v>138</v>
      </c>
      <c r="J1116" s="44"/>
      <c r="K1116" s="50">
        <v>120</v>
      </c>
      <c r="L1116" s="51"/>
      <c r="M1116" s="52"/>
    </row>
    <row r="1117" spans="1:13" ht="14.25">
      <c r="A1117" s="40" t="s">
        <v>749</v>
      </c>
      <c r="B1117" s="40"/>
      <c r="C1117" s="41" t="s">
        <v>750</v>
      </c>
      <c r="D1117" s="41"/>
      <c r="E1117" s="41"/>
      <c r="F1117" s="41"/>
      <c r="G1117" s="42" t="s">
        <v>751</v>
      </c>
      <c r="H1117" s="42"/>
      <c r="I1117" s="42"/>
      <c r="J1117" s="42" t="s">
        <v>14</v>
      </c>
      <c r="K1117" s="42"/>
      <c r="L1117" s="1" t="s">
        <v>752</v>
      </c>
      <c r="M1117" s="10" t="s">
        <v>753</v>
      </c>
    </row>
  </sheetData>
  <sheetProtection/>
  <mergeCells count="4354">
    <mergeCell ref="A1:M1"/>
    <mergeCell ref="O1:P1"/>
    <mergeCell ref="Q1:R1"/>
    <mergeCell ref="A2:M2"/>
    <mergeCell ref="A3:M3"/>
    <mergeCell ref="A4:M4"/>
    <mergeCell ref="A5:M5"/>
    <mergeCell ref="A6:D6"/>
    <mergeCell ref="F6:G7"/>
    <mergeCell ref="H6:H7"/>
    <mergeCell ref="I6:J7"/>
    <mergeCell ref="K6:M7"/>
    <mergeCell ref="B7:C7"/>
    <mergeCell ref="B8:C8"/>
    <mergeCell ref="F8:G8"/>
    <mergeCell ref="I8:J8"/>
    <mergeCell ref="K8:M8"/>
    <mergeCell ref="A9:D9"/>
    <mergeCell ref="E9:J9"/>
    <mergeCell ref="K9:M9"/>
    <mergeCell ref="A10:D11"/>
    <mergeCell ref="E10:G11"/>
    <mergeCell ref="I10:J10"/>
    <mergeCell ref="K10:M10"/>
    <mergeCell ref="I11:J11"/>
    <mergeCell ref="K11:M11"/>
    <mergeCell ref="B12:C12"/>
    <mergeCell ref="F12:G12"/>
    <mergeCell ref="I12:J12"/>
    <mergeCell ref="K12:M12"/>
    <mergeCell ref="B13:C13"/>
    <mergeCell ref="F13:G13"/>
    <mergeCell ref="I13:J13"/>
    <mergeCell ref="K13:M13"/>
    <mergeCell ref="B14:C14"/>
    <mergeCell ref="F14:G14"/>
    <mergeCell ref="I14:J14"/>
    <mergeCell ref="K14:M14"/>
    <mergeCell ref="B15:C15"/>
    <mergeCell ref="F15:G15"/>
    <mergeCell ref="I15:J15"/>
    <mergeCell ref="K15:M15"/>
    <mergeCell ref="B16:C16"/>
    <mergeCell ref="F16:G16"/>
    <mergeCell ref="I16:J16"/>
    <mergeCell ref="K16:M16"/>
    <mergeCell ref="B17:C17"/>
    <mergeCell ref="F17:G17"/>
    <mergeCell ref="I17:J17"/>
    <mergeCell ref="K17:M17"/>
    <mergeCell ref="B18:C18"/>
    <mergeCell ref="F18:G18"/>
    <mergeCell ref="I18:J18"/>
    <mergeCell ref="K18:M18"/>
    <mergeCell ref="B19:C19"/>
    <mergeCell ref="F19:G19"/>
    <mergeCell ref="I19:J19"/>
    <mergeCell ref="K19:M19"/>
    <mergeCell ref="B20:C20"/>
    <mergeCell ref="F20:G20"/>
    <mergeCell ref="I20:J20"/>
    <mergeCell ref="K20:M20"/>
    <mergeCell ref="B21:C21"/>
    <mergeCell ref="F21:G21"/>
    <mergeCell ref="I21:J21"/>
    <mergeCell ref="K21:M21"/>
    <mergeCell ref="B22:C22"/>
    <mergeCell ref="F22:G22"/>
    <mergeCell ref="I22:J22"/>
    <mergeCell ref="K22:M22"/>
    <mergeCell ref="B23:C23"/>
    <mergeCell ref="F23:G23"/>
    <mergeCell ref="I23:J23"/>
    <mergeCell ref="K23:M23"/>
    <mergeCell ref="B24:C24"/>
    <mergeCell ref="F24:G24"/>
    <mergeCell ref="I24:J24"/>
    <mergeCell ref="K24:M24"/>
    <mergeCell ref="A25:D26"/>
    <mergeCell ref="E25:G26"/>
    <mergeCell ref="I25:J25"/>
    <mergeCell ref="K25:M25"/>
    <mergeCell ref="I26:J26"/>
    <mergeCell ref="K26:M26"/>
    <mergeCell ref="B27:C27"/>
    <mergeCell ref="F27:G27"/>
    <mergeCell ref="I27:J27"/>
    <mergeCell ref="K27:M27"/>
    <mergeCell ref="B28:C28"/>
    <mergeCell ref="F28:G28"/>
    <mergeCell ref="I28:J28"/>
    <mergeCell ref="K28:M28"/>
    <mergeCell ref="B29:C29"/>
    <mergeCell ref="F29:G29"/>
    <mergeCell ref="I29:J29"/>
    <mergeCell ref="K29:M29"/>
    <mergeCell ref="B30:C30"/>
    <mergeCell ref="F30:G30"/>
    <mergeCell ref="I30:J30"/>
    <mergeCell ref="K30:M30"/>
    <mergeCell ref="B31:C31"/>
    <mergeCell ref="F31:G31"/>
    <mergeCell ref="I31:J31"/>
    <mergeCell ref="K31:M31"/>
    <mergeCell ref="B32:C32"/>
    <mergeCell ref="F32:G32"/>
    <mergeCell ref="I32:J32"/>
    <mergeCell ref="K32:M32"/>
    <mergeCell ref="B33:C33"/>
    <mergeCell ref="F33:G33"/>
    <mergeCell ref="I33:J33"/>
    <mergeCell ref="K33:M33"/>
    <mergeCell ref="B34:C34"/>
    <mergeCell ref="F34:G34"/>
    <mergeCell ref="I34:J34"/>
    <mergeCell ref="K34:M34"/>
    <mergeCell ref="B35:C35"/>
    <mergeCell ref="F35:G35"/>
    <mergeCell ref="I35:J35"/>
    <mergeCell ref="K35:M35"/>
    <mergeCell ref="B36:C36"/>
    <mergeCell ref="F36:G36"/>
    <mergeCell ref="I36:J36"/>
    <mergeCell ref="K36:M36"/>
    <mergeCell ref="B37:C37"/>
    <mergeCell ref="F37:G37"/>
    <mergeCell ref="I37:J37"/>
    <mergeCell ref="K37:M37"/>
    <mergeCell ref="B38:C38"/>
    <mergeCell ref="F38:G38"/>
    <mergeCell ref="I38:J38"/>
    <mergeCell ref="K38:M38"/>
    <mergeCell ref="B39:C39"/>
    <mergeCell ref="F39:G39"/>
    <mergeCell ref="I39:J39"/>
    <mergeCell ref="K39:M39"/>
    <mergeCell ref="B40:C40"/>
    <mergeCell ref="F40:G40"/>
    <mergeCell ref="I40:J40"/>
    <mergeCell ref="K40:M40"/>
    <mergeCell ref="B41:C41"/>
    <mergeCell ref="F41:G41"/>
    <mergeCell ref="I41:J41"/>
    <mergeCell ref="K41:M41"/>
    <mergeCell ref="B42:C42"/>
    <mergeCell ref="F42:G42"/>
    <mergeCell ref="I42:J42"/>
    <mergeCell ref="K42:M42"/>
    <mergeCell ref="B43:C43"/>
    <mergeCell ref="F43:G43"/>
    <mergeCell ref="I43:J43"/>
    <mergeCell ref="K43:M43"/>
    <mergeCell ref="B44:C44"/>
    <mergeCell ref="F44:G44"/>
    <mergeCell ref="I44:J44"/>
    <mergeCell ref="K44:M44"/>
    <mergeCell ref="B45:C45"/>
    <mergeCell ref="F45:G45"/>
    <mergeCell ref="I45:J45"/>
    <mergeCell ref="K45:M45"/>
    <mergeCell ref="B46:C46"/>
    <mergeCell ref="F46:G46"/>
    <mergeCell ref="I46:J46"/>
    <mergeCell ref="K46:M46"/>
    <mergeCell ref="A47:D48"/>
    <mergeCell ref="E47:G48"/>
    <mergeCell ref="I47:J47"/>
    <mergeCell ref="K47:M47"/>
    <mergeCell ref="I48:J48"/>
    <mergeCell ref="K48:M48"/>
    <mergeCell ref="B49:C49"/>
    <mergeCell ref="F49:G49"/>
    <mergeCell ref="I49:J49"/>
    <mergeCell ref="K49:M49"/>
    <mergeCell ref="B50:C50"/>
    <mergeCell ref="F50:G50"/>
    <mergeCell ref="I50:J50"/>
    <mergeCell ref="K50:M50"/>
    <mergeCell ref="B51:C51"/>
    <mergeCell ref="F51:G51"/>
    <mergeCell ref="I51:J51"/>
    <mergeCell ref="K51:M51"/>
    <mergeCell ref="B52:C52"/>
    <mergeCell ref="F52:G52"/>
    <mergeCell ref="I52:J52"/>
    <mergeCell ref="K52:M52"/>
    <mergeCell ref="B53:C53"/>
    <mergeCell ref="F53:G53"/>
    <mergeCell ref="I53:J53"/>
    <mergeCell ref="K53:M53"/>
    <mergeCell ref="B54:C54"/>
    <mergeCell ref="F54:G54"/>
    <mergeCell ref="I54:J54"/>
    <mergeCell ref="K54:M54"/>
    <mergeCell ref="B55:C55"/>
    <mergeCell ref="F55:G55"/>
    <mergeCell ref="I55:J55"/>
    <mergeCell ref="K55:M55"/>
    <mergeCell ref="B56:C56"/>
    <mergeCell ref="F56:G56"/>
    <mergeCell ref="I56:J56"/>
    <mergeCell ref="K56:M56"/>
    <mergeCell ref="B57:C57"/>
    <mergeCell ref="F57:G57"/>
    <mergeCell ref="I57:J57"/>
    <mergeCell ref="K57:M57"/>
    <mergeCell ref="B58:C58"/>
    <mergeCell ref="F58:G58"/>
    <mergeCell ref="I58:J58"/>
    <mergeCell ref="K58:M58"/>
    <mergeCell ref="B59:C59"/>
    <mergeCell ref="F59:G59"/>
    <mergeCell ref="I59:J59"/>
    <mergeCell ref="K59:M59"/>
    <mergeCell ref="B60:C60"/>
    <mergeCell ref="F60:G60"/>
    <mergeCell ref="I60:J60"/>
    <mergeCell ref="K60:M60"/>
    <mergeCell ref="B61:C61"/>
    <mergeCell ref="F61:G61"/>
    <mergeCell ref="I61:J61"/>
    <mergeCell ref="K61:M61"/>
    <mergeCell ref="B62:C62"/>
    <mergeCell ref="F62:G62"/>
    <mergeCell ref="I62:J62"/>
    <mergeCell ref="K62:M62"/>
    <mergeCell ref="B63:C63"/>
    <mergeCell ref="F63:G63"/>
    <mergeCell ref="I63:J63"/>
    <mergeCell ref="K63:M63"/>
    <mergeCell ref="B64:C64"/>
    <mergeCell ref="F64:G64"/>
    <mergeCell ref="I64:J64"/>
    <mergeCell ref="K64:M64"/>
    <mergeCell ref="B65:C65"/>
    <mergeCell ref="F65:G65"/>
    <mergeCell ref="I65:J65"/>
    <mergeCell ref="K65:M65"/>
    <mergeCell ref="B66:C66"/>
    <mergeCell ref="F66:G66"/>
    <mergeCell ref="I66:J66"/>
    <mergeCell ref="K66:M66"/>
    <mergeCell ref="B67:C67"/>
    <mergeCell ref="F67:G67"/>
    <mergeCell ref="I67:J67"/>
    <mergeCell ref="K67:M67"/>
    <mergeCell ref="B68:C68"/>
    <mergeCell ref="F68:G68"/>
    <mergeCell ref="I68:J68"/>
    <mergeCell ref="K68:M68"/>
    <mergeCell ref="B69:C69"/>
    <mergeCell ref="F69:G69"/>
    <mergeCell ref="I69:J69"/>
    <mergeCell ref="K69:M69"/>
    <mergeCell ref="B70:C70"/>
    <mergeCell ref="F70:G70"/>
    <mergeCell ref="I70:J70"/>
    <mergeCell ref="K70:M70"/>
    <mergeCell ref="B71:C71"/>
    <mergeCell ref="F71:G71"/>
    <mergeCell ref="I71:J71"/>
    <mergeCell ref="K71:M71"/>
    <mergeCell ref="B72:C72"/>
    <mergeCell ref="F72:G72"/>
    <mergeCell ref="I72:J72"/>
    <mergeCell ref="K72:M72"/>
    <mergeCell ref="B73:C73"/>
    <mergeCell ref="F73:G73"/>
    <mergeCell ref="I73:J73"/>
    <mergeCell ref="K73:M73"/>
    <mergeCell ref="B74:C74"/>
    <mergeCell ref="F74:G74"/>
    <mergeCell ref="I74:J74"/>
    <mergeCell ref="K74:M74"/>
    <mergeCell ref="B75:C75"/>
    <mergeCell ref="F75:G75"/>
    <mergeCell ref="I75:J75"/>
    <mergeCell ref="K75:M75"/>
    <mergeCell ref="B76:C76"/>
    <mergeCell ref="F76:G76"/>
    <mergeCell ref="I76:J76"/>
    <mergeCell ref="K76:M76"/>
    <mergeCell ref="B77:C77"/>
    <mergeCell ref="F77:G77"/>
    <mergeCell ref="I77:J77"/>
    <mergeCell ref="K77:M77"/>
    <mergeCell ref="B78:C78"/>
    <mergeCell ref="F78:G78"/>
    <mergeCell ref="I78:J78"/>
    <mergeCell ref="K78:M78"/>
    <mergeCell ref="B79:C79"/>
    <mergeCell ref="F79:G79"/>
    <mergeCell ref="I79:J79"/>
    <mergeCell ref="K79:M79"/>
    <mergeCell ref="B80:C80"/>
    <mergeCell ref="F80:G80"/>
    <mergeCell ref="I80:J80"/>
    <mergeCell ref="K80:M80"/>
    <mergeCell ref="B81:C81"/>
    <mergeCell ref="F81:G81"/>
    <mergeCell ref="I81:J81"/>
    <mergeCell ref="K81:M81"/>
    <mergeCell ref="B82:C82"/>
    <mergeCell ref="F82:G82"/>
    <mergeCell ref="I82:J82"/>
    <mergeCell ref="K82:M82"/>
    <mergeCell ref="B83:C83"/>
    <mergeCell ref="F83:G83"/>
    <mergeCell ref="I83:J83"/>
    <mergeCell ref="K83:M83"/>
    <mergeCell ref="B84:C84"/>
    <mergeCell ref="F84:G84"/>
    <mergeCell ref="I84:J84"/>
    <mergeCell ref="K84:M84"/>
    <mergeCell ref="B85:C85"/>
    <mergeCell ref="F85:G85"/>
    <mergeCell ref="I85:J85"/>
    <mergeCell ref="K85:M85"/>
    <mergeCell ref="B86:C86"/>
    <mergeCell ref="F86:G86"/>
    <mergeCell ref="I86:J86"/>
    <mergeCell ref="K86:M86"/>
    <mergeCell ref="B87:C87"/>
    <mergeCell ref="F87:G87"/>
    <mergeCell ref="I87:J87"/>
    <mergeCell ref="K87:M87"/>
    <mergeCell ref="B88:C88"/>
    <mergeCell ref="F88:G88"/>
    <mergeCell ref="I88:J88"/>
    <mergeCell ref="K88:M88"/>
    <mergeCell ref="B89:C89"/>
    <mergeCell ref="F89:G89"/>
    <mergeCell ref="I89:J89"/>
    <mergeCell ref="K89:M89"/>
    <mergeCell ref="B90:C90"/>
    <mergeCell ref="F90:G90"/>
    <mergeCell ref="I90:J90"/>
    <mergeCell ref="K90:M90"/>
    <mergeCell ref="B91:C91"/>
    <mergeCell ref="F91:G91"/>
    <mergeCell ref="I91:J91"/>
    <mergeCell ref="K91:M91"/>
    <mergeCell ref="B92:C92"/>
    <mergeCell ref="F92:G92"/>
    <mergeCell ref="I92:J92"/>
    <mergeCell ref="K92:M92"/>
    <mergeCell ref="B93:C93"/>
    <mergeCell ref="F93:G93"/>
    <mergeCell ref="I93:J93"/>
    <mergeCell ref="K93:M93"/>
    <mergeCell ref="B94:C94"/>
    <mergeCell ref="F94:G94"/>
    <mergeCell ref="I94:J94"/>
    <mergeCell ref="K94:M94"/>
    <mergeCell ref="B95:C95"/>
    <mergeCell ref="F95:G95"/>
    <mergeCell ref="I95:J95"/>
    <mergeCell ref="K95:M95"/>
    <mergeCell ref="B96:C96"/>
    <mergeCell ref="F96:G96"/>
    <mergeCell ref="I96:J96"/>
    <mergeCell ref="K96:M96"/>
    <mergeCell ref="B97:C97"/>
    <mergeCell ref="F97:G97"/>
    <mergeCell ref="I97:J97"/>
    <mergeCell ref="K97:M97"/>
    <mergeCell ref="B98:C98"/>
    <mergeCell ref="F98:G98"/>
    <mergeCell ref="I98:J98"/>
    <mergeCell ref="K98:M98"/>
    <mergeCell ref="B99:C99"/>
    <mergeCell ref="F99:G99"/>
    <mergeCell ref="I99:J99"/>
    <mergeCell ref="K99:M99"/>
    <mergeCell ref="A100:D101"/>
    <mergeCell ref="E100:G101"/>
    <mergeCell ref="I100:J100"/>
    <mergeCell ref="K100:M100"/>
    <mergeCell ref="I101:J101"/>
    <mergeCell ref="K101:M101"/>
    <mergeCell ref="B102:C102"/>
    <mergeCell ref="F102:G102"/>
    <mergeCell ref="I102:J102"/>
    <mergeCell ref="K102:M102"/>
    <mergeCell ref="B103:C103"/>
    <mergeCell ref="F103:G103"/>
    <mergeCell ref="I103:J103"/>
    <mergeCell ref="K103:M103"/>
    <mergeCell ref="B104:C104"/>
    <mergeCell ref="F104:G104"/>
    <mergeCell ref="I104:J104"/>
    <mergeCell ref="K104:M104"/>
    <mergeCell ref="B105:C105"/>
    <mergeCell ref="F105:G105"/>
    <mergeCell ref="I105:J105"/>
    <mergeCell ref="K105:M105"/>
    <mergeCell ref="B106:C106"/>
    <mergeCell ref="F106:G106"/>
    <mergeCell ref="I106:J106"/>
    <mergeCell ref="K106:M106"/>
    <mergeCell ref="B107:C107"/>
    <mergeCell ref="F107:G107"/>
    <mergeCell ref="I107:J107"/>
    <mergeCell ref="K107:M107"/>
    <mergeCell ref="B108:C108"/>
    <mergeCell ref="F108:G108"/>
    <mergeCell ref="I108:J108"/>
    <mergeCell ref="K108:M108"/>
    <mergeCell ref="B109:C109"/>
    <mergeCell ref="F109:G109"/>
    <mergeCell ref="I109:J109"/>
    <mergeCell ref="K109:M109"/>
    <mergeCell ref="B110:C110"/>
    <mergeCell ref="F110:G110"/>
    <mergeCell ref="I110:J110"/>
    <mergeCell ref="K110:M110"/>
    <mergeCell ref="B111:C111"/>
    <mergeCell ref="F111:G111"/>
    <mergeCell ref="I111:J111"/>
    <mergeCell ref="K111:M111"/>
    <mergeCell ref="B112:C112"/>
    <mergeCell ref="F112:G112"/>
    <mergeCell ref="I112:J112"/>
    <mergeCell ref="K112:M112"/>
    <mergeCell ref="B113:C113"/>
    <mergeCell ref="F113:G113"/>
    <mergeCell ref="I113:J113"/>
    <mergeCell ref="K113:M113"/>
    <mergeCell ref="B114:C114"/>
    <mergeCell ref="F114:G114"/>
    <mergeCell ref="I114:J114"/>
    <mergeCell ref="K114:M114"/>
    <mergeCell ref="B115:C115"/>
    <mergeCell ref="F115:G115"/>
    <mergeCell ref="I115:J115"/>
    <mergeCell ref="K115:M115"/>
    <mergeCell ref="B116:C116"/>
    <mergeCell ref="F116:G116"/>
    <mergeCell ref="I116:J116"/>
    <mergeCell ref="K116:M116"/>
    <mergeCell ref="B117:C117"/>
    <mergeCell ref="F117:G117"/>
    <mergeCell ref="I117:J117"/>
    <mergeCell ref="K117:M117"/>
    <mergeCell ref="B118:C118"/>
    <mergeCell ref="F118:G118"/>
    <mergeCell ref="I118:J118"/>
    <mergeCell ref="K118:M118"/>
    <mergeCell ref="B119:C119"/>
    <mergeCell ref="F119:G119"/>
    <mergeCell ref="I119:J119"/>
    <mergeCell ref="K119:M119"/>
    <mergeCell ref="B120:C120"/>
    <mergeCell ref="F120:G120"/>
    <mergeCell ref="I120:J120"/>
    <mergeCell ref="K120:M120"/>
    <mergeCell ref="B121:C121"/>
    <mergeCell ref="F121:G121"/>
    <mergeCell ref="I121:J121"/>
    <mergeCell ref="K121:M121"/>
    <mergeCell ref="B122:C122"/>
    <mergeCell ref="F122:G122"/>
    <mergeCell ref="I122:J122"/>
    <mergeCell ref="K122:M122"/>
    <mergeCell ref="B123:C123"/>
    <mergeCell ref="F123:G123"/>
    <mergeCell ref="I123:J123"/>
    <mergeCell ref="K123:M123"/>
    <mergeCell ref="B124:C124"/>
    <mergeCell ref="F124:G124"/>
    <mergeCell ref="I124:J124"/>
    <mergeCell ref="K124:M124"/>
    <mergeCell ref="B125:C125"/>
    <mergeCell ref="F125:G125"/>
    <mergeCell ref="I125:J125"/>
    <mergeCell ref="K125:M125"/>
    <mergeCell ref="B126:C126"/>
    <mergeCell ref="F126:G126"/>
    <mergeCell ref="I126:J126"/>
    <mergeCell ref="K126:M126"/>
    <mergeCell ref="B127:C127"/>
    <mergeCell ref="F127:G127"/>
    <mergeCell ref="I127:J127"/>
    <mergeCell ref="K127:M127"/>
    <mergeCell ref="B128:C128"/>
    <mergeCell ref="F128:G128"/>
    <mergeCell ref="I128:J128"/>
    <mergeCell ref="K128:M128"/>
    <mergeCell ref="B129:C129"/>
    <mergeCell ref="F129:G129"/>
    <mergeCell ref="I129:J129"/>
    <mergeCell ref="K129:M129"/>
    <mergeCell ref="B130:C130"/>
    <mergeCell ref="F130:G130"/>
    <mergeCell ref="I130:J130"/>
    <mergeCell ref="K130:M130"/>
    <mergeCell ref="B131:C131"/>
    <mergeCell ref="F131:G131"/>
    <mergeCell ref="I131:J131"/>
    <mergeCell ref="K131:M131"/>
    <mergeCell ref="B132:C132"/>
    <mergeCell ref="F132:G132"/>
    <mergeCell ref="I132:J132"/>
    <mergeCell ref="K132:M132"/>
    <mergeCell ref="B133:C133"/>
    <mergeCell ref="F133:G133"/>
    <mergeCell ref="I133:J133"/>
    <mergeCell ref="K133:M133"/>
    <mergeCell ref="B134:C134"/>
    <mergeCell ref="F134:G134"/>
    <mergeCell ref="I134:J134"/>
    <mergeCell ref="K134:M134"/>
    <mergeCell ref="B135:C135"/>
    <mergeCell ref="F135:G135"/>
    <mergeCell ref="I135:J135"/>
    <mergeCell ref="K135:M135"/>
    <mergeCell ref="B136:C136"/>
    <mergeCell ref="F136:G136"/>
    <mergeCell ref="I136:J136"/>
    <mergeCell ref="K136:M136"/>
    <mergeCell ref="B137:C137"/>
    <mergeCell ref="F137:G137"/>
    <mergeCell ref="I137:J137"/>
    <mergeCell ref="K137:M137"/>
    <mergeCell ref="B138:C138"/>
    <mergeCell ref="F138:G138"/>
    <mergeCell ref="I138:J138"/>
    <mergeCell ref="K138:M138"/>
    <mergeCell ref="B139:C139"/>
    <mergeCell ref="F139:G139"/>
    <mergeCell ref="I139:J139"/>
    <mergeCell ref="K139:M139"/>
    <mergeCell ref="B140:C140"/>
    <mergeCell ref="F140:G140"/>
    <mergeCell ref="I140:J140"/>
    <mergeCell ref="K140:M140"/>
    <mergeCell ref="B141:C141"/>
    <mergeCell ref="F141:G141"/>
    <mergeCell ref="I141:J141"/>
    <mergeCell ref="K141:M141"/>
    <mergeCell ref="A142:D143"/>
    <mergeCell ref="E142:G143"/>
    <mergeCell ref="I142:J142"/>
    <mergeCell ref="K142:M142"/>
    <mergeCell ref="I143:J143"/>
    <mergeCell ref="K143:M143"/>
    <mergeCell ref="B144:C144"/>
    <mergeCell ref="F144:G144"/>
    <mergeCell ref="I144:J144"/>
    <mergeCell ref="K144:M144"/>
    <mergeCell ref="B145:C145"/>
    <mergeCell ref="F145:G145"/>
    <mergeCell ref="I145:J145"/>
    <mergeCell ref="K145:M145"/>
    <mergeCell ref="B146:C146"/>
    <mergeCell ref="F146:G146"/>
    <mergeCell ref="I146:J146"/>
    <mergeCell ref="K146:M146"/>
    <mergeCell ref="B147:C147"/>
    <mergeCell ref="F147:G147"/>
    <mergeCell ref="I147:J147"/>
    <mergeCell ref="K147:M147"/>
    <mergeCell ref="B148:C148"/>
    <mergeCell ref="F148:G148"/>
    <mergeCell ref="I148:J148"/>
    <mergeCell ref="K148:M148"/>
    <mergeCell ref="B149:C149"/>
    <mergeCell ref="F149:G149"/>
    <mergeCell ref="I149:J149"/>
    <mergeCell ref="K149:M149"/>
    <mergeCell ref="A150:D151"/>
    <mergeCell ref="E150:G151"/>
    <mergeCell ref="I150:J150"/>
    <mergeCell ref="K150:M150"/>
    <mergeCell ref="I151:J151"/>
    <mergeCell ref="K151:M151"/>
    <mergeCell ref="B152:C152"/>
    <mergeCell ref="F152:G152"/>
    <mergeCell ref="I152:J152"/>
    <mergeCell ref="K152:M152"/>
    <mergeCell ref="B153:C153"/>
    <mergeCell ref="F153:G153"/>
    <mergeCell ref="I153:J153"/>
    <mergeCell ref="K153:M153"/>
    <mergeCell ref="B154:C154"/>
    <mergeCell ref="F154:G154"/>
    <mergeCell ref="I154:J154"/>
    <mergeCell ref="K154:M154"/>
    <mergeCell ref="B155:C155"/>
    <mergeCell ref="F155:G155"/>
    <mergeCell ref="I155:J155"/>
    <mergeCell ref="K155:M155"/>
    <mergeCell ref="B156:C156"/>
    <mergeCell ref="F156:G156"/>
    <mergeCell ref="I156:J156"/>
    <mergeCell ref="K156:M156"/>
    <mergeCell ref="B157:C157"/>
    <mergeCell ref="F157:G157"/>
    <mergeCell ref="I157:J157"/>
    <mergeCell ref="K157:M157"/>
    <mergeCell ref="B158:C158"/>
    <mergeCell ref="F158:G158"/>
    <mergeCell ref="I158:J158"/>
    <mergeCell ref="K158:M158"/>
    <mergeCell ref="B159:C159"/>
    <mergeCell ref="F159:G159"/>
    <mergeCell ref="I159:J159"/>
    <mergeCell ref="K159:M159"/>
    <mergeCell ref="B160:C160"/>
    <mergeCell ref="F160:G160"/>
    <mergeCell ref="I160:J160"/>
    <mergeCell ref="K160:M160"/>
    <mergeCell ref="B161:C161"/>
    <mergeCell ref="F161:G161"/>
    <mergeCell ref="I161:J161"/>
    <mergeCell ref="K161:M161"/>
    <mergeCell ref="B162:C162"/>
    <mergeCell ref="F162:G162"/>
    <mergeCell ref="I162:J162"/>
    <mergeCell ref="K162:M162"/>
    <mergeCell ref="B163:C163"/>
    <mergeCell ref="F163:G163"/>
    <mergeCell ref="I163:J163"/>
    <mergeCell ref="K163:M163"/>
    <mergeCell ref="B164:C164"/>
    <mergeCell ref="F164:G164"/>
    <mergeCell ref="I164:J164"/>
    <mergeCell ref="K164:M164"/>
    <mergeCell ref="B165:C165"/>
    <mergeCell ref="F165:G165"/>
    <mergeCell ref="I165:J165"/>
    <mergeCell ref="K165:M165"/>
    <mergeCell ref="B166:C166"/>
    <mergeCell ref="F166:G166"/>
    <mergeCell ref="I166:J166"/>
    <mergeCell ref="K166:M166"/>
    <mergeCell ref="B167:C167"/>
    <mergeCell ref="F167:G167"/>
    <mergeCell ref="I167:J167"/>
    <mergeCell ref="K167:M167"/>
    <mergeCell ref="B168:C168"/>
    <mergeCell ref="F168:G168"/>
    <mergeCell ref="I168:J168"/>
    <mergeCell ref="K168:M168"/>
    <mergeCell ref="B169:C169"/>
    <mergeCell ref="F169:G169"/>
    <mergeCell ref="I169:J169"/>
    <mergeCell ref="K169:M169"/>
    <mergeCell ref="B170:C170"/>
    <mergeCell ref="F170:G170"/>
    <mergeCell ref="I170:J170"/>
    <mergeCell ref="K170:M170"/>
    <mergeCell ref="B171:C171"/>
    <mergeCell ref="F171:G171"/>
    <mergeCell ref="I171:J171"/>
    <mergeCell ref="K171:M171"/>
    <mergeCell ref="B172:C172"/>
    <mergeCell ref="F172:G172"/>
    <mergeCell ref="I172:J172"/>
    <mergeCell ref="K172:M172"/>
    <mergeCell ref="B173:C173"/>
    <mergeCell ref="F173:G173"/>
    <mergeCell ref="I173:J173"/>
    <mergeCell ref="K173:M173"/>
    <mergeCell ref="B174:C174"/>
    <mergeCell ref="F174:G174"/>
    <mergeCell ref="I174:J174"/>
    <mergeCell ref="K174:M174"/>
    <mergeCell ref="B175:C175"/>
    <mergeCell ref="F175:G175"/>
    <mergeCell ref="I175:J175"/>
    <mergeCell ref="K175:M175"/>
    <mergeCell ref="B176:C176"/>
    <mergeCell ref="F176:G176"/>
    <mergeCell ref="I176:J176"/>
    <mergeCell ref="K176:M176"/>
    <mergeCell ref="B177:C177"/>
    <mergeCell ref="F177:G177"/>
    <mergeCell ref="I177:J177"/>
    <mergeCell ref="K177:M177"/>
    <mergeCell ref="B178:C178"/>
    <mergeCell ref="F178:G178"/>
    <mergeCell ref="I178:J178"/>
    <mergeCell ref="K178:M178"/>
    <mergeCell ref="B179:C179"/>
    <mergeCell ref="F179:G179"/>
    <mergeCell ref="I179:J179"/>
    <mergeCell ref="K179:M179"/>
    <mergeCell ref="B180:C180"/>
    <mergeCell ref="F180:G180"/>
    <mergeCell ref="I180:J180"/>
    <mergeCell ref="K180:M180"/>
    <mergeCell ref="B181:C181"/>
    <mergeCell ref="F181:G181"/>
    <mergeCell ref="I181:J181"/>
    <mergeCell ref="K181:M181"/>
    <mergeCell ref="B182:C182"/>
    <mergeCell ref="F182:G182"/>
    <mergeCell ref="I182:J182"/>
    <mergeCell ref="K182:M182"/>
    <mergeCell ref="B183:C183"/>
    <mergeCell ref="F183:G183"/>
    <mergeCell ref="I183:J183"/>
    <mergeCell ref="K183:M183"/>
    <mergeCell ref="B184:C184"/>
    <mergeCell ref="F184:G184"/>
    <mergeCell ref="I184:J184"/>
    <mergeCell ref="K184:M184"/>
    <mergeCell ref="B185:C185"/>
    <mergeCell ref="F185:G185"/>
    <mergeCell ref="I185:J185"/>
    <mergeCell ref="K185:M185"/>
    <mergeCell ref="B186:C186"/>
    <mergeCell ref="F186:G186"/>
    <mergeCell ref="I186:J186"/>
    <mergeCell ref="K186:M186"/>
    <mergeCell ref="B187:C187"/>
    <mergeCell ref="F187:G187"/>
    <mergeCell ref="I187:J187"/>
    <mergeCell ref="K187:M187"/>
    <mergeCell ref="B188:C188"/>
    <mergeCell ref="F188:G188"/>
    <mergeCell ref="I188:J188"/>
    <mergeCell ref="K188:M188"/>
    <mergeCell ref="B189:C189"/>
    <mergeCell ref="F189:G189"/>
    <mergeCell ref="I189:J189"/>
    <mergeCell ref="K189:M189"/>
    <mergeCell ref="B190:C190"/>
    <mergeCell ref="F190:G190"/>
    <mergeCell ref="I190:J190"/>
    <mergeCell ref="K190:M190"/>
    <mergeCell ref="B191:C191"/>
    <mergeCell ref="F191:G191"/>
    <mergeCell ref="I191:J191"/>
    <mergeCell ref="K191:M191"/>
    <mergeCell ref="B192:C192"/>
    <mergeCell ref="F192:G192"/>
    <mergeCell ref="I192:J192"/>
    <mergeCell ref="K192:M192"/>
    <mergeCell ref="B193:C193"/>
    <mergeCell ref="F193:G193"/>
    <mergeCell ref="I193:J193"/>
    <mergeCell ref="K193:M193"/>
    <mergeCell ref="B194:C194"/>
    <mergeCell ref="F194:G194"/>
    <mergeCell ref="I194:J194"/>
    <mergeCell ref="K194:M194"/>
    <mergeCell ref="B195:C195"/>
    <mergeCell ref="F195:G195"/>
    <mergeCell ref="I195:J195"/>
    <mergeCell ref="K195:M195"/>
    <mergeCell ref="B196:C196"/>
    <mergeCell ref="F196:G196"/>
    <mergeCell ref="I196:J196"/>
    <mergeCell ref="K196:M196"/>
    <mergeCell ref="B197:C197"/>
    <mergeCell ref="F197:G197"/>
    <mergeCell ref="I197:J197"/>
    <mergeCell ref="K197:M197"/>
    <mergeCell ref="B198:C198"/>
    <mergeCell ref="F198:G198"/>
    <mergeCell ref="I198:J198"/>
    <mergeCell ref="K198:M198"/>
    <mergeCell ref="B199:C199"/>
    <mergeCell ref="F199:G199"/>
    <mergeCell ref="I199:J199"/>
    <mergeCell ref="K199:M199"/>
    <mergeCell ref="A200:D201"/>
    <mergeCell ref="E200:G201"/>
    <mergeCell ref="I200:J200"/>
    <mergeCell ref="K200:M200"/>
    <mergeCell ref="I201:J201"/>
    <mergeCell ref="K201:M201"/>
    <mergeCell ref="B202:C202"/>
    <mergeCell ref="F202:G202"/>
    <mergeCell ref="I202:J202"/>
    <mergeCell ref="K202:M202"/>
    <mergeCell ref="B203:C203"/>
    <mergeCell ref="F203:G203"/>
    <mergeCell ref="I203:J203"/>
    <mergeCell ref="K203:M203"/>
    <mergeCell ref="B204:C204"/>
    <mergeCell ref="F204:G204"/>
    <mergeCell ref="I204:J204"/>
    <mergeCell ref="K204:M204"/>
    <mergeCell ref="B205:C205"/>
    <mergeCell ref="F205:G205"/>
    <mergeCell ref="I205:J205"/>
    <mergeCell ref="K205:M205"/>
    <mergeCell ref="B206:C206"/>
    <mergeCell ref="F206:G206"/>
    <mergeCell ref="I206:J206"/>
    <mergeCell ref="K206:M206"/>
    <mergeCell ref="B207:C207"/>
    <mergeCell ref="F207:G207"/>
    <mergeCell ref="I207:J207"/>
    <mergeCell ref="K207:M207"/>
    <mergeCell ref="B208:C208"/>
    <mergeCell ref="F208:G208"/>
    <mergeCell ref="I208:J208"/>
    <mergeCell ref="K208:M208"/>
    <mergeCell ref="B209:C209"/>
    <mergeCell ref="F209:G209"/>
    <mergeCell ref="I209:J209"/>
    <mergeCell ref="K209:M209"/>
    <mergeCell ref="B210:C210"/>
    <mergeCell ref="F210:G210"/>
    <mergeCell ref="I210:J210"/>
    <mergeCell ref="K210:M210"/>
    <mergeCell ref="B211:C211"/>
    <mergeCell ref="F211:G211"/>
    <mergeCell ref="I211:J211"/>
    <mergeCell ref="K211:M211"/>
    <mergeCell ref="B212:C212"/>
    <mergeCell ref="F212:G212"/>
    <mergeCell ref="I212:J212"/>
    <mergeCell ref="K212:M212"/>
    <mergeCell ref="B213:C213"/>
    <mergeCell ref="F213:G213"/>
    <mergeCell ref="I213:J213"/>
    <mergeCell ref="K213:M213"/>
    <mergeCell ref="B214:C214"/>
    <mergeCell ref="F214:G214"/>
    <mergeCell ref="I214:J214"/>
    <mergeCell ref="K214:M214"/>
    <mergeCell ref="B215:C215"/>
    <mergeCell ref="F215:G215"/>
    <mergeCell ref="I215:J215"/>
    <mergeCell ref="K215:M215"/>
    <mergeCell ref="B216:C216"/>
    <mergeCell ref="F216:G216"/>
    <mergeCell ref="I216:J216"/>
    <mergeCell ref="K216:M216"/>
    <mergeCell ref="B217:C217"/>
    <mergeCell ref="F217:G217"/>
    <mergeCell ref="I217:J217"/>
    <mergeCell ref="K217:M217"/>
    <mergeCell ref="B218:C218"/>
    <mergeCell ref="F218:G218"/>
    <mergeCell ref="I218:J218"/>
    <mergeCell ref="K218:M218"/>
    <mergeCell ref="B219:C219"/>
    <mergeCell ref="F219:G219"/>
    <mergeCell ref="I219:J219"/>
    <mergeCell ref="K219:M219"/>
    <mergeCell ref="B220:C220"/>
    <mergeCell ref="F220:G220"/>
    <mergeCell ref="I220:J220"/>
    <mergeCell ref="K220:M220"/>
    <mergeCell ref="B221:C221"/>
    <mergeCell ref="F221:G221"/>
    <mergeCell ref="I221:J221"/>
    <mergeCell ref="K221:M221"/>
    <mergeCell ref="B222:C222"/>
    <mergeCell ref="F222:G222"/>
    <mergeCell ref="I222:J222"/>
    <mergeCell ref="K222:M222"/>
    <mergeCell ref="B223:C223"/>
    <mergeCell ref="F223:G223"/>
    <mergeCell ref="I223:J223"/>
    <mergeCell ref="K223:M223"/>
    <mergeCell ref="B224:C224"/>
    <mergeCell ref="F224:G224"/>
    <mergeCell ref="I224:J224"/>
    <mergeCell ref="K224:M224"/>
    <mergeCell ref="B225:C225"/>
    <mergeCell ref="F225:G225"/>
    <mergeCell ref="I225:J225"/>
    <mergeCell ref="K225:M225"/>
    <mergeCell ref="B226:C226"/>
    <mergeCell ref="F226:G226"/>
    <mergeCell ref="I226:J226"/>
    <mergeCell ref="K226:M226"/>
    <mergeCell ref="B227:C227"/>
    <mergeCell ref="F227:G227"/>
    <mergeCell ref="I227:J227"/>
    <mergeCell ref="K227:M227"/>
    <mergeCell ref="B228:C228"/>
    <mergeCell ref="F228:G228"/>
    <mergeCell ref="I228:J228"/>
    <mergeCell ref="K228:M228"/>
    <mergeCell ref="B229:C229"/>
    <mergeCell ref="F229:G229"/>
    <mergeCell ref="I229:J229"/>
    <mergeCell ref="K229:M229"/>
    <mergeCell ref="B230:C230"/>
    <mergeCell ref="F230:G230"/>
    <mergeCell ref="I230:J230"/>
    <mergeCell ref="K230:M230"/>
    <mergeCell ref="B231:C231"/>
    <mergeCell ref="F231:G231"/>
    <mergeCell ref="I231:J231"/>
    <mergeCell ref="K231:M231"/>
    <mergeCell ref="B232:C232"/>
    <mergeCell ref="F232:G232"/>
    <mergeCell ref="I232:J232"/>
    <mergeCell ref="K232:M232"/>
    <mergeCell ref="B233:C233"/>
    <mergeCell ref="F233:G233"/>
    <mergeCell ref="I233:J233"/>
    <mergeCell ref="K233:M233"/>
    <mergeCell ref="B234:C234"/>
    <mergeCell ref="F234:G234"/>
    <mergeCell ref="I234:J234"/>
    <mergeCell ref="K234:M234"/>
    <mergeCell ref="B235:C235"/>
    <mergeCell ref="F235:G235"/>
    <mergeCell ref="I235:J235"/>
    <mergeCell ref="K235:M235"/>
    <mergeCell ref="B236:C236"/>
    <mergeCell ref="F236:G236"/>
    <mergeCell ref="I236:J236"/>
    <mergeCell ref="K236:M236"/>
    <mergeCell ref="B237:C237"/>
    <mergeCell ref="F237:G237"/>
    <mergeCell ref="I237:J237"/>
    <mergeCell ref="K237:M237"/>
    <mergeCell ref="B238:C238"/>
    <mergeCell ref="F238:G238"/>
    <mergeCell ref="I238:J238"/>
    <mergeCell ref="K238:M238"/>
    <mergeCell ref="B239:C239"/>
    <mergeCell ref="F239:G239"/>
    <mergeCell ref="I239:J239"/>
    <mergeCell ref="K239:M239"/>
    <mergeCell ref="B240:C240"/>
    <mergeCell ref="F240:G240"/>
    <mergeCell ref="I240:J240"/>
    <mergeCell ref="K240:M240"/>
    <mergeCell ref="B241:C241"/>
    <mergeCell ref="F241:G241"/>
    <mergeCell ref="I241:J241"/>
    <mergeCell ref="K241:M241"/>
    <mergeCell ref="B242:C242"/>
    <mergeCell ref="F242:G242"/>
    <mergeCell ref="I242:J242"/>
    <mergeCell ref="K242:M242"/>
    <mergeCell ref="B243:C243"/>
    <mergeCell ref="F243:G243"/>
    <mergeCell ref="I243:J243"/>
    <mergeCell ref="K243:M243"/>
    <mergeCell ref="B244:C244"/>
    <mergeCell ref="F244:G244"/>
    <mergeCell ref="I244:J244"/>
    <mergeCell ref="K244:M244"/>
    <mergeCell ref="B245:C245"/>
    <mergeCell ref="F245:G245"/>
    <mergeCell ref="I245:J245"/>
    <mergeCell ref="K245:M245"/>
    <mergeCell ref="B246:C246"/>
    <mergeCell ref="F246:G246"/>
    <mergeCell ref="I246:J246"/>
    <mergeCell ref="K246:M246"/>
    <mergeCell ref="B247:C247"/>
    <mergeCell ref="F247:G247"/>
    <mergeCell ref="I247:J247"/>
    <mergeCell ref="K247:M247"/>
    <mergeCell ref="B248:C248"/>
    <mergeCell ref="F248:G248"/>
    <mergeCell ref="I248:J248"/>
    <mergeCell ref="K248:M248"/>
    <mergeCell ref="B249:C249"/>
    <mergeCell ref="F249:G249"/>
    <mergeCell ref="I249:J249"/>
    <mergeCell ref="K249:M249"/>
    <mergeCell ref="B250:C250"/>
    <mergeCell ref="F250:G250"/>
    <mergeCell ref="I250:J250"/>
    <mergeCell ref="K250:M250"/>
    <mergeCell ref="B251:C251"/>
    <mergeCell ref="F251:G251"/>
    <mergeCell ref="I251:J251"/>
    <mergeCell ref="K251:M251"/>
    <mergeCell ref="B252:C252"/>
    <mergeCell ref="F252:G252"/>
    <mergeCell ref="I252:J252"/>
    <mergeCell ref="K252:M252"/>
    <mergeCell ref="B253:C253"/>
    <mergeCell ref="F253:G253"/>
    <mergeCell ref="I253:J253"/>
    <mergeCell ref="K253:M253"/>
    <mergeCell ref="B254:C254"/>
    <mergeCell ref="F254:G254"/>
    <mergeCell ref="I254:J254"/>
    <mergeCell ref="K254:M254"/>
    <mergeCell ref="B255:C255"/>
    <mergeCell ref="F255:G255"/>
    <mergeCell ref="I255:J255"/>
    <mergeCell ref="K255:M255"/>
    <mergeCell ref="B256:C256"/>
    <mergeCell ref="F256:G256"/>
    <mergeCell ref="I256:J256"/>
    <mergeCell ref="K256:M256"/>
    <mergeCell ref="B257:C257"/>
    <mergeCell ref="F257:G257"/>
    <mergeCell ref="I257:J257"/>
    <mergeCell ref="K257:M257"/>
    <mergeCell ref="B258:C258"/>
    <mergeCell ref="F258:G258"/>
    <mergeCell ref="I258:J258"/>
    <mergeCell ref="K258:M258"/>
    <mergeCell ref="B259:C259"/>
    <mergeCell ref="F259:G259"/>
    <mergeCell ref="I259:J259"/>
    <mergeCell ref="K259:M259"/>
    <mergeCell ref="B260:C260"/>
    <mergeCell ref="F260:G260"/>
    <mergeCell ref="I260:J260"/>
    <mergeCell ref="K260:M260"/>
    <mergeCell ref="B261:C261"/>
    <mergeCell ref="F261:G261"/>
    <mergeCell ref="I261:J261"/>
    <mergeCell ref="K261:M261"/>
    <mergeCell ref="B262:C262"/>
    <mergeCell ref="F262:G262"/>
    <mergeCell ref="I262:J262"/>
    <mergeCell ref="K262:M262"/>
    <mergeCell ref="B263:C263"/>
    <mergeCell ref="F263:G263"/>
    <mergeCell ref="I263:J263"/>
    <mergeCell ref="K263:M263"/>
    <mergeCell ref="B264:C264"/>
    <mergeCell ref="F264:G264"/>
    <mergeCell ref="I264:J264"/>
    <mergeCell ref="K264:M264"/>
    <mergeCell ref="B265:C265"/>
    <mergeCell ref="F265:G265"/>
    <mergeCell ref="I265:J265"/>
    <mergeCell ref="K265:M265"/>
    <mergeCell ref="B266:C266"/>
    <mergeCell ref="F266:G266"/>
    <mergeCell ref="I266:J266"/>
    <mergeCell ref="K266:M266"/>
    <mergeCell ref="B267:C267"/>
    <mergeCell ref="F267:G267"/>
    <mergeCell ref="I267:J267"/>
    <mergeCell ref="K267:M267"/>
    <mergeCell ref="B268:C268"/>
    <mergeCell ref="F268:G268"/>
    <mergeCell ref="I268:J268"/>
    <mergeCell ref="K268:M268"/>
    <mergeCell ref="B269:C269"/>
    <mergeCell ref="F269:G269"/>
    <mergeCell ref="I269:J269"/>
    <mergeCell ref="K269:M269"/>
    <mergeCell ref="B270:C270"/>
    <mergeCell ref="F270:G270"/>
    <mergeCell ref="I270:J270"/>
    <mergeCell ref="K270:M270"/>
    <mergeCell ref="B271:C271"/>
    <mergeCell ref="F271:G271"/>
    <mergeCell ref="I271:J271"/>
    <mergeCell ref="K271:M271"/>
    <mergeCell ref="B272:C272"/>
    <mergeCell ref="F272:G272"/>
    <mergeCell ref="I272:J272"/>
    <mergeCell ref="K272:M272"/>
    <mergeCell ref="B273:C273"/>
    <mergeCell ref="F273:G273"/>
    <mergeCell ref="I273:J273"/>
    <mergeCell ref="K273:M273"/>
    <mergeCell ref="B274:C274"/>
    <mergeCell ref="F274:G274"/>
    <mergeCell ref="I274:J274"/>
    <mergeCell ref="K274:M274"/>
    <mergeCell ref="B275:C275"/>
    <mergeCell ref="F275:G275"/>
    <mergeCell ref="I275:J275"/>
    <mergeCell ref="K275:M275"/>
    <mergeCell ref="B276:C276"/>
    <mergeCell ref="F276:G276"/>
    <mergeCell ref="I276:J276"/>
    <mergeCell ref="K276:M276"/>
    <mergeCell ref="B277:C277"/>
    <mergeCell ref="F277:G277"/>
    <mergeCell ref="I277:J277"/>
    <mergeCell ref="K277:M277"/>
    <mergeCell ref="B278:C278"/>
    <mergeCell ref="F278:G278"/>
    <mergeCell ref="I278:J278"/>
    <mergeCell ref="K278:M278"/>
    <mergeCell ref="B279:C279"/>
    <mergeCell ref="F279:G279"/>
    <mergeCell ref="I279:J279"/>
    <mergeCell ref="K279:M279"/>
    <mergeCell ref="B280:C280"/>
    <mergeCell ref="F280:G280"/>
    <mergeCell ref="I280:J280"/>
    <mergeCell ref="K280:M280"/>
    <mergeCell ref="B281:C281"/>
    <mergeCell ref="F281:G281"/>
    <mergeCell ref="I281:J281"/>
    <mergeCell ref="K281:M281"/>
    <mergeCell ref="B282:C282"/>
    <mergeCell ref="F282:G282"/>
    <mergeCell ref="I282:J282"/>
    <mergeCell ref="K282:M282"/>
    <mergeCell ref="B283:C283"/>
    <mergeCell ref="F283:G283"/>
    <mergeCell ref="I283:J283"/>
    <mergeCell ref="K283:M283"/>
    <mergeCell ref="B284:C284"/>
    <mergeCell ref="F284:G284"/>
    <mergeCell ref="I284:J284"/>
    <mergeCell ref="K284:M284"/>
    <mergeCell ref="B285:C285"/>
    <mergeCell ref="F285:G285"/>
    <mergeCell ref="I285:J285"/>
    <mergeCell ref="K285:M285"/>
    <mergeCell ref="B286:C286"/>
    <mergeCell ref="F286:G286"/>
    <mergeCell ref="I286:J286"/>
    <mergeCell ref="K286:M286"/>
    <mergeCell ref="B287:C287"/>
    <mergeCell ref="F287:G287"/>
    <mergeCell ref="I287:J287"/>
    <mergeCell ref="K287:M287"/>
    <mergeCell ref="B288:C288"/>
    <mergeCell ref="F288:G288"/>
    <mergeCell ref="I288:J288"/>
    <mergeCell ref="K288:M288"/>
    <mergeCell ref="B289:C289"/>
    <mergeCell ref="F289:G289"/>
    <mergeCell ref="I289:J289"/>
    <mergeCell ref="K289:M289"/>
    <mergeCell ref="B290:C290"/>
    <mergeCell ref="F290:G290"/>
    <mergeCell ref="I290:J290"/>
    <mergeCell ref="K290:M290"/>
    <mergeCell ref="B291:C291"/>
    <mergeCell ref="F291:G291"/>
    <mergeCell ref="I291:J291"/>
    <mergeCell ref="K291:M291"/>
    <mergeCell ref="B292:C292"/>
    <mergeCell ref="F292:G292"/>
    <mergeCell ref="I292:J292"/>
    <mergeCell ref="K292:M292"/>
    <mergeCell ref="B293:C293"/>
    <mergeCell ref="F293:G293"/>
    <mergeCell ref="I293:J293"/>
    <mergeCell ref="K293:M293"/>
    <mergeCell ref="B294:C294"/>
    <mergeCell ref="F294:G294"/>
    <mergeCell ref="I294:J294"/>
    <mergeCell ref="K294:M294"/>
    <mergeCell ref="A295:D296"/>
    <mergeCell ref="E295:G296"/>
    <mergeCell ref="I295:J295"/>
    <mergeCell ref="K295:M295"/>
    <mergeCell ref="I296:J296"/>
    <mergeCell ref="K296:M296"/>
    <mergeCell ref="B297:C297"/>
    <mergeCell ref="F297:G297"/>
    <mergeCell ref="I297:J297"/>
    <mergeCell ref="K297:M297"/>
    <mergeCell ref="B298:C298"/>
    <mergeCell ref="F298:G298"/>
    <mergeCell ref="I298:J298"/>
    <mergeCell ref="K298:M298"/>
    <mergeCell ref="B299:C299"/>
    <mergeCell ref="F299:G299"/>
    <mergeCell ref="I299:J299"/>
    <mergeCell ref="K299:M299"/>
    <mergeCell ref="B300:C300"/>
    <mergeCell ref="F300:G300"/>
    <mergeCell ref="I300:J300"/>
    <mergeCell ref="K300:M300"/>
    <mergeCell ref="B301:C301"/>
    <mergeCell ref="F301:G301"/>
    <mergeCell ref="I301:J301"/>
    <mergeCell ref="K301:M301"/>
    <mergeCell ref="B302:C302"/>
    <mergeCell ref="F302:G302"/>
    <mergeCell ref="I302:J302"/>
    <mergeCell ref="K302:M302"/>
    <mergeCell ref="B303:C303"/>
    <mergeCell ref="F303:G303"/>
    <mergeCell ref="I303:J303"/>
    <mergeCell ref="K303:M303"/>
    <mergeCell ref="B304:C304"/>
    <mergeCell ref="F304:G304"/>
    <mergeCell ref="I304:J304"/>
    <mergeCell ref="K304:M304"/>
    <mergeCell ref="B305:C305"/>
    <mergeCell ref="F305:G305"/>
    <mergeCell ref="I305:J305"/>
    <mergeCell ref="K305:M305"/>
    <mergeCell ref="B306:C306"/>
    <mergeCell ref="F306:G306"/>
    <mergeCell ref="I306:J306"/>
    <mergeCell ref="K306:M306"/>
    <mergeCell ref="B307:C307"/>
    <mergeCell ref="F307:G307"/>
    <mergeCell ref="I307:J307"/>
    <mergeCell ref="K307:M307"/>
    <mergeCell ref="B308:C308"/>
    <mergeCell ref="F308:G308"/>
    <mergeCell ref="I308:J308"/>
    <mergeCell ref="K308:M308"/>
    <mergeCell ref="B309:C309"/>
    <mergeCell ref="F309:G309"/>
    <mergeCell ref="I309:J309"/>
    <mergeCell ref="K309:M309"/>
    <mergeCell ref="B310:C310"/>
    <mergeCell ref="F310:G310"/>
    <mergeCell ref="I310:J310"/>
    <mergeCell ref="K310:M310"/>
    <mergeCell ref="B311:C311"/>
    <mergeCell ref="F311:G311"/>
    <mergeCell ref="I311:J311"/>
    <mergeCell ref="K311:M311"/>
    <mergeCell ref="B312:C312"/>
    <mergeCell ref="F312:G312"/>
    <mergeCell ref="I312:J312"/>
    <mergeCell ref="K312:M312"/>
    <mergeCell ref="B313:C313"/>
    <mergeCell ref="F313:G313"/>
    <mergeCell ref="I313:J313"/>
    <mergeCell ref="K313:M313"/>
    <mergeCell ref="B314:C314"/>
    <mergeCell ref="F314:G314"/>
    <mergeCell ref="I314:J314"/>
    <mergeCell ref="K314:M314"/>
    <mergeCell ref="B315:C315"/>
    <mergeCell ref="F315:G315"/>
    <mergeCell ref="I315:J315"/>
    <mergeCell ref="K315:M315"/>
    <mergeCell ref="B316:C316"/>
    <mergeCell ref="F316:G316"/>
    <mergeCell ref="I316:J316"/>
    <mergeCell ref="K316:M316"/>
    <mergeCell ref="B317:C317"/>
    <mergeCell ref="F317:G317"/>
    <mergeCell ref="I317:J317"/>
    <mergeCell ref="K317:M317"/>
    <mergeCell ref="B318:C318"/>
    <mergeCell ref="F318:G318"/>
    <mergeCell ref="I318:J318"/>
    <mergeCell ref="K318:M318"/>
    <mergeCell ref="B319:C319"/>
    <mergeCell ref="F319:G319"/>
    <mergeCell ref="I319:J319"/>
    <mergeCell ref="K319:M319"/>
    <mergeCell ref="B320:C320"/>
    <mergeCell ref="F320:G320"/>
    <mergeCell ref="I320:J320"/>
    <mergeCell ref="K320:M320"/>
    <mergeCell ref="B321:C321"/>
    <mergeCell ref="F321:G321"/>
    <mergeCell ref="I321:J321"/>
    <mergeCell ref="K321:M321"/>
    <mergeCell ref="B322:C322"/>
    <mergeCell ref="F322:G322"/>
    <mergeCell ref="I322:J322"/>
    <mergeCell ref="K322:M322"/>
    <mergeCell ref="B323:C323"/>
    <mergeCell ref="F323:G323"/>
    <mergeCell ref="I323:J323"/>
    <mergeCell ref="K323:M323"/>
    <mergeCell ref="B324:C324"/>
    <mergeCell ref="F324:G324"/>
    <mergeCell ref="I324:J324"/>
    <mergeCell ref="K324:M324"/>
    <mergeCell ref="B325:C325"/>
    <mergeCell ref="F325:G325"/>
    <mergeCell ref="I325:J325"/>
    <mergeCell ref="K325:M325"/>
    <mergeCell ref="B326:C326"/>
    <mergeCell ref="F326:G326"/>
    <mergeCell ref="I326:J326"/>
    <mergeCell ref="K326:M326"/>
    <mergeCell ref="B327:C327"/>
    <mergeCell ref="F327:G327"/>
    <mergeCell ref="I327:J327"/>
    <mergeCell ref="K327:M327"/>
    <mergeCell ref="B328:C328"/>
    <mergeCell ref="F328:G328"/>
    <mergeCell ref="I328:J328"/>
    <mergeCell ref="K328:M328"/>
    <mergeCell ref="B329:C329"/>
    <mergeCell ref="F329:G329"/>
    <mergeCell ref="I329:J329"/>
    <mergeCell ref="K329:M329"/>
    <mergeCell ref="B330:C330"/>
    <mergeCell ref="F330:G330"/>
    <mergeCell ref="I330:J330"/>
    <mergeCell ref="K330:M330"/>
    <mergeCell ref="B331:C331"/>
    <mergeCell ref="F331:G331"/>
    <mergeCell ref="I331:J331"/>
    <mergeCell ref="K331:M331"/>
    <mergeCell ref="B332:C332"/>
    <mergeCell ref="F332:G332"/>
    <mergeCell ref="I332:J332"/>
    <mergeCell ref="K332:M332"/>
    <mergeCell ref="B333:C333"/>
    <mergeCell ref="F333:G333"/>
    <mergeCell ref="I333:J333"/>
    <mergeCell ref="K333:M333"/>
    <mergeCell ref="B334:C334"/>
    <mergeCell ref="F334:G334"/>
    <mergeCell ref="I334:J334"/>
    <mergeCell ref="K334:M334"/>
    <mergeCell ref="B335:C335"/>
    <mergeCell ref="F335:G335"/>
    <mergeCell ref="I335:J335"/>
    <mergeCell ref="K335:M335"/>
    <mergeCell ref="B336:C336"/>
    <mergeCell ref="F336:G336"/>
    <mergeCell ref="I336:J336"/>
    <mergeCell ref="K336:M336"/>
    <mergeCell ref="B337:C337"/>
    <mergeCell ref="F337:G337"/>
    <mergeCell ref="I337:J337"/>
    <mergeCell ref="K337:M337"/>
    <mergeCell ref="B338:C338"/>
    <mergeCell ref="F338:G338"/>
    <mergeCell ref="I338:J338"/>
    <mergeCell ref="K338:M338"/>
    <mergeCell ref="B339:C339"/>
    <mergeCell ref="F339:G339"/>
    <mergeCell ref="I339:J339"/>
    <mergeCell ref="K339:M339"/>
    <mergeCell ref="B340:C340"/>
    <mergeCell ref="F340:G340"/>
    <mergeCell ref="I340:J340"/>
    <mergeCell ref="K340:M340"/>
    <mergeCell ref="B341:C341"/>
    <mergeCell ref="F341:G341"/>
    <mergeCell ref="I341:J341"/>
    <mergeCell ref="K341:M341"/>
    <mergeCell ref="B342:C342"/>
    <mergeCell ref="F342:G342"/>
    <mergeCell ref="I342:J342"/>
    <mergeCell ref="K342:M342"/>
    <mergeCell ref="B343:C343"/>
    <mergeCell ref="F343:G343"/>
    <mergeCell ref="I343:J343"/>
    <mergeCell ref="K343:M343"/>
    <mergeCell ref="B344:C344"/>
    <mergeCell ref="F344:G344"/>
    <mergeCell ref="I344:J344"/>
    <mergeCell ref="K344:M344"/>
    <mergeCell ref="B345:C345"/>
    <mergeCell ref="F345:G345"/>
    <mergeCell ref="I345:J345"/>
    <mergeCell ref="K345:M345"/>
    <mergeCell ref="B346:C346"/>
    <mergeCell ref="F346:G346"/>
    <mergeCell ref="I346:J346"/>
    <mergeCell ref="K346:M346"/>
    <mergeCell ref="B347:C347"/>
    <mergeCell ref="F347:G347"/>
    <mergeCell ref="I347:J347"/>
    <mergeCell ref="K347:M347"/>
    <mergeCell ref="B348:C348"/>
    <mergeCell ref="F348:G348"/>
    <mergeCell ref="I348:J348"/>
    <mergeCell ref="K348:M348"/>
    <mergeCell ref="B349:C349"/>
    <mergeCell ref="F349:G349"/>
    <mergeCell ref="I349:J349"/>
    <mergeCell ref="K349:M349"/>
    <mergeCell ref="B350:C350"/>
    <mergeCell ref="F350:G350"/>
    <mergeCell ref="I350:J350"/>
    <mergeCell ref="K350:M350"/>
    <mergeCell ref="B351:C351"/>
    <mergeCell ref="F351:G351"/>
    <mergeCell ref="I351:J351"/>
    <mergeCell ref="K351:M351"/>
    <mergeCell ref="B352:C352"/>
    <mergeCell ref="F352:G352"/>
    <mergeCell ref="I352:J352"/>
    <mergeCell ref="K352:M352"/>
    <mergeCell ref="B353:C353"/>
    <mergeCell ref="F353:G353"/>
    <mergeCell ref="I353:J353"/>
    <mergeCell ref="K353:M353"/>
    <mergeCell ref="B354:C354"/>
    <mergeCell ref="F354:G354"/>
    <mergeCell ref="I354:J354"/>
    <mergeCell ref="K354:M354"/>
    <mergeCell ref="B355:C355"/>
    <mergeCell ref="F355:G355"/>
    <mergeCell ref="I355:J355"/>
    <mergeCell ref="K355:M355"/>
    <mergeCell ref="B356:C356"/>
    <mergeCell ref="F356:G356"/>
    <mergeCell ref="I356:J356"/>
    <mergeCell ref="K356:M356"/>
    <mergeCell ref="B357:C357"/>
    <mergeCell ref="F357:G357"/>
    <mergeCell ref="I357:J357"/>
    <mergeCell ref="K357:M357"/>
    <mergeCell ref="B358:C358"/>
    <mergeCell ref="F358:G358"/>
    <mergeCell ref="I358:J358"/>
    <mergeCell ref="K358:M358"/>
    <mergeCell ref="B359:C359"/>
    <mergeCell ref="F359:G359"/>
    <mergeCell ref="I359:J359"/>
    <mergeCell ref="K359:M359"/>
    <mergeCell ref="B360:C360"/>
    <mergeCell ref="F360:G360"/>
    <mergeCell ref="I360:J360"/>
    <mergeCell ref="K360:M360"/>
    <mergeCell ref="B361:C361"/>
    <mergeCell ref="F361:G361"/>
    <mergeCell ref="I361:J361"/>
    <mergeCell ref="K361:M361"/>
    <mergeCell ref="B362:C362"/>
    <mergeCell ref="F362:G362"/>
    <mergeCell ref="I362:J362"/>
    <mergeCell ref="K362:M362"/>
    <mergeCell ref="B363:C363"/>
    <mergeCell ref="F363:G363"/>
    <mergeCell ref="I363:J363"/>
    <mergeCell ref="K363:M363"/>
    <mergeCell ref="B364:C364"/>
    <mergeCell ref="F364:G364"/>
    <mergeCell ref="I364:J364"/>
    <mergeCell ref="K364:M364"/>
    <mergeCell ref="B365:C365"/>
    <mergeCell ref="F365:G365"/>
    <mergeCell ref="I365:J365"/>
    <mergeCell ref="K365:M365"/>
    <mergeCell ref="B366:C366"/>
    <mergeCell ref="F366:G366"/>
    <mergeCell ref="I366:J366"/>
    <mergeCell ref="K366:M366"/>
    <mergeCell ref="B367:C367"/>
    <mergeCell ref="F367:G367"/>
    <mergeCell ref="I367:J367"/>
    <mergeCell ref="K367:M367"/>
    <mergeCell ref="B368:C368"/>
    <mergeCell ref="F368:G368"/>
    <mergeCell ref="I368:J368"/>
    <mergeCell ref="K368:M368"/>
    <mergeCell ref="B369:C369"/>
    <mergeCell ref="F369:G369"/>
    <mergeCell ref="I369:J369"/>
    <mergeCell ref="K369:M369"/>
    <mergeCell ref="B370:C370"/>
    <mergeCell ref="F370:G370"/>
    <mergeCell ref="I370:J370"/>
    <mergeCell ref="K370:M370"/>
    <mergeCell ref="B371:C371"/>
    <mergeCell ref="F371:G371"/>
    <mergeCell ref="I371:J371"/>
    <mergeCell ref="K371:M371"/>
    <mergeCell ref="B372:C372"/>
    <mergeCell ref="F372:G372"/>
    <mergeCell ref="I372:J372"/>
    <mergeCell ref="K372:M372"/>
    <mergeCell ref="B373:C373"/>
    <mergeCell ref="F373:G373"/>
    <mergeCell ref="I373:J373"/>
    <mergeCell ref="K373:M373"/>
    <mergeCell ref="B374:C374"/>
    <mergeCell ref="F374:G374"/>
    <mergeCell ref="I374:J374"/>
    <mergeCell ref="K374:M374"/>
    <mergeCell ref="B375:C375"/>
    <mergeCell ref="F375:G375"/>
    <mergeCell ref="I375:J375"/>
    <mergeCell ref="K375:M375"/>
    <mergeCell ref="B376:C376"/>
    <mergeCell ref="F376:G376"/>
    <mergeCell ref="I376:J376"/>
    <mergeCell ref="K376:M376"/>
    <mergeCell ref="B377:C377"/>
    <mergeCell ref="F377:G377"/>
    <mergeCell ref="I377:J377"/>
    <mergeCell ref="K377:M377"/>
    <mergeCell ref="B378:C378"/>
    <mergeCell ref="F378:G378"/>
    <mergeCell ref="I378:J378"/>
    <mergeCell ref="K378:M378"/>
    <mergeCell ref="B379:C379"/>
    <mergeCell ref="F379:G379"/>
    <mergeCell ref="I379:J379"/>
    <mergeCell ref="K379:M379"/>
    <mergeCell ref="B380:C380"/>
    <mergeCell ref="F380:G380"/>
    <mergeCell ref="I380:J380"/>
    <mergeCell ref="K380:M380"/>
    <mergeCell ref="B381:C381"/>
    <mergeCell ref="F381:G381"/>
    <mergeCell ref="I381:J381"/>
    <mergeCell ref="K381:M381"/>
    <mergeCell ref="B382:C382"/>
    <mergeCell ref="F382:G382"/>
    <mergeCell ref="I382:J382"/>
    <mergeCell ref="K382:M382"/>
    <mergeCell ref="B383:C383"/>
    <mergeCell ref="F383:G383"/>
    <mergeCell ref="I383:J383"/>
    <mergeCell ref="K383:M383"/>
    <mergeCell ref="B384:C384"/>
    <mergeCell ref="F384:G384"/>
    <mergeCell ref="I384:J384"/>
    <mergeCell ref="K384:M384"/>
    <mergeCell ref="B385:C385"/>
    <mergeCell ref="F385:G385"/>
    <mergeCell ref="I385:J385"/>
    <mergeCell ref="K385:M385"/>
    <mergeCell ref="B386:C386"/>
    <mergeCell ref="F386:G386"/>
    <mergeCell ref="I386:J386"/>
    <mergeCell ref="K386:M386"/>
    <mergeCell ref="B387:C387"/>
    <mergeCell ref="F387:G387"/>
    <mergeCell ref="I387:J387"/>
    <mergeCell ref="K387:M387"/>
    <mergeCell ref="B388:C388"/>
    <mergeCell ref="F388:G388"/>
    <mergeCell ref="I388:J388"/>
    <mergeCell ref="K388:M388"/>
    <mergeCell ref="B389:C389"/>
    <mergeCell ref="F389:G389"/>
    <mergeCell ref="I389:J389"/>
    <mergeCell ref="K389:M389"/>
    <mergeCell ref="B390:C390"/>
    <mergeCell ref="F390:G390"/>
    <mergeCell ref="I390:J390"/>
    <mergeCell ref="K390:M390"/>
    <mergeCell ref="B391:C391"/>
    <mergeCell ref="F391:G391"/>
    <mergeCell ref="I391:J391"/>
    <mergeCell ref="K391:M391"/>
    <mergeCell ref="B392:C392"/>
    <mergeCell ref="F392:G392"/>
    <mergeCell ref="I392:J392"/>
    <mergeCell ref="K392:M392"/>
    <mergeCell ref="B393:C393"/>
    <mergeCell ref="F393:G393"/>
    <mergeCell ref="I393:J393"/>
    <mergeCell ref="K393:M393"/>
    <mergeCell ref="B394:C394"/>
    <mergeCell ref="F394:G394"/>
    <mergeCell ref="I394:J394"/>
    <mergeCell ref="K394:M394"/>
    <mergeCell ref="B395:C395"/>
    <mergeCell ref="F395:G395"/>
    <mergeCell ref="I395:J395"/>
    <mergeCell ref="K395:M395"/>
    <mergeCell ref="B396:C396"/>
    <mergeCell ref="F396:G396"/>
    <mergeCell ref="I396:J396"/>
    <mergeCell ref="K396:M396"/>
    <mergeCell ref="B397:C397"/>
    <mergeCell ref="F397:G397"/>
    <mergeCell ref="I397:J397"/>
    <mergeCell ref="K397:M397"/>
    <mergeCell ref="B398:C398"/>
    <mergeCell ref="F398:G398"/>
    <mergeCell ref="I398:J398"/>
    <mergeCell ref="K398:M398"/>
    <mergeCell ref="B399:C399"/>
    <mergeCell ref="F399:G399"/>
    <mergeCell ref="I399:J399"/>
    <mergeCell ref="K399:M399"/>
    <mergeCell ref="B400:C400"/>
    <mergeCell ref="F400:G400"/>
    <mergeCell ref="I400:J400"/>
    <mergeCell ref="K400:M400"/>
    <mergeCell ref="B401:C401"/>
    <mergeCell ref="F401:G401"/>
    <mergeCell ref="I401:J401"/>
    <mergeCell ref="K401:M401"/>
    <mergeCell ref="B402:C402"/>
    <mergeCell ref="F402:G402"/>
    <mergeCell ref="I402:J402"/>
    <mergeCell ref="K402:M402"/>
    <mergeCell ref="B403:C403"/>
    <mergeCell ref="F403:G403"/>
    <mergeCell ref="I403:J403"/>
    <mergeCell ref="K403:M403"/>
    <mergeCell ref="B404:C404"/>
    <mergeCell ref="F404:G404"/>
    <mergeCell ref="I404:J404"/>
    <mergeCell ref="K404:M404"/>
    <mergeCell ref="B405:C405"/>
    <mergeCell ref="F405:G405"/>
    <mergeCell ref="I405:J405"/>
    <mergeCell ref="K405:M405"/>
    <mergeCell ref="B406:C406"/>
    <mergeCell ref="F406:G406"/>
    <mergeCell ref="I406:J406"/>
    <mergeCell ref="K406:M406"/>
    <mergeCell ref="B407:C407"/>
    <mergeCell ref="F407:G407"/>
    <mergeCell ref="I407:J407"/>
    <mergeCell ref="K407:M407"/>
    <mergeCell ref="B408:C408"/>
    <mergeCell ref="F408:G408"/>
    <mergeCell ref="I408:J408"/>
    <mergeCell ref="K408:M408"/>
    <mergeCell ref="B409:C409"/>
    <mergeCell ref="F409:G409"/>
    <mergeCell ref="I409:J409"/>
    <mergeCell ref="K409:M409"/>
    <mergeCell ref="B410:C410"/>
    <mergeCell ref="F410:G410"/>
    <mergeCell ref="I410:J410"/>
    <mergeCell ref="K410:M410"/>
    <mergeCell ref="B411:C411"/>
    <mergeCell ref="F411:G411"/>
    <mergeCell ref="I411:J411"/>
    <mergeCell ref="K411:M411"/>
    <mergeCell ref="B412:C412"/>
    <mergeCell ref="F412:G412"/>
    <mergeCell ref="I412:J412"/>
    <mergeCell ref="K412:M412"/>
    <mergeCell ref="B413:C413"/>
    <mergeCell ref="F413:G413"/>
    <mergeCell ref="I413:J413"/>
    <mergeCell ref="K413:M413"/>
    <mergeCell ref="B414:C414"/>
    <mergeCell ref="F414:G414"/>
    <mergeCell ref="I414:J414"/>
    <mergeCell ref="K414:M414"/>
    <mergeCell ref="B415:C415"/>
    <mergeCell ref="F415:G415"/>
    <mergeCell ref="I415:J415"/>
    <mergeCell ref="K415:M415"/>
    <mergeCell ref="B416:C416"/>
    <mergeCell ref="F416:G416"/>
    <mergeCell ref="I416:J416"/>
    <mergeCell ref="K416:M416"/>
    <mergeCell ref="B417:C417"/>
    <mergeCell ref="F417:G417"/>
    <mergeCell ref="I417:J417"/>
    <mergeCell ref="K417:M417"/>
    <mergeCell ref="B418:C418"/>
    <mergeCell ref="F418:G418"/>
    <mergeCell ref="I418:J418"/>
    <mergeCell ref="K418:M418"/>
    <mergeCell ref="B419:C419"/>
    <mergeCell ref="F419:G419"/>
    <mergeCell ref="I419:J419"/>
    <mergeCell ref="K419:M419"/>
    <mergeCell ref="B420:C420"/>
    <mergeCell ref="F420:G420"/>
    <mergeCell ref="I420:J420"/>
    <mergeCell ref="K420:M420"/>
    <mergeCell ref="B421:C421"/>
    <mergeCell ref="F421:G421"/>
    <mergeCell ref="I421:J421"/>
    <mergeCell ref="K421:M421"/>
    <mergeCell ref="B422:C422"/>
    <mergeCell ref="F422:G422"/>
    <mergeCell ref="I422:J422"/>
    <mergeCell ref="K422:M422"/>
    <mergeCell ref="B423:C423"/>
    <mergeCell ref="F423:G423"/>
    <mergeCell ref="I423:J423"/>
    <mergeCell ref="K423:M423"/>
    <mergeCell ref="B424:C424"/>
    <mergeCell ref="F424:G424"/>
    <mergeCell ref="I424:J424"/>
    <mergeCell ref="K424:M424"/>
    <mergeCell ref="B425:C425"/>
    <mergeCell ref="F425:G425"/>
    <mergeCell ref="I425:J425"/>
    <mergeCell ref="K425:M425"/>
    <mergeCell ref="B426:C426"/>
    <mergeCell ref="F426:G426"/>
    <mergeCell ref="I426:J426"/>
    <mergeCell ref="K426:M426"/>
    <mergeCell ref="B427:C427"/>
    <mergeCell ref="F427:G427"/>
    <mergeCell ref="I427:J427"/>
    <mergeCell ref="K427:M427"/>
    <mergeCell ref="B428:C428"/>
    <mergeCell ref="F428:G428"/>
    <mergeCell ref="I428:J428"/>
    <mergeCell ref="K428:M428"/>
    <mergeCell ref="B429:C429"/>
    <mergeCell ref="F429:G429"/>
    <mergeCell ref="I429:J429"/>
    <mergeCell ref="K429:M429"/>
    <mergeCell ref="B430:C430"/>
    <mergeCell ref="F430:G430"/>
    <mergeCell ref="I430:J430"/>
    <mergeCell ref="K430:M430"/>
    <mergeCell ref="B431:C431"/>
    <mergeCell ref="F431:G431"/>
    <mergeCell ref="I431:J431"/>
    <mergeCell ref="K431:M431"/>
    <mergeCell ref="B432:C432"/>
    <mergeCell ref="F432:G432"/>
    <mergeCell ref="I432:J432"/>
    <mergeCell ref="K432:M432"/>
    <mergeCell ref="B433:C433"/>
    <mergeCell ref="F433:G433"/>
    <mergeCell ref="I433:J433"/>
    <mergeCell ref="K433:M433"/>
    <mergeCell ref="B434:C434"/>
    <mergeCell ref="F434:G434"/>
    <mergeCell ref="I434:J434"/>
    <mergeCell ref="K434:M434"/>
    <mergeCell ref="B435:C435"/>
    <mergeCell ref="F435:G435"/>
    <mergeCell ref="I435:J435"/>
    <mergeCell ref="K435:M435"/>
    <mergeCell ref="B436:C436"/>
    <mergeCell ref="F436:G436"/>
    <mergeCell ref="I436:J436"/>
    <mergeCell ref="K436:M436"/>
    <mergeCell ref="B437:C437"/>
    <mergeCell ref="F437:G437"/>
    <mergeCell ref="I437:J437"/>
    <mergeCell ref="K437:M437"/>
    <mergeCell ref="B438:C438"/>
    <mergeCell ref="F438:G438"/>
    <mergeCell ref="I438:J438"/>
    <mergeCell ref="K438:M438"/>
    <mergeCell ref="B439:C439"/>
    <mergeCell ref="F439:G439"/>
    <mergeCell ref="I439:J439"/>
    <mergeCell ref="K439:M439"/>
    <mergeCell ref="B440:C440"/>
    <mergeCell ref="F440:G440"/>
    <mergeCell ref="I440:J440"/>
    <mergeCell ref="K440:M440"/>
    <mergeCell ref="B441:C441"/>
    <mergeCell ref="F441:G441"/>
    <mergeCell ref="I441:J441"/>
    <mergeCell ref="K441:M441"/>
    <mergeCell ref="B442:C442"/>
    <mergeCell ref="F442:G442"/>
    <mergeCell ref="I442:J442"/>
    <mergeCell ref="K442:M442"/>
    <mergeCell ref="B443:C443"/>
    <mergeCell ref="F443:G443"/>
    <mergeCell ref="I443:J443"/>
    <mergeCell ref="K443:M443"/>
    <mergeCell ref="B444:C444"/>
    <mergeCell ref="F444:G444"/>
    <mergeCell ref="I444:J444"/>
    <mergeCell ref="K444:M444"/>
    <mergeCell ref="B445:C445"/>
    <mergeCell ref="F445:G445"/>
    <mergeCell ref="I445:J445"/>
    <mergeCell ref="K445:M445"/>
    <mergeCell ref="B446:C446"/>
    <mergeCell ref="F446:G446"/>
    <mergeCell ref="I446:J446"/>
    <mergeCell ref="K446:M446"/>
    <mergeCell ref="B447:C447"/>
    <mergeCell ref="F447:G447"/>
    <mergeCell ref="I447:J447"/>
    <mergeCell ref="K447:M447"/>
    <mergeCell ref="B448:C448"/>
    <mergeCell ref="F448:G448"/>
    <mergeCell ref="I448:J448"/>
    <mergeCell ref="K448:M448"/>
    <mergeCell ref="B449:C449"/>
    <mergeCell ref="F449:G449"/>
    <mergeCell ref="I449:J449"/>
    <mergeCell ref="K449:M449"/>
    <mergeCell ref="B450:C450"/>
    <mergeCell ref="F450:G450"/>
    <mergeCell ref="I450:J450"/>
    <mergeCell ref="K450:M450"/>
    <mergeCell ref="B451:C451"/>
    <mergeCell ref="F451:G451"/>
    <mergeCell ref="I451:J451"/>
    <mergeCell ref="K451:M451"/>
    <mergeCell ref="B452:C452"/>
    <mergeCell ref="F452:G452"/>
    <mergeCell ref="I452:J452"/>
    <mergeCell ref="K452:M452"/>
    <mergeCell ref="B453:C453"/>
    <mergeCell ref="F453:G453"/>
    <mergeCell ref="I453:J453"/>
    <mergeCell ref="K453:M453"/>
    <mergeCell ref="B454:C454"/>
    <mergeCell ref="F454:G454"/>
    <mergeCell ref="I454:J454"/>
    <mergeCell ref="K454:M454"/>
    <mergeCell ref="B455:C455"/>
    <mergeCell ref="F455:G455"/>
    <mergeCell ref="I455:J455"/>
    <mergeCell ref="K455:M455"/>
    <mergeCell ref="B456:C456"/>
    <mergeCell ref="F456:G456"/>
    <mergeCell ref="I456:J456"/>
    <mergeCell ref="K456:M456"/>
    <mergeCell ref="B457:C457"/>
    <mergeCell ref="F457:G457"/>
    <mergeCell ref="I457:J457"/>
    <mergeCell ref="K457:M457"/>
    <mergeCell ref="B458:C458"/>
    <mergeCell ref="F458:G458"/>
    <mergeCell ref="I458:J458"/>
    <mergeCell ref="K458:M458"/>
    <mergeCell ref="B459:C459"/>
    <mergeCell ref="F459:G459"/>
    <mergeCell ref="I459:J459"/>
    <mergeCell ref="K459:M459"/>
    <mergeCell ref="B460:C460"/>
    <mergeCell ref="F460:G460"/>
    <mergeCell ref="I460:J460"/>
    <mergeCell ref="K460:M460"/>
    <mergeCell ref="B461:C461"/>
    <mergeCell ref="F461:G461"/>
    <mergeCell ref="I461:J461"/>
    <mergeCell ref="K461:M461"/>
    <mergeCell ref="B462:C462"/>
    <mergeCell ref="F462:G462"/>
    <mergeCell ref="I462:J462"/>
    <mergeCell ref="K462:M462"/>
    <mergeCell ref="B463:C463"/>
    <mergeCell ref="F463:G463"/>
    <mergeCell ref="I463:J463"/>
    <mergeCell ref="K463:M463"/>
    <mergeCell ref="B464:C464"/>
    <mergeCell ref="F464:G464"/>
    <mergeCell ref="I464:J464"/>
    <mergeCell ref="K464:M464"/>
    <mergeCell ref="B465:C465"/>
    <mergeCell ref="F465:G465"/>
    <mergeCell ref="I465:J465"/>
    <mergeCell ref="K465:M465"/>
    <mergeCell ref="B466:C466"/>
    <mergeCell ref="F466:G466"/>
    <mergeCell ref="I466:J466"/>
    <mergeCell ref="K466:M466"/>
    <mergeCell ref="B467:C467"/>
    <mergeCell ref="F467:G467"/>
    <mergeCell ref="I467:J467"/>
    <mergeCell ref="K467:M467"/>
    <mergeCell ref="B468:C468"/>
    <mergeCell ref="F468:G468"/>
    <mergeCell ref="I468:J468"/>
    <mergeCell ref="K468:M468"/>
    <mergeCell ref="B469:C469"/>
    <mergeCell ref="F469:G469"/>
    <mergeCell ref="I469:J469"/>
    <mergeCell ref="K469:M469"/>
    <mergeCell ref="B470:C470"/>
    <mergeCell ref="F470:G470"/>
    <mergeCell ref="I470:J470"/>
    <mergeCell ref="K470:M470"/>
    <mergeCell ref="B471:C471"/>
    <mergeCell ref="F471:G471"/>
    <mergeCell ref="I471:J471"/>
    <mergeCell ref="K471:M471"/>
    <mergeCell ref="B472:C472"/>
    <mergeCell ref="F472:G472"/>
    <mergeCell ref="I472:J472"/>
    <mergeCell ref="K472:M472"/>
    <mergeCell ref="B473:C473"/>
    <mergeCell ref="F473:G473"/>
    <mergeCell ref="I473:J473"/>
    <mergeCell ref="K473:M473"/>
    <mergeCell ref="B474:C474"/>
    <mergeCell ref="F474:G474"/>
    <mergeCell ref="I474:J474"/>
    <mergeCell ref="K474:M474"/>
    <mergeCell ref="B475:C475"/>
    <mergeCell ref="F475:G475"/>
    <mergeCell ref="I475:J475"/>
    <mergeCell ref="K475:M475"/>
    <mergeCell ref="B476:C476"/>
    <mergeCell ref="F476:G476"/>
    <mergeCell ref="I476:J476"/>
    <mergeCell ref="K476:M476"/>
    <mergeCell ref="B477:C477"/>
    <mergeCell ref="F477:G477"/>
    <mergeCell ref="I477:J477"/>
    <mergeCell ref="K477:M477"/>
    <mergeCell ref="B478:C478"/>
    <mergeCell ref="F478:G478"/>
    <mergeCell ref="I478:J478"/>
    <mergeCell ref="K478:M478"/>
    <mergeCell ref="B479:C479"/>
    <mergeCell ref="F479:G479"/>
    <mergeCell ref="I479:J479"/>
    <mergeCell ref="K479:M479"/>
    <mergeCell ref="A480:D481"/>
    <mergeCell ref="E480:G481"/>
    <mergeCell ref="I480:J480"/>
    <mergeCell ref="K480:M480"/>
    <mergeCell ref="I481:J481"/>
    <mergeCell ref="K481:M481"/>
    <mergeCell ref="B482:C482"/>
    <mergeCell ref="F482:G482"/>
    <mergeCell ref="I482:J482"/>
    <mergeCell ref="K482:M482"/>
    <mergeCell ref="B483:C483"/>
    <mergeCell ref="F483:G483"/>
    <mergeCell ref="I483:J483"/>
    <mergeCell ref="K483:M483"/>
    <mergeCell ref="B484:C484"/>
    <mergeCell ref="F484:G484"/>
    <mergeCell ref="I484:J484"/>
    <mergeCell ref="K484:M484"/>
    <mergeCell ref="B485:C485"/>
    <mergeCell ref="F485:G485"/>
    <mergeCell ref="I485:J485"/>
    <mergeCell ref="K485:M485"/>
    <mergeCell ref="B486:C486"/>
    <mergeCell ref="F486:G486"/>
    <mergeCell ref="I486:J486"/>
    <mergeCell ref="K486:M486"/>
    <mergeCell ref="B487:C487"/>
    <mergeCell ref="F487:G487"/>
    <mergeCell ref="I487:J487"/>
    <mergeCell ref="K487:M487"/>
    <mergeCell ref="B488:C488"/>
    <mergeCell ref="F488:G488"/>
    <mergeCell ref="I488:J488"/>
    <mergeCell ref="K488:M488"/>
    <mergeCell ref="B489:C489"/>
    <mergeCell ref="F489:G489"/>
    <mergeCell ref="I489:J489"/>
    <mergeCell ref="K489:M489"/>
    <mergeCell ref="B490:C490"/>
    <mergeCell ref="F490:G490"/>
    <mergeCell ref="I490:J490"/>
    <mergeCell ref="K490:M490"/>
    <mergeCell ref="B491:C491"/>
    <mergeCell ref="F491:G491"/>
    <mergeCell ref="I491:J491"/>
    <mergeCell ref="K491:M491"/>
    <mergeCell ref="B492:C492"/>
    <mergeCell ref="F492:G492"/>
    <mergeCell ref="I492:J492"/>
    <mergeCell ref="K492:M492"/>
    <mergeCell ref="B493:C493"/>
    <mergeCell ref="F493:G493"/>
    <mergeCell ref="I493:J493"/>
    <mergeCell ref="K493:M493"/>
    <mergeCell ref="B494:C494"/>
    <mergeCell ref="F494:G494"/>
    <mergeCell ref="I494:J494"/>
    <mergeCell ref="K494:M494"/>
    <mergeCell ref="B495:C495"/>
    <mergeCell ref="F495:G495"/>
    <mergeCell ref="I495:J495"/>
    <mergeCell ref="K495:M495"/>
    <mergeCell ref="B496:C496"/>
    <mergeCell ref="F496:G496"/>
    <mergeCell ref="I496:J496"/>
    <mergeCell ref="K496:M496"/>
    <mergeCell ref="B497:C497"/>
    <mergeCell ref="F497:G497"/>
    <mergeCell ref="I497:J497"/>
    <mergeCell ref="K497:M497"/>
    <mergeCell ref="B498:C498"/>
    <mergeCell ref="F498:G498"/>
    <mergeCell ref="I498:J498"/>
    <mergeCell ref="K498:M498"/>
    <mergeCell ref="B499:C499"/>
    <mergeCell ref="F499:G499"/>
    <mergeCell ref="I499:J499"/>
    <mergeCell ref="K499:M499"/>
    <mergeCell ref="B500:C500"/>
    <mergeCell ref="F500:G500"/>
    <mergeCell ref="I500:J500"/>
    <mergeCell ref="K500:M500"/>
    <mergeCell ref="B501:C501"/>
    <mergeCell ref="F501:G501"/>
    <mergeCell ref="I501:J501"/>
    <mergeCell ref="K501:M501"/>
    <mergeCell ref="B502:C502"/>
    <mergeCell ref="F502:G502"/>
    <mergeCell ref="I502:J502"/>
    <mergeCell ref="K502:M502"/>
    <mergeCell ref="B503:C503"/>
    <mergeCell ref="F503:G503"/>
    <mergeCell ref="I503:J503"/>
    <mergeCell ref="K503:M503"/>
    <mergeCell ref="B504:C504"/>
    <mergeCell ref="F504:G504"/>
    <mergeCell ref="I504:J504"/>
    <mergeCell ref="K504:M504"/>
    <mergeCell ref="B505:C505"/>
    <mergeCell ref="F505:G505"/>
    <mergeCell ref="I505:J505"/>
    <mergeCell ref="K505:M505"/>
    <mergeCell ref="B506:C506"/>
    <mergeCell ref="F506:G506"/>
    <mergeCell ref="I506:J506"/>
    <mergeCell ref="K506:M506"/>
    <mergeCell ref="B507:C507"/>
    <mergeCell ref="F507:G507"/>
    <mergeCell ref="I507:J507"/>
    <mergeCell ref="K507:M507"/>
    <mergeCell ref="B508:C508"/>
    <mergeCell ref="F508:G508"/>
    <mergeCell ref="I508:J508"/>
    <mergeCell ref="K508:M508"/>
    <mergeCell ref="B509:C509"/>
    <mergeCell ref="F509:G509"/>
    <mergeCell ref="I509:J509"/>
    <mergeCell ref="K509:M509"/>
    <mergeCell ref="B510:C510"/>
    <mergeCell ref="F510:G510"/>
    <mergeCell ref="I510:J510"/>
    <mergeCell ref="K510:M510"/>
    <mergeCell ref="B511:C511"/>
    <mergeCell ref="F511:G511"/>
    <mergeCell ref="I511:J511"/>
    <mergeCell ref="K511:M511"/>
    <mergeCell ref="B512:C512"/>
    <mergeCell ref="F512:G512"/>
    <mergeCell ref="I512:J512"/>
    <mergeCell ref="K512:M512"/>
    <mergeCell ref="B513:C513"/>
    <mergeCell ref="F513:G513"/>
    <mergeCell ref="I513:J513"/>
    <mergeCell ref="K513:M513"/>
    <mergeCell ref="B514:C514"/>
    <mergeCell ref="F514:G514"/>
    <mergeCell ref="I514:J514"/>
    <mergeCell ref="K514:M514"/>
    <mergeCell ref="B515:C515"/>
    <mergeCell ref="F515:G515"/>
    <mergeCell ref="I515:J515"/>
    <mergeCell ref="K515:M515"/>
    <mergeCell ref="A516:D517"/>
    <mergeCell ref="E516:G517"/>
    <mergeCell ref="I516:J516"/>
    <mergeCell ref="K516:M516"/>
    <mergeCell ref="I517:J517"/>
    <mergeCell ref="K517:M517"/>
    <mergeCell ref="B518:C518"/>
    <mergeCell ref="F518:G518"/>
    <mergeCell ref="I518:J518"/>
    <mergeCell ref="K518:M518"/>
    <mergeCell ref="B519:C519"/>
    <mergeCell ref="F519:G519"/>
    <mergeCell ref="I519:J519"/>
    <mergeCell ref="K519:M519"/>
    <mergeCell ref="B520:C520"/>
    <mergeCell ref="F520:G520"/>
    <mergeCell ref="I520:J520"/>
    <mergeCell ref="K520:M520"/>
    <mergeCell ref="B521:C521"/>
    <mergeCell ref="F521:G521"/>
    <mergeCell ref="I521:J521"/>
    <mergeCell ref="K521:M521"/>
    <mergeCell ref="B522:C522"/>
    <mergeCell ref="F522:G522"/>
    <mergeCell ref="I522:J522"/>
    <mergeCell ref="K522:M522"/>
    <mergeCell ref="B523:C523"/>
    <mergeCell ref="F523:G523"/>
    <mergeCell ref="I523:J523"/>
    <mergeCell ref="K523:M523"/>
    <mergeCell ref="A524:D524"/>
    <mergeCell ref="E524:J524"/>
    <mergeCell ref="K524:M524"/>
    <mergeCell ref="A525:D526"/>
    <mergeCell ref="E525:G526"/>
    <mergeCell ref="I525:J525"/>
    <mergeCell ref="K525:M525"/>
    <mergeCell ref="I526:J526"/>
    <mergeCell ref="K526:M526"/>
    <mergeCell ref="B527:C527"/>
    <mergeCell ref="F527:G527"/>
    <mergeCell ref="I527:J527"/>
    <mergeCell ref="K527:M527"/>
    <mergeCell ref="B528:C528"/>
    <mergeCell ref="F528:G528"/>
    <mergeCell ref="I528:J528"/>
    <mergeCell ref="K528:M528"/>
    <mergeCell ref="B529:C529"/>
    <mergeCell ref="F529:G529"/>
    <mergeCell ref="I529:J529"/>
    <mergeCell ref="K529:M529"/>
    <mergeCell ref="B530:C530"/>
    <mergeCell ref="F530:G530"/>
    <mergeCell ref="I530:J530"/>
    <mergeCell ref="K530:M530"/>
    <mergeCell ref="B531:C531"/>
    <mergeCell ref="F531:G531"/>
    <mergeCell ref="I531:J531"/>
    <mergeCell ref="K531:M531"/>
    <mergeCell ref="B532:C532"/>
    <mergeCell ref="F532:G532"/>
    <mergeCell ref="I532:J532"/>
    <mergeCell ref="K532:M532"/>
    <mergeCell ref="B533:C533"/>
    <mergeCell ref="F533:G533"/>
    <mergeCell ref="I533:J533"/>
    <mergeCell ref="K533:M533"/>
    <mergeCell ref="B534:C534"/>
    <mergeCell ref="F534:G534"/>
    <mergeCell ref="I534:J534"/>
    <mergeCell ref="K534:M534"/>
    <mergeCell ref="B535:C535"/>
    <mergeCell ref="F535:G535"/>
    <mergeCell ref="I535:J535"/>
    <mergeCell ref="K535:M535"/>
    <mergeCell ref="B536:C536"/>
    <mergeCell ref="F536:G536"/>
    <mergeCell ref="I536:J536"/>
    <mergeCell ref="K536:M536"/>
    <mergeCell ref="B537:C537"/>
    <mergeCell ref="F537:G537"/>
    <mergeCell ref="I537:J537"/>
    <mergeCell ref="K537:M537"/>
    <mergeCell ref="A538:D539"/>
    <mergeCell ref="E538:G539"/>
    <mergeCell ref="I538:J538"/>
    <mergeCell ref="K538:M538"/>
    <mergeCell ref="I539:J539"/>
    <mergeCell ref="K539:M539"/>
    <mergeCell ref="B540:C540"/>
    <mergeCell ref="F540:G540"/>
    <mergeCell ref="I540:J540"/>
    <mergeCell ref="K540:M540"/>
    <mergeCell ref="B541:C541"/>
    <mergeCell ref="F541:G541"/>
    <mergeCell ref="I541:J541"/>
    <mergeCell ref="K541:M541"/>
    <mergeCell ref="B542:C542"/>
    <mergeCell ref="F542:G542"/>
    <mergeCell ref="I542:J542"/>
    <mergeCell ref="K542:M542"/>
    <mergeCell ref="B543:C543"/>
    <mergeCell ref="F543:G543"/>
    <mergeCell ref="I543:J543"/>
    <mergeCell ref="K543:M543"/>
    <mergeCell ref="B544:C544"/>
    <mergeCell ref="F544:G544"/>
    <mergeCell ref="I544:J544"/>
    <mergeCell ref="K544:M544"/>
    <mergeCell ref="B545:C545"/>
    <mergeCell ref="F545:G545"/>
    <mergeCell ref="I545:J545"/>
    <mergeCell ref="K545:M545"/>
    <mergeCell ref="B546:C546"/>
    <mergeCell ref="F546:G546"/>
    <mergeCell ref="I546:J546"/>
    <mergeCell ref="K546:M546"/>
    <mergeCell ref="B547:C547"/>
    <mergeCell ref="F547:G547"/>
    <mergeCell ref="I547:J547"/>
    <mergeCell ref="K547:M547"/>
    <mergeCell ref="B548:C548"/>
    <mergeCell ref="F548:G548"/>
    <mergeCell ref="I548:J548"/>
    <mergeCell ref="K548:M548"/>
    <mergeCell ref="B549:C549"/>
    <mergeCell ref="F549:G549"/>
    <mergeCell ref="I549:J549"/>
    <mergeCell ref="K549:M549"/>
    <mergeCell ref="B550:C550"/>
    <mergeCell ref="F550:G550"/>
    <mergeCell ref="I550:J550"/>
    <mergeCell ref="K550:M550"/>
    <mergeCell ref="B551:C551"/>
    <mergeCell ref="F551:G551"/>
    <mergeCell ref="I551:J551"/>
    <mergeCell ref="K551:M551"/>
    <mergeCell ref="B552:C552"/>
    <mergeCell ref="F552:G552"/>
    <mergeCell ref="I552:J552"/>
    <mergeCell ref="K552:M552"/>
    <mergeCell ref="B553:C553"/>
    <mergeCell ref="F553:G553"/>
    <mergeCell ref="I553:J553"/>
    <mergeCell ref="K553:M553"/>
    <mergeCell ref="B554:C554"/>
    <mergeCell ref="F554:G554"/>
    <mergeCell ref="I554:J554"/>
    <mergeCell ref="K554:M554"/>
    <mergeCell ref="B555:C555"/>
    <mergeCell ref="F555:G555"/>
    <mergeCell ref="I555:J555"/>
    <mergeCell ref="K555:M555"/>
    <mergeCell ref="B556:C556"/>
    <mergeCell ref="F556:G556"/>
    <mergeCell ref="I556:J556"/>
    <mergeCell ref="K556:M556"/>
    <mergeCell ref="B557:C557"/>
    <mergeCell ref="F557:G557"/>
    <mergeCell ref="I557:J557"/>
    <mergeCell ref="K557:M557"/>
    <mergeCell ref="B558:C558"/>
    <mergeCell ref="F558:G558"/>
    <mergeCell ref="I558:J558"/>
    <mergeCell ref="K558:M558"/>
    <mergeCell ref="B559:C559"/>
    <mergeCell ref="F559:G559"/>
    <mergeCell ref="I559:J559"/>
    <mergeCell ref="K559:M559"/>
    <mergeCell ref="B560:C560"/>
    <mergeCell ref="F560:G560"/>
    <mergeCell ref="I560:J560"/>
    <mergeCell ref="K560:M560"/>
    <mergeCell ref="B561:C561"/>
    <mergeCell ref="F561:G561"/>
    <mergeCell ref="I561:J561"/>
    <mergeCell ref="K561:M561"/>
    <mergeCell ref="B562:C562"/>
    <mergeCell ref="F562:G562"/>
    <mergeCell ref="I562:J562"/>
    <mergeCell ref="K562:M562"/>
    <mergeCell ref="B563:C563"/>
    <mergeCell ref="F563:G563"/>
    <mergeCell ref="I563:J563"/>
    <mergeCell ref="K563:M563"/>
    <mergeCell ref="B564:C564"/>
    <mergeCell ref="F564:G564"/>
    <mergeCell ref="I564:J564"/>
    <mergeCell ref="K564:M564"/>
    <mergeCell ref="B565:C565"/>
    <mergeCell ref="F565:G565"/>
    <mergeCell ref="I565:J565"/>
    <mergeCell ref="K565:M565"/>
    <mergeCell ref="B566:C566"/>
    <mergeCell ref="F566:G566"/>
    <mergeCell ref="I566:J566"/>
    <mergeCell ref="K566:M566"/>
    <mergeCell ref="B567:C567"/>
    <mergeCell ref="F567:G567"/>
    <mergeCell ref="I567:J567"/>
    <mergeCell ref="K567:M567"/>
    <mergeCell ref="B568:C568"/>
    <mergeCell ref="F568:G568"/>
    <mergeCell ref="I568:J568"/>
    <mergeCell ref="K568:M568"/>
    <mergeCell ref="B569:C569"/>
    <mergeCell ref="F569:G569"/>
    <mergeCell ref="I569:J569"/>
    <mergeCell ref="K569:M569"/>
    <mergeCell ref="B570:C570"/>
    <mergeCell ref="F570:G570"/>
    <mergeCell ref="I570:J570"/>
    <mergeCell ref="K570:M570"/>
    <mergeCell ref="B571:C571"/>
    <mergeCell ref="F571:G571"/>
    <mergeCell ref="I571:J571"/>
    <mergeCell ref="K571:M571"/>
    <mergeCell ref="B572:C572"/>
    <mergeCell ref="F572:G572"/>
    <mergeCell ref="I572:J572"/>
    <mergeCell ref="K572:M572"/>
    <mergeCell ref="B573:C573"/>
    <mergeCell ref="F573:G573"/>
    <mergeCell ref="I573:J573"/>
    <mergeCell ref="K573:M573"/>
    <mergeCell ref="B574:C574"/>
    <mergeCell ref="F574:G574"/>
    <mergeCell ref="I574:J574"/>
    <mergeCell ref="K574:M574"/>
    <mergeCell ref="B575:C575"/>
    <mergeCell ref="F575:G575"/>
    <mergeCell ref="I575:J575"/>
    <mergeCell ref="K575:M575"/>
    <mergeCell ref="B576:C576"/>
    <mergeCell ref="F576:G576"/>
    <mergeCell ref="I576:J576"/>
    <mergeCell ref="K576:M576"/>
    <mergeCell ref="B577:C577"/>
    <mergeCell ref="F577:G577"/>
    <mergeCell ref="I577:J577"/>
    <mergeCell ref="K577:M577"/>
    <mergeCell ref="B578:C578"/>
    <mergeCell ref="F578:G578"/>
    <mergeCell ref="I578:J578"/>
    <mergeCell ref="K578:M578"/>
    <mergeCell ref="B579:C579"/>
    <mergeCell ref="F579:G579"/>
    <mergeCell ref="I579:J579"/>
    <mergeCell ref="K579:M579"/>
    <mergeCell ref="B580:C580"/>
    <mergeCell ref="F580:G580"/>
    <mergeCell ref="I580:J580"/>
    <mergeCell ref="K580:M580"/>
    <mergeCell ref="B581:C581"/>
    <mergeCell ref="F581:G581"/>
    <mergeCell ref="I581:J581"/>
    <mergeCell ref="K581:M581"/>
    <mergeCell ref="B582:C582"/>
    <mergeCell ref="F582:G582"/>
    <mergeCell ref="I582:J582"/>
    <mergeCell ref="K582:M582"/>
    <mergeCell ref="B583:C583"/>
    <mergeCell ref="F583:G583"/>
    <mergeCell ref="I583:J583"/>
    <mergeCell ref="K583:M583"/>
    <mergeCell ref="B584:C584"/>
    <mergeCell ref="F584:G584"/>
    <mergeCell ref="I584:J584"/>
    <mergeCell ref="K584:M584"/>
    <mergeCell ref="B585:C585"/>
    <mergeCell ref="F585:G585"/>
    <mergeCell ref="I585:J585"/>
    <mergeCell ref="K585:M585"/>
    <mergeCell ref="B586:C586"/>
    <mergeCell ref="F586:G586"/>
    <mergeCell ref="I586:J586"/>
    <mergeCell ref="K586:M586"/>
    <mergeCell ref="B587:C587"/>
    <mergeCell ref="F587:G587"/>
    <mergeCell ref="I587:J587"/>
    <mergeCell ref="K587:M587"/>
    <mergeCell ref="B588:C588"/>
    <mergeCell ref="F588:G588"/>
    <mergeCell ref="I588:J588"/>
    <mergeCell ref="K588:M588"/>
    <mergeCell ref="B589:C589"/>
    <mergeCell ref="F589:G589"/>
    <mergeCell ref="I589:J589"/>
    <mergeCell ref="K589:M589"/>
    <mergeCell ref="B590:C590"/>
    <mergeCell ref="F590:G590"/>
    <mergeCell ref="I590:J590"/>
    <mergeCell ref="K590:M590"/>
    <mergeCell ref="B591:C591"/>
    <mergeCell ref="F591:G591"/>
    <mergeCell ref="I591:J591"/>
    <mergeCell ref="K591:M591"/>
    <mergeCell ref="A592:D593"/>
    <mergeCell ref="E592:G593"/>
    <mergeCell ref="I592:J592"/>
    <mergeCell ref="K592:M592"/>
    <mergeCell ref="I593:J593"/>
    <mergeCell ref="K593:M593"/>
    <mergeCell ref="B594:C594"/>
    <mergeCell ref="F594:G594"/>
    <mergeCell ref="I594:J594"/>
    <mergeCell ref="K594:M594"/>
    <mergeCell ref="B595:C595"/>
    <mergeCell ref="F595:G595"/>
    <mergeCell ref="I595:J595"/>
    <mergeCell ref="K595:M595"/>
    <mergeCell ref="B596:C596"/>
    <mergeCell ref="F596:G596"/>
    <mergeCell ref="I596:J596"/>
    <mergeCell ref="K596:M596"/>
    <mergeCell ref="B597:C597"/>
    <mergeCell ref="F597:G597"/>
    <mergeCell ref="I597:J597"/>
    <mergeCell ref="K597:M597"/>
    <mergeCell ref="B598:C598"/>
    <mergeCell ref="F598:G598"/>
    <mergeCell ref="I598:J598"/>
    <mergeCell ref="K598:M598"/>
    <mergeCell ref="B599:C599"/>
    <mergeCell ref="F599:G599"/>
    <mergeCell ref="I599:J599"/>
    <mergeCell ref="K599:M599"/>
    <mergeCell ref="B600:C600"/>
    <mergeCell ref="F600:G600"/>
    <mergeCell ref="I600:J600"/>
    <mergeCell ref="K600:M600"/>
    <mergeCell ref="B601:C601"/>
    <mergeCell ref="F601:G601"/>
    <mergeCell ref="I601:J601"/>
    <mergeCell ref="K601:M601"/>
    <mergeCell ref="B602:C602"/>
    <mergeCell ref="F602:G602"/>
    <mergeCell ref="I602:J602"/>
    <mergeCell ref="K602:M602"/>
    <mergeCell ref="B603:C603"/>
    <mergeCell ref="F603:G603"/>
    <mergeCell ref="I603:J603"/>
    <mergeCell ref="K603:M603"/>
    <mergeCell ref="B604:C604"/>
    <mergeCell ref="F604:G604"/>
    <mergeCell ref="I604:J604"/>
    <mergeCell ref="K604:M604"/>
    <mergeCell ref="B605:C605"/>
    <mergeCell ref="F605:G605"/>
    <mergeCell ref="I605:J605"/>
    <mergeCell ref="K605:M605"/>
    <mergeCell ref="B606:C606"/>
    <mergeCell ref="F606:G606"/>
    <mergeCell ref="I606:J606"/>
    <mergeCell ref="K606:M606"/>
    <mergeCell ref="B607:C607"/>
    <mergeCell ref="F607:G607"/>
    <mergeCell ref="I607:J607"/>
    <mergeCell ref="K607:M607"/>
    <mergeCell ref="B608:C608"/>
    <mergeCell ref="F608:G608"/>
    <mergeCell ref="I608:J608"/>
    <mergeCell ref="K608:M608"/>
    <mergeCell ref="B609:C609"/>
    <mergeCell ref="F609:G609"/>
    <mergeCell ref="I609:J609"/>
    <mergeCell ref="K609:M609"/>
    <mergeCell ref="B610:C610"/>
    <mergeCell ref="F610:G610"/>
    <mergeCell ref="I610:J610"/>
    <mergeCell ref="K610:M610"/>
    <mergeCell ref="B611:C611"/>
    <mergeCell ref="F611:G611"/>
    <mergeCell ref="I611:J611"/>
    <mergeCell ref="K611:M611"/>
    <mergeCell ref="B612:C612"/>
    <mergeCell ref="F612:G612"/>
    <mergeCell ref="I612:J612"/>
    <mergeCell ref="K612:M612"/>
    <mergeCell ref="B613:C613"/>
    <mergeCell ref="F613:G613"/>
    <mergeCell ref="I613:J613"/>
    <mergeCell ref="K613:M613"/>
    <mergeCell ref="B614:C614"/>
    <mergeCell ref="F614:G614"/>
    <mergeCell ref="I614:J614"/>
    <mergeCell ref="K614:M614"/>
    <mergeCell ref="B615:C615"/>
    <mergeCell ref="F615:G615"/>
    <mergeCell ref="I615:J615"/>
    <mergeCell ref="K615:M615"/>
    <mergeCell ref="B616:C616"/>
    <mergeCell ref="F616:G616"/>
    <mergeCell ref="I616:J616"/>
    <mergeCell ref="K616:M616"/>
    <mergeCell ref="B617:C617"/>
    <mergeCell ref="F617:G617"/>
    <mergeCell ref="I617:J617"/>
    <mergeCell ref="K617:M617"/>
    <mergeCell ref="B618:C618"/>
    <mergeCell ref="F618:G618"/>
    <mergeCell ref="I618:J618"/>
    <mergeCell ref="K618:M618"/>
    <mergeCell ref="B619:C619"/>
    <mergeCell ref="F619:G619"/>
    <mergeCell ref="I619:J619"/>
    <mergeCell ref="K619:M619"/>
    <mergeCell ref="B620:C620"/>
    <mergeCell ref="F620:G620"/>
    <mergeCell ref="I620:J620"/>
    <mergeCell ref="K620:M620"/>
    <mergeCell ref="B621:C621"/>
    <mergeCell ref="F621:G621"/>
    <mergeCell ref="I621:J621"/>
    <mergeCell ref="K621:M621"/>
    <mergeCell ref="B622:C622"/>
    <mergeCell ref="F622:G622"/>
    <mergeCell ref="I622:J622"/>
    <mergeCell ref="K622:M622"/>
    <mergeCell ref="B623:C623"/>
    <mergeCell ref="F623:G623"/>
    <mergeCell ref="I623:J623"/>
    <mergeCell ref="K623:M623"/>
    <mergeCell ref="B624:C624"/>
    <mergeCell ref="F624:G624"/>
    <mergeCell ref="I624:J624"/>
    <mergeCell ref="K624:M624"/>
    <mergeCell ref="B625:C625"/>
    <mergeCell ref="F625:G625"/>
    <mergeCell ref="I625:J625"/>
    <mergeCell ref="K625:M625"/>
    <mergeCell ref="B626:C626"/>
    <mergeCell ref="F626:G626"/>
    <mergeCell ref="I626:J626"/>
    <mergeCell ref="K626:M626"/>
    <mergeCell ref="B627:C627"/>
    <mergeCell ref="F627:G627"/>
    <mergeCell ref="I627:J627"/>
    <mergeCell ref="K627:M627"/>
    <mergeCell ref="B628:C628"/>
    <mergeCell ref="F628:G628"/>
    <mergeCell ref="I628:J628"/>
    <mergeCell ref="K628:M628"/>
    <mergeCell ref="B629:C629"/>
    <mergeCell ref="F629:G629"/>
    <mergeCell ref="I629:J629"/>
    <mergeCell ref="K629:M629"/>
    <mergeCell ref="B630:C630"/>
    <mergeCell ref="F630:G630"/>
    <mergeCell ref="I630:J630"/>
    <mergeCell ref="K630:M630"/>
    <mergeCell ref="B631:C631"/>
    <mergeCell ref="F631:G631"/>
    <mergeCell ref="I631:J631"/>
    <mergeCell ref="K631:M631"/>
    <mergeCell ref="A632:D633"/>
    <mergeCell ref="E632:G633"/>
    <mergeCell ref="I632:J632"/>
    <mergeCell ref="K632:M632"/>
    <mergeCell ref="I633:J633"/>
    <mergeCell ref="K633:M633"/>
    <mergeCell ref="B634:C634"/>
    <mergeCell ref="F634:G634"/>
    <mergeCell ref="I634:J634"/>
    <mergeCell ref="K634:M634"/>
    <mergeCell ref="B635:C635"/>
    <mergeCell ref="F635:G635"/>
    <mergeCell ref="I635:J635"/>
    <mergeCell ref="K635:M635"/>
    <mergeCell ref="B636:C636"/>
    <mergeCell ref="F636:G636"/>
    <mergeCell ref="I636:J636"/>
    <mergeCell ref="K636:M636"/>
    <mergeCell ref="B637:C637"/>
    <mergeCell ref="F637:G637"/>
    <mergeCell ref="I637:J637"/>
    <mergeCell ref="K637:M637"/>
    <mergeCell ref="B638:C638"/>
    <mergeCell ref="F638:G638"/>
    <mergeCell ref="I638:J638"/>
    <mergeCell ref="K638:M638"/>
    <mergeCell ref="B639:C639"/>
    <mergeCell ref="F639:G639"/>
    <mergeCell ref="I639:J639"/>
    <mergeCell ref="K639:M639"/>
    <mergeCell ref="B640:C640"/>
    <mergeCell ref="F640:G640"/>
    <mergeCell ref="I640:J640"/>
    <mergeCell ref="K640:M640"/>
    <mergeCell ref="B641:C641"/>
    <mergeCell ref="F641:G641"/>
    <mergeCell ref="I641:J641"/>
    <mergeCell ref="K641:M641"/>
    <mergeCell ref="A642:D643"/>
    <mergeCell ref="E642:G643"/>
    <mergeCell ref="I642:J642"/>
    <mergeCell ref="K642:M642"/>
    <mergeCell ref="I643:J643"/>
    <mergeCell ref="K643:M643"/>
    <mergeCell ref="B644:C644"/>
    <mergeCell ref="F644:G644"/>
    <mergeCell ref="I644:J644"/>
    <mergeCell ref="K644:M644"/>
    <mergeCell ref="B645:C645"/>
    <mergeCell ref="F645:G645"/>
    <mergeCell ref="I645:J645"/>
    <mergeCell ref="K645:M645"/>
    <mergeCell ref="B646:C646"/>
    <mergeCell ref="F646:G646"/>
    <mergeCell ref="I646:J646"/>
    <mergeCell ref="K646:M646"/>
    <mergeCell ref="B647:C647"/>
    <mergeCell ref="F647:G647"/>
    <mergeCell ref="I647:J647"/>
    <mergeCell ref="K647:M647"/>
    <mergeCell ref="B648:C648"/>
    <mergeCell ref="F648:G648"/>
    <mergeCell ref="I648:J648"/>
    <mergeCell ref="K648:M648"/>
    <mergeCell ref="B649:C649"/>
    <mergeCell ref="F649:G649"/>
    <mergeCell ref="I649:J649"/>
    <mergeCell ref="K649:M649"/>
    <mergeCell ref="B650:C650"/>
    <mergeCell ref="F650:G650"/>
    <mergeCell ref="I650:J650"/>
    <mergeCell ref="K650:M650"/>
    <mergeCell ref="B651:C651"/>
    <mergeCell ref="F651:G651"/>
    <mergeCell ref="I651:J651"/>
    <mergeCell ref="K651:M651"/>
    <mergeCell ref="B652:C652"/>
    <mergeCell ref="F652:G652"/>
    <mergeCell ref="I652:J652"/>
    <mergeCell ref="K652:M652"/>
    <mergeCell ref="B653:C653"/>
    <mergeCell ref="F653:G653"/>
    <mergeCell ref="I653:J653"/>
    <mergeCell ref="K653:M653"/>
    <mergeCell ref="B654:C654"/>
    <mergeCell ref="F654:G654"/>
    <mergeCell ref="I654:J654"/>
    <mergeCell ref="K654:M654"/>
    <mergeCell ref="B655:C655"/>
    <mergeCell ref="F655:G655"/>
    <mergeCell ref="I655:J655"/>
    <mergeCell ref="K655:M655"/>
    <mergeCell ref="B656:C656"/>
    <mergeCell ref="F656:G656"/>
    <mergeCell ref="I656:J656"/>
    <mergeCell ref="K656:M656"/>
    <mergeCell ref="B657:C657"/>
    <mergeCell ref="F657:G657"/>
    <mergeCell ref="I657:J657"/>
    <mergeCell ref="K657:M657"/>
    <mergeCell ref="B658:C658"/>
    <mergeCell ref="F658:G658"/>
    <mergeCell ref="I658:J658"/>
    <mergeCell ref="K658:M658"/>
    <mergeCell ref="B659:C659"/>
    <mergeCell ref="F659:G659"/>
    <mergeCell ref="I659:J659"/>
    <mergeCell ref="K659:M659"/>
    <mergeCell ref="B660:C660"/>
    <mergeCell ref="F660:G660"/>
    <mergeCell ref="I660:J660"/>
    <mergeCell ref="K660:M660"/>
    <mergeCell ref="B661:C661"/>
    <mergeCell ref="F661:G661"/>
    <mergeCell ref="I661:J661"/>
    <mergeCell ref="K661:M661"/>
    <mergeCell ref="B662:C662"/>
    <mergeCell ref="F662:G662"/>
    <mergeCell ref="I662:J662"/>
    <mergeCell ref="K662:M662"/>
    <mergeCell ref="B663:C663"/>
    <mergeCell ref="F663:G663"/>
    <mergeCell ref="I663:J663"/>
    <mergeCell ref="K663:M663"/>
    <mergeCell ref="B664:C664"/>
    <mergeCell ref="F664:G664"/>
    <mergeCell ref="I664:J664"/>
    <mergeCell ref="K664:M664"/>
    <mergeCell ref="B665:C665"/>
    <mergeCell ref="F665:G665"/>
    <mergeCell ref="I665:J665"/>
    <mergeCell ref="K665:M665"/>
    <mergeCell ref="B666:C666"/>
    <mergeCell ref="F666:G666"/>
    <mergeCell ref="I666:J666"/>
    <mergeCell ref="K666:M666"/>
    <mergeCell ref="B667:C667"/>
    <mergeCell ref="F667:G667"/>
    <mergeCell ref="I667:J667"/>
    <mergeCell ref="K667:M667"/>
    <mergeCell ref="A668:D669"/>
    <mergeCell ref="E668:G669"/>
    <mergeCell ref="I668:J668"/>
    <mergeCell ref="K668:M668"/>
    <mergeCell ref="I669:J669"/>
    <mergeCell ref="K669:M669"/>
    <mergeCell ref="B670:C670"/>
    <mergeCell ref="F670:G670"/>
    <mergeCell ref="I670:J670"/>
    <mergeCell ref="K670:M670"/>
    <mergeCell ref="B671:C671"/>
    <mergeCell ref="F671:G671"/>
    <mergeCell ref="I671:J671"/>
    <mergeCell ref="K671:M671"/>
    <mergeCell ref="B672:C672"/>
    <mergeCell ref="F672:G672"/>
    <mergeCell ref="I672:J672"/>
    <mergeCell ref="K672:M672"/>
    <mergeCell ref="B673:C673"/>
    <mergeCell ref="F673:G673"/>
    <mergeCell ref="I673:J673"/>
    <mergeCell ref="K673:M673"/>
    <mergeCell ref="B674:C674"/>
    <mergeCell ref="F674:G674"/>
    <mergeCell ref="I674:J674"/>
    <mergeCell ref="K674:M674"/>
    <mergeCell ref="B675:C675"/>
    <mergeCell ref="F675:G675"/>
    <mergeCell ref="I675:J675"/>
    <mergeCell ref="K675:M675"/>
    <mergeCell ref="B676:C676"/>
    <mergeCell ref="F676:G676"/>
    <mergeCell ref="I676:J676"/>
    <mergeCell ref="K676:M676"/>
    <mergeCell ref="A677:D678"/>
    <mergeCell ref="E677:G678"/>
    <mergeCell ref="I677:J677"/>
    <mergeCell ref="K677:M677"/>
    <mergeCell ref="I678:J678"/>
    <mergeCell ref="K678:M678"/>
    <mergeCell ref="B679:C679"/>
    <mergeCell ref="F679:G679"/>
    <mergeCell ref="I679:J679"/>
    <mergeCell ref="K679:M679"/>
    <mergeCell ref="B680:C680"/>
    <mergeCell ref="F680:G680"/>
    <mergeCell ref="I680:J680"/>
    <mergeCell ref="K680:M680"/>
    <mergeCell ref="B681:C681"/>
    <mergeCell ref="F681:G681"/>
    <mergeCell ref="I681:J681"/>
    <mergeCell ref="K681:M681"/>
    <mergeCell ref="A682:D683"/>
    <mergeCell ref="E682:G683"/>
    <mergeCell ref="I682:J682"/>
    <mergeCell ref="K682:M682"/>
    <mergeCell ref="I683:J683"/>
    <mergeCell ref="K683:M683"/>
    <mergeCell ref="B684:C684"/>
    <mergeCell ref="F684:G684"/>
    <mergeCell ref="I684:J684"/>
    <mergeCell ref="K684:M684"/>
    <mergeCell ref="B685:C685"/>
    <mergeCell ref="F685:G685"/>
    <mergeCell ref="I685:J685"/>
    <mergeCell ref="K685:M685"/>
    <mergeCell ref="B686:C686"/>
    <mergeCell ref="F686:G686"/>
    <mergeCell ref="I686:J686"/>
    <mergeCell ref="K686:M686"/>
    <mergeCell ref="B687:C687"/>
    <mergeCell ref="F687:G687"/>
    <mergeCell ref="I687:J687"/>
    <mergeCell ref="K687:M687"/>
    <mergeCell ref="B688:C688"/>
    <mergeCell ref="F688:G688"/>
    <mergeCell ref="I688:J688"/>
    <mergeCell ref="K688:M688"/>
    <mergeCell ref="B689:C689"/>
    <mergeCell ref="F689:G689"/>
    <mergeCell ref="I689:J689"/>
    <mergeCell ref="K689:M689"/>
    <mergeCell ref="B690:C690"/>
    <mergeCell ref="F690:G690"/>
    <mergeCell ref="I690:J690"/>
    <mergeCell ref="K690:M690"/>
    <mergeCell ref="A691:D692"/>
    <mergeCell ref="E691:G692"/>
    <mergeCell ref="I691:J691"/>
    <mergeCell ref="K691:M691"/>
    <mergeCell ref="I692:J692"/>
    <mergeCell ref="K692:M692"/>
    <mergeCell ref="B693:C693"/>
    <mergeCell ref="F693:G693"/>
    <mergeCell ref="I693:J693"/>
    <mergeCell ref="K693:M693"/>
    <mergeCell ref="B694:C694"/>
    <mergeCell ref="F694:G694"/>
    <mergeCell ref="I694:J694"/>
    <mergeCell ref="K694:M694"/>
    <mergeCell ref="B695:C695"/>
    <mergeCell ref="F695:G695"/>
    <mergeCell ref="I695:J695"/>
    <mergeCell ref="K695:M695"/>
    <mergeCell ref="B696:C696"/>
    <mergeCell ref="F696:G696"/>
    <mergeCell ref="I696:J696"/>
    <mergeCell ref="K696:M696"/>
    <mergeCell ref="B697:C697"/>
    <mergeCell ref="F697:G697"/>
    <mergeCell ref="I697:J697"/>
    <mergeCell ref="K697:M697"/>
    <mergeCell ref="B698:C698"/>
    <mergeCell ref="F698:G698"/>
    <mergeCell ref="I698:J698"/>
    <mergeCell ref="K698:M698"/>
    <mergeCell ref="B699:C699"/>
    <mergeCell ref="F699:G699"/>
    <mergeCell ref="I699:J699"/>
    <mergeCell ref="K699:M699"/>
    <mergeCell ref="B700:C700"/>
    <mergeCell ref="F700:G700"/>
    <mergeCell ref="I700:J700"/>
    <mergeCell ref="K700:M700"/>
    <mergeCell ref="B701:C701"/>
    <mergeCell ref="F701:G701"/>
    <mergeCell ref="I701:J701"/>
    <mergeCell ref="K701:M701"/>
    <mergeCell ref="B702:C702"/>
    <mergeCell ref="F702:G702"/>
    <mergeCell ref="I702:J702"/>
    <mergeCell ref="K702:M702"/>
    <mergeCell ref="B703:C703"/>
    <mergeCell ref="F703:G703"/>
    <mergeCell ref="I703:J703"/>
    <mergeCell ref="K703:M703"/>
    <mergeCell ref="B704:C704"/>
    <mergeCell ref="F704:G704"/>
    <mergeCell ref="I704:J704"/>
    <mergeCell ref="K704:M704"/>
    <mergeCell ref="B705:C705"/>
    <mergeCell ref="F705:G705"/>
    <mergeCell ref="I705:J705"/>
    <mergeCell ref="K705:M705"/>
    <mergeCell ref="B706:C706"/>
    <mergeCell ref="F706:G706"/>
    <mergeCell ref="I706:J706"/>
    <mergeCell ref="K706:M706"/>
    <mergeCell ref="B707:C707"/>
    <mergeCell ref="F707:G707"/>
    <mergeCell ref="I707:J707"/>
    <mergeCell ref="K707:M707"/>
    <mergeCell ref="B708:C708"/>
    <mergeCell ref="F708:G708"/>
    <mergeCell ref="I708:J708"/>
    <mergeCell ref="K708:M708"/>
    <mergeCell ref="B709:C709"/>
    <mergeCell ref="F709:G709"/>
    <mergeCell ref="I709:J709"/>
    <mergeCell ref="K709:M709"/>
    <mergeCell ref="A710:D711"/>
    <mergeCell ref="E710:G711"/>
    <mergeCell ref="I710:J710"/>
    <mergeCell ref="K710:M710"/>
    <mergeCell ref="I711:J711"/>
    <mergeCell ref="K711:M711"/>
    <mergeCell ref="B712:C712"/>
    <mergeCell ref="F712:G712"/>
    <mergeCell ref="I712:J712"/>
    <mergeCell ref="K712:M712"/>
    <mergeCell ref="B713:C713"/>
    <mergeCell ref="F713:G713"/>
    <mergeCell ref="I713:J713"/>
    <mergeCell ref="K713:M713"/>
    <mergeCell ref="B714:C714"/>
    <mergeCell ref="F714:G714"/>
    <mergeCell ref="I714:J714"/>
    <mergeCell ref="K714:M714"/>
    <mergeCell ref="B715:C715"/>
    <mergeCell ref="F715:G715"/>
    <mergeCell ref="I715:J715"/>
    <mergeCell ref="K715:M715"/>
    <mergeCell ref="B716:C716"/>
    <mergeCell ref="F716:G716"/>
    <mergeCell ref="I716:J716"/>
    <mergeCell ref="K716:M716"/>
    <mergeCell ref="B717:C717"/>
    <mergeCell ref="F717:G717"/>
    <mergeCell ref="I717:J717"/>
    <mergeCell ref="K717:M717"/>
    <mergeCell ref="A718:D719"/>
    <mergeCell ref="E718:G719"/>
    <mergeCell ref="I718:J718"/>
    <mergeCell ref="K718:M718"/>
    <mergeCell ref="I719:J719"/>
    <mergeCell ref="K719:M719"/>
    <mergeCell ref="B720:C720"/>
    <mergeCell ref="F720:G720"/>
    <mergeCell ref="I720:J720"/>
    <mergeCell ref="K720:M720"/>
    <mergeCell ref="B721:C721"/>
    <mergeCell ref="F721:G721"/>
    <mergeCell ref="I721:J721"/>
    <mergeCell ref="K721:M721"/>
    <mergeCell ref="B722:C722"/>
    <mergeCell ref="F722:G722"/>
    <mergeCell ref="I722:J722"/>
    <mergeCell ref="K722:M722"/>
    <mergeCell ref="B723:C723"/>
    <mergeCell ref="F723:G723"/>
    <mergeCell ref="I723:J723"/>
    <mergeCell ref="K723:M723"/>
    <mergeCell ref="B724:C724"/>
    <mergeCell ref="F724:G724"/>
    <mergeCell ref="I724:J724"/>
    <mergeCell ref="K724:M724"/>
    <mergeCell ref="B725:C725"/>
    <mergeCell ref="F725:G725"/>
    <mergeCell ref="I725:J725"/>
    <mergeCell ref="K725:M725"/>
    <mergeCell ref="B726:C726"/>
    <mergeCell ref="F726:G726"/>
    <mergeCell ref="I726:J726"/>
    <mergeCell ref="K726:M726"/>
    <mergeCell ref="B727:C727"/>
    <mergeCell ref="F727:G727"/>
    <mergeCell ref="I727:J727"/>
    <mergeCell ref="K727:M727"/>
    <mergeCell ref="B728:C728"/>
    <mergeCell ref="F728:G728"/>
    <mergeCell ref="I728:J728"/>
    <mergeCell ref="K728:M728"/>
    <mergeCell ref="B729:C729"/>
    <mergeCell ref="F729:G729"/>
    <mergeCell ref="I729:J729"/>
    <mergeCell ref="K729:M729"/>
    <mergeCell ref="B730:C730"/>
    <mergeCell ref="F730:G730"/>
    <mergeCell ref="I730:J730"/>
    <mergeCell ref="K730:M730"/>
    <mergeCell ref="B731:C731"/>
    <mergeCell ref="F731:G731"/>
    <mergeCell ref="I731:J731"/>
    <mergeCell ref="K731:M731"/>
    <mergeCell ref="B732:C732"/>
    <mergeCell ref="F732:G732"/>
    <mergeCell ref="I732:J732"/>
    <mergeCell ref="K732:M732"/>
    <mergeCell ref="B733:C733"/>
    <mergeCell ref="F733:G733"/>
    <mergeCell ref="I733:J733"/>
    <mergeCell ref="K733:M733"/>
    <mergeCell ref="A734:D735"/>
    <mergeCell ref="E734:G735"/>
    <mergeCell ref="I734:J734"/>
    <mergeCell ref="K734:M734"/>
    <mergeCell ref="I735:J735"/>
    <mergeCell ref="K735:M735"/>
    <mergeCell ref="B736:C736"/>
    <mergeCell ref="F736:G736"/>
    <mergeCell ref="I736:J736"/>
    <mergeCell ref="K736:M736"/>
    <mergeCell ref="A737:D737"/>
    <mergeCell ref="E737:J737"/>
    <mergeCell ref="K737:M737"/>
    <mergeCell ref="A738:D739"/>
    <mergeCell ref="E738:G739"/>
    <mergeCell ref="I738:J738"/>
    <mergeCell ref="K738:M738"/>
    <mergeCell ref="I739:J739"/>
    <mergeCell ref="K739:M739"/>
    <mergeCell ref="B740:C740"/>
    <mergeCell ref="F740:G740"/>
    <mergeCell ref="I740:J740"/>
    <mergeCell ref="K740:M740"/>
    <mergeCell ref="B741:C741"/>
    <mergeCell ref="F741:G741"/>
    <mergeCell ref="I741:J741"/>
    <mergeCell ref="K741:M741"/>
    <mergeCell ref="B742:C742"/>
    <mergeCell ref="F742:G742"/>
    <mergeCell ref="I742:J742"/>
    <mergeCell ref="K742:M742"/>
    <mergeCell ref="B743:C743"/>
    <mergeCell ref="F743:G743"/>
    <mergeCell ref="I743:J743"/>
    <mergeCell ref="K743:M743"/>
    <mergeCell ref="B744:C744"/>
    <mergeCell ref="F744:G744"/>
    <mergeCell ref="I744:J744"/>
    <mergeCell ref="K744:M744"/>
    <mergeCell ref="B745:C745"/>
    <mergeCell ref="F745:G745"/>
    <mergeCell ref="I745:J745"/>
    <mergeCell ref="K745:M745"/>
    <mergeCell ref="B746:C746"/>
    <mergeCell ref="F746:G746"/>
    <mergeCell ref="I746:J746"/>
    <mergeCell ref="K746:M746"/>
    <mergeCell ref="A747:D748"/>
    <mergeCell ref="E747:G748"/>
    <mergeCell ref="I747:J747"/>
    <mergeCell ref="K747:M747"/>
    <mergeCell ref="I748:J748"/>
    <mergeCell ref="K748:M748"/>
    <mergeCell ref="B749:C749"/>
    <mergeCell ref="F749:G749"/>
    <mergeCell ref="I749:J749"/>
    <mergeCell ref="K749:M749"/>
    <mergeCell ref="B750:C750"/>
    <mergeCell ref="F750:G750"/>
    <mergeCell ref="I750:J750"/>
    <mergeCell ref="K750:M750"/>
    <mergeCell ref="B751:C751"/>
    <mergeCell ref="F751:G751"/>
    <mergeCell ref="I751:J751"/>
    <mergeCell ref="K751:M751"/>
    <mergeCell ref="B752:C752"/>
    <mergeCell ref="F752:G752"/>
    <mergeCell ref="I752:J752"/>
    <mergeCell ref="K752:M752"/>
    <mergeCell ref="B753:C753"/>
    <mergeCell ref="F753:G753"/>
    <mergeCell ref="I753:J753"/>
    <mergeCell ref="K753:M753"/>
    <mergeCell ref="B754:C754"/>
    <mergeCell ref="F754:G754"/>
    <mergeCell ref="I754:J754"/>
    <mergeCell ref="K754:M754"/>
    <mergeCell ref="B755:C755"/>
    <mergeCell ref="F755:G755"/>
    <mergeCell ref="I755:J755"/>
    <mergeCell ref="K755:M755"/>
    <mergeCell ref="B756:C756"/>
    <mergeCell ref="F756:G756"/>
    <mergeCell ref="I756:J756"/>
    <mergeCell ref="K756:M756"/>
    <mergeCell ref="B757:C757"/>
    <mergeCell ref="F757:G757"/>
    <mergeCell ref="I757:J757"/>
    <mergeCell ref="K757:M757"/>
    <mergeCell ref="B758:C758"/>
    <mergeCell ref="F758:G758"/>
    <mergeCell ref="I758:J758"/>
    <mergeCell ref="K758:M758"/>
    <mergeCell ref="B759:C759"/>
    <mergeCell ref="F759:G759"/>
    <mergeCell ref="I759:J759"/>
    <mergeCell ref="K759:M759"/>
    <mergeCell ref="B760:C760"/>
    <mergeCell ref="F760:G760"/>
    <mergeCell ref="I760:J760"/>
    <mergeCell ref="K760:M760"/>
    <mergeCell ref="B761:C761"/>
    <mergeCell ref="F761:G761"/>
    <mergeCell ref="I761:J761"/>
    <mergeCell ref="K761:M761"/>
    <mergeCell ref="B762:C762"/>
    <mergeCell ref="F762:G762"/>
    <mergeCell ref="I762:J762"/>
    <mergeCell ref="K762:M762"/>
    <mergeCell ref="B763:C763"/>
    <mergeCell ref="F763:G763"/>
    <mergeCell ref="I763:J763"/>
    <mergeCell ref="K763:M763"/>
    <mergeCell ref="B764:C764"/>
    <mergeCell ref="F764:G764"/>
    <mergeCell ref="I764:J764"/>
    <mergeCell ref="K764:M764"/>
    <mergeCell ref="B765:C765"/>
    <mergeCell ref="F765:G765"/>
    <mergeCell ref="I765:J765"/>
    <mergeCell ref="K765:M765"/>
    <mergeCell ref="B766:C766"/>
    <mergeCell ref="F766:G766"/>
    <mergeCell ref="I766:J766"/>
    <mergeCell ref="K766:M766"/>
    <mergeCell ref="B767:C767"/>
    <mergeCell ref="F767:G767"/>
    <mergeCell ref="I767:J767"/>
    <mergeCell ref="K767:M767"/>
    <mergeCell ref="B768:C768"/>
    <mergeCell ref="F768:G768"/>
    <mergeCell ref="I768:J768"/>
    <mergeCell ref="K768:M768"/>
    <mergeCell ref="B769:C769"/>
    <mergeCell ref="F769:G769"/>
    <mergeCell ref="I769:J769"/>
    <mergeCell ref="K769:M769"/>
    <mergeCell ref="B770:C770"/>
    <mergeCell ref="F770:G770"/>
    <mergeCell ref="I770:J770"/>
    <mergeCell ref="K770:M770"/>
    <mergeCell ref="B771:C771"/>
    <mergeCell ref="F771:G771"/>
    <mergeCell ref="I771:J771"/>
    <mergeCell ref="K771:M771"/>
    <mergeCell ref="B772:C772"/>
    <mergeCell ref="F772:G772"/>
    <mergeCell ref="I772:J772"/>
    <mergeCell ref="K772:M772"/>
    <mergeCell ref="B773:C773"/>
    <mergeCell ref="F773:G773"/>
    <mergeCell ref="I773:J773"/>
    <mergeCell ref="K773:M773"/>
    <mergeCell ref="B774:C774"/>
    <mergeCell ref="F774:G774"/>
    <mergeCell ref="I774:J774"/>
    <mergeCell ref="K774:M774"/>
    <mergeCell ref="B775:C775"/>
    <mergeCell ref="F775:G775"/>
    <mergeCell ref="I775:J775"/>
    <mergeCell ref="K775:M775"/>
    <mergeCell ref="B776:C776"/>
    <mergeCell ref="F776:G776"/>
    <mergeCell ref="I776:J776"/>
    <mergeCell ref="K776:M776"/>
    <mergeCell ref="B777:C777"/>
    <mergeCell ref="F777:G777"/>
    <mergeCell ref="I777:J777"/>
    <mergeCell ref="K777:M777"/>
    <mergeCell ref="B778:C778"/>
    <mergeCell ref="F778:G778"/>
    <mergeCell ref="I778:J778"/>
    <mergeCell ref="K778:M778"/>
    <mergeCell ref="B779:C779"/>
    <mergeCell ref="F779:G779"/>
    <mergeCell ref="I779:J779"/>
    <mergeCell ref="K779:M779"/>
    <mergeCell ref="B780:C780"/>
    <mergeCell ref="F780:G780"/>
    <mergeCell ref="I780:J780"/>
    <mergeCell ref="K780:M780"/>
    <mergeCell ref="B781:C781"/>
    <mergeCell ref="F781:G781"/>
    <mergeCell ref="I781:J781"/>
    <mergeCell ref="K781:M781"/>
    <mergeCell ref="B782:C782"/>
    <mergeCell ref="F782:G782"/>
    <mergeCell ref="I782:J782"/>
    <mergeCell ref="K782:M782"/>
    <mergeCell ref="B783:C783"/>
    <mergeCell ref="F783:G783"/>
    <mergeCell ref="I783:J783"/>
    <mergeCell ref="K783:M783"/>
    <mergeCell ref="A784:D785"/>
    <mergeCell ref="E784:G785"/>
    <mergeCell ref="I784:J784"/>
    <mergeCell ref="K784:M784"/>
    <mergeCell ref="I785:J785"/>
    <mergeCell ref="K785:M785"/>
    <mergeCell ref="B786:C786"/>
    <mergeCell ref="F786:G786"/>
    <mergeCell ref="I786:J786"/>
    <mergeCell ref="K786:M786"/>
    <mergeCell ref="B787:C787"/>
    <mergeCell ref="F787:G787"/>
    <mergeCell ref="I787:J787"/>
    <mergeCell ref="K787:M787"/>
    <mergeCell ref="A788:D788"/>
    <mergeCell ref="E788:J788"/>
    <mergeCell ref="K788:M788"/>
    <mergeCell ref="A789:D790"/>
    <mergeCell ref="E789:G790"/>
    <mergeCell ref="I789:J789"/>
    <mergeCell ref="K789:M789"/>
    <mergeCell ref="I790:J790"/>
    <mergeCell ref="K790:M790"/>
    <mergeCell ref="B791:C791"/>
    <mergeCell ref="F791:G791"/>
    <mergeCell ref="I791:J791"/>
    <mergeCell ref="K791:M791"/>
    <mergeCell ref="B792:C792"/>
    <mergeCell ref="F792:G792"/>
    <mergeCell ref="I792:J792"/>
    <mergeCell ref="K792:M792"/>
    <mergeCell ref="B793:C793"/>
    <mergeCell ref="F793:G793"/>
    <mergeCell ref="I793:J793"/>
    <mergeCell ref="K793:M793"/>
    <mergeCell ref="B794:C794"/>
    <mergeCell ref="F794:G794"/>
    <mergeCell ref="I794:J794"/>
    <mergeCell ref="K794:M794"/>
    <mergeCell ref="B795:C795"/>
    <mergeCell ref="F795:G795"/>
    <mergeCell ref="I795:J795"/>
    <mergeCell ref="K795:M795"/>
    <mergeCell ref="A796:D797"/>
    <mergeCell ref="E796:G797"/>
    <mergeCell ref="I796:J796"/>
    <mergeCell ref="K796:M796"/>
    <mergeCell ref="I797:J797"/>
    <mergeCell ref="K797:M797"/>
    <mergeCell ref="B798:C798"/>
    <mergeCell ref="F798:G798"/>
    <mergeCell ref="I798:J798"/>
    <mergeCell ref="K798:M798"/>
    <mergeCell ref="B799:C799"/>
    <mergeCell ref="F799:G799"/>
    <mergeCell ref="I799:J799"/>
    <mergeCell ref="K799:M799"/>
    <mergeCell ref="B800:C800"/>
    <mergeCell ref="F800:G800"/>
    <mergeCell ref="I800:J800"/>
    <mergeCell ref="K800:M800"/>
    <mergeCell ref="B801:C801"/>
    <mergeCell ref="F801:G801"/>
    <mergeCell ref="I801:J801"/>
    <mergeCell ref="K801:M801"/>
    <mergeCell ref="B802:C802"/>
    <mergeCell ref="F802:G802"/>
    <mergeCell ref="I802:J802"/>
    <mergeCell ref="K802:M802"/>
    <mergeCell ref="B803:C803"/>
    <mergeCell ref="F803:G803"/>
    <mergeCell ref="I803:J803"/>
    <mergeCell ref="K803:M803"/>
    <mergeCell ref="B804:C804"/>
    <mergeCell ref="F804:G804"/>
    <mergeCell ref="I804:J804"/>
    <mergeCell ref="K804:M804"/>
    <mergeCell ref="B805:C805"/>
    <mergeCell ref="F805:G805"/>
    <mergeCell ref="I805:J805"/>
    <mergeCell ref="K805:M805"/>
    <mergeCell ref="B806:C806"/>
    <mergeCell ref="F806:G806"/>
    <mergeCell ref="I806:J806"/>
    <mergeCell ref="K806:M806"/>
    <mergeCell ref="A807:D808"/>
    <mergeCell ref="E807:G808"/>
    <mergeCell ref="I807:J807"/>
    <mergeCell ref="K807:M807"/>
    <mergeCell ref="I808:J808"/>
    <mergeCell ref="K808:M808"/>
    <mergeCell ref="B809:C809"/>
    <mergeCell ref="F809:G809"/>
    <mergeCell ref="I809:J809"/>
    <mergeCell ref="K809:M809"/>
    <mergeCell ref="B810:C810"/>
    <mergeCell ref="F810:G810"/>
    <mergeCell ref="I810:J810"/>
    <mergeCell ref="K810:M810"/>
    <mergeCell ref="B811:C811"/>
    <mergeCell ref="F811:G811"/>
    <mergeCell ref="I811:J811"/>
    <mergeCell ref="K811:M811"/>
    <mergeCell ref="A812:D813"/>
    <mergeCell ref="E812:G813"/>
    <mergeCell ref="I812:J812"/>
    <mergeCell ref="K812:M812"/>
    <mergeCell ref="I813:J813"/>
    <mergeCell ref="K813:M813"/>
    <mergeCell ref="B814:C814"/>
    <mergeCell ref="F814:G814"/>
    <mergeCell ref="I814:J814"/>
    <mergeCell ref="K814:M814"/>
    <mergeCell ref="B815:C815"/>
    <mergeCell ref="F815:G815"/>
    <mergeCell ref="I815:J815"/>
    <mergeCell ref="K815:M815"/>
    <mergeCell ref="B816:C816"/>
    <mergeCell ref="F816:G816"/>
    <mergeCell ref="I816:J816"/>
    <mergeCell ref="K816:M816"/>
    <mergeCell ref="B817:C817"/>
    <mergeCell ref="F817:G817"/>
    <mergeCell ref="I817:J817"/>
    <mergeCell ref="K817:M817"/>
    <mergeCell ref="B818:C818"/>
    <mergeCell ref="F818:G818"/>
    <mergeCell ref="I818:J818"/>
    <mergeCell ref="K818:M818"/>
    <mergeCell ref="B819:C819"/>
    <mergeCell ref="F819:G819"/>
    <mergeCell ref="I819:J819"/>
    <mergeCell ref="K819:M819"/>
    <mergeCell ref="B820:C820"/>
    <mergeCell ref="F820:G820"/>
    <mergeCell ref="I820:J820"/>
    <mergeCell ref="K820:M820"/>
    <mergeCell ref="B821:C821"/>
    <mergeCell ref="F821:G821"/>
    <mergeCell ref="I821:J821"/>
    <mergeCell ref="K821:M821"/>
    <mergeCell ref="B822:C822"/>
    <mergeCell ref="F822:G822"/>
    <mergeCell ref="I822:J822"/>
    <mergeCell ref="K822:M822"/>
    <mergeCell ref="B823:C823"/>
    <mergeCell ref="F823:G823"/>
    <mergeCell ref="I823:J823"/>
    <mergeCell ref="K823:M823"/>
    <mergeCell ref="B824:C824"/>
    <mergeCell ref="F824:G824"/>
    <mergeCell ref="I824:J824"/>
    <mergeCell ref="K824:M824"/>
    <mergeCell ref="B825:C825"/>
    <mergeCell ref="F825:G825"/>
    <mergeCell ref="I825:J825"/>
    <mergeCell ref="K825:M825"/>
    <mergeCell ref="B826:C826"/>
    <mergeCell ref="F826:G826"/>
    <mergeCell ref="I826:J826"/>
    <mergeCell ref="K826:M826"/>
    <mergeCell ref="B827:C827"/>
    <mergeCell ref="F827:G827"/>
    <mergeCell ref="I827:J827"/>
    <mergeCell ref="K827:M827"/>
    <mergeCell ref="B828:C828"/>
    <mergeCell ref="F828:G828"/>
    <mergeCell ref="I828:J828"/>
    <mergeCell ref="K828:M828"/>
    <mergeCell ref="A829:D830"/>
    <mergeCell ref="E829:G830"/>
    <mergeCell ref="I829:J829"/>
    <mergeCell ref="K829:M829"/>
    <mergeCell ref="I830:J830"/>
    <mergeCell ref="K830:M830"/>
    <mergeCell ref="B831:C831"/>
    <mergeCell ref="F831:G831"/>
    <mergeCell ref="I831:J831"/>
    <mergeCell ref="K831:M831"/>
    <mergeCell ref="B832:C832"/>
    <mergeCell ref="F832:G832"/>
    <mergeCell ref="I832:J832"/>
    <mergeCell ref="K832:M832"/>
    <mergeCell ref="B833:C833"/>
    <mergeCell ref="F833:G833"/>
    <mergeCell ref="I833:J833"/>
    <mergeCell ref="K833:M833"/>
    <mergeCell ref="A834:D835"/>
    <mergeCell ref="E834:G835"/>
    <mergeCell ref="I834:J834"/>
    <mergeCell ref="K834:M834"/>
    <mergeCell ref="I835:J835"/>
    <mergeCell ref="K835:M835"/>
    <mergeCell ref="B836:C836"/>
    <mergeCell ref="F836:G836"/>
    <mergeCell ref="I836:J836"/>
    <mergeCell ref="K836:M836"/>
    <mergeCell ref="B837:C837"/>
    <mergeCell ref="F837:G837"/>
    <mergeCell ref="I837:J837"/>
    <mergeCell ref="K837:M837"/>
    <mergeCell ref="B838:C838"/>
    <mergeCell ref="F838:G838"/>
    <mergeCell ref="I838:J838"/>
    <mergeCell ref="K838:M838"/>
    <mergeCell ref="B839:C839"/>
    <mergeCell ref="F839:G839"/>
    <mergeCell ref="I839:J839"/>
    <mergeCell ref="K839:M839"/>
    <mergeCell ref="B840:C840"/>
    <mergeCell ref="F840:G840"/>
    <mergeCell ref="I840:J840"/>
    <mergeCell ref="K840:M840"/>
    <mergeCell ref="B841:C841"/>
    <mergeCell ref="F841:G841"/>
    <mergeCell ref="I841:J841"/>
    <mergeCell ref="K841:M841"/>
    <mergeCell ref="B842:C842"/>
    <mergeCell ref="F842:G842"/>
    <mergeCell ref="I842:J842"/>
    <mergeCell ref="K842:M842"/>
    <mergeCell ref="B843:C843"/>
    <mergeCell ref="F843:G843"/>
    <mergeCell ref="I843:J843"/>
    <mergeCell ref="K843:M843"/>
    <mergeCell ref="A844:D845"/>
    <mergeCell ref="E844:G845"/>
    <mergeCell ref="I844:J844"/>
    <mergeCell ref="K844:M844"/>
    <mergeCell ref="I845:J845"/>
    <mergeCell ref="K845:M845"/>
    <mergeCell ref="B846:C846"/>
    <mergeCell ref="F846:G846"/>
    <mergeCell ref="I846:J846"/>
    <mergeCell ref="K846:M846"/>
    <mergeCell ref="B847:C847"/>
    <mergeCell ref="F847:G847"/>
    <mergeCell ref="I847:J847"/>
    <mergeCell ref="K847:M847"/>
    <mergeCell ref="B848:C848"/>
    <mergeCell ref="F848:G848"/>
    <mergeCell ref="I848:J848"/>
    <mergeCell ref="K848:M848"/>
    <mergeCell ref="A849:D850"/>
    <mergeCell ref="E849:G850"/>
    <mergeCell ref="I849:J849"/>
    <mergeCell ref="K849:M849"/>
    <mergeCell ref="I850:J850"/>
    <mergeCell ref="K850:M850"/>
    <mergeCell ref="B851:C851"/>
    <mergeCell ref="F851:G851"/>
    <mergeCell ref="I851:J851"/>
    <mergeCell ref="K851:M851"/>
    <mergeCell ref="B852:C852"/>
    <mergeCell ref="F852:G852"/>
    <mergeCell ref="I852:J852"/>
    <mergeCell ref="K852:M852"/>
    <mergeCell ref="B853:C853"/>
    <mergeCell ref="F853:G853"/>
    <mergeCell ref="I853:J853"/>
    <mergeCell ref="K853:M853"/>
    <mergeCell ref="A854:D855"/>
    <mergeCell ref="E854:G855"/>
    <mergeCell ref="I854:J854"/>
    <mergeCell ref="K854:M854"/>
    <mergeCell ref="I855:J855"/>
    <mergeCell ref="K855:M855"/>
    <mergeCell ref="B856:C856"/>
    <mergeCell ref="F856:G856"/>
    <mergeCell ref="I856:J856"/>
    <mergeCell ref="K856:M856"/>
    <mergeCell ref="A857:D858"/>
    <mergeCell ref="E857:G858"/>
    <mergeCell ref="I857:J857"/>
    <mergeCell ref="K857:M857"/>
    <mergeCell ref="I858:J858"/>
    <mergeCell ref="K858:M858"/>
    <mergeCell ref="B859:C859"/>
    <mergeCell ref="F859:G859"/>
    <mergeCell ref="I859:J859"/>
    <mergeCell ref="K859:M859"/>
    <mergeCell ref="B860:C860"/>
    <mergeCell ref="F860:G860"/>
    <mergeCell ref="I860:J860"/>
    <mergeCell ref="K860:M860"/>
    <mergeCell ref="B861:C861"/>
    <mergeCell ref="F861:G861"/>
    <mergeCell ref="I861:J861"/>
    <mergeCell ref="K861:M861"/>
    <mergeCell ref="B862:C862"/>
    <mergeCell ref="F862:G862"/>
    <mergeCell ref="I862:J862"/>
    <mergeCell ref="K862:M862"/>
    <mergeCell ref="B863:C863"/>
    <mergeCell ref="F863:G863"/>
    <mergeCell ref="I863:J863"/>
    <mergeCell ref="K863:M863"/>
    <mergeCell ref="B864:C864"/>
    <mergeCell ref="F864:G864"/>
    <mergeCell ref="I864:J864"/>
    <mergeCell ref="K864:M864"/>
    <mergeCell ref="B865:C865"/>
    <mergeCell ref="F865:G865"/>
    <mergeCell ref="I865:J865"/>
    <mergeCell ref="K865:M865"/>
    <mergeCell ref="B866:C866"/>
    <mergeCell ref="F866:G866"/>
    <mergeCell ref="I866:J866"/>
    <mergeCell ref="K866:M866"/>
    <mergeCell ref="B867:C867"/>
    <mergeCell ref="F867:G867"/>
    <mergeCell ref="I867:J867"/>
    <mergeCell ref="K867:M867"/>
    <mergeCell ref="B868:C868"/>
    <mergeCell ref="F868:G868"/>
    <mergeCell ref="I868:J868"/>
    <mergeCell ref="K868:M868"/>
    <mergeCell ref="B869:C869"/>
    <mergeCell ref="F869:G869"/>
    <mergeCell ref="I869:J869"/>
    <mergeCell ref="K869:M869"/>
    <mergeCell ref="B870:C870"/>
    <mergeCell ref="F870:G870"/>
    <mergeCell ref="I870:J870"/>
    <mergeCell ref="K870:M870"/>
    <mergeCell ref="B871:C871"/>
    <mergeCell ref="F871:G871"/>
    <mergeCell ref="I871:J871"/>
    <mergeCell ref="K871:M871"/>
    <mergeCell ref="B872:C872"/>
    <mergeCell ref="F872:G872"/>
    <mergeCell ref="I872:J872"/>
    <mergeCell ref="K872:M872"/>
    <mergeCell ref="A873:D874"/>
    <mergeCell ref="E873:G874"/>
    <mergeCell ref="I873:J873"/>
    <mergeCell ref="K873:M873"/>
    <mergeCell ref="I874:J874"/>
    <mergeCell ref="K874:M874"/>
    <mergeCell ref="B875:C875"/>
    <mergeCell ref="F875:G875"/>
    <mergeCell ref="I875:J875"/>
    <mergeCell ref="K875:M875"/>
    <mergeCell ref="B876:C876"/>
    <mergeCell ref="F876:G876"/>
    <mergeCell ref="I876:J876"/>
    <mergeCell ref="K876:M876"/>
    <mergeCell ref="B877:C877"/>
    <mergeCell ref="F877:G877"/>
    <mergeCell ref="I877:J877"/>
    <mergeCell ref="K877:M877"/>
    <mergeCell ref="B878:C878"/>
    <mergeCell ref="F878:G878"/>
    <mergeCell ref="I878:J878"/>
    <mergeCell ref="K878:M878"/>
    <mergeCell ref="B879:C879"/>
    <mergeCell ref="F879:G879"/>
    <mergeCell ref="I879:J879"/>
    <mergeCell ref="K879:M879"/>
    <mergeCell ref="B880:C880"/>
    <mergeCell ref="F880:G880"/>
    <mergeCell ref="I880:J880"/>
    <mergeCell ref="K880:M880"/>
    <mergeCell ref="B881:C881"/>
    <mergeCell ref="F881:G881"/>
    <mergeCell ref="I881:J881"/>
    <mergeCell ref="K881:M881"/>
    <mergeCell ref="A882:D883"/>
    <mergeCell ref="E882:G883"/>
    <mergeCell ref="I882:J882"/>
    <mergeCell ref="K882:M882"/>
    <mergeCell ref="I883:J883"/>
    <mergeCell ref="K883:M883"/>
    <mergeCell ref="B884:C884"/>
    <mergeCell ref="F884:G884"/>
    <mergeCell ref="I884:J884"/>
    <mergeCell ref="K884:M884"/>
    <mergeCell ref="A885:D886"/>
    <mergeCell ref="E885:G886"/>
    <mergeCell ref="I885:J885"/>
    <mergeCell ref="K885:M885"/>
    <mergeCell ref="I886:J886"/>
    <mergeCell ref="K886:M886"/>
    <mergeCell ref="B887:C887"/>
    <mergeCell ref="F887:G887"/>
    <mergeCell ref="I887:J887"/>
    <mergeCell ref="K887:M887"/>
    <mergeCell ref="B888:C888"/>
    <mergeCell ref="F888:G888"/>
    <mergeCell ref="I888:J888"/>
    <mergeCell ref="K888:M888"/>
    <mergeCell ref="B889:C889"/>
    <mergeCell ref="F889:G889"/>
    <mergeCell ref="I889:J889"/>
    <mergeCell ref="K889:M889"/>
    <mergeCell ref="B890:C890"/>
    <mergeCell ref="F890:G890"/>
    <mergeCell ref="I890:J890"/>
    <mergeCell ref="K890:M890"/>
    <mergeCell ref="B891:C891"/>
    <mergeCell ref="F891:G891"/>
    <mergeCell ref="I891:J891"/>
    <mergeCell ref="K891:M891"/>
    <mergeCell ref="B892:C892"/>
    <mergeCell ref="F892:G892"/>
    <mergeCell ref="I892:J892"/>
    <mergeCell ref="K892:M892"/>
    <mergeCell ref="B893:C893"/>
    <mergeCell ref="F893:G893"/>
    <mergeCell ref="I893:J893"/>
    <mergeCell ref="K893:M893"/>
    <mergeCell ref="A894:D895"/>
    <mergeCell ref="E894:G895"/>
    <mergeCell ref="I894:J894"/>
    <mergeCell ref="K894:M894"/>
    <mergeCell ref="I895:J895"/>
    <mergeCell ref="K895:M895"/>
    <mergeCell ref="B896:C896"/>
    <mergeCell ref="F896:G896"/>
    <mergeCell ref="I896:J896"/>
    <mergeCell ref="K896:M896"/>
    <mergeCell ref="B897:C897"/>
    <mergeCell ref="F897:G897"/>
    <mergeCell ref="I897:J897"/>
    <mergeCell ref="K897:M897"/>
    <mergeCell ref="B898:C898"/>
    <mergeCell ref="F898:G898"/>
    <mergeCell ref="I898:J898"/>
    <mergeCell ref="K898:M898"/>
    <mergeCell ref="B899:C899"/>
    <mergeCell ref="F899:G899"/>
    <mergeCell ref="I899:J899"/>
    <mergeCell ref="K899:M899"/>
    <mergeCell ref="B900:C900"/>
    <mergeCell ref="F900:G900"/>
    <mergeCell ref="I900:J900"/>
    <mergeCell ref="K900:M900"/>
    <mergeCell ref="B901:C901"/>
    <mergeCell ref="F901:G901"/>
    <mergeCell ref="I901:J901"/>
    <mergeCell ref="K901:M901"/>
    <mergeCell ref="B902:C902"/>
    <mergeCell ref="F902:G902"/>
    <mergeCell ref="I902:J902"/>
    <mergeCell ref="K902:M902"/>
    <mergeCell ref="A903:D904"/>
    <mergeCell ref="E903:G904"/>
    <mergeCell ref="I903:J903"/>
    <mergeCell ref="K903:M903"/>
    <mergeCell ref="I904:J904"/>
    <mergeCell ref="K904:M904"/>
    <mergeCell ref="B905:C905"/>
    <mergeCell ref="F905:G905"/>
    <mergeCell ref="I905:J905"/>
    <mergeCell ref="K905:M905"/>
    <mergeCell ref="B906:C906"/>
    <mergeCell ref="F906:G906"/>
    <mergeCell ref="I906:J906"/>
    <mergeCell ref="K906:M906"/>
    <mergeCell ref="B907:C907"/>
    <mergeCell ref="F907:G907"/>
    <mergeCell ref="I907:J907"/>
    <mergeCell ref="K907:M907"/>
    <mergeCell ref="B908:C908"/>
    <mergeCell ref="F908:G908"/>
    <mergeCell ref="I908:J908"/>
    <mergeCell ref="K908:M908"/>
    <mergeCell ref="B909:C909"/>
    <mergeCell ref="F909:G909"/>
    <mergeCell ref="I909:J909"/>
    <mergeCell ref="K909:M909"/>
    <mergeCell ref="B910:C910"/>
    <mergeCell ref="F910:G910"/>
    <mergeCell ref="I910:J910"/>
    <mergeCell ref="K910:M910"/>
    <mergeCell ref="B911:C911"/>
    <mergeCell ref="F911:G911"/>
    <mergeCell ref="I911:J911"/>
    <mergeCell ref="K911:M911"/>
    <mergeCell ref="B912:C912"/>
    <mergeCell ref="F912:G912"/>
    <mergeCell ref="I912:J912"/>
    <mergeCell ref="K912:M912"/>
    <mergeCell ref="B913:C913"/>
    <mergeCell ref="F913:G913"/>
    <mergeCell ref="I913:J913"/>
    <mergeCell ref="K913:M913"/>
    <mergeCell ref="B914:C914"/>
    <mergeCell ref="F914:G914"/>
    <mergeCell ref="I914:J914"/>
    <mergeCell ref="K914:M914"/>
    <mergeCell ref="B915:C915"/>
    <mergeCell ref="F915:G915"/>
    <mergeCell ref="I915:J915"/>
    <mergeCell ref="K915:M915"/>
    <mergeCell ref="B916:C916"/>
    <mergeCell ref="F916:G916"/>
    <mergeCell ref="I916:J916"/>
    <mergeCell ref="K916:M916"/>
    <mergeCell ref="B917:C917"/>
    <mergeCell ref="F917:G917"/>
    <mergeCell ref="I917:J917"/>
    <mergeCell ref="K917:M917"/>
    <mergeCell ref="B918:C918"/>
    <mergeCell ref="F918:G918"/>
    <mergeCell ref="I918:J918"/>
    <mergeCell ref="K918:M918"/>
    <mergeCell ref="B919:C919"/>
    <mergeCell ref="F919:G919"/>
    <mergeCell ref="I919:J919"/>
    <mergeCell ref="K919:M919"/>
    <mergeCell ref="B920:C920"/>
    <mergeCell ref="F920:G920"/>
    <mergeCell ref="I920:J920"/>
    <mergeCell ref="K920:M920"/>
    <mergeCell ref="B921:C921"/>
    <mergeCell ref="F921:G921"/>
    <mergeCell ref="I921:J921"/>
    <mergeCell ref="K921:M921"/>
    <mergeCell ref="B922:C922"/>
    <mergeCell ref="F922:G922"/>
    <mergeCell ref="I922:J922"/>
    <mergeCell ref="K922:M922"/>
    <mergeCell ref="B923:C923"/>
    <mergeCell ref="F923:G923"/>
    <mergeCell ref="I923:J923"/>
    <mergeCell ref="K923:M923"/>
    <mergeCell ref="B924:C924"/>
    <mergeCell ref="F924:G924"/>
    <mergeCell ref="I924:J924"/>
    <mergeCell ref="K924:M924"/>
    <mergeCell ref="B925:C925"/>
    <mergeCell ref="F925:G925"/>
    <mergeCell ref="I925:J925"/>
    <mergeCell ref="K925:M925"/>
    <mergeCell ref="B926:C926"/>
    <mergeCell ref="F926:G926"/>
    <mergeCell ref="I926:J926"/>
    <mergeCell ref="K926:M926"/>
    <mergeCell ref="B927:C927"/>
    <mergeCell ref="F927:G927"/>
    <mergeCell ref="I927:J927"/>
    <mergeCell ref="K927:M927"/>
    <mergeCell ref="B928:C928"/>
    <mergeCell ref="F928:G928"/>
    <mergeCell ref="I928:J928"/>
    <mergeCell ref="K928:M928"/>
    <mergeCell ref="B929:C929"/>
    <mergeCell ref="F929:G929"/>
    <mergeCell ref="I929:J929"/>
    <mergeCell ref="K929:M929"/>
    <mergeCell ref="B930:C930"/>
    <mergeCell ref="F930:G930"/>
    <mergeCell ref="I930:J930"/>
    <mergeCell ref="K930:M930"/>
    <mergeCell ref="B931:C931"/>
    <mergeCell ref="F931:G931"/>
    <mergeCell ref="I931:J931"/>
    <mergeCell ref="K931:M931"/>
    <mergeCell ref="B932:C932"/>
    <mergeCell ref="F932:G932"/>
    <mergeCell ref="I932:J932"/>
    <mergeCell ref="K932:M932"/>
    <mergeCell ref="B933:C933"/>
    <mergeCell ref="F933:G933"/>
    <mergeCell ref="I933:J933"/>
    <mergeCell ref="K933:M933"/>
    <mergeCell ref="B934:C934"/>
    <mergeCell ref="F934:G934"/>
    <mergeCell ref="I934:J934"/>
    <mergeCell ref="K934:M934"/>
    <mergeCell ref="B935:C935"/>
    <mergeCell ref="F935:G935"/>
    <mergeCell ref="I935:J935"/>
    <mergeCell ref="K935:M935"/>
    <mergeCell ref="B936:C936"/>
    <mergeCell ref="F936:G936"/>
    <mergeCell ref="I936:J936"/>
    <mergeCell ref="K936:M936"/>
    <mergeCell ref="B937:C937"/>
    <mergeCell ref="F937:G937"/>
    <mergeCell ref="I937:J937"/>
    <mergeCell ref="K937:M937"/>
    <mergeCell ref="B938:C938"/>
    <mergeCell ref="F938:G938"/>
    <mergeCell ref="I938:J938"/>
    <mergeCell ref="K938:M938"/>
    <mergeCell ref="B939:C939"/>
    <mergeCell ref="F939:G939"/>
    <mergeCell ref="I939:J939"/>
    <mergeCell ref="K939:M939"/>
    <mergeCell ref="B940:C940"/>
    <mergeCell ref="F940:G940"/>
    <mergeCell ref="I940:J940"/>
    <mergeCell ref="K940:M940"/>
    <mergeCell ref="B941:C941"/>
    <mergeCell ref="F941:G941"/>
    <mergeCell ref="I941:J941"/>
    <mergeCell ref="K941:M941"/>
    <mergeCell ref="B942:C942"/>
    <mergeCell ref="F942:G942"/>
    <mergeCell ref="I942:J942"/>
    <mergeCell ref="K942:M942"/>
    <mergeCell ref="B943:C943"/>
    <mergeCell ref="F943:G943"/>
    <mergeCell ref="I943:J943"/>
    <mergeCell ref="K943:M943"/>
    <mergeCell ref="B944:C944"/>
    <mergeCell ref="F944:G944"/>
    <mergeCell ref="I944:J944"/>
    <mergeCell ref="K944:M944"/>
    <mergeCell ref="B945:C945"/>
    <mergeCell ref="F945:G945"/>
    <mergeCell ref="I945:J945"/>
    <mergeCell ref="K945:M945"/>
    <mergeCell ref="B946:C946"/>
    <mergeCell ref="F946:G946"/>
    <mergeCell ref="I946:J946"/>
    <mergeCell ref="K946:M946"/>
    <mergeCell ref="B947:C947"/>
    <mergeCell ref="F947:G947"/>
    <mergeCell ref="I947:J947"/>
    <mergeCell ref="K947:M947"/>
    <mergeCell ref="B948:C948"/>
    <mergeCell ref="F948:G948"/>
    <mergeCell ref="I948:J948"/>
    <mergeCell ref="K948:M948"/>
    <mergeCell ref="B949:C949"/>
    <mergeCell ref="F949:G949"/>
    <mergeCell ref="I949:J949"/>
    <mergeCell ref="K949:M949"/>
    <mergeCell ref="B950:C950"/>
    <mergeCell ref="F950:G950"/>
    <mergeCell ref="I950:J950"/>
    <mergeCell ref="K950:M950"/>
    <mergeCell ref="B951:C951"/>
    <mergeCell ref="F951:G951"/>
    <mergeCell ref="I951:J951"/>
    <mergeCell ref="K951:M951"/>
    <mergeCell ref="B952:C952"/>
    <mergeCell ref="F952:G952"/>
    <mergeCell ref="I952:J952"/>
    <mergeCell ref="K952:M952"/>
    <mergeCell ref="B953:C953"/>
    <mergeCell ref="F953:G953"/>
    <mergeCell ref="I953:J953"/>
    <mergeCell ref="K953:M953"/>
    <mergeCell ref="B954:C954"/>
    <mergeCell ref="F954:G954"/>
    <mergeCell ref="I954:J954"/>
    <mergeCell ref="K954:M954"/>
    <mergeCell ref="B955:C955"/>
    <mergeCell ref="F955:G955"/>
    <mergeCell ref="I955:J955"/>
    <mergeCell ref="K955:M955"/>
    <mergeCell ref="B956:C956"/>
    <mergeCell ref="F956:G956"/>
    <mergeCell ref="I956:J956"/>
    <mergeCell ref="K956:M956"/>
    <mergeCell ref="B957:C957"/>
    <mergeCell ref="F957:G957"/>
    <mergeCell ref="I957:J957"/>
    <mergeCell ref="K957:M957"/>
    <mergeCell ref="B958:C958"/>
    <mergeCell ref="F958:G958"/>
    <mergeCell ref="I958:J958"/>
    <mergeCell ref="K958:M958"/>
    <mergeCell ref="B959:C959"/>
    <mergeCell ref="F959:G959"/>
    <mergeCell ref="I959:J959"/>
    <mergeCell ref="K959:M959"/>
    <mergeCell ref="B960:C960"/>
    <mergeCell ref="F960:G960"/>
    <mergeCell ref="I960:J960"/>
    <mergeCell ref="K960:M960"/>
    <mergeCell ref="B961:C961"/>
    <mergeCell ref="F961:G961"/>
    <mergeCell ref="I961:J961"/>
    <mergeCell ref="K961:M961"/>
    <mergeCell ref="B962:C962"/>
    <mergeCell ref="F962:G962"/>
    <mergeCell ref="I962:J962"/>
    <mergeCell ref="K962:M962"/>
    <mergeCell ref="B963:C963"/>
    <mergeCell ref="F963:G963"/>
    <mergeCell ref="I963:J963"/>
    <mergeCell ref="K963:M963"/>
    <mergeCell ref="B964:C964"/>
    <mergeCell ref="F964:G964"/>
    <mergeCell ref="I964:J964"/>
    <mergeCell ref="K964:M964"/>
    <mergeCell ref="B965:C965"/>
    <mergeCell ref="F965:G965"/>
    <mergeCell ref="I965:J965"/>
    <mergeCell ref="K965:M965"/>
    <mergeCell ref="B966:C966"/>
    <mergeCell ref="F966:G966"/>
    <mergeCell ref="I966:J966"/>
    <mergeCell ref="K966:M966"/>
    <mergeCell ref="B967:C967"/>
    <mergeCell ref="F967:G967"/>
    <mergeCell ref="I967:J967"/>
    <mergeCell ref="K967:M967"/>
    <mergeCell ref="B968:C968"/>
    <mergeCell ref="F968:G968"/>
    <mergeCell ref="I968:J968"/>
    <mergeCell ref="K968:M968"/>
    <mergeCell ref="B969:C969"/>
    <mergeCell ref="F969:G969"/>
    <mergeCell ref="I969:J969"/>
    <mergeCell ref="K969:M969"/>
    <mergeCell ref="B970:C970"/>
    <mergeCell ref="F970:G970"/>
    <mergeCell ref="I970:J970"/>
    <mergeCell ref="K970:M970"/>
    <mergeCell ref="B971:C971"/>
    <mergeCell ref="F971:G971"/>
    <mergeCell ref="I971:J971"/>
    <mergeCell ref="K971:M971"/>
    <mergeCell ref="B972:C972"/>
    <mergeCell ref="F972:G972"/>
    <mergeCell ref="I972:J972"/>
    <mergeCell ref="K972:M972"/>
    <mergeCell ref="B973:C973"/>
    <mergeCell ref="F973:G973"/>
    <mergeCell ref="I973:J973"/>
    <mergeCell ref="K973:M973"/>
    <mergeCell ref="B974:C974"/>
    <mergeCell ref="F974:G974"/>
    <mergeCell ref="I974:J974"/>
    <mergeCell ref="K974:M974"/>
    <mergeCell ref="B975:C975"/>
    <mergeCell ref="F975:G975"/>
    <mergeCell ref="I975:J975"/>
    <mergeCell ref="K975:M975"/>
    <mergeCell ref="B976:C976"/>
    <mergeCell ref="F976:G976"/>
    <mergeCell ref="I976:J976"/>
    <mergeCell ref="K976:M976"/>
    <mergeCell ref="B977:C977"/>
    <mergeCell ref="F977:G977"/>
    <mergeCell ref="I977:J977"/>
    <mergeCell ref="K977:M977"/>
    <mergeCell ref="B978:C978"/>
    <mergeCell ref="F978:G978"/>
    <mergeCell ref="I978:J978"/>
    <mergeCell ref="K978:M978"/>
    <mergeCell ref="B979:C979"/>
    <mergeCell ref="F979:G979"/>
    <mergeCell ref="I979:J979"/>
    <mergeCell ref="K979:M979"/>
    <mergeCell ref="B980:C980"/>
    <mergeCell ref="F980:G980"/>
    <mergeCell ref="I980:J980"/>
    <mergeCell ref="K980:M980"/>
    <mergeCell ref="B981:C981"/>
    <mergeCell ref="F981:G981"/>
    <mergeCell ref="I981:J981"/>
    <mergeCell ref="K981:M981"/>
    <mergeCell ref="B982:C982"/>
    <mergeCell ref="F982:G982"/>
    <mergeCell ref="I982:J982"/>
    <mergeCell ref="K982:M982"/>
    <mergeCell ref="B983:C983"/>
    <mergeCell ref="F983:G983"/>
    <mergeCell ref="I983:J983"/>
    <mergeCell ref="K983:M983"/>
    <mergeCell ref="B984:C984"/>
    <mergeCell ref="F984:G984"/>
    <mergeCell ref="I984:J984"/>
    <mergeCell ref="K984:M984"/>
    <mergeCell ref="B985:C985"/>
    <mergeCell ref="F985:G985"/>
    <mergeCell ref="I985:J985"/>
    <mergeCell ref="K985:M985"/>
    <mergeCell ref="B986:C986"/>
    <mergeCell ref="F986:G986"/>
    <mergeCell ref="I986:J986"/>
    <mergeCell ref="K986:M986"/>
    <mergeCell ref="B987:C987"/>
    <mergeCell ref="F987:G987"/>
    <mergeCell ref="I987:J987"/>
    <mergeCell ref="K987:M987"/>
    <mergeCell ref="B988:C988"/>
    <mergeCell ref="F988:G988"/>
    <mergeCell ref="I988:J988"/>
    <mergeCell ref="K988:M988"/>
    <mergeCell ref="B989:C989"/>
    <mergeCell ref="F989:G989"/>
    <mergeCell ref="I989:J989"/>
    <mergeCell ref="K989:M989"/>
    <mergeCell ref="B990:C990"/>
    <mergeCell ref="F990:G990"/>
    <mergeCell ref="I990:J990"/>
    <mergeCell ref="K990:M990"/>
    <mergeCell ref="B991:C991"/>
    <mergeCell ref="F991:G991"/>
    <mergeCell ref="I991:J991"/>
    <mergeCell ref="K991:M991"/>
    <mergeCell ref="B992:C992"/>
    <mergeCell ref="F992:G992"/>
    <mergeCell ref="I992:J992"/>
    <mergeCell ref="K992:M992"/>
    <mergeCell ref="B993:C993"/>
    <mergeCell ref="F993:G993"/>
    <mergeCell ref="I993:J993"/>
    <mergeCell ref="K993:M993"/>
    <mergeCell ref="B994:C994"/>
    <mergeCell ref="F994:G994"/>
    <mergeCell ref="I994:J994"/>
    <mergeCell ref="K994:M994"/>
    <mergeCell ref="B995:C995"/>
    <mergeCell ref="F995:G995"/>
    <mergeCell ref="I995:J995"/>
    <mergeCell ref="K995:M995"/>
    <mergeCell ref="B996:C996"/>
    <mergeCell ref="F996:G996"/>
    <mergeCell ref="I996:J996"/>
    <mergeCell ref="K996:M996"/>
    <mergeCell ref="B997:C997"/>
    <mergeCell ref="F997:G997"/>
    <mergeCell ref="I997:J997"/>
    <mergeCell ref="K997:M997"/>
    <mergeCell ref="B998:C998"/>
    <mergeCell ref="F998:G998"/>
    <mergeCell ref="I998:J998"/>
    <mergeCell ref="K998:M998"/>
    <mergeCell ref="B999:C999"/>
    <mergeCell ref="F999:G999"/>
    <mergeCell ref="I999:J999"/>
    <mergeCell ref="K999:M999"/>
    <mergeCell ref="B1000:C1000"/>
    <mergeCell ref="F1000:G1000"/>
    <mergeCell ref="I1000:J1000"/>
    <mergeCell ref="K1000:M1000"/>
    <mergeCell ref="B1001:C1001"/>
    <mergeCell ref="F1001:G1001"/>
    <mergeCell ref="I1001:J1001"/>
    <mergeCell ref="K1001:M1001"/>
    <mergeCell ref="B1002:C1002"/>
    <mergeCell ref="F1002:G1002"/>
    <mergeCell ref="I1002:J1002"/>
    <mergeCell ref="K1002:M1002"/>
    <mergeCell ref="B1003:C1003"/>
    <mergeCell ref="F1003:G1003"/>
    <mergeCell ref="I1003:J1003"/>
    <mergeCell ref="K1003:M1003"/>
    <mergeCell ref="B1004:C1004"/>
    <mergeCell ref="F1004:G1004"/>
    <mergeCell ref="I1004:J1004"/>
    <mergeCell ref="K1004:M1004"/>
    <mergeCell ref="B1005:C1005"/>
    <mergeCell ref="F1005:G1005"/>
    <mergeCell ref="I1005:J1005"/>
    <mergeCell ref="K1005:M1005"/>
    <mergeCell ref="B1006:C1006"/>
    <mergeCell ref="F1006:G1006"/>
    <mergeCell ref="I1006:J1006"/>
    <mergeCell ref="K1006:M1006"/>
    <mergeCell ref="B1007:C1007"/>
    <mergeCell ref="F1007:G1007"/>
    <mergeCell ref="I1007:J1007"/>
    <mergeCell ref="K1007:M1007"/>
    <mergeCell ref="B1008:C1008"/>
    <mergeCell ref="F1008:G1008"/>
    <mergeCell ref="I1008:J1008"/>
    <mergeCell ref="K1008:M1008"/>
    <mergeCell ref="B1009:C1009"/>
    <mergeCell ref="F1009:G1009"/>
    <mergeCell ref="I1009:J1009"/>
    <mergeCell ref="K1009:M1009"/>
    <mergeCell ref="B1010:C1010"/>
    <mergeCell ref="F1010:G1010"/>
    <mergeCell ref="I1010:J1010"/>
    <mergeCell ref="K1010:M1010"/>
    <mergeCell ref="B1011:C1011"/>
    <mergeCell ref="F1011:G1011"/>
    <mergeCell ref="I1011:J1011"/>
    <mergeCell ref="K1011:M1011"/>
    <mergeCell ref="B1012:C1012"/>
    <mergeCell ref="F1012:G1012"/>
    <mergeCell ref="I1012:J1012"/>
    <mergeCell ref="K1012:M1012"/>
    <mergeCell ref="B1013:C1013"/>
    <mergeCell ref="F1013:G1013"/>
    <mergeCell ref="I1013:J1013"/>
    <mergeCell ref="K1013:M1013"/>
    <mergeCell ref="B1014:C1014"/>
    <mergeCell ref="F1014:G1014"/>
    <mergeCell ref="I1014:J1014"/>
    <mergeCell ref="K1014:M1014"/>
    <mergeCell ref="B1015:C1015"/>
    <mergeCell ref="F1015:G1015"/>
    <mergeCell ref="I1015:J1015"/>
    <mergeCell ref="K1015:M1015"/>
    <mergeCell ref="B1016:C1016"/>
    <mergeCell ref="F1016:G1016"/>
    <mergeCell ref="I1016:J1016"/>
    <mergeCell ref="K1016:M1016"/>
    <mergeCell ref="B1017:C1017"/>
    <mergeCell ref="F1017:G1017"/>
    <mergeCell ref="I1017:J1017"/>
    <mergeCell ref="K1017:M1017"/>
    <mergeCell ref="B1018:C1018"/>
    <mergeCell ref="F1018:G1018"/>
    <mergeCell ref="I1018:J1018"/>
    <mergeCell ref="K1018:M1018"/>
    <mergeCell ref="B1019:C1019"/>
    <mergeCell ref="F1019:G1019"/>
    <mergeCell ref="I1019:J1019"/>
    <mergeCell ref="K1019:M1019"/>
    <mergeCell ref="B1020:C1020"/>
    <mergeCell ref="F1020:G1020"/>
    <mergeCell ref="I1020:J1020"/>
    <mergeCell ref="K1020:M1020"/>
    <mergeCell ref="B1021:C1021"/>
    <mergeCell ref="F1021:G1021"/>
    <mergeCell ref="I1021:J1021"/>
    <mergeCell ref="K1021:M1021"/>
    <mergeCell ref="B1022:C1022"/>
    <mergeCell ref="F1022:G1022"/>
    <mergeCell ref="I1022:J1022"/>
    <mergeCell ref="K1022:M1022"/>
    <mergeCell ref="B1023:C1023"/>
    <mergeCell ref="F1023:G1023"/>
    <mergeCell ref="I1023:J1023"/>
    <mergeCell ref="K1023:M1023"/>
    <mergeCell ref="B1024:C1024"/>
    <mergeCell ref="F1024:G1024"/>
    <mergeCell ref="I1024:J1024"/>
    <mergeCell ref="K1024:M1024"/>
    <mergeCell ref="B1025:C1025"/>
    <mergeCell ref="F1025:G1025"/>
    <mergeCell ref="I1025:J1025"/>
    <mergeCell ref="K1025:M1025"/>
    <mergeCell ref="B1026:C1026"/>
    <mergeCell ref="F1026:G1026"/>
    <mergeCell ref="I1026:J1026"/>
    <mergeCell ref="K1026:M1026"/>
    <mergeCell ref="B1027:C1027"/>
    <mergeCell ref="F1027:G1027"/>
    <mergeCell ref="I1027:J1027"/>
    <mergeCell ref="K1027:M1027"/>
    <mergeCell ref="B1028:C1028"/>
    <mergeCell ref="F1028:G1028"/>
    <mergeCell ref="I1028:J1028"/>
    <mergeCell ref="K1028:M1028"/>
    <mergeCell ref="B1029:C1029"/>
    <mergeCell ref="F1029:G1029"/>
    <mergeCell ref="I1029:J1029"/>
    <mergeCell ref="K1029:M1029"/>
    <mergeCell ref="B1030:C1030"/>
    <mergeCell ref="F1030:G1030"/>
    <mergeCell ref="I1030:J1030"/>
    <mergeCell ref="K1030:M1030"/>
    <mergeCell ref="B1031:C1031"/>
    <mergeCell ref="F1031:G1031"/>
    <mergeCell ref="I1031:J1031"/>
    <mergeCell ref="K1031:M1031"/>
    <mergeCell ref="B1032:C1032"/>
    <mergeCell ref="F1032:G1032"/>
    <mergeCell ref="I1032:J1032"/>
    <mergeCell ref="K1032:M1032"/>
    <mergeCell ref="B1033:C1033"/>
    <mergeCell ref="F1033:G1033"/>
    <mergeCell ref="I1033:J1033"/>
    <mergeCell ref="K1033:M1033"/>
    <mergeCell ref="B1034:C1034"/>
    <mergeCell ref="F1034:G1034"/>
    <mergeCell ref="I1034:J1034"/>
    <mergeCell ref="K1034:M1034"/>
    <mergeCell ref="B1035:C1035"/>
    <mergeCell ref="F1035:G1035"/>
    <mergeCell ref="I1035:J1035"/>
    <mergeCell ref="K1035:M1035"/>
    <mergeCell ref="B1036:C1036"/>
    <mergeCell ref="F1036:G1036"/>
    <mergeCell ref="I1036:J1036"/>
    <mergeCell ref="K1036:M1036"/>
    <mergeCell ref="B1037:C1037"/>
    <mergeCell ref="F1037:G1037"/>
    <mergeCell ref="I1037:J1037"/>
    <mergeCell ref="K1037:M1037"/>
    <mergeCell ref="B1038:C1038"/>
    <mergeCell ref="F1038:G1038"/>
    <mergeCell ref="I1038:J1038"/>
    <mergeCell ref="K1038:M1038"/>
    <mergeCell ref="B1039:C1039"/>
    <mergeCell ref="F1039:G1039"/>
    <mergeCell ref="I1039:J1039"/>
    <mergeCell ref="K1039:M1039"/>
    <mergeCell ref="B1040:C1040"/>
    <mergeCell ref="F1040:G1040"/>
    <mergeCell ref="I1040:J1040"/>
    <mergeCell ref="K1040:M1040"/>
    <mergeCell ref="B1041:C1041"/>
    <mergeCell ref="F1041:G1041"/>
    <mergeCell ref="I1041:J1041"/>
    <mergeCell ref="K1041:M1041"/>
    <mergeCell ref="A1042:D1043"/>
    <mergeCell ref="E1042:G1043"/>
    <mergeCell ref="I1042:J1042"/>
    <mergeCell ref="K1042:M1042"/>
    <mergeCell ref="I1043:J1043"/>
    <mergeCell ref="K1043:M1043"/>
    <mergeCell ref="B1044:C1044"/>
    <mergeCell ref="F1044:G1044"/>
    <mergeCell ref="I1044:J1044"/>
    <mergeCell ref="K1044:M1044"/>
    <mergeCell ref="B1045:C1045"/>
    <mergeCell ref="F1045:G1045"/>
    <mergeCell ref="I1045:J1045"/>
    <mergeCell ref="K1045:M1045"/>
    <mergeCell ref="B1046:C1046"/>
    <mergeCell ref="F1046:G1046"/>
    <mergeCell ref="I1046:J1046"/>
    <mergeCell ref="K1046:M1046"/>
    <mergeCell ref="B1047:C1047"/>
    <mergeCell ref="F1047:G1047"/>
    <mergeCell ref="I1047:J1047"/>
    <mergeCell ref="K1047:M1047"/>
    <mergeCell ref="B1048:C1048"/>
    <mergeCell ref="F1048:G1048"/>
    <mergeCell ref="I1048:J1048"/>
    <mergeCell ref="K1048:M1048"/>
    <mergeCell ref="B1049:C1049"/>
    <mergeCell ref="F1049:G1049"/>
    <mergeCell ref="I1049:J1049"/>
    <mergeCell ref="K1049:M1049"/>
    <mergeCell ref="B1050:C1050"/>
    <mergeCell ref="F1050:G1050"/>
    <mergeCell ref="I1050:J1050"/>
    <mergeCell ref="K1050:M1050"/>
    <mergeCell ref="B1051:C1051"/>
    <mergeCell ref="F1051:G1051"/>
    <mergeCell ref="I1051:J1051"/>
    <mergeCell ref="K1051:M1051"/>
    <mergeCell ref="B1052:C1052"/>
    <mergeCell ref="F1052:G1052"/>
    <mergeCell ref="I1052:J1052"/>
    <mergeCell ref="K1052:M1052"/>
    <mergeCell ref="B1053:C1053"/>
    <mergeCell ref="F1053:G1053"/>
    <mergeCell ref="I1053:J1053"/>
    <mergeCell ref="K1053:M1053"/>
    <mergeCell ref="B1054:C1054"/>
    <mergeCell ref="F1054:G1054"/>
    <mergeCell ref="I1054:J1054"/>
    <mergeCell ref="K1054:M1054"/>
    <mergeCell ref="B1055:C1055"/>
    <mergeCell ref="F1055:G1055"/>
    <mergeCell ref="I1055:J1055"/>
    <mergeCell ref="K1055:M1055"/>
    <mergeCell ref="B1056:C1056"/>
    <mergeCell ref="F1056:G1056"/>
    <mergeCell ref="I1056:J1056"/>
    <mergeCell ref="K1056:M1056"/>
    <mergeCell ref="B1057:C1057"/>
    <mergeCell ref="F1057:G1057"/>
    <mergeCell ref="I1057:J1057"/>
    <mergeCell ref="K1057:M1057"/>
    <mergeCell ref="B1058:C1058"/>
    <mergeCell ref="F1058:G1058"/>
    <mergeCell ref="I1058:J1058"/>
    <mergeCell ref="K1058:M1058"/>
    <mergeCell ref="B1059:C1059"/>
    <mergeCell ref="F1059:G1059"/>
    <mergeCell ref="I1059:J1059"/>
    <mergeCell ref="K1059:M1059"/>
    <mergeCell ref="B1060:C1060"/>
    <mergeCell ref="F1060:G1060"/>
    <mergeCell ref="I1060:J1060"/>
    <mergeCell ref="K1060:M1060"/>
    <mergeCell ref="B1061:C1061"/>
    <mergeCell ref="F1061:G1061"/>
    <mergeCell ref="I1061:J1061"/>
    <mergeCell ref="K1061:M1061"/>
    <mergeCell ref="B1062:C1062"/>
    <mergeCell ref="F1062:G1062"/>
    <mergeCell ref="I1062:J1062"/>
    <mergeCell ref="K1062:M1062"/>
    <mergeCell ref="B1063:C1063"/>
    <mergeCell ref="F1063:G1063"/>
    <mergeCell ref="I1063:J1063"/>
    <mergeCell ref="K1063:M1063"/>
    <mergeCell ref="B1064:C1064"/>
    <mergeCell ref="F1064:G1064"/>
    <mergeCell ref="I1064:J1064"/>
    <mergeCell ref="K1064:M1064"/>
    <mergeCell ref="B1065:C1065"/>
    <mergeCell ref="F1065:G1065"/>
    <mergeCell ref="I1065:J1065"/>
    <mergeCell ref="K1065:M1065"/>
    <mergeCell ref="B1066:C1066"/>
    <mergeCell ref="F1066:G1066"/>
    <mergeCell ref="I1066:J1066"/>
    <mergeCell ref="K1066:M1066"/>
    <mergeCell ref="B1067:C1067"/>
    <mergeCell ref="F1067:G1067"/>
    <mergeCell ref="I1067:J1067"/>
    <mergeCell ref="K1067:M1067"/>
    <mergeCell ref="B1068:C1068"/>
    <mergeCell ref="F1068:G1068"/>
    <mergeCell ref="I1068:J1068"/>
    <mergeCell ref="K1068:M1068"/>
    <mergeCell ref="B1069:C1069"/>
    <mergeCell ref="F1069:G1069"/>
    <mergeCell ref="I1069:J1069"/>
    <mergeCell ref="K1069:M1069"/>
    <mergeCell ref="B1070:C1070"/>
    <mergeCell ref="F1070:G1070"/>
    <mergeCell ref="I1070:J1070"/>
    <mergeCell ref="K1070:M1070"/>
    <mergeCell ref="B1071:C1071"/>
    <mergeCell ref="F1071:G1071"/>
    <mergeCell ref="I1071:J1071"/>
    <mergeCell ref="K1071:M1071"/>
    <mergeCell ref="A1072:D1073"/>
    <mergeCell ref="E1072:G1073"/>
    <mergeCell ref="I1072:J1072"/>
    <mergeCell ref="K1072:M1072"/>
    <mergeCell ref="I1073:J1073"/>
    <mergeCell ref="K1073:M1073"/>
    <mergeCell ref="B1074:C1074"/>
    <mergeCell ref="F1074:G1074"/>
    <mergeCell ref="I1074:J1074"/>
    <mergeCell ref="K1074:M1074"/>
    <mergeCell ref="B1075:C1075"/>
    <mergeCell ref="F1075:G1075"/>
    <mergeCell ref="I1075:J1075"/>
    <mergeCell ref="K1075:M1075"/>
    <mergeCell ref="B1076:C1076"/>
    <mergeCell ref="F1076:G1076"/>
    <mergeCell ref="I1076:J1076"/>
    <mergeCell ref="K1076:M1076"/>
    <mergeCell ref="B1077:C1077"/>
    <mergeCell ref="F1077:G1077"/>
    <mergeCell ref="I1077:J1077"/>
    <mergeCell ref="K1077:M1077"/>
    <mergeCell ref="B1078:C1078"/>
    <mergeCell ref="F1078:G1078"/>
    <mergeCell ref="I1078:J1078"/>
    <mergeCell ref="K1078:M1078"/>
    <mergeCell ref="B1079:C1079"/>
    <mergeCell ref="F1079:G1079"/>
    <mergeCell ref="I1079:J1079"/>
    <mergeCell ref="K1079:M1079"/>
    <mergeCell ref="B1080:C1080"/>
    <mergeCell ref="F1080:G1080"/>
    <mergeCell ref="I1080:J1080"/>
    <mergeCell ref="K1080:M1080"/>
    <mergeCell ref="A1081:D1081"/>
    <mergeCell ref="E1081:J1081"/>
    <mergeCell ref="K1081:M1081"/>
    <mergeCell ref="A1082:D1083"/>
    <mergeCell ref="E1082:G1083"/>
    <mergeCell ref="I1082:J1082"/>
    <mergeCell ref="K1082:M1082"/>
    <mergeCell ref="I1083:J1083"/>
    <mergeCell ref="K1083:M1083"/>
    <mergeCell ref="B1084:C1084"/>
    <mergeCell ref="F1084:G1084"/>
    <mergeCell ref="I1084:J1084"/>
    <mergeCell ref="K1084:M1084"/>
    <mergeCell ref="B1085:C1085"/>
    <mergeCell ref="F1085:G1085"/>
    <mergeCell ref="I1085:J1085"/>
    <mergeCell ref="K1085:M1085"/>
    <mergeCell ref="B1086:C1086"/>
    <mergeCell ref="F1086:G1086"/>
    <mergeCell ref="I1086:J1086"/>
    <mergeCell ref="K1086:M1086"/>
    <mergeCell ref="B1087:C1087"/>
    <mergeCell ref="F1087:G1087"/>
    <mergeCell ref="I1087:J1087"/>
    <mergeCell ref="K1087:M1087"/>
    <mergeCell ref="B1088:C1088"/>
    <mergeCell ref="F1088:G1088"/>
    <mergeCell ref="I1088:J1088"/>
    <mergeCell ref="K1088:M1088"/>
    <mergeCell ref="B1089:C1089"/>
    <mergeCell ref="F1089:G1089"/>
    <mergeCell ref="I1089:J1089"/>
    <mergeCell ref="K1089:M1089"/>
    <mergeCell ref="B1090:C1090"/>
    <mergeCell ref="F1090:G1090"/>
    <mergeCell ref="I1090:J1090"/>
    <mergeCell ref="K1090:M1090"/>
    <mergeCell ref="A1091:D1092"/>
    <mergeCell ref="E1091:G1092"/>
    <mergeCell ref="I1091:J1091"/>
    <mergeCell ref="K1091:M1091"/>
    <mergeCell ref="I1092:J1092"/>
    <mergeCell ref="K1092:M1092"/>
    <mergeCell ref="B1093:C1093"/>
    <mergeCell ref="F1093:G1093"/>
    <mergeCell ref="I1093:J1093"/>
    <mergeCell ref="K1093:M1093"/>
    <mergeCell ref="A1094:D1095"/>
    <mergeCell ref="E1094:G1095"/>
    <mergeCell ref="I1094:J1094"/>
    <mergeCell ref="K1094:M1094"/>
    <mergeCell ref="I1095:J1095"/>
    <mergeCell ref="K1095:M1095"/>
    <mergeCell ref="B1096:C1096"/>
    <mergeCell ref="F1096:G1096"/>
    <mergeCell ref="I1096:J1096"/>
    <mergeCell ref="K1096:M1096"/>
    <mergeCell ref="A1097:D1098"/>
    <mergeCell ref="E1097:G1098"/>
    <mergeCell ref="I1097:J1097"/>
    <mergeCell ref="K1097:M1097"/>
    <mergeCell ref="I1098:J1098"/>
    <mergeCell ref="K1098:M1098"/>
    <mergeCell ref="B1099:C1099"/>
    <mergeCell ref="F1099:G1099"/>
    <mergeCell ref="I1099:J1099"/>
    <mergeCell ref="K1099:M1099"/>
    <mergeCell ref="B1100:C1100"/>
    <mergeCell ref="F1100:G1100"/>
    <mergeCell ref="I1100:J1100"/>
    <mergeCell ref="K1100:M1100"/>
    <mergeCell ref="B1101:C1101"/>
    <mergeCell ref="F1101:G1101"/>
    <mergeCell ref="I1101:J1101"/>
    <mergeCell ref="K1101:M1101"/>
    <mergeCell ref="B1102:C1102"/>
    <mergeCell ref="F1102:G1102"/>
    <mergeCell ref="I1102:J1102"/>
    <mergeCell ref="K1102:M1102"/>
    <mergeCell ref="B1103:C1103"/>
    <mergeCell ref="F1103:G1103"/>
    <mergeCell ref="I1103:J1103"/>
    <mergeCell ref="K1103:M1103"/>
    <mergeCell ref="B1104:C1104"/>
    <mergeCell ref="F1104:G1104"/>
    <mergeCell ref="I1104:J1104"/>
    <mergeCell ref="K1104:M1104"/>
    <mergeCell ref="B1105:C1105"/>
    <mergeCell ref="F1105:G1105"/>
    <mergeCell ref="I1105:J1105"/>
    <mergeCell ref="K1105:M1105"/>
    <mergeCell ref="B1106:C1106"/>
    <mergeCell ref="F1106:G1106"/>
    <mergeCell ref="I1106:J1106"/>
    <mergeCell ref="K1106:M1106"/>
    <mergeCell ref="B1107:C1107"/>
    <mergeCell ref="F1107:G1107"/>
    <mergeCell ref="I1107:J1107"/>
    <mergeCell ref="K1107:M1107"/>
    <mergeCell ref="B1108:C1108"/>
    <mergeCell ref="F1108:G1108"/>
    <mergeCell ref="I1108:J1108"/>
    <mergeCell ref="K1108:M1108"/>
    <mergeCell ref="A1109:D1110"/>
    <mergeCell ref="E1109:G1110"/>
    <mergeCell ref="I1109:J1109"/>
    <mergeCell ref="K1109:M1109"/>
    <mergeCell ref="I1110:J1110"/>
    <mergeCell ref="K1110:M1110"/>
    <mergeCell ref="B1111:C1111"/>
    <mergeCell ref="F1111:G1111"/>
    <mergeCell ref="I1111:J1111"/>
    <mergeCell ref="K1111:M1111"/>
    <mergeCell ref="B1112:C1112"/>
    <mergeCell ref="F1112:G1112"/>
    <mergeCell ref="I1112:J1112"/>
    <mergeCell ref="K1112:M1112"/>
    <mergeCell ref="I1116:J1116"/>
    <mergeCell ref="K1116:M1116"/>
    <mergeCell ref="B1113:C1113"/>
    <mergeCell ref="F1113:G1113"/>
    <mergeCell ref="I1113:J1113"/>
    <mergeCell ref="K1113:M1113"/>
    <mergeCell ref="B1114:C1114"/>
    <mergeCell ref="F1114:G1114"/>
    <mergeCell ref="I1114:J1114"/>
    <mergeCell ref="K1114:M1114"/>
    <mergeCell ref="A1117:B1117"/>
    <mergeCell ref="C1117:F1117"/>
    <mergeCell ref="G1117:I1117"/>
    <mergeCell ref="J1117:K1117"/>
    <mergeCell ref="B1115:C1115"/>
    <mergeCell ref="F1115:G1115"/>
    <mergeCell ref="I1115:J1115"/>
    <mergeCell ref="K1115:M1115"/>
    <mergeCell ref="B1116:C1116"/>
    <mergeCell ref="F1116:G1116"/>
  </mergeCells>
  <printOptions/>
  <pageMargins left="0.39369446" right="0.39369446" top="0.39369446" bottom="0.393694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1" sqref="N1:R6"/>
    </sheetView>
  </sheetViews>
  <sheetFormatPr defaultColWidth="8.796875" defaultRowHeight="14.25"/>
  <cols>
    <col min="1" max="1" width="7.8984375" style="0" bestFit="1" customWidth="1"/>
    <col min="2" max="2" width="4.69921875" style="0" customWidth="1"/>
    <col min="3" max="3" width="2.3984375" style="0" customWidth="1"/>
    <col min="4" max="4" width="4.69921875" style="0" customWidth="1"/>
    <col min="5" max="5" width="9.3984375" style="0" customWidth="1"/>
    <col min="6" max="6" width="30.69921875" style="0" customWidth="1"/>
    <col min="7" max="7" width="2.3984375" style="0" customWidth="1"/>
    <col min="8" max="8" width="4.69921875" style="0" customWidth="1"/>
    <col min="9" max="9" width="0.1015625" style="0" customWidth="1"/>
    <col min="10" max="10" width="4.59765625" style="0" customWidth="1"/>
    <col min="11" max="11" width="2.5" style="0" customWidth="1"/>
    <col min="12" max="12" width="2.09765625" style="0" customWidth="1"/>
    <col min="13" max="13" width="7.09765625" style="0" customWidth="1"/>
  </cols>
  <sheetData>
    <row r="1" spans="1:18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>
        <v>2</v>
      </c>
      <c r="O1" s="90" t="s">
        <v>754</v>
      </c>
      <c r="P1" s="90"/>
      <c r="Q1" s="91" t="s">
        <v>755</v>
      </c>
      <c r="R1" s="91"/>
    </row>
    <row r="2" spans="1:18" ht="14.25">
      <c r="A2" s="41" t="s">
        <v>760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11" t="s">
        <v>27</v>
      </c>
      <c r="P2" s="11" t="s">
        <v>28</v>
      </c>
      <c r="Q2" s="11" t="s">
        <v>27</v>
      </c>
      <c r="R2" s="11" t="s">
        <v>28</v>
      </c>
    </row>
    <row r="3" spans="1:18" ht="14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t="s">
        <v>756</v>
      </c>
      <c r="O3" s="12">
        <f>O10+O23+O30+O59+O76+O81+O120+O123+O128+O205+O240+O245+O249+O253+O258+O265+O269+O273+O277</f>
        <v>9365.82</v>
      </c>
      <c r="P3" s="12">
        <f>P31+P60+P77+P82+P121+P124+P129+P206+P241+P246+P250+P254+P259+P266+P270+P274+P278</f>
        <v>109.52</v>
      </c>
      <c r="Q3" s="13">
        <f>Q81+Q211+Q229+Q234</f>
        <v>1612.77</v>
      </c>
      <c r="R3" s="13">
        <f>R82+R212+R230+R235</f>
        <v>64</v>
      </c>
    </row>
    <row r="4" spans="1:18" ht="14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t="s">
        <v>757</v>
      </c>
      <c r="O4" s="14">
        <f>K300+K308+K313+K321+K326+K335+K339+K343+K347+K388</f>
        <v>27251.06</v>
      </c>
      <c r="P4" s="15"/>
      <c r="Q4" s="15"/>
      <c r="R4" s="15"/>
    </row>
    <row r="5" spans="1:18" ht="14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t="s">
        <v>758</v>
      </c>
      <c r="O5" s="16">
        <f>O329</f>
        <v>55</v>
      </c>
      <c r="P5" s="17">
        <f>P330</f>
        <v>50</v>
      </c>
      <c r="Q5" s="15"/>
      <c r="R5" s="15"/>
    </row>
    <row r="6" spans="1:18" ht="14.25">
      <c r="A6" s="43" t="s">
        <v>4</v>
      </c>
      <c r="B6" s="80"/>
      <c r="C6" s="80"/>
      <c r="D6" s="44"/>
      <c r="E6" s="3" t="s">
        <v>5</v>
      </c>
      <c r="F6" s="81" t="s">
        <v>6</v>
      </c>
      <c r="G6" s="82"/>
      <c r="H6" s="85" t="s">
        <v>7</v>
      </c>
      <c r="I6" s="81" t="s">
        <v>8</v>
      </c>
      <c r="J6" s="82"/>
      <c r="K6" s="81" t="s">
        <v>9</v>
      </c>
      <c r="L6" s="87"/>
      <c r="M6" s="82"/>
      <c r="N6" t="s">
        <v>759</v>
      </c>
      <c r="O6" s="18">
        <f>O408+O412+O415</f>
        <v>156</v>
      </c>
      <c r="P6" s="18">
        <f>P409+P413+P416</f>
        <v>21</v>
      </c>
      <c r="Q6" s="15"/>
      <c r="R6" s="15"/>
    </row>
    <row r="7" spans="1:13" ht="14.25">
      <c r="A7" s="2" t="s">
        <v>10</v>
      </c>
      <c r="B7" s="43" t="s">
        <v>11</v>
      </c>
      <c r="C7" s="44"/>
      <c r="D7" s="2" t="s">
        <v>12</v>
      </c>
      <c r="E7" s="4" t="s">
        <v>13</v>
      </c>
      <c r="F7" s="83"/>
      <c r="G7" s="84"/>
      <c r="H7" s="86"/>
      <c r="I7" s="83"/>
      <c r="J7" s="84"/>
      <c r="K7" s="83"/>
      <c r="L7" s="88"/>
      <c r="M7" s="84"/>
    </row>
    <row r="8" spans="1:13" ht="14.25">
      <c r="A8" s="5" t="s">
        <v>14</v>
      </c>
      <c r="B8" s="77" t="s">
        <v>15</v>
      </c>
      <c r="C8" s="78"/>
      <c r="D8" s="5" t="s">
        <v>16</v>
      </c>
      <c r="E8" s="5" t="s">
        <v>17</v>
      </c>
      <c r="F8" s="77" t="s">
        <v>18</v>
      </c>
      <c r="G8" s="78"/>
      <c r="H8" s="5" t="s">
        <v>19</v>
      </c>
      <c r="I8" s="77" t="s">
        <v>20</v>
      </c>
      <c r="J8" s="78"/>
      <c r="K8" s="77" t="s">
        <v>21</v>
      </c>
      <c r="L8" s="79"/>
      <c r="M8" s="78"/>
    </row>
    <row r="9" spans="1:13" ht="15" thickBot="1">
      <c r="A9" s="65" t="s">
        <v>22</v>
      </c>
      <c r="B9" s="66"/>
      <c r="C9" s="66"/>
      <c r="D9" s="66"/>
      <c r="E9" s="66" t="s">
        <v>23</v>
      </c>
      <c r="F9" s="66"/>
      <c r="G9" s="66"/>
      <c r="H9" s="66"/>
      <c r="I9" s="66"/>
      <c r="J9" s="66"/>
      <c r="K9" s="66"/>
      <c r="L9" s="66"/>
      <c r="M9" s="67"/>
    </row>
    <row r="10" spans="1:15" ht="15" thickBot="1">
      <c r="A10" s="53" t="s">
        <v>24</v>
      </c>
      <c r="B10" s="54"/>
      <c r="C10" s="54"/>
      <c r="D10" s="54"/>
      <c r="E10" s="54" t="s">
        <v>25</v>
      </c>
      <c r="F10" s="54"/>
      <c r="G10" s="54"/>
      <c r="H10" s="6" t="s">
        <v>26</v>
      </c>
      <c r="I10" s="57" t="s">
        <v>27</v>
      </c>
      <c r="J10" s="58"/>
      <c r="K10" s="59">
        <v>957.86</v>
      </c>
      <c r="L10" s="59"/>
      <c r="M10" s="60"/>
      <c r="O10" s="19">
        <v>957.86</v>
      </c>
    </row>
    <row r="11" spans="1:13" ht="14.25">
      <c r="A11" s="55"/>
      <c r="B11" s="56"/>
      <c r="C11" s="56"/>
      <c r="D11" s="56"/>
      <c r="E11" s="56"/>
      <c r="F11" s="56"/>
      <c r="G11" s="56"/>
      <c r="H11" s="7" t="s">
        <v>26</v>
      </c>
      <c r="I11" s="61" t="s">
        <v>28</v>
      </c>
      <c r="J11" s="62"/>
      <c r="K11" s="63">
        <v>0</v>
      </c>
      <c r="L11" s="63"/>
      <c r="M11" s="64"/>
    </row>
    <row r="12" spans="1:13" ht="14.25">
      <c r="A12" s="8" t="s">
        <v>761</v>
      </c>
      <c r="B12" s="43" t="s">
        <v>762</v>
      </c>
      <c r="C12" s="44"/>
      <c r="D12" s="9" t="s">
        <v>31</v>
      </c>
      <c r="E12" s="8" t="s">
        <v>57</v>
      </c>
      <c r="F12" s="45" t="s">
        <v>58</v>
      </c>
      <c r="G12" s="46"/>
      <c r="H12" s="2" t="s">
        <v>16</v>
      </c>
      <c r="I12" s="43" t="s">
        <v>34</v>
      </c>
      <c r="J12" s="44"/>
      <c r="K12" s="50">
        <v>3.25</v>
      </c>
      <c r="L12" s="51"/>
      <c r="M12" s="52"/>
    </row>
    <row r="13" spans="1:13" ht="14.25">
      <c r="A13" s="8" t="s">
        <v>761</v>
      </c>
      <c r="B13" s="43" t="s">
        <v>763</v>
      </c>
      <c r="C13" s="44"/>
      <c r="D13" s="9" t="s">
        <v>31</v>
      </c>
      <c r="E13" s="8" t="s">
        <v>57</v>
      </c>
      <c r="F13" s="45" t="s">
        <v>58</v>
      </c>
      <c r="G13" s="46"/>
      <c r="H13" s="2" t="s">
        <v>16</v>
      </c>
      <c r="I13" s="43" t="s">
        <v>34</v>
      </c>
      <c r="J13" s="44"/>
      <c r="K13" s="50">
        <v>1.8</v>
      </c>
      <c r="L13" s="51"/>
      <c r="M13" s="52"/>
    </row>
    <row r="14" spans="1:13" ht="14.25">
      <c r="A14" s="8" t="s">
        <v>761</v>
      </c>
      <c r="B14" s="43" t="s">
        <v>764</v>
      </c>
      <c r="C14" s="44"/>
      <c r="D14" s="9" t="s">
        <v>31</v>
      </c>
      <c r="E14" s="8" t="s">
        <v>43</v>
      </c>
      <c r="F14" s="45" t="s">
        <v>44</v>
      </c>
      <c r="G14" s="46"/>
      <c r="H14" s="2" t="s">
        <v>16</v>
      </c>
      <c r="I14" s="43" t="s">
        <v>34</v>
      </c>
      <c r="J14" s="44"/>
      <c r="K14" s="50">
        <v>1.81</v>
      </c>
      <c r="L14" s="51"/>
      <c r="M14" s="52"/>
    </row>
    <row r="15" spans="1:13" ht="14.25">
      <c r="A15" s="8" t="s">
        <v>761</v>
      </c>
      <c r="B15" s="43" t="s">
        <v>765</v>
      </c>
      <c r="C15" s="44"/>
      <c r="D15" s="9" t="s">
        <v>31</v>
      </c>
      <c r="E15" s="8" t="s">
        <v>43</v>
      </c>
      <c r="F15" s="45" t="s">
        <v>44</v>
      </c>
      <c r="G15" s="46"/>
      <c r="H15" s="2" t="s">
        <v>16</v>
      </c>
      <c r="I15" s="43" t="s">
        <v>34</v>
      </c>
      <c r="J15" s="44"/>
      <c r="K15" s="50">
        <v>1.88</v>
      </c>
      <c r="L15" s="51"/>
      <c r="M15" s="52"/>
    </row>
    <row r="16" spans="1:13" ht="14.25">
      <c r="A16" s="8" t="s">
        <v>761</v>
      </c>
      <c r="B16" s="43" t="s">
        <v>766</v>
      </c>
      <c r="C16" s="44"/>
      <c r="D16" s="9" t="s">
        <v>31</v>
      </c>
      <c r="E16" s="8" t="s">
        <v>57</v>
      </c>
      <c r="F16" s="45" t="s">
        <v>58</v>
      </c>
      <c r="G16" s="46"/>
      <c r="H16" s="2" t="s">
        <v>16</v>
      </c>
      <c r="I16" s="43" t="s">
        <v>34</v>
      </c>
      <c r="J16" s="44"/>
      <c r="K16" s="50">
        <v>1.18</v>
      </c>
      <c r="L16" s="51"/>
      <c r="M16" s="52"/>
    </row>
    <row r="17" spans="1:13" ht="14.25">
      <c r="A17" s="8" t="s">
        <v>761</v>
      </c>
      <c r="B17" s="43" t="s">
        <v>767</v>
      </c>
      <c r="C17" s="44"/>
      <c r="D17" s="9" t="s">
        <v>31</v>
      </c>
      <c r="E17" s="8" t="s">
        <v>57</v>
      </c>
      <c r="F17" s="45" t="s">
        <v>58</v>
      </c>
      <c r="G17" s="46"/>
      <c r="H17" s="2" t="s">
        <v>16</v>
      </c>
      <c r="I17" s="43" t="s">
        <v>34</v>
      </c>
      <c r="J17" s="44"/>
      <c r="K17" s="50">
        <v>2.54</v>
      </c>
      <c r="L17" s="51"/>
      <c r="M17" s="52"/>
    </row>
    <row r="18" spans="1:13" ht="14.25">
      <c r="A18" s="8" t="s">
        <v>768</v>
      </c>
      <c r="B18" s="43" t="s">
        <v>769</v>
      </c>
      <c r="C18" s="44"/>
      <c r="D18" s="9" t="s">
        <v>31</v>
      </c>
      <c r="E18" s="8" t="s">
        <v>37</v>
      </c>
      <c r="F18" s="45" t="s">
        <v>38</v>
      </c>
      <c r="G18" s="46"/>
      <c r="H18" s="2" t="s">
        <v>16</v>
      </c>
      <c r="I18" s="43" t="s">
        <v>34</v>
      </c>
      <c r="J18" s="44"/>
      <c r="K18" s="50">
        <v>2.92</v>
      </c>
      <c r="L18" s="51"/>
      <c r="M18" s="52"/>
    </row>
    <row r="19" spans="1:13" ht="14.25">
      <c r="A19" s="8" t="s">
        <v>768</v>
      </c>
      <c r="B19" s="43" t="s">
        <v>770</v>
      </c>
      <c r="C19" s="44"/>
      <c r="D19" s="9" t="s">
        <v>31</v>
      </c>
      <c r="E19" s="8" t="s">
        <v>37</v>
      </c>
      <c r="F19" s="45" t="s">
        <v>38</v>
      </c>
      <c r="G19" s="46"/>
      <c r="H19" s="2" t="s">
        <v>16</v>
      </c>
      <c r="I19" s="43" t="s">
        <v>34</v>
      </c>
      <c r="J19" s="44"/>
      <c r="K19" s="50">
        <v>2.89</v>
      </c>
      <c r="L19" s="51"/>
      <c r="M19" s="52"/>
    </row>
    <row r="20" spans="1:13" ht="14.25">
      <c r="A20" s="8" t="s">
        <v>768</v>
      </c>
      <c r="B20" s="43" t="s">
        <v>771</v>
      </c>
      <c r="C20" s="44"/>
      <c r="D20" s="9" t="s">
        <v>31</v>
      </c>
      <c r="E20" s="8" t="s">
        <v>32</v>
      </c>
      <c r="F20" s="45" t="s">
        <v>33</v>
      </c>
      <c r="G20" s="46"/>
      <c r="H20" s="2" t="s">
        <v>16</v>
      </c>
      <c r="I20" s="43" t="s">
        <v>34</v>
      </c>
      <c r="J20" s="44"/>
      <c r="K20" s="50">
        <v>1.34</v>
      </c>
      <c r="L20" s="51"/>
      <c r="M20" s="52"/>
    </row>
    <row r="21" spans="1:13" ht="14.25">
      <c r="A21" s="8" t="s">
        <v>768</v>
      </c>
      <c r="B21" s="43" t="s">
        <v>772</v>
      </c>
      <c r="C21" s="44"/>
      <c r="D21" s="9" t="s">
        <v>31</v>
      </c>
      <c r="E21" s="8" t="s">
        <v>32</v>
      </c>
      <c r="F21" s="45" t="s">
        <v>33</v>
      </c>
      <c r="G21" s="46"/>
      <c r="H21" s="2" t="s">
        <v>16</v>
      </c>
      <c r="I21" s="43" t="s">
        <v>34</v>
      </c>
      <c r="J21" s="44"/>
      <c r="K21" s="50">
        <v>2.88</v>
      </c>
      <c r="L21" s="51"/>
      <c r="M21" s="52"/>
    </row>
    <row r="22" spans="1:13" ht="15" thickBot="1">
      <c r="A22" s="8" t="s">
        <v>768</v>
      </c>
      <c r="B22" s="43" t="s">
        <v>773</v>
      </c>
      <c r="C22" s="44"/>
      <c r="D22" s="9" t="s">
        <v>31</v>
      </c>
      <c r="E22" s="8" t="s">
        <v>32</v>
      </c>
      <c r="F22" s="45" t="s">
        <v>33</v>
      </c>
      <c r="G22" s="46"/>
      <c r="H22" s="2" t="s">
        <v>16</v>
      </c>
      <c r="I22" s="43" t="s">
        <v>34</v>
      </c>
      <c r="J22" s="44"/>
      <c r="K22" s="50">
        <v>3.24</v>
      </c>
      <c r="L22" s="51"/>
      <c r="M22" s="52"/>
    </row>
    <row r="23" spans="1:15" ht="15" thickBot="1">
      <c r="A23" s="53" t="s">
        <v>60</v>
      </c>
      <c r="B23" s="54"/>
      <c r="C23" s="54"/>
      <c r="D23" s="54"/>
      <c r="E23" s="54" t="s">
        <v>61</v>
      </c>
      <c r="F23" s="54"/>
      <c r="G23" s="54"/>
      <c r="H23" s="6" t="s">
        <v>26</v>
      </c>
      <c r="I23" s="57" t="s">
        <v>27</v>
      </c>
      <c r="J23" s="58"/>
      <c r="K23" s="59">
        <v>445.55</v>
      </c>
      <c r="L23" s="59"/>
      <c r="M23" s="60"/>
      <c r="O23" s="19">
        <v>445.55</v>
      </c>
    </row>
    <row r="24" spans="1:13" ht="14.25">
      <c r="A24" s="55"/>
      <c r="B24" s="56"/>
      <c r="C24" s="56"/>
      <c r="D24" s="56"/>
      <c r="E24" s="56"/>
      <c r="F24" s="56"/>
      <c r="G24" s="56"/>
      <c r="H24" s="7" t="s">
        <v>26</v>
      </c>
      <c r="I24" s="61" t="s">
        <v>28</v>
      </c>
      <c r="J24" s="62"/>
      <c r="K24" s="63">
        <v>0</v>
      </c>
      <c r="L24" s="63"/>
      <c r="M24" s="64"/>
    </row>
    <row r="25" spans="1:13" ht="14.25">
      <c r="A25" s="8" t="s">
        <v>761</v>
      </c>
      <c r="B25" s="43" t="s">
        <v>774</v>
      </c>
      <c r="C25" s="44"/>
      <c r="D25" s="9" t="s">
        <v>31</v>
      </c>
      <c r="E25" s="8" t="s">
        <v>72</v>
      </c>
      <c r="F25" s="45" t="s">
        <v>73</v>
      </c>
      <c r="G25" s="46"/>
      <c r="H25" s="2" t="s">
        <v>15</v>
      </c>
      <c r="I25" s="43" t="s">
        <v>34</v>
      </c>
      <c r="J25" s="44"/>
      <c r="K25" s="50">
        <v>1.77</v>
      </c>
      <c r="L25" s="51"/>
      <c r="M25" s="52"/>
    </row>
    <row r="26" spans="1:13" ht="14.25">
      <c r="A26" s="8" t="s">
        <v>761</v>
      </c>
      <c r="B26" s="43" t="s">
        <v>775</v>
      </c>
      <c r="C26" s="44"/>
      <c r="D26" s="9" t="s">
        <v>31</v>
      </c>
      <c r="E26" s="8" t="s">
        <v>72</v>
      </c>
      <c r="F26" s="45" t="s">
        <v>73</v>
      </c>
      <c r="G26" s="46"/>
      <c r="H26" s="2" t="s">
        <v>15</v>
      </c>
      <c r="I26" s="43" t="s">
        <v>34</v>
      </c>
      <c r="J26" s="44"/>
      <c r="K26" s="50">
        <v>2.16</v>
      </c>
      <c r="L26" s="51"/>
      <c r="M26" s="52"/>
    </row>
    <row r="27" spans="1:13" ht="14.25">
      <c r="A27" s="8" t="s">
        <v>761</v>
      </c>
      <c r="B27" s="43" t="s">
        <v>776</v>
      </c>
      <c r="C27" s="44"/>
      <c r="D27" s="9" t="s">
        <v>31</v>
      </c>
      <c r="E27" s="8" t="s">
        <v>72</v>
      </c>
      <c r="F27" s="45" t="s">
        <v>73</v>
      </c>
      <c r="G27" s="46"/>
      <c r="H27" s="2" t="s">
        <v>15</v>
      </c>
      <c r="I27" s="43" t="s">
        <v>34</v>
      </c>
      <c r="J27" s="44"/>
      <c r="K27" s="50">
        <v>3.32</v>
      </c>
      <c r="L27" s="51"/>
      <c r="M27" s="52"/>
    </row>
    <row r="28" spans="1:13" ht="14.25">
      <c r="A28" s="8" t="s">
        <v>768</v>
      </c>
      <c r="B28" s="43" t="s">
        <v>777</v>
      </c>
      <c r="C28" s="44"/>
      <c r="D28" s="9" t="s">
        <v>31</v>
      </c>
      <c r="E28" s="8" t="s">
        <v>778</v>
      </c>
      <c r="F28" s="45" t="s">
        <v>779</v>
      </c>
      <c r="G28" s="46"/>
      <c r="H28" s="2" t="s">
        <v>15</v>
      </c>
      <c r="I28" s="43" t="s">
        <v>34</v>
      </c>
      <c r="J28" s="44"/>
      <c r="K28" s="50">
        <v>2.73</v>
      </c>
      <c r="L28" s="51"/>
      <c r="M28" s="52"/>
    </row>
    <row r="29" spans="1:13" ht="15" thickBot="1">
      <c r="A29" s="8" t="s">
        <v>768</v>
      </c>
      <c r="B29" s="43" t="s">
        <v>780</v>
      </c>
      <c r="C29" s="44"/>
      <c r="D29" s="9" t="s">
        <v>31</v>
      </c>
      <c r="E29" s="8" t="s">
        <v>64</v>
      </c>
      <c r="F29" s="45" t="s">
        <v>65</v>
      </c>
      <c r="G29" s="46"/>
      <c r="H29" s="2" t="s">
        <v>16</v>
      </c>
      <c r="I29" s="43" t="s">
        <v>34</v>
      </c>
      <c r="J29" s="44"/>
      <c r="K29" s="50">
        <v>1.8</v>
      </c>
      <c r="L29" s="51"/>
      <c r="M29" s="52"/>
    </row>
    <row r="30" spans="1:15" ht="15" thickBot="1">
      <c r="A30" s="53" t="s">
        <v>87</v>
      </c>
      <c r="B30" s="54"/>
      <c r="C30" s="54"/>
      <c r="D30" s="54"/>
      <c r="E30" s="54" t="s">
        <v>88</v>
      </c>
      <c r="F30" s="54"/>
      <c r="G30" s="54"/>
      <c r="H30" s="6" t="s">
        <v>26</v>
      </c>
      <c r="I30" s="57" t="s">
        <v>27</v>
      </c>
      <c r="J30" s="58"/>
      <c r="K30" s="59">
        <v>1028.13</v>
      </c>
      <c r="L30" s="59"/>
      <c r="M30" s="60"/>
      <c r="O30" s="20">
        <v>1028.13</v>
      </c>
    </row>
    <row r="31" spans="1:16" ht="15" thickBot="1">
      <c r="A31" s="55"/>
      <c r="B31" s="56"/>
      <c r="C31" s="56"/>
      <c r="D31" s="56"/>
      <c r="E31" s="56"/>
      <c r="F31" s="56"/>
      <c r="G31" s="56"/>
      <c r="H31" s="7" t="s">
        <v>26</v>
      </c>
      <c r="I31" s="61" t="s">
        <v>28</v>
      </c>
      <c r="J31" s="62"/>
      <c r="K31" s="63">
        <v>11</v>
      </c>
      <c r="L31" s="63"/>
      <c r="M31" s="64"/>
      <c r="P31" s="19">
        <f>P33+P34+P35</f>
        <v>11</v>
      </c>
    </row>
    <row r="32" spans="1:13" ht="14.25">
      <c r="A32" s="8" t="s">
        <v>761</v>
      </c>
      <c r="B32" s="43" t="s">
        <v>781</v>
      </c>
      <c r="C32" s="44"/>
      <c r="D32" s="9" t="s">
        <v>31</v>
      </c>
      <c r="E32" s="8" t="s">
        <v>94</v>
      </c>
      <c r="F32" s="45" t="s">
        <v>95</v>
      </c>
      <c r="G32" s="46"/>
      <c r="H32" s="2" t="s">
        <v>92</v>
      </c>
      <c r="I32" s="43" t="s">
        <v>34</v>
      </c>
      <c r="J32" s="44"/>
      <c r="K32" s="50">
        <v>0.4</v>
      </c>
      <c r="L32" s="51"/>
      <c r="M32" s="52"/>
    </row>
    <row r="33" spans="1:16" ht="14.25">
      <c r="A33" s="8" t="s">
        <v>761</v>
      </c>
      <c r="B33" s="43" t="s">
        <v>782</v>
      </c>
      <c r="C33" s="44"/>
      <c r="D33" s="9" t="s">
        <v>31</v>
      </c>
      <c r="E33" s="8" t="s">
        <v>136</v>
      </c>
      <c r="F33" s="45" t="s">
        <v>137</v>
      </c>
      <c r="G33" s="46"/>
      <c r="H33" s="2" t="s">
        <v>14</v>
      </c>
      <c r="I33" s="43" t="s">
        <v>138</v>
      </c>
      <c r="J33" s="44"/>
      <c r="K33" s="71">
        <v>2</v>
      </c>
      <c r="L33" s="72"/>
      <c r="M33" s="73"/>
      <c r="P33" s="21">
        <v>2</v>
      </c>
    </row>
    <row r="34" spans="1:16" ht="14.25">
      <c r="A34" s="8" t="s">
        <v>761</v>
      </c>
      <c r="B34" s="43" t="s">
        <v>783</v>
      </c>
      <c r="C34" s="44"/>
      <c r="D34" s="9" t="s">
        <v>31</v>
      </c>
      <c r="E34" s="8" t="s">
        <v>136</v>
      </c>
      <c r="F34" s="45" t="s">
        <v>137</v>
      </c>
      <c r="G34" s="46"/>
      <c r="H34" s="2" t="s">
        <v>14</v>
      </c>
      <c r="I34" s="43" t="s">
        <v>138</v>
      </c>
      <c r="J34" s="44"/>
      <c r="K34" s="71">
        <v>7</v>
      </c>
      <c r="L34" s="72"/>
      <c r="M34" s="73"/>
      <c r="P34" s="21">
        <v>7</v>
      </c>
    </row>
    <row r="35" spans="1:16" ht="14.25">
      <c r="A35" s="8" t="s">
        <v>761</v>
      </c>
      <c r="B35" s="43" t="s">
        <v>784</v>
      </c>
      <c r="C35" s="44"/>
      <c r="D35" s="9" t="s">
        <v>31</v>
      </c>
      <c r="E35" s="8" t="s">
        <v>136</v>
      </c>
      <c r="F35" s="45" t="s">
        <v>137</v>
      </c>
      <c r="G35" s="46"/>
      <c r="H35" s="2" t="s">
        <v>14</v>
      </c>
      <c r="I35" s="43" t="s">
        <v>138</v>
      </c>
      <c r="J35" s="44"/>
      <c r="K35" s="71">
        <v>2</v>
      </c>
      <c r="L35" s="72"/>
      <c r="M35" s="73"/>
      <c r="P35" s="21">
        <v>2</v>
      </c>
    </row>
    <row r="36" spans="1:13" ht="14.25">
      <c r="A36" s="8" t="s">
        <v>761</v>
      </c>
      <c r="B36" s="43" t="s">
        <v>784</v>
      </c>
      <c r="C36" s="44"/>
      <c r="D36" s="9" t="s">
        <v>31</v>
      </c>
      <c r="E36" s="8" t="s">
        <v>214</v>
      </c>
      <c r="F36" s="45" t="s">
        <v>215</v>
      </c>
      <c r="G36" s="46"/>
      <c r="H36" s="2" t="s">
        <v>14</v>
      </c>
      <c r="I36" s="43" t="s">
        <v>138</v>
      </c>
      <c r="J36" s="44"/>
      <c r="K36" s="50">
        <v>10</v>
      </c>
      <c r="L36" s="51"/>
      <c r="M36" s="52"/>
    </row>
    <row r="37" spans="1:13" ht="14.25">
      <c r="A37" s="8" t="s">
        <v>768</v>
      </c>
      <c r="B37" s="43" t="s">
        <v>785</v>
      </c>
      <c r="C37" s="44"/>
      <c r="D37" s="9" t="s">
        <v>31</v>
      </c>
      <c r="E37" s="8" t="s">
        <v>114</v>
      </c>
      <c r="F37" s="45" t="s">
        <v>115</v>
      </c>
      <c r="G37" s="46"/>
      <c r="H37" s="2" t="s">
        <v>92</v>
      </c>
      <c r="I37" s="43" t="s">
        <v>34</v>
      </c>
      <c r="J37" s="44"/>
      <c r="K37" s="50">
        <v>0.59</v>
      </c>
      <c r="L37" s="51"/>
      <c r="M37" s="52"/>
    </row>
    <row r="38" spans="1:13" ht="14.25">
      <c r="A38" s="8" t="s">
        <v>768</v>
      </c>
      <c r="B38" s="43" t="s">
        <v>785</v>
      </c>
      <c r="C38" s="44"/>
      <c r="D38" s="9" t="s">
        <v>31</v>
      </c>
      <c r="E38" s="8" t="s">
        <v>101</v>
      </c>
      <c r="F38" s="45" t="s">
        <v>102</v>
      </c>
      <c r="G38" s="46"/>
      <c r="H38" s="2" t="s">
        <v>14</v>
      </c>
      <c r="I38" s="43" t="s">
        <v>103</v>
      </c>
      <c r="J38" s="44"/>
      <c r="K38" s="50">
        <v>80</v>
      </c>
      <c r="L38" s="51"/>
      <c r="M38" s="52"/>
    </row>
    <row r="39" spans="1:13" ht="14.25">
      <c r="A39" s="8" t="s">
        <v>768</v>
      </c>
      <c r="B39" s="43" t="s">
        <v>786</v>
      </c>
      <c r="C39" s="44"/>
      <c r="D39" s="9" t="s">
        <v>31</v>
      </c>
      <c r="E39" s="8" t="s">
        <v>114</v>
      </c>
      <c r="F39" s="45" t="s">
        <v>115</v>
      </c>
      <c r="G39" s="46"/>
      <c r="H39" s="2" t="s">
        <v>92</v>
      </c>
      <c r="I39" s="43" t="s">
        <v>34</v>
      </c>
      <c r="J39" s="44"/>
      <c r="K39" s="50">
        <v>3.25</v>
      </c>
      <c r="L39" s="51"/>
      <c r="M39" s="52"/>
    </row>
    <row r="40" spans="1:13" ht="14.25">
      <c r="A40" s="8" t="s">
        <v>768</v>
      </c>
      <c r="B40" s="43" t="s">
        <v>786</v>
      </c>
      <c r="C40" s="44"/>
      <c r="D40" s="9" t="s">
        <v>31</v>
      </c>
      <c r="E40" s="8" t="s">
        <v>101</v>
      </c>
      <c r="F40" s="45" t="s">
        <v>102</v>
      </c>
      <c r="G40" s="46"/>
      <c r="H40" s="2" t="s">
        <v>14</v>
      </c>
      <c r="I40" s="43" t="s">
        <v>103</v>
      </c>
      <c r="J40" s="44"/>
      <c r="K40" s="50">
        <v>200</v>
      </c>
      <c r="L40" s="51"/>
      <c r="M40" s="52"/>
    </row>
    <row r="41" spans="1:13" ht="14.25">
      <c r="A41" s="8" t="s">
        <v>768</v>
      </c>
      <c r="B41" s="43" t="s">
        <v>787</v>
      </c>
      <c r="C41" s="44"/>
      <c r="D41" s="9" t="s">
        <v>31</v>
      </c>
      <c r="E41" s="8" t="s">
        <v>114</v>
      </c>
      <c r="F41" s="45" t="s">
        <v>115</v>
      </c>
      <c r="G41" s="46"/>
      <c r="H41" s="2" t="s">
        <v>92</v>
      </c>
      <c r="I41" s="43" t="s">
        <v>34</v>
      </c>
      <c r="J41" s="44"/>
      <c r="K41" s="50">
        <v>2.5</v>
      </c>
      <c r="L41" s="51"/>
      <c r="M41" s="52"/>
    </row>
    <row r="42" spans="1:13" ht="14.25">
      <c r="A42" s="8" t="s">
        <v>768</v>
      </c>
      <c r="B42" s="43" t="s">
        <v>787</v>
      </c>
      <c r="C42" s="44"/>
      <c r="D42" s="9" t="s">
        <v>31</v>
      </c>
      <c r="E42" s="8" t="s">
        <v>101</v>
      </c>
      <c r="F42" s="45" t="s">
        <v>102</v>
      </c>
      <c r="G42" s="46"/>
      <c r="H42" s="2" t="s">
        <v>14</v>
      </c>
      <c r="I42" s="43" t="s">
        <v>103</v>
      </c>
      <c r="J42" s="44"/>
      <c r="K42" s="50">
        <v>250</v>
      </c>
      <c r="L42" s="51"/>
      <c r="M42" s="52"/>
    </row>
    <row r="43" spans="1:13" ht="14.25">
      <c r="A43" s="8" t="s">
        <v>768</v>
      </c>
      <c r="B43" s="43" t="s">
        <v>788</v>
      </c>
      <c r="C43" s="44"/>
      <c r="D43" s="9" t="s">
        <v>31</v>
      </c>
      <c r="E43" s="8" t="s">
        <v>101</v>
      </c>
      <c r="F43" s="45" t="s">
        <v>102</v>
      </c>
      <c r="G43" s="46"/>
      <c r="H43" s="2" t="s">
        <v>14</v>
      </c>
      <c r="I43" s="43" t="s">
        <v>103</v>
      </c>
      <c r="J43" s="44"/>
      <c r="K43" s="50">
        <v>250</v>
      </c>
      <c r="L43" s="51"/>
      <c r="M43" s="52"/>
    </row>
    <row r="44" spans="1:13" ht="14.25">
      <c r="A44" s="8" t="s">
        <v>768</v>
      </c>
      <c r="B44" s="43" t="s">
        <v>788</v>
      </c>
      <c r="C44" s="44"/>
      <c r="D44" s="9" t="s">
        <v>31</v>
      </c>
      <c r="E44" s="8" t="s">
        <v>111</v>
      </c>
      <c r="F44" s="45" t="s">
        <v>112</v>
      </c>
      <c r="G44" s="46"/>
      <c r="H44" s="2" t="s">
        <v>92</v>
      </c>
      <c r="I44" s="43" t="s">
        <v>34</v>
      </c>
      <c r="J44" s="44"/>
      <c r="K44" s="50">
        <v>3.06</v>
      </c>
      <c r="L44" s="51"/>
      <c r="M44" s="52"/>
    </row>
    <row r="45" spans="1:13" ht="14.25">
      <c r="A45" s="8" t="s">
        <v>768</v>
      </c>
      <c r="B45" s="43" t="s">
        <v>789</v>
      </c>
      <c r="C45" s="44"/>
      <c r="D45" s="9" t="s">
        <v>31</v>
      </c>
      <c r="E45" s="8" t="s">
        <v>114</v>
      </c>
      <c r="F45" s="45" t="s">
        <v>115</v>
      </c>
      <c r="G45" s="46"/>
      <c r="H45" s="2" t="s">
        <v>92</v>
      </c>
      <c r="I45" s="43" t="s">
        <v>34</v>
      </c>
      <c r="J45" s="44"/>
      <c r="K45" s="50">
        <v>1.37</v>
      </c>
      <c r="L45" s="51"/>
      <c r="M45" s="52"/>
    </row>
    <row r="46" spans="1:13" ht="14.25">
      <c r="A46" s="8" t="s">
        <v>768</v>
      </c>
      <c r="B46" s="43" t="s">
        <v>789</v>
      </c>
      <c r="C46" s="44"/>
      <c r="D46" s="9" t="s">
        <v>31</v>
      </c>
      <c r="E46" s="8" t="s">
        <v>101</v>
      </c>
      <c r="F46" s="45" t="s">
        <v>102</v>
      </c>
      <c r="G46" s="46"/>
      <c r="H46" s="2" t="s">
        <v>14</v>
      </c>
      <c r="I46" s="43" t="s">
        <v>103</v>
      </c>
      <c r="J46" s="44"/>
      <c r="K46" s="50">
        <v>100</v>
      </c>
      <c r="L46" s="51"/>
      <c r="M46" s="52"/>
    </row>
    <row r="47" spans="1:13" ht="14.25">
      <c r="A47" s="8" t="s">
        <v>768</v>
      </c>
      <c r="B47" s="43" t="s">
        <v>790</v>
      </c>
      <c r="C47" s="44"/>
      <c r="D47" s="9" t="s">
        <v>31</v>
      </c>
      <c r="E47" s="8" t="s">
        <v>111</v>
      </c>
      <c r="F47" s="45" t="s">
        <v>112</v>
      </c>
      <c r="G47" s="46"/>
      <c r="H47" s="2" t="s">
        <v>92</v>
      </c>
      <c r="I47" s="43" t="s">
        <v>34</v>
      </c>
      <c r="J47" s="44"/>
      <c r="K47" s="50">
        <v>1.26</v>
      </c>
      <c r="L47" s="51"/>
      <c r="M47" s="52"/>
    </row>
    <row r="48" spans="1:13" ht="14.25">
      <c r="A48" s="8" t="s">
        <v>768</v>
      </c>
      <c r="B48" s="43" t="s">
        <v>790</v>
      </c>
      <c r="C48" s="44"/>
      <c r="D48" s="9" t="s">
        <v>31</v>
      </c>
      <c r="E48" s="8" t="s">
        <v>101</v>
      </c>
      <c r="F48" s="45" t="s">
        <v>102</v>
      </c>
      <c r="G48" s="46"/>
      <c r="H48" s="2" t="s">
        <v>14</v>
      </c>
      <c r="I48" s="43" t="s">
        <v>103</v>
      </c>
      <c r="J48" s="44"/>
      <c r="K48" s="50">
        <v>100</v>
      </c>
      <c r="L48" s="51"/>
      <c r="M48" s="52"/>
    </row>
    <row r="49" spans="1:13" ht="14.25">
      <c r="A49" s="8" t="s">
        <v>768</v>
      </c>
      <c r="B49" s="43" t="s">
        <v>791</v>
      </c>
      <c r="C49" s="44"/>
      <c r="D49" s="9" t="s">
        <v>31</v>
      </c>
      <c r="E49" s="8" t="s">
        <v>119</v>
      </c>
      <c r="F49" s="45" t="s">
        <v>120</v>
      </c>
      <c r="G49" s="46"/>
      <c r="H49" s="2" t="s">
        <v>92</v>
      </c>
      <c r="I49" s="43" t="s">
        <v>34</v>
      </c>
      <c r="J49" s="44"/>
      <c r="K49" s="50">
        <v>1.68</v>
      </c>
      <c r="L49" s="51"/>
      <c r="M49" s="52"/>
    </row>
    <row r="50" spans="1:13" ht="14.25">
      <c r="A50" s="8" t="s">
        <v>768</v>
      </c>
      <c r="B50" s="43" t="s">
        <v>791</v>
      </c>
      <c r="C50" s="44"/>
      <c r="D50" s="9" t="s">
        <v>31</v>
      </c>
      <c r="E50" s="8" t="s">
        <v>101</v>
      </c>
      <c r="F50" s="45" t="s">
        <v>102</v>
      </c>
      <c r="G50" s="46"/>
      <c r="H50" s="2" t="s">
        <v>14</v>
      </c>
      <c r="I50" s="43" t="s">
        <v>103</v>
      </c>
      <c r="J50" s="44"/>
      <c r="K50" s="50">
        <v>100</v>
      </c>
      <c r="L50" s="51"/>
      <c r="M50" s="52"/>
    </row>
    <row r="51" spans="1:13" ht="14.25">
      <c r="A51" s="8" t="s">
        <v>768</v>
      </c>
      <c r="B51" s="43" t="s">
        <v>792</v>
      </c>
      <c r="C51" s="44"/>
      <c r="D51" s="9" t="s">
        <v>31</v>
      </c>
      <c r="E51" s="8" t="s">
        <v>101</v>
      </c>
      <c r="F51" s="45" t="s">
        <v>102</v>
      </c>
      <c r="G51" s="46"/>
      <c r="H51" s="2" t="s">
        <v>14</v>
      </c>
      <c r="I51" s="43" t="s">
        <v>103</v>
      </c>
      <c r="J51" s="44"/>
      <c r="K51" s="50">
        <v>200</v>
      </c>
      <c r="L51" s="51"/>
      <c r="M51" s="52"/>
    </row>
    <row r="52" spans="1:13" ht="14.25">
      <c r="A52" s="8" t="s">
        <v>768</v>
      </c>
      <c r="B52" s="43" t="s">
        <v>792</v>
      </c>
      <c r="C52" s="44"/>
      <c r="D52" s="9" t="s">
        <v>31</v>
      </c>
      <c r="E52" s="8" t="s">
        <v>111</v>
      </c>
      <c r="F52" s="45" t="s">
        <v>112</v>
      </c>
      <c r="G52" s="46"/>
      <c r="H52" s="2" t="s">
        <v>92</v>
      </c>
      <c r="I52" s="43" t="s">
        <v>34</v>
      </c>
      <c r="J52" s="44"/>
      <c r="K52" s="50">
        <v>3.6</v>
      </c>
      <c r="L52" s="51"/>
      <c r="M52" s="52"/>
    </row>
    <row r="53" spans="1:13" ht="14.25">
      <c r="A53" s="8" t="s">
        <v>768</v>
      </c>
      <c r="B53" s="43" t="s">
        <v>793</v>
      </c>
      <c r="C53" s="44"/>
      <c r="D53" s="9" t="s">
        <v>100</v>
      </c>
      <c r="E53" s="8" t="s">
        <v>101</v>
      </c>
      <c r="F53" s="45" t="s">
        <v>102</v>
      </c>
      <c r="G53" s="46"/>
      <c r="H53" s="2" t="s">
        <v>14</v>
      </c>
      <c r="I53" s="43" t="s">
        <v>103</v>
      </c>
      <c r="J53" s="44"/>
      <c r="K53" s="50">
        <v>80</v>
      </c>
      <c r="L53" s="51"/>
      <c r="M53" s="52"/>
    </row>
    <row r="54" spans="1:13" ht="14.25">
      <c r="A54" s="8" t="s">
        <v>768</v>
      </c>
      <c r="B54" s="43" t="s">
        <v>793</v>
      </c>
      <c r="C54" s="44"/>
      <c r="D54" s="9" t="s">
        <v>100</v>
      </c>
      <c r="E54" s="8" t="s">
        <v>114</v>
      </c>
      <c r="F54" s="45" t="s">
        <v>115</v>
      </c>
      <c r="G54" s="46"/>
      <c r="H54" s="2" t="s">
        <v>92</v>
      </c>
      <c r="I54" s="43" t="s">
        <v>34</v>
      </c>
      <c r="J54" s="44"/>
      <c r="K54" s="50">
        <v>1.26</v>
      </c>
      <c r="L54" s="51"/>
      <c r="M54" s="52"/>
    </row>
    <row r="55" spans="1:13" ht="14.25">
      <c r="A55" s="8" t="s">
        <v>768</v>
      </c>
      <c r="B55" s="43" t="s">
        <v>794</v>
      </c>
      <c r="C55" s="44"/>
      <c r="D55" s="9" t="s">
        <v>31</v>
      </c>
      <c r="E55" s="8" t="s">
        <v>101</v>
      </c>
      <c r="F55" s="45" t="s">
        <v>102</v>
      </c>
      <c r="G55" s="46"/>
      <c r="H55" s="2" t="s">
        <v>14</v>
      </c>
      <c r="I55" s="43" t="s">
        <v>103</v>
      </c>
      <c r="J55" s="44"/>
      <c r="K55" s="50">
        <v>100</v>
      </c>
      <c r="L55" s="51"/>
      <c r="M55" s="52"/>
    </row>
    <row r="56" spans="1:13" ht="14.25">
      <c r="A56" s="8" t="s">
        <v>768</v>
      </c>
      <c r="B56" s="43" t="s">
        <v>794</v>
      </c>
      <c r="C56" s="44"/>
      <c r="D56" s="9" t="s">
        <v>31</v>
      </c>
      <c r="E56" s="8" t="s">
        <v>130</v>
      </c>
      <c r="F56" s="45" t="s">
        <v>131</v>
      </c>
      <c r="G56" s="46"/>
      <c r="H56" s="2" t="s">
        <v>92</v>
      </c>
      <c r="I56" s="43" t="s">
        <v>34</v>
      </c>
      <c r="J56" s="44"/>
      <c r="K56" s="50">
        <v>0.98</v>
      </c>
      <c r="L56" s="51"/>
      <c r="M56" s="52"/>
    </row>
    <row r="57" spans="1:13" ht="14.25">
      <c r="A57" s="8" t="s">
        <v>768</v>
      </c>
      <c r="B57" s="43" t="s">
        <v>795</v>
      </c>
      <c r="C57" s="44"/>
      <c r="D57" s="9" t="s">
        <v>31</v>
      </c>
      <c r="E57" s="8" t="s">
        <v>119</v>
      </c>
      <c r="F57" s="45" t="s">
        <v>120</v>
      </c>
      <c r="G57" s="46"/>
      <c r="H57" s="2" t="s">
        <v>92</v>
      </c>
      <c r="I57" s="43" t="s">
        <v>34</v>
      </c>
      <c r="J57" s="44"/>
      <c r="K57" s="50">
        <v>1.41</v>
      </c>
      <c r="L57" s="51"/>
      <c r="M57" s="52"/>
    </row>
    <row r="58" spans="1:13" ht="15" thickBot="1">
      <c r="A58" s="8" t="s">
        <v>768</v>
      </c>
      <c r="B58" s="43" t="s">
        <v>795</v>
      </c>
      <c r="C58" s="44"/>
      <c r="D58" s="9" t="s">
        <v>31</v>
      </c>
      <c r="E58" s="8" t="s">
        <v>101</v>
      </c>
      <c r="F58" s="45" t="s">
        <v>102</v>
      </c>
      <c r="G58" s="46"/>
      <c r="H58" s="2" t="s">
        <v>14</v>
      </c>
      <c r="I58" s="43" t="s">
        <v>103</v>
      </c>
      <c r="J58" s="44"/>
      <c r="K58" s="50">
        <v>180</v>
      </c>
      <c r="L58" s="51"/>
      <c r="M58" s="52"/>
    </row>
    <row r="59" spans="1:15" ht="15" thickBot="1">
      <c r="A59" s="53" t="s">
        <v>149</v>
      </c>
      <c r="B59" s="54"/>
      <c r="C59" s="54"/>
      <c r="D59" s="54"/>
      <c r="E59" s="54" t="s">
        <v>150</v>
      </c>
      <c r="F59" s="54"/>
      <c r="G59" s="54"/>
      <c r="H59" s="6" t="s">
        <v>26</v>
      </c>
      <c r="I59" s="57" t="s">
        <v>27</v>
      </c>
      <c r="J59" s="58"/>
      <c r="K59" s="59">
        <v>0</v>
      </c>
      <c r="L59" s="59"/>
      <c r="M59" s="60"/>
      <c r="O59" s="20">
        <f>K60-P60</f>
        <v>333.06</v>
      </c>
    </row>
    <row r="60" spans="1:16" ht="15" thickBot="1">
      <c r="A60" s="55"/>
      <c r="B60" s="56"/>
      <c r="C60" s="56"/>
      <c r="D60" s="56"/>
      <c r="E60" s="56"/>
      <c r="F60" s="56"/>
      <c r="G60" s="56"/>
      <c r="H60" s="7" t="s">
        <v>26</v>
      </c>
      <c r="I60" s="61" t="s">
        <v>28</v>
      </c>
      <c r="J60" s="62"/>
      <c r="K60" s="63">
        <v>333.06</v>
      </c>
      <c r="L60" s="63"/>
      <c r="M60" s="64"/>
      <c r="P60" s="19">
        <f>P61+P64+P65+P66+P67+P68+P69+P70+P71+P72+P73+P74+P75</f>
        <v>0</v>
      </c>
    </row>
    <row r="61" spans="1:16" ht="14.25">
      <c r="A61" s="8" t="s">
        <v>761</v>
      </c>
      <c r="B61" s="43" t="s">
        <v>781</v>
      </c>
      <c r="C61" s="44"/>
      <c r="D61" s="9" t="s">
        <v>31</v>
      </c>
      <c r="E61" s="8" t="s">
        <v>156</v>
      </c>
      <c r="F61" s="45" t="s">
        <v>157</v>
      </c>
      <c r="G61" s="46"/>
      <c r="H61" s="2" t="s">
        <v>15</v>
      </c>
      <c r="I61" s="43" t="s">
        <v>154</v>
      </c>
      <c r="J61" s="44"/>
      <c r="K61" s="71">
        <v>4.3</v>
      </c>
      <c r="L61" s="72"/>
      <c r="M61" s="73"/>
      <c r="P61" s="21"/>
    </row>
    <row r="62" spans="1:13" ht="14.25">
      <c r="A62" s="8" t="s">
        <v>761</v>
      </c>
      <c r="B62" s="43" t="s">
        <v>796</v>
      </c>
      <c r="C62" s="44"/>
      <c r="D62" s="9" t="s">
        <v>31</v>
      </c>
      <c r="E62" s="8" t="s">
        <v>158</v>
      </c>
      <c r="F62" s="45" t="s">
        <v>159</v>
      </c>
      <c r="G62" s="46"/>
      <c r="H62" s="2" t="s">
        <v>15</v>
      </c>
      <c r="I62" s="43" t="s">
        <v>160</v>
      </c>
      <c r="J62" s="44"/>
      <c r="K62" s="50">
        <v>6.6</v>
      </c>
      <c r="L62" s="51"/>
      <c r="M62" s="52"/>
    </row>
    <row r="63" spans="1:13" ht="14.25">
      <c r="A63" s="8" t="s">
        <v>761</v>
      </c>
      <c r="B63" s="43" t="s">
        <v>796</v>
      </c>
      <c r="C63" s="44"/>
      <c r="D63" s="9" t="s">
        <v>31</v>
      </c>
      <c r="E63" s="8" t="s">
        <v>161</v>
      </c>
      <c r="F63" s="45" t="s">
        <v>162</v>
      </c>
      <c r="G63" s="46"/>
      <c r="H63" s="2" t="s">
        <v>15</v>
      </c>
      <c r="I63" s="43" t="s">
        <v>160</v>
      </c>
      <c r="J63" s="44"/>
      <c r="K63" s="50">
        <v>6.6</v>
      </c>
      <c r="L63" s="51"/>
      <c r="M63" s="52"/>
    </row>
    <row r="64" spans="1:16" ht="14.25">
      <c r="A64" s="8" t="s">
        <v>761</v>
      </c>
      <c r="B64" s="43" t="s">
        <v>796</v>
      </c>
      <c r="C64" s="44"/>
      <c r="D64" s="9" t="s">
        <v>31</v>
      </c>
      <c r="E64" s="8" t="s">
        <v>152</v>
      </c>
      <c r="F64" s="45" t="s">
        <v>153</v>
      </c>
      <c r="G64" s="46"/>
      <c r="H64" s="2" t="s">
        <v>15</v>
      </c>
      <c r="I64" s="43" t="s">
        <v>154</v>
      </c>
      <c r="J64" s="44"/>
      <c r="K64" s="71">
        <v>4.2</v>
      </c>
      <c r="L64" s="72"/>
      <c r="M64" s="73"/>
      <c r="P64" s="21"/>
    </row>
    <row r="65" spans="1:16" ht="14.25">
      <c r="A65" s="8" t="s">
        <v>761</v>
      </c>
      <c r="B65" s="43" t="s">
        <v>782</v>
      </c>
      <c r="C65" s="44"/>
      <c r="D65" s="9" t="s">
        <v>31</v>
      </c>
      <c r="E65" s="8" t="s">
        <v>156</v>
      </c>
      <c r="F65" s="45" t="s">
        <v>157</v>
      </c>
      <c r="G65" s="46"/>
      <c r="H65" s="2" t="s">
        <v>15</v>
      </c>
      <c r="I65" s="43" t="s">
        <v>154</v>
      </c>
      <c r="J65" s="44"/>
      <c r="K65" s="71">
        <v>1.9</v>
      </c>
      <c r="L65" s="72"/>
      <c r="M65" s="73"/>
      <c r="P65" s="21"/>
    </row>
    <row r="66" spans="1:16" ht="14.25">
      <c r="A66" s="8" t="s">
        <v>761</v>
      </c>
      <c r="B66" s="43" t="s">
        <v>783</v>
      </c>
      <c r="C66" s="44"/>
      <c r="D66" s="9" t="s">
        <v>31</v>
      </c>
      <c r="E66" s="8" t="s">
        <v>156</v>
      </c>
      <c r="F66" s="45" t="s">
        <v>157</v>
      </c>
      <c r="G66" s="46"/>
      <c r="H66" s="2" t="s">
        <v>15</v>
      </c>
      <c r="I66" s="43" t="s">
        <v>154</v>
      </c>
      <c r="J66" s="44"/>
      <c r="K66" s="71">
        <v>6.9</v>
      </c>
      <c r="L66" s="72"/>
      <c r="M66" s="73"/>
      <c r="P66" s="21"/>
    </row>
    <row r="67" spans="1:16" ht="14.25">
      <c r="A67" s="8" t="s">
        <v>761</v>
      </c>
      <c r="B67" s="43" t="s">
        <v>797</v>
      </c>
      <c r="C67" s="44"/>
      <c r="D67" s="9" t="s">
        <v>31</v>
      </c>
      <c r="E67" s="8" t="s">
        <v>156</v>
      </c>
      <c r="F67" s="45" t="s">
        <v>157</v>
      </c>
      <c r="G67" s="46"/>
      <c r="H67" s="2" t="s">
        <v>15</v>
      </c>
      <c r="I67" s="43" t="s">
        <v>154</v>
      </c>
      <c r="J67" s="44"/>
      <c r="K67" s="71">
        <v>8.1</v>
      </c>
      <c r="L67" s="72"/>
      <c r="M67" s="73"/>
      <c r="P67" s="21"/>
    </row>
    <row r="68" spans="1:16" ht="14.25">
      <c r="A68" s="8" t="s">
        <v>768</v>
      </c>
      <c r="B68" s="43" t="s">
        <v>798</v>
      </c>
      <c r="C68" s="44"/>
      <c r="D68" s="9" t="s">
        <v>31</v>
      </c>
      <c r="E68" s="8" t="s">
        <v>156</v>
      </c>
      <c r="F68" s="45" t="s">
        <v>157</v>
      </c>
      <c r="G68" s="46"/>
      <c r="H68" s="2" t="s">
        <v>14</v>
      </c>
      <c r="I68" s="43" t="s">
        <v>154</v>
      </c>
      <c r="J68" s="44"/>
      <c r="K68" s="71">
        <v>7.9</v>
      </c>
      <c r="L68" s="72"/>
      <c r="M68" s="73"/>
      <c r="P68" s="21"/>
    </row>
    <row r="69" spans="1:16" ht="14.25">
      <c r="A69" s="8" t="s">
        <v>768</v>
      </c>
      <c r="B69" s="43" t="s">
        <v>799</v>
      </c>
      <c r="C69" s="44"/>
      <c r="D69" s="9" t="s">
        <v>31</v>
      </c>
      <c r="E69" s="8" t="s">
        <v>156</v>
      </c>
      <c r="F69" s="45" t="s">
        <v>157</v>
      </c>
      <c r="G69" s="46"/>
      <c r="H69" s="2" t="s">
        <v>14</v>
      </c>
      <c r="I69" s="43" t="s">
        <v>154</v>
      </c>
      <c r="J69" s="44"/>
      <c r="K69" s="71">
        <v>5.82</v>
      </c>
      <c r="L69" s="72"/>
      <c r="M69" s="73"/>
      <c r="P69" s="21"/>
    </row>
    <row r="70" spans="1:16" ht="14.25">
      <c r="A70" s="8" t="s">
        <v>768</v>
      </c>
      <c r="B70" s="43" t="s">
        <v>800</v>
      </c>
      <c r="C70" s="44"/>
      <c r="D70" s="9" t="s">
        <v>31</v>
      </c>
      <c r="E70" s="8" t="s">
        <v>156</v>
      </c>
      <c r="F70" s="45" t="s">
        <v>157</v>
      </c>
      <c r="G70" s="46"/>
      <c r="H70" s="2" t="s">
        <v>14</v>
      </c>
      <c r="I70" s="43" t="s">
        <v>154</v>
      </c>
      <c r="J70" s="44"/>
      <c r="K70" s="71">
        <v>14</v>
      </c>
      <c r="L70" s="72"/>
      <c r="M70" s="73"/>
      <c r="P70" s="21"/>
    </row>
    <row r="71" spans="1:16" ht="14.25">
      <c r="A71" s="8" t="s">
        <v>768</v>
      </c>
      <c r="B71" s="43" t="s">
        <v>801</v>
      </c>
      <c r="C71" s="44"/>
      <c r="D71" s="9" t="s">
        <v>31</v>
      </c>
      <c r="E71" s="8" t="s">
        <v>802</v>
      </c>
      <c r="F71" s="45" t="s">
        <v>803</v>
      </c>
      <c r="G71" s="46"/>
      <c r="H71" s="2" t="s">
        <v>14</v>
      </c>
      <c r="I71" s="43" t="s">
        <v>154</v>
      </c>
      <c r="J71" s="44"/>
      <c r="K71" s="71">
        <v>5.16</v>
      </c>
      <c r="L71" s="72"/>
      <c r="M71" s="73"/>
      <c r="P71" s="21"/>
    </row>
    <row r="72" spans="1:16" ht="14.25">
      <c r="A72" s="8" t="s">
        <v>768</v>
      </c>
      <c r="B72" s="43" t="s">
        <v>804</v>
      </c>
      <c r="C72" s="44"/>
      <c r="D72" s="9" t="s">
        <v>31</v>
      </c>
      <c r="E72" s="8" t="s">
        <v>156</v>
      </c>
      <c r="F72" s="45" t="s">
        <v>157</v>
      </c>
      <c r="G72" s="46"/>
      <c r="H72" s="2" t="s">
        <v>14</v>
      </c>
      <c r="I72" s="43" t="s">
        <v>154</v>
      </c>
      <c r="J72" s="44"/>
      <c r="K72" s="71">
        <v>11.86</v>
      </c>
      <c r="L72" s="72"/>
      <c r="M72" s="73"/>
      <c r="P72" s="21"/>
    </row>
    <row r="73" spans="1:16" ht="14.25">
      <c r="A73" s="8" t="s">
        <v>768</v>
      </c>
      <c r="B73" s="43" t="s">
        <v>805</v>
      </c>
      <c r="C73" s="44"/>
      <c r="D73" s="9" t="s">
        <v>31</v>
      </c>
      <c r="E73" s="8" t="s">
        <v>156</v>
      </c>
      <c r="F73" s="45" t="s">
        <v>157</v>
      </c>
      <c r="G73" s="46"/>
      <c r="H73" s="2" t="s">
        <v>14</v>
      </c>
      <c r="I73" s="43" t="s">
        <v>154</v>
      </c>
      <c r="J73" s="44"/>
      <c r="K73" s="71">
        <v>10.11</v>
      </c>
      <c r="L73" s="72"/>
      <c r="M73" s="73"/>
      <c r="P73" s="21"/>
    </row>
    <row r="74" spans="1:16" ht="14.25">
      <c r="A74" s="8" t="s">
        <v>768</v>
      </c>
      <c r="B74" s="43" t="s">
        <v>806</v>
      </c>
      <c r="C74" s="44"/>
      <c r="D74" s="9" t="s">
        <v>31</v>
      </c>
      <c r="E74" s="8" t="s">
        <v>156</v>
      </c>
      <c r="F74" s="45" t="s">
        <v>157</v>
      </c>
      <c r="G74" s="46"/>
      <c r="H74" s="2" t="s">
        <v>14</v>
      </c>
      <c r="I74" s="43" t="s">
        <v>154</v>
      </c>
      <c r="J74" s="44"/>
      <c r="K74" s="71">
        <v>12.06</v>
      </c>
      <c r="L74" s="72"/>
      <c r="M74" s="73"/>
      <c r="P74" s="21"/>
    </row>
    <row r="75" spans="1:16" ht="15" thickBot="1">
      <c r="A75" s="8" t="s">
        <v>768</v>
      </c>
      <c r="B75" s="43" t="s">
        <v>807</v>
      </c>
      <c r="C75" s="44"/>
      <c r="D75" s="9" t="s">
        <v>31</v>
      </c>
      <c r="E75" s="8" t="s">
        <v>156</v>
      </c>
      <c r="F75" s="45" t="s">
        <v>157</v>
      </c>
      <c r="G75" s="46"/>
      <c r="H75" s="2" t="s">
        <v>14</v>
      </c>
      <c r="I75" s="43" t="s">
        <v>154</v>
      </c>
      <c r="J75" s="44"/>
      <c r="K75" s="71">
        <v>3.28</v>
      </c>
      <c r="L75" s="72"/>
      <c r="M75" s="73"/>
      <c r="P75" s="21"/>
    </row>
    <row r="76" spans="1:15" ht="15" thickBot="1">
      <c r="A76" s="53" t="s">
        <v>177</v>
      </c>
      <c r="B76" s="54"/>
      <c r="C76" s="54"/>
      <c r="D76" s="54"/>
      <c r="E76" s="54" t="s">
        <v>178</v>
      </c>
      <c r="F76" s="54"/>
      <c r="G76" s="54"/>
      <c r="H76" s="6" t="s">
        <v>26</v>
      </c>
      <c r="I76" s="57" t="s">
        <v>27</v>
      </c>
      <c r="J76" s="58"/>
      <c r="K76" s="59">
        <v>0</v>
      </c>
      <c r="L76" s="59"/>
      <c r="M76" s="60"/>
      <c r="O76" s="20">
        <f>K77-P77</f>
        <v>22.2</v>
      </c>
    </row>
    <row r="77" spans="1:16" ht="15" thickBot="1">
      <c r="A77" s="55"/>
      <c r="B77" s="56"/>
      <c r="C77" s="56"/>
      <c r="D77" s="56"/>
      <c r="E77" s="56"/>
      <c r="F77" s="56"/>
      <c r="G77" s="56"/>
      <c r="H77" s="7" t="s">
        <v>26</v>
      </c>
      <c r="I77" s="61" t="s">
        <v>28</v>
      </c>
      <c r="J77" s="62"/>
      <c r="K77" s="63">
        <v>22.2</v>
      </c>
      <c r="L77" s="63"/>
      <c r="M77" s="64"/>
      <c r="P77" s="19">
        <f>P78</f>
        <v>0</v>
      </c>
    </row>
    <row r="78" spans="1:16" ht="14.25">
      <c r="A78" s="8" t="s">
        <v>761</v>
      </c>
      <c r="B78" s="43" t="s">
        <v>784</v>
      </c>
      <c r="C78" s="44"/>
      <c r="D78" s="9" t="s">
        <v>31</v>
      </c>
      <c r="E78" s="8" t="s">
        <v>156</v>
      </c>
      <c r="F78" s="45" t="s">
        <v>157</v>
      </c>
      <c r="G78" s="46"/>
      <c r="H78" s="2" t="s">
        <v>15</v>
      </c>
      <c r="I78" s="43" t="s">
        <v>154</v>
      </c>
      <c r="J78" s="44"/>
      <c r="K78" s="71">
        <v>0.86</v>
      </c>
      <c r="L78" s="72"/>
      <c r="M78" s="73"/>
      <c r="P78" s="21"/>
    </row>
    <row r="79" spans="1:13" ht="14.25">
      <c r="A79" s="8" t="s">
        <v>761</v>
      </c>
      <c r="B79" s="43" t="s">
        <v>784</v>
      </c>
      <c r="C79" s="44"/>
      <c r="D79" s="9" t="s">
        <v>31</v>
      </c>
      <c r="E79" s="8" t="s">
        <v>195</v>
      </c>
      <c r="F79" s="45" t="s">
        <v>196</v>
      </c>
      <c r="G79" s="46"/>
      <c r="H79" s="2" t="s">
        <v>14</v>
      </c>
      <c r="I79" s="43" t="s">
        <v>160</v>
      </c>
      <c r="J79" s="44"/>
      <c r="K79" s="50">
        <v>0.89</v>
      </c>
      <c r="L79" s="51"/>
      <c r="M79" s="52"/>
    </row>
    <row r="80" spans="1:13" ht="15" thickBot="1">
      <c r="A80" s="8" t="s">
        <v>761</v>
      </c>
      <c r="B80" s="43" t="s">
        <v>784</v>
      </c>
      <c r="C80" s="44"/>
      <c r="D80" s="9" t="s">
        <v>31</v>
      </c>
      <c r="E80" s="8" t="s">
        <v>182</v>
      </c>
      <c r="F80" s="45" t="s">
        <v>183</v>
      </c>
      <c r="G80" s="46"/>
      <c r="H80" s="2" t="s">
        <v>15</v>
      </c>
      <c r="I80" s="43" t="s">
        <v>160</v>
      </c>
      <c r="J80" s="44"/>
      <c r="K80" s="50">
        <v>0.89</v>
      </c>
      <c r="L80" s="51"/>
      <c r="M80" s="52"/>
    </row>
    <row r="81" spans="1:17" ht="15" thickBot="1">
      <c r="A81" s="53" t="s">
        <v>211</v>
      </c>
      <c r="B81" s="54"/>
      <c r="C81" s="54"/>
      <c r="D81" s="54"/>
      <c r="E81" s="54" t="s">
        <v>212</v>
      </c>
      <c r="F81" s="54"/>
      <c r="G81" s="54"/>
      <c r="H81" s="6" t="s">
        <v>26</v>
      </c>
      <c r="I81" s="57" t="s">
        <v>27</v>
      </c>
      <c r="J81" s="58"/>
      <c r="K81" s="59">
        <v>1705.72</v>
      </c>
      <c r="L81" s="59"/>
      <c r="M81" s="60"/>
      <c r="O81" s="20">
        <v>1705.72</v>
      </c>
      <c r="Q81" s="22"/>
    </row>
    <row r="82" spans="1:18" ht="15" thickBot="1">
      <c r="A82" s="55"/>
      <c r="B82" s="56"/>
      <c r="C82" s="56"/>
      <c r="D82" s="56"/>
      <c r="E82" s="56"/>
      <c r="F82" s="56"/>
      <c r="G82" s="56"/>
      <c r="H82" s="7" t="s">
        <v>26</v>
      </c>
      <c r="I82" s="61" t="s">
        <v>28</v>
      </c>
      <c r="J82" s="62"/>
      <c r="K82" s="63">
        <v>9</v>
      </c>
      <c r="L82" s="63"/>
      <c r="M82" s="64"/>
      <c r="P82" s="19"/>
      <c r="R82" s="22">
        <f>R87+R90</f>
        <v>9</v>
      </c>
    </row>
    <row r="83" spans="1:13" ht="14.25">
      <c r="A83" s="8" t="s">
        <v>761</v>
      </c>
      <c r="B83" s="43" t="s">
        <v>808</v>
      </c>
      <c r="C83" s="44"/>
      <c r="D83" s="9" t="s">
        <v>31</v>
      </c>
      <c r="E83" s="8" t="s">
        <v>199</v>
      </c>
      <c r="F83" s="45" t="s">
        <v>200</v>
      </c>
      <c r="G83" s="46"/>
      <c r="H83" s="2" t="s">
        <v>14</v>
      </c>
      <c r="I83" s="43" t="s">
        <v>201</v>
      </c>
      <c r="J83" s="44"/>
      <c r="K83" s="50">
        <v>3</v>
      </c>
      <c r="L83" s="51"/>
      <c r="M83" s="52"/>
    </row>
    <row r="84" spans="1:13" ht="14.25">
      <c r="A84" s="8" t="s">
        <v>761</v>
      </c>
      <c r="B84" s="43" t="s">
        <v>808</v>
      </c>
      <c r="C84" s="44"/>
      <c r="D84" s="9" t="s">
        <v>31</v>
      </c>
      <c r="E84" s="8" t="s">
        <v>189</v>
      </c>
      <c r="F84" s="45" t="s">
        <v>190</v>
      </c>
      <c r="G84" s="46"/>
      <c r="H84" s="2" t="s">
        <v>15</v>
      </c>
      <c r="I84" s="43" t="s">
        <v>160</v>
      </c>
      <c r="J84" s="44"/>
      <c r="K84" s="50">
        <v>5.88</v>
      </c>
      <c r="L84" s="51"/>
      <c r="M84" s="52"/>
    </row>
    <row r="85" spans="1:13" ht="14.25">
      <c r="A85" s="8" t="s">
        <v>761</v>
      </c>
      <c r="B85" s="43" t="s">
        <v>808</v>
      </c>
      <c r="C85" s="44"/>
      <c r="D85" s="9" t="s">
        <v>31</v>
      </c>
      <c r="E85" s="8" t="s">
        <v>195</v>
      </c>
      <c r="F85" s="45" t="s">
        <v>196</v>
      </c>
      <c r="G85" s="46"/>
      <c r="H85" s="2" t="s">
        <v>14</v>
      </c>
      <c r="I85" s="43" t="s">
        <v>160</v>
      </c>
      <c r="J85" s="44"/>
      <c r="K85" s="50">
        <v>8.15</v>
      </c>
      <c r="L85" s="51"/>
      <c r="M85" s="52"/>
    </row>
    <row r="86" spans="1:13" ht="14.25">
      <c r="A86" s="8" t="s">
        <v>761</v>
      </c>
      <c r="B86" s="43" t="s">
        <v>808</v>
      </c>
      <c r="C86" s="44"/>
      <c r="D86" s="9" t="s">
        <v>31</v>
      </c>
      <c r="E86" s="8" t="s">
        <v>182</v>
      </c>
      <c r="F86" s="45" t="s">
        <v>183</v>
      </c>
      <c r="G86" s="46"/>
      <c r="H86" s="2" t="s">
        <v>15</v>
      </c>
      <c r="I86" s="43" t="s">
        <v>160</v>
      </c>
      <c r="J86" s="44"/>
      <c r="K86" s="50">
        <v>2.37</v>
      </c>
      <c r="L86" s="51"/>
      <c r="M86" s="52"/>
    </row>
    <row r="87" spans="1:18" ht="14.25">
      <c r="A87" s="8" t="s">
        <v>761</v>
      </c>
      <c r="B87" s="43" t="s">
        <v>808</v>
      </c>
      <c r="C87" s="44"/>
      <c r="D87" s="9" t="s">
        <v>31</v>
      </c>
      <c r="E87" s="8" t="s">
        <v>180</v>
      </c>
      <c r="F87" s="45" t="s">
        <v>181</v>
      </c>
      <c r="G87" s="46"/>
      <c r="H87" s="2" t="s">
        <v>14</v>
      </c>
      <c r="I87" s="43" t="s">
        <v>154</v>
      </c>
      <c r="J87" s="44"/>
      <c r="K87" s="74">
        <v>20</v>
      </c>
      <c r="L87" s="75"/>
      <c r="M87" s="76"/>
      <c r="R87" s="23">
        <v>4</v>
      </c>
    </row>
    <row r="88" spans="1:13" ht="14.25">
      <c r="A88" s="8" t="s">
        <v>761</v>
      </c>
      <c r="B88" s="43" t="s">
        <v>808</v>
      </c>
      <c r="C88" s="44"/>
      <c r="D88" s="9" t="s">
        <v>31</v>
      </c>
      <c r="E88" s="8" t="s">
        <v>191</v>
      </c>
      <c r="F88" s="45" t="s">
        <v>192</v>
      </c>
      <c r="G88" s="46"/>
      <c r="H88" s="2" t="s">
        <v>14</v>
      </c>
      <c r="I88" s="43" t="s">
        <v>160</v>
      </c>
      <c r="J88" s="44"/>
      <c r="K88" s="50">
        <v>0.1</v>
      </c>
      <c r="L88" s="51"/>
      <c r="M88" s="52"/>
    </row>
    <row r="89" spans="1:13" ht="14.25">
      <c r="A89" s="8" t="s">
        <v>761</v>
      </c>
      <c r="B89" s="43" t="s">
        <v>809</v>
      </c>
      <c r="C89" s="44"/>
      <c r="D89" s="9" t="s">
        <v>31</v>
      </c>
      <c r="E89" s="8" t="s">
        <v>189</v>
      </c>
      <c r="F89" s="45" t="s">
        <v>190</v>
      </c>
      <c r="G89" s="46"/>
      <c r="H89" s="2" t="s">
        <v>15</v>
      </c>
      <c r="I89" s="43" t="s">
        <v>160</v>
      </c>
      <c r="J89" s="44"/>
      <c r="K89" s="50">
        <v>4.54</v>
      </c>
      <c r="L89" s="51"/>
      <c r="M89" s="52"/>
    </row>
    <row r="90" spans="1:18" ht="14.25">
      <c r="A90" s="8" t="s">
        <v>761</v>
      </c>
      <c r="B90" s="43" t="s">
        <v>809</v>
      </c>
      <c r="C90" s="44"/>
      <c r="D90" s="9" t="s">
        <v>31</v>
      </c>
      <c r="E90" s="8" t="s">
        <v>180</v>
      </c>
      <c r="F90" s="45" t="s">
        <v>181</v>
      </c>
      <c r="G90" s="46"/>
      <c r="H90" s="2" t="s">
        <v>14</v>
      </c>
      <c r="I90" s="43" t="s">
        <v>154</v>
      </c>
      <c r="J90" s="44"/>
      <c r="K90" s="74">
        <v>20</v>
      </c>
      <c r="L90" s="75"/>
      <c r="M90" s="76"/>
      <c r="R90" s="23">
        <v>5</v>
      </c>
    </row>
    <row r="91" spans="1:13" ht="14.25">
      <c r="A91" s="8" t="s">
        <v>761</v>
      </c>
      <c r="B91" s="43" t="s">
        <v>809</v>
      </c>
      <c r="C91" s="44"/>
      <c r="D91" s="9" t="s">
        <v>31</v>
      </c>
      <c r="E91" s="8" t="s">
        <v>199</v>
      </c>
      <c r="F91" s="45" t="s">
        <v>200</v>
      </c>
      <c r="G91" s="46"/>
      <c r="H91" s="2" t="s">
        <v>14</v>
      </c>
      <c r="I91" s="43" t="s">
        <v>201</v>
      </c>
      <c r="J91" s="44"/>
      <c r="K91" s="50">
        <v>3</v>
      </c>
      <c r="L91" s="51"/>
      <c r="M91" s="52"/>
    </row>
    <row r="92" spans="1:13" ht="14.25">
      <c r="A92" s="8" t="s">
        <v>761</v>
      </c>
      <c r="B92" s="43" t="s">
        <v>809</v>
      </c>
      <c r="C92" s="44"/>
      <c r="D92" s="9" t="s">
        <v>31</v>
      </c>
      <c r="E92" s="8" t="s">
        <v>195</v>
      </c>
      <c r="F92" s="45" t="s">
        <v>196</v>
      </c>
      <c r="G92" s="46"/>
      <c r="H92" s="2" t="s">
        <v>14</v>
      </c>
      <c r="I92" s="43" t="s">
        <v>160</v>
      </c>
      <c r="J92" s="44"/>
      <c r="K92" s="50">
        <v>6.66</v>
      </c>
      <c r="L92" s="51"/>
      <c r="M92" s="52"/>
    </row>
    <row r="93" spans="1:13" ht="14.25">
      <c r="A93" s="8" t="s">
        <v>761</v>
      </c>
      <c r="B93" s="43" t="s">
        <v>809</v>
      </c>
      <c r="C93" s="44"/>
      <c r="D93" s="9" t="s">
        <v>31</v>
      </c>
      <c r="E93" s="8" t="s">
        <v>191</v>
      </c>
      <c r="F93" s="45" t="s">
        <v>192</v>
      </c>
      <c r="G93" s="46"/>
      <c r="H93" s="2" t="s">
        <v>14</v>
      </c>
      <c r="I93" s="43" t="s">
        <v>160</v>
      </c>
      <c r="J93" s="44"/>
      <c r="K93" s="50">
        <v>0.1</v>
      </c>
      <c r="L93" s="51"/>
      <c r="M93" s="52"/>
    </row>
    <row r="94" spans="1:13" ht="14.25">
      <c r="A94" s="8" t="s">
        <v>761</v>
      </c>
      <c r="B94" s="43" t="s">
        <v>809</v>
      </c>
      <c r="C94" s="44"/>
      <c r="D94" s="9" t="s">
        <v>31</v>
      </c>
      <c r="E94" s="8" t="s">
        <v>182</v>
      </c>
      <c r="F94" s="45" t="s">
        <v>183</v>
      </c>
      <c r="G94" s="46"/>
      <c r="H94" s="2" t="s">
        <v>15</v>
      </c>
      <c r="I94" s="43" t="s">
        <v>160</v>
      </c>
      <c r="J94" s="44"/>
      <c r="K94" s="50">
        <v>2.22</v>
      </c>
      <c r="L94" s="51"/>
      <c r="M94" s="52"/>
    </row>
    <row r="95" spans="1:13" ht="14.25">
      <c r="A95" s="8" t="s">
        <v>768</v>
      </c>
      <c r="B95" s="43" t="s">
        <v>810</v>
      </c>
      <c r="C95" s="44"/>
      <c r="D95" s="9" t="s">
        <v>31</v>
      </c>
      <c r="E95" s="8" t="s">
        <v>195</v>
      </c>
      <c r="F95" s="45" t="s">
        <v>196</v>
      </c>
      <c r="G95" s="46"/>
      <c r="H95" s="2" t="s">
        <v>14</v>
      </c>
      <c r="I95" s="43" t="s">
        <v>160</v>
      </c>
      <c r="J95" s="44"/>
      <c r="K95" s="50">
        <v>8.74</v>
      </c>
      <c r="L95" s="51"/>
      <c r="M95" s="52"/>
    </row>
    <row r="96" spans="1:13" ht="14.25">
      <c r="A96" s="8" t="s">
        <v>768</v>
      </c>
      <c r="B96" s="43" t="s">
        <v>810</v>
      </c>
      <c r="C96" s="44"/>
      <c r="D96" s="9" t="s">
        <v>31</v>
      </c>
      <c r="E96" s="8" t="s">
        <v>199</v>
      </c>
      <c r="F96" s="45" t="s">
        <v>200</v>
      </c>
      <c r="G96" s="46"/>
      <c r="H96" s="2" t="s">
        <v>14</v>
      </c>
      <c r="I96" s="43" t="s">
        <v>201</v>
      </c>
      <c r="J96" s="44"/>
      <c r="K96" s="50">
        <v>4</v>
      </c>
      <c r="L96" s="51"/>
      <c r="M96" s="52"/>
    </row>
    <row r="97" spans="1:13" ht="14.25">
      <c r="A97" s="8" t="s">
        <v>768</v>
      </c>
      <c r="B97" s="43" t="s">
        <v>810</v>
      </c>
      <c r="C97" s="44"/>
      <c r="D97" s="9" t="s">
        <v>31</v>
      </c>
      <c r="E97" s="8" t="s">
        <v>182</v>
      </c>
      <c r="F97" s="45" t="s">
        <v>183</v>
      </c>
      <c r="G97" s="46"/>
      <c r="H97" s="2" t="s">
        <v>15</v>
      </c>
      <c r="I97" s="43" t="s">
        <v>160</v>
      </c>
      <c r="J97" s="44"/>
      <c r="K97" s="50">
        <v>8.74</v>
      </c>
      <c r="L97" s="51"/>
      <c r="M97" s="52"/>
    </row>
    <row r="98" spans="1:13" ht="14.25">
      <c r="A98" s="8" t="s">
        <v>768</v>
      </c>
      <c r="B98" s="43" t="s">
        <v>811</v>
      </c>
      <c r="C98" s="44"/>
      <c r="D98" s="9" t="s">
        <v>31</v>
      </c>
      <c r="E98" s="8" t="s">
        <v>195</v>
      </c>
      <c r="F98" s="45" t="s">
        <v>196</v>
      </c>
      <c r="G98" s="46"/>
      <c r="H98" s="2" t="s">
        <v>14</v>
      </c>
      <c r="I98" s="43" t="s">
        <v>160</v>
      </c>
      <c r="J98" s="44"/>
      <c r="K98" s="50">
        <v>5.03</v>
      </c>
      <c r="L98" s="51"/>
      <c r="M98" s="52"/>
    </row>
    <row r="99" spans="1:13" ht="14.25">
      <c r="A99" s="8" t="s">
        <v>768</v>
      </c>
      <c r="B99" s="43" t="s">
        <v>811</v>
      </c>
      <c r="C99" s="44"/>
      <c r="D99" s="9" t="s">
        <v>31</v>
      </c>
      <c r="E99" s="8" t="s">
        <v>199</v>
      </c>
      <c r="F99" s="45" t="s">
        <v>200</v>
      </c>
      <c r="G99" s="46"/>
      <c r="H99" s="2" t="s">
        <v>14</v>
      </c>
      <c r="I99" s="43" t="s">
        <v>201</v>
      </c>
      <c r="J99" s="44"/>
      <c r="K99" s="50">
        <v>4</v>
      </c>
      <c r="L99" s="51"/>
      <c r="M99" s="52"/>
    </row>
    <row r="100" spans="1:13" ht="14.25">
      <c r="A100" s="8" t="s">
        <v>768</v>
      </c>
      <c r="B100" s="43" t="s">
        <v>811</v>
      </c>
      <c r="C100" s="44"/>
      <c r="D100" s="9" t="s">
        <v>31</v>
      </c>
      <c r="E100" s="8" t="s">
        <v>182</v>
      </c>
      <c r="F100" s="45" t="s">
        <v>183</v>
      </c>
      <c r="G100" s="46"/>
      <c r="H100" s="2" t="s">
        <v>15</v>
      </c>
      <c r="I100" s="43" t="s">
        <v>160</v>
      </c>
      <c r="J100" s="44"/>
      <c r="K100" s="50">
        <v>5.03</v>
      </c>
      <c r="L100" s="51"/>
      <c r="M100" s="52"/>
    </row>
    <row r="101" spans="1:13" ht="14.25">
      <c r="A101" s="8" t="s">
        <v>768</v>
      </c>
      <c r="B101" s="43" t="s">
        <v>812</v>
      </c>
      <c r="C101" s="44"/>
      <c r="D101" s="9" t="s">
        <v>31</v>
      </c>
      <c r="E101" s="8" t="s">
        <v>189</v>
      </c>
      <c r="F101" s="45" t="s">
        <v>190</v>
      </c>
      <c r="G101" s="46"/>
      <c r="H101" s="2" t="s">
        <v>15</v>
      </c>
      <c r="I101" s="43" t="s">
        <v>160</v>
      </c>
      <c r="J101" s="44"/>
      <c r="K101" s="50">
        <v>0.3</v>
      </c>
      <c r="L101" s="51"/>
      <c r="M101" s="52"/>
    </row>
    <row r="102" spans="1:13" ht="14.25">
      <c r="A102" s="8" t="s">
        <v>768</v>
      </c>
      <c r="B102" s="43" t="s">
        <v>812</v>
      </c>
      <c r="C102" s="44"/>
      <c r="D102" s="9" t="s">
        <v>31</v>
      </c>
      <c r="E102" s="8" t="s">
        <v>193</v>
      </c>
      <c r="F102" s="45" t="s">
        <v>194</v>
      </c>
      <c r="G102" s="46"/>
      <c r="H102" s="2" t="s">
        <v>15</v>
      </c>
      <c r="I102" s="43" t="s">
        <v>160</v>
      </c>
      <c r="J102" s="44"/>
      <c r="K102" s="50">
        <v>6.67</v>
      </c>
      <c r="L102" s="51"/>
      <c r="M102" s="52"/>
    </row>
    <row r="103" spans="1:13" ht="14.25">
      <c r="A103" s="8" t="s">
        <v>768</v>
      </c>
      <c r="B103" s="43" t="s">
        <v>812</v>
      </c>
      <c r="C103" s="44"/>
      <c r="D103" s="9" t="s">
        <v>31</v>
      </c>
      <c r="E103" s="8" t="s">
        <v>203</v>
      </c>
      <c r="F103" s="45" t="s">
        <v>204</v>
      </c>
      <c r="G103" s="46"/>
      <c r="H103" s="2" t="s">
        <v>14</v>
      </c>
      <c r="I103" s="43" t="s">
        <v>160</v>
      </c>
      <c r="J103" s="44"/>
      <c r="K103" s="50">
        <v>8.8</v>
      </c>
      <c r="L103" s="51"/>
      <c r="M103" s="52"/>
    </row>
    <row r="104" spans="1:13" ht="14.25">
      <c r="A104" s="8" t="s">
        <v>768</v>
      </c>
      <c r="B104" s="43" t="s">
        <v>812</v>
      </c>
      <c r="C104" s="44"/>
      <c r="D104" s="9" t="s">
        <v>31</v>
      </c>
      <c r="E104" s="8" t="s">
        <v>199</v>
      </c>
      <c r="F104" s="45" t="s">
        <v>200</v>
      </c>
      <c r="G104" s="46"/>
      <c r="H104" s="2" t="s">
        <v>14</v>
      </c>
      <c r="I104" s="43" t="s">
        <v>201</v>
      </c>
      <c r="J104" s="44"/>
      <c r="K104" s="50">
        <v>6</v>
      </c>
      <c r="L104" s="51"/>
      <c r="M104" s="52"/>
    </row>
    <row r="105" spans="1:13" ht="14.25">
      <c r="A105" s="8" t="s">
        <v>768</v>
      </c>
      <c r="B105" s="43" t="s">
        <v>812</v>
      </c>
      <c r="C105" s="44"/>
      <c r="D105" s="9" t="s">
        <v>31</v>
      </c>
      <c r="E105" s="8" t="s">
        <v>182</v>
      </c>
      <c r="F105" s="45" t="s">
        <v>183</v>
      </c>
      <c r="G105" s="46"/>
      <c r="H105" s="2" t="s">
        <v>15</v>
      </c>
      <c r="I105" s="43" t="s">
        <v>160</v>
      </c>
      <c r="J105" s="44"/>
      <c r="K105" s="50">
        <v>8.8</v>
      </c>
      <c r="L105" s="51"/>
      <c r="M105" s="52"/>
    </row>
    <row r="106" spans="1:13" ht="14.25">
      <c r="A106" s="8" t="s">
        <v>768</v>
      </c>
      <c r="B106" s="43" t="s">
        <v>812</v>
      </c>
      <c r="C106" s="44"/>
      <c r="D106" s="9" t="s">
        <v>31</v>
      </c>
      <c r="E106" s="8" t="s">
        <v>191</v>
      </c>
      <c r="F106" s="45" t="s">
        <v>192</v>
      </c>
      <c r="G106" s="46"/>
      <c r="H106" s="2" t="s">
        <v>14</v>
      </c>
      <c r="I106" s="43" t="s">
        <v>160</v>
      </c>
      <c r="J106" s="44"/>
      <c r="K106" s="50">
        <v>0.3</v>
      </c>
      <c r="L106" s="51"/>
      <c r="M106" s="52"/>
    </row>
    <row r="107" spans="1:13" ht="14.25">
      <c r="A107" s="8" t="s">
        <v>768</v>
      </c>
      <c r="B107" s="43" t="s">
        <v>813</v>
      </c>
      <c r="C107" s="44"/>
      <c r="D107" s="9" t="s">
        <v>31</v>
      </c>
      <c r="E107" s="8" t="s">
        <v>191</v>
      </c>
      <c r="F107" s="45" t="s">
        <v>192</v>
      </c>
      <c r="G107" s="46"/>
      <c r="H107" s="2" t="s">
        <v>14</v>
      </c>
      <c r="I107" s="43" t="s">
        <v>160</v>
      </c>
      <c r="J107" s="44"/>
      <c r="K107" s="50">
        <v>4.3</v>
      </c>
      <c r="L107" s="51"/>
      <c r="M107" s="52"/>
    </row>
    <row r="108" spans="1:13" ht="14.25">
      <c r="A108" s="8" t="s">
        <v>768</v>
      </c>
      <c r="B108" s="43" t="s">
        <v>813</v>
      </c>
      <c r="C108" s="44"/>
      <c r="D108" s="9" t="s">
        <v>31</v>
      </c>
      <c r="E108" s="8" t="s">
        <v>199</v>
      </c>
      <c r="F108" s="45" t="s">
        <v>200</v>
      </c>
      <c r="G108" s="46"/>
      <c r="H108" s="2" t="s">
        <v>14</v>
      </c>
      <c r="I108" s="43" t="s">
        <v>201</v>
      </c>
      <c r="J108" s="44"/>
      <c r="K108" s="50">
        <v>4</v>
      </c>
      <c r="L108" s="51"/>
      <c r="M108" s="52"/>
    </row>
    <row r="109" spans="1:13" ht="14.25">
      <c r="A109" s="8" t="s">
        <v>768</v>
      </c>
      <c r="B109" s="43" t="s">
        <v>813</v>
      </c>
      <c r="C109" s="44"/>
      <c r="D109" s="9" t="s">
        <v>31</v>
      </c>
      <c r="E109" s="8" t="s">
        <v>195</v>
      </c>
      <c r="F109" s="45" t="s">
        <v>196</v>
      </c>
      <c r="G109" s="46"/>
      <c r="H109" s="2" t="s">
        <v>14</v>
      </c>
      <c r="I109" s="43" t="s">
        <v>160</v>
      </c>
      <c r="J109" s="44"/>
      <c r="K109" s="50">
        <v>10.82</v>
      </c>
      <c r="L109" s="51"/>
      <c r="M109" s="52"/>
    </row>
    <row r="110" spans="1:13" ht="14.25">
      <c r="A110" s="8" t="s">
        <v>768</v>
      </c>
      <c r="B110" s="43" t="s">
        <v>813</v>
      </c>
      <c r="C110" s="44"/>
      <c r="D110" s="9" t="s">
        <v>31</v>
      </c>
      <c r="E110" s="8" t="s">
        <v>182</v>
      </c>
      <c r="F110" s="45" t="s">
        <v>183</v>
      </c>
      <c r="G110" s="46"/>
      <c r="H110" s="2" t="s">
        <v>15</v>
      </c>
      <c r="I110" s="43" t="s">
        <v>160</v>
      </c>
      <c r="J110" s="44"/>
      <c r="K110" s="50">
        <v>10.82</v>
      </c>
      <c r="L110" s="51"/>
      <c r="M110" s="52"/>
    </row>
    <row r="111" spans="1:13" ht="14.25">
      <c r="A111" s="8" t="s">
        <v>768</v>
      </c>
      <c r="B111" s="43" t="s">
        <v>813</v>
      </c>
      <c r="C111" s="44"/>
      <c r="D111" s="9" t="s">
        <v>31</v>
      </c>
      <c r="E111" s="8" t="s">
        <v>189</v>
      </c>
      <c r="F111" s="45" t="s">
        <v>190</v>
      </c>
      <c r="G111" s="46"/>
      <c r="H111" s="2" t="s">
        <v>15</v>
      </c>
      <c r="I111" s="43" t="s">
        <v>160</v>
      </c>
      <c r="J111" s="44"/>
      <c r="K111" s="50">
        <v>4.3</v>
      </c>
      <c r="L111" s="51"/>
      <c r="M111" s="52"/>
    </row>
    <row r="112" spans="1:13" ht="14.25">
      <c r="A112" s="8" t="s">
        <v>768</v>
      </c>
      <c r="B112" s="43" t="s">
        <v>814</v>
      </c>
      <c r="C112" s="44"/>
      <c r="D112" s="9" t="s">
        <v>31</v>
      </c>
      <c r="E112" s="8" t="s">
        <v>195</v>
      </c>
      <c r="F112" s="45" t="s">
        <v>196</v>
      </c>
      <c r="G112" s="46"/>
      <c r="H112" s="2" t="s">
        <v>14</v>
      </c>
      <c r="I112" s="43" t="s">
        <v>160</v>
      </c>
      <c r="J112" s="44"/>
      <c r="K112" s="50">
        <v>9.18</v>
      </c>
      <c r="L112" s="51"/>
      <c r="M112" s="52"/>
    </row>
    <row r="113" spans="1:13" ht="14.25">
      <c r="A113" s="8" t="s">
        <v>768</v>
      </c>
      <c r="B113" s="43" t="s">
        <v>814</v>
      </c>
      <c r="C113" s="44"/>
      <c r="D113" s="9" t="s">
        <v>31</v>
      </c>
      <c r="E113" s="8" t="s">
        <v>182</v>
      </c>
      <c r="F113" s="45" t="s">
        <v>183</v>
      </c>
      <c r="G113" s="46"/>
      <c r="H113" s="2" t="s">
        <v>15</v>
      </c>
      <c r="I113" s="43" t="s">
        <v>160</v>
      </c>
      <c r="J113" s="44"/>
      <c r="K113" s="50">
        <v>9.18</v>
      </c>
      <c r="L113" s="51"/>
      <c r="M113" s="52"/>
    </row>
    <row r="114" spans="1:13" ht="14.25">
      <c r="A114" s="8" t="s">
        <v>768</v>
      </c>
      <c r="B114" s="43" t="s">
        <v>814</v>
      </c>
      <c r="C114" s="44"/>
      <c r="D114" s="9" t="s">
        <v>31</v>
      </c>
      <c r="E114" s="8" t="s">
        <v>199</v>
      </c>
      <c r="F114" s="45" t="s">
        <v>200</v>
      </c>
      <c r="G114" s="46"/>
      <c r="H114" s="2" t="s">
        <v>14</v>
      </c>
      <c r="I114" s="43" t="s">
        <v>201</v>
      </c>
      <c r="J114" s="44"/>
      <c r="K114" s="50">
        <v>4</v>
      </c>
      <c r="L114" s="51"/>
      <c r="M114" s="52"/>
    </row>
    <row r="115" spans="1:13" ht="14.25">
      <c r="A115" s="8" t="s">
        <v>768</v>
      </c>
      <c r="B115" s="43" t="s">
        <v>815</v>
      </c>
      <c r="C115" s="44"/>
      <c r="D115" s="9" t="s">
        <v>31</v>
      </c>
      <c r="E115" s="8" t="s">
        <v>182</v>
      </c>
      <c r="F115" s="45" t="s">
        <v>183</v>
      </c>
      <c r="G115" s="46"/>
      <c r="H115" s="2" t="s">
        <v>15</v>
      </c>
      <c r="I115" s="43" t="s">
        <v>160</v>
      </c>
      <c r="J115" s="44"/>
      <c r="K115" s="50">
        <v>13.25</v>
      </c>
      <c r="L115" s="51"/>
      <c r="M115" s="52"/>
    </row>
    <row r="116" spans="1:13" ht="14.25">
      <c r="A116" s="8" t="s">
        <v>768</v>
      </c>
      <c r="B116" s="43" t="s">
        <v>815</v>
      </c>
      <c r="C116" s="44"/>
      <c r="D116" s="9" t="s">
        <v>31</v>
      </c>
      <c r="E116" s="8" t="s">
        <v>191</v>
      </c>
      <c r="F116" s="45" t="s">
        <v>192</v>
      </c>
      <c r="G116" s="46"/>
      <c r="H116" s="2" t="s">
        <v>14</v>
      </c>
      <c r="I116" s="43" t="s">
        <v>160</v>
      </c>
      <c r="J116" s="44"/>
      <c r="K116" s="50">
        <v>4.44</v>
      </c>
      <c r="L116" s="51"/>
      <c r="M116" s="52"/>
    </row>
    <row r="117" spans="1:13" ht="14.25">
      <c r="A117" s="8" t="s">
        <v>768</v>
      </c>
      <c r="B117" s="43" t="s">
        <v>815</v>
      </c>
      <c r="C117" s="44"/>
      <c r="D117" s="9" t="s">
        <v>31</v>
      </c>
      <c r="E117" s="8" t="s">
        <v>189</v>
      </c>
      <c r="F117" s="45" t="s">
        <v>190</v>
      </c>
      <c r="G117" s="46"/>
      <c r="H117" s="2" t="s">
        <v>15</v>
      </c>
      <c r="I117" s="43" t="s">
        <v>160</v>
      </c>
      <c r="J117" s="44"/>
      <c r="K117" s="50">
        <v>4.44</v>
      </c>
      <c r="L117" s="51"/>
      <c r="M117" s="52"/>
    </row>
    <row r="118" spans="1:13" ht="14.25">
      <c r="A118" s="8" t="s">
        <v>768</v>
      </c>
      <c r="B118" s="43" t="s">
        <v>815</v>
      </c>
      <c r="C118" s="44"/>
      <c r="D118" s="9" t="s">
        <v>31</v>
      </c>
      <c r="E118" s="8" t="s">
        <v>195</v>
      </c>
      <c r="F118" s="45" t="s">
        <v>196</v>
      </c>
      <c r="G118" s="46"/>
      <c r="H118" s="2" t="s">
        <v>14</v>
      </c>
      <c r="I118" s="43" t="s">
        <v>160</v>
      </c>
      <c r="J118" s="44"/>
      <c r="K118" s="50">
        <v>13.25</v>
      </c>
      <c r="L118" s="51"/>
      <c r="M118" s="52"/>
    </row>
    <row r="119" spans="1:13" ht="15" thickBot="1">
      <c r="A119" s="8" t="s">
        <v>768</v>
      </c>
      <c r="B119" s="43" t="s">
        <v>815</v>
      </c>
      <c r="C119" s="44"/>
      <c r="D119" s="9" t="s">
        <v>31</v>
      </c>
      <c r="E119" s="8" t="s">
        <v>199</v>
      </c>
      <c r="F119" s="45" t="s">
        <v>200</v>
      </c>
      <c r="G119" s="46"/>
      <c r="H119" s="2" t="s">
        <v>14</v>
      </c>
      <c r="I119" s="43" t="s">
        <v>201</v>
      </c>
      <c r="J119" s="44"/>
      <c r="K119" s="50">
        <v>4</v>
      </c>
      <c r="L119" s="51"/>
      <c r="M119" s="52"/>
    </row>
    <row r="120" spans="1:15" ht="15" thickBot="1">
      <c r="A120" s="53" t="s">
        <v>816</v>
      </c>
      <c r="B120" s="54"/>
      <c r="C120" s="54"/>
      <c r="D120" s="54"/>
      <c r="E120" s="54" t="s">
        <v>817</v>
      </c>
      <c r="F120" s="54"/>
      <c r="G120" s="54"/>
      <c r="H120" s="6" t="s">
        <v>26</v>
      </c>
      <c r="I120" s="57" t="s">
        <v>27</v>
      </c>
      <c r="J120" s="58"/>
      <c r="K120" s="59">
        <v>0</v>
      </c>
      <c r="L120" s="59"/>
      <c r="M120" s="60"/>
      <c r="O120" s="19"/>
    </row>
    <row r="121" spans="1:16" ht="15" thickBot="1">
      <c r="A121" s="55"/>
      <c r="B121" s="56"/>
      <c r="C121" s="56"/>
      <c r="D121" s="56"/>
      <c r="E121" s="56"/>
      <c r="F121" s="56"/>
      <c r="G121" s="56"/>
      <c r="H121" s="7" t="s">
        <v>26</v>
      </c>
      <c r="I121" s="61" t="s">
        <v>28</v>
      </c>
      <c r="J121" s="62"/>
      <c r="K121" s="63">
        <v>18.49</v>
      </c>
      <c r="L121" s="63"/>
      <c r="M121" s="64"/>
      <c r="P121" s="19">
        <f>P122</f>
        <v>18.49</v>
      </c>
    </row>
    <row r="122" spans="1:16" ht="15" thickBot="1">
      <c r="A122" s="8" t="s">
        <v>768</v>
      </c>
      <c r="B122" s="43" t="s">
        <v>818</v>
      </c>
      <c r="C122" s="44"/>
      <c r="D122" s="9" t="s">
        <v>31</v>
      </c>
      <c r="E122" s="8" t="s">
        <v>152</v>
      </c>
      <c r="F122" s="45" t="s">
        <v>153</v>
      </c>
      <c r="G122" s="46"/>
      <c r="H122" s="2" t="s">
        <v>14</v>
      </c>
      <c r="I122" s="43" t="s">
        <v>154</v>
      </c>
      <c r="J122" s="44"/>
      <c r="K122" s="50">
        <v>15.41</v>
      </c>
      <c r="L122" s="51"/>
      <c r="M122" s="52"/>
      <c r="P122" s="21">
        <v>18.49</v>
      </c>
    </row>
    <row r="123" spans="1:15" ht="15" thickBot="1">
      <c r="A123" s="53" t="s">
        <v>819</v>
      </c>
      <c r="B123" s="54"/>
      <c r="C123" s="54"/>
      <c r="D123" s="54"/>
      <c r="E123" s="54" t="s">
        <v>820</v>
      </c>
      <c r="F123" s="54"/>
      <c r="G123" s="54"/>
      <c r="H123" s="6" t="s">
        <v>26</v>
      </c>
      <c r="I123" s="57" t="s">
        <v>27</v>
      </c>
      <c r="J123" s="58"/>
      <c r="K123" s="59">
        <v>0</v>
      </c>
      <c r="L123" s="59"/>
      <c r="M123" s="60"/>
      <c r="O123" s="19"/>
    </row>
    <row r="124" spans="1:16" ht="15" thickBot="1">
      <c r="A124" s="55"/>
      <c r="B124" s="56"/>
      <c r="C124" s="56"/>
      <c r="D124" s="56"/>
      <c r="E124" s="56"/>
      <c r="F124" s="56"/>
      <c r="G124" s="56"/>
      <c r="H124" s="7" t="s">
        <v>26</v>
      </c>
      <c r="I124" s="61" t="s">
        <v>28</v>
      </c>
      <c r="J124" s="62"/>
      <c r="K124" s="63">
        <v>36.68</v>
      </c>
      <c r="L124" s="63"/>
      <c r="M124" s="64"/>
      <c r="P124" s="19">
        <v>36.68</v>
      </c>
    </row>
    <row r="125" spans="1:16" ht="14.25">
      <c r="A125" s="8" t="s">
        <v>768</v>
      </c>
      <c r="B125" s="43" t="s">
        <v>821</v>
      </c>
      <c r="C125" s="44"/>
      <c r="D125" s="9" t="s">
        <v>31</v>
      </c>
      <c r="E125" s="8" t="s">
        <v>802</v>
      </c>
      <c r="F125" s="45" t="s">
        <v>803</v>
      </c>
      <c r="G125" s="46"/>
      <c r="H125" s="2" t="s">
        <v>14</v>
      </c>
      <c r="I125" s="43" t="s">
        <v>154</v>
      </c>
      <c r="J125" s="44"/>
      <c r="K125" s="50">
        <v>24</v>
      </c>
      <c r="L125" s="51"/>
      <c r="M125" s="52"/>
      <c r="P125" s="21"/>
    </row>
    <row r="126" spans="1:16" ht="14.25">
      <c r="A126" s="8" t="s">
        <v>768</v>
      </c>
      <c r="B126" s="43" t="s">
        <v>821</v>
      </c>
      <c r="C126" s="44"/>
      <c r="D126" s="9" t="s">
        <v>31</v>
      </c>
      <c r="E126" s="8" t="s">
        <v>168</v>
      </c>
      <c r="F126" s="45" t="s">
        <v>169</v>
      </c>
      <c r="G126" s="46"/>
      <c r="H126" s="2" t="s">
        <v>14</v>
      </c>
      <c r="I126" s="43" t="s">
        <v>154</v>
      </c>
      <c r="J126" s="44"/>
      <c r="K126" s="50">
        <v>13.4</v>
      </c>
      <c r="L126" s="51"/>
      <c r="M126" s="52"/>
      <c r="P126" s="21"/>
    </row>
    <row r="127" spans="1:16" ht="15" thickBot="1">
      <c r="A127" s="8" t="s">
        <v>768</v>
      </c>
      <c r="B127" s="43" t="s">
        <v>821</v>
      </c>
      <c r="C127" s="44"/>
      <c r="D127" s="9" t="s">
        <v>31</v>
      </c>
      <c r="E127" s="8" t="s">
        <v>156</v>
      </c>
      <c r="F127" s="45" t="s">
        <v>157</v>
      </c>
      <c r="G127" s="46"/>
      <c r="H127" s="2" t="s">
        <v>14</v>
      </c>
      <c r="I127" s="43" t="s">
        <v>154</v>
      </c>
      <c r="J127" s="44"/>
      <c r="K127" s="50">
        <v>3.35</v>
      </c>
      <c r="L127" s="51"/>
      <c r="M127" s="52"/>
      <c r="P127" s="21"/>
    </row>
    <row r="128" spans="1:15" ht="15" thickBot="1">
      <c r="A128" s="53" t="s">
        <v>238</v>
      </c>
      <c r="B128" s="54"/>
      <c r="C128" s="54"/>
      <c r="D128" s="54"/>
      <c r="E128" s="54" t="s">
        <v>239</v>
      </c>
      <c r="F128" s="54"/>
      <c r="G128" s="54"/>
      <c r="H128" s="6" t="s">
        <v>26</v>
      </c>
      <c r="I128" s="57" t="s">
        <v>27</v>
      </c>
      <c r="J128" s="58"/>
      <c r="K128" s="59">
        <v>4176.3</v>
      </c>
      <c r="L128" s="59"/>
      <c r="M128" s="60"/>
      <c r="O128" s="20">
        <v>4176.3</v>
      </c>
    </row>
    <row r="129" spans="1:16" ht="15" thickBot="1">
      <c r="A129" s="55"/>
      <c r="B129" s="56"/>
      <c r="C129" s="56"/>
      <c r="D129" s="56"/>
      <c r="E129" s="56"/>
      <c r="F129" s="56"/>
      <c r="G129" s="56"/>
      <c r="H129" s="7" t="s">
        <v>26</v>
      </c>
      <c r="I129" s="61" t="s">
        <v>28</v>
      </c>
      <c r="J129" s="62"/>
      <c r="K129" s="63">
        <v>0</v>
      </c>
      <c r="L129" s="63"/>
      <c r="M129" s="64"/>
      <c r="P129" s="19"/>
    </row>
    <row r="130" spans="1:13" ht="14.25">
      <c r="A130" s="8" t="s">
        <v>761</v>
      </c>
      <c r="B130" s="43" t="s">
        <v>822</v>
      </c>
      <c r="C130" s="44"/>
      <c r="D130" s="9" t="s">
        <v>31</v>
      </c>
      <c r="E130" s="8" t="s">
        <v>241</v>
      </c>
      <c r="F130" s="45" t="s">
        <v>242</v>
      </c>
      <c r="G130" s="46"/>
      <c r="H130" s="2" t="s">
        <v>16</v>
      </c>
      <c r="I130" s="43" t="s">
        <v>34</v>
      </c>
      <c r="J130" s="44"/>
      <c r="K130" s="50">
        <v>5.56</v>
      </c>
      <c r="L130" s="51"/>
      <c r="M130" s="52"/>
    </row>
    <row r="131" spans="1:13" ht="14.25">
      <c r="A131" s="8" t="s">
        <v>761</v>
      </c>
      <c r="B131" s="43" t="s">
        <v>823</v>
      </c>
      <c r="C131" s="44"/>
      <c r="D131" s="9" t="s">
        <v>31</v>
      </c>
      <c r="E131" s="8" t="s">
        <v>241</v>
      </c>
      <c r="F131" s="45" t="s">
        <v>242</v>
      </c>
      <c r="G131" s="46"/>
      <c r="H131" s="2" t="s">
        <v>16</v>
      </c>
      <c r="I131" s="43" t="s">
        <v>34</v>
      </c>
      <c r="J131" s="44"/>
      <c r="K131" s="50">
        <v>0.1</v>
      </c>
      <c r="L131" s="51"/>
      <c r="M131" s="52"/>
    </row>
    <row r="132" spans="1:13" ht="14.25">
      <c r="A132" s="8" t="s">
        <v>761</v>
      </c>
      <c r="B132" s="43" t="s">
        <v>808</v>
      </c>
      <c r="C132" s="44"/>
      <c r="D132" s="9" t="s">
        <v>31</v>
      </c>
      <c r="E132" s="8" t="s">
        <v>241</v>
      </c>
      <c r="F132" s="45" t="s">
        <v>242</v>
      </c>
      <c r="G132" s="46"/>
      <c r="H132" s="2" t="s">
        <v>16</v>
      </c>
      <c r="I132" s="43" t="s">
        <v>34</v>
      </c>
      <c r="J132" s="44"/>
      <c r="K132" s="50">
        <v>1.6</v>
      </c>
      <c r="L132" s="51"/>
      <c r="M132" s="52"/>
    </row>
    <row r="133" spans="1:13" ht="14.25">
      <c r="A133" s="8" t="s">
        <v>761</v>
      </c>
      <c r="B133" s="43" t="s">
        <v>824</v>
      </c>
      <c r="C133" s="44"/>
      <c r="D133" s="9" t="s">
        <v>31</v>
      </c>
      <c r="E133" s="8" t="s">
        <v>241</v>
      </c>
      <c r="F133" s="45" t="s">
        <v>242</v>
      </c>
      <c r="G133" s="46"/>
      <c r="H133" s="2" t="s">
        <v>16</v>
      </c>
      <c r="I133" s="43" t="s">
        <v>34</v>
      </c>
      <c r="J133" s="44"/>
      <c r="K133" s="50">
        <v>0.53</v>
      </c>
      <c r="L133" s="51"/>
      <c r="M133" s="52"/>
    </row>
    <row r="134" spans="1:13" ht="14.25">
      <c r="A134" s="8" t="s">
        <v>761</v>
      </c>
      <c r="B134" s="43" t="s">
        <v>825</v>
      </c>
      <c r="C134" s="44"/>
      <c r="D134" s="9" t="s">
        <v>206</v>
      </c>
      <c r="E134" s="8" t="s">
        <v>241</v>
      </c>
      <c r="F134" s="45" t="s">
        <v>242</v>
      </c>
      <c r="G134" s="46"/>
      <c r="H134" s="2" t="s">
        <v>16</v>
      </c>
      <c r="I134" s="43" t="s">
        <v>34</v>
      </c>
      <c r="J134" s="44"/>
      <c r="K134" s="50">
        <v>2.2</v>
      </c>
      <c r="L134" s="51"/>
      <c r="M134" s="52"/>
    </row>
    <row r="135" spans="1:13" ht="14.25">
      <c r="A135" s="8" t="s">
        <v>761</v>
      </c>
      <c r="B135" s="43" t="s">
        <v>826</v>
      </c>
      <c r="C135" s="44"/>
      <c r="D135" s="9" t="s">
        <v>206</v>
      </c>
      <c r="E135" s="8" t="s">
        <v>241</v>
      </c>
      <c r="F135" s="45" t="s">
        <v>242</v>
      </c>
      <c r="G135" s="46"/>
      <c r="H135" s="2" t="s">
        <v>16</v>
      </c>
      <c r="I135" s="43" t="s">
        <v>34</v>
      </c>
      <c r="J135" s="44"/>
      <c r="K135" s="50">
        <v>0.78</v>
      </c>
      <c r="L135" s="51"/>
      <c r="M135" s="52"/>
    </row>
    <row r="136" spans="1:13" ht="14.25">
      <c r="A136" s="8" t="s">
        <v>761</v>
      </c>
      <c r="B136" s="43" t="s">
        <v>827</v>
      </c>
      <c r="C136" s="44"/>
      <c r="D136" s="9" t="s">
        <v>31</v>
      </c>
      <c r="E136" s="8" t="s">
        <v>241</v>
      </c>
      <c r="F136" s="45" t="s">
        <v>242</v>
      </c>
      <c r="G136" s="46"/>
      <c r="H136" s="2" t="s">
        <v>16</v>
      </c>
      <c r="I136" s="43" t="s">
        <v>34</v>
      </c>
      <c r="J136" s="44"/>
      <c r="K136" s="50">
        <v>0.2</v>
      </c>
      <c r="L136" s="51"/>
      <c r="M136" s="52"/>
    </row>
    <row r="137" spans="1:13" ht="14.25">
      <c r="A137" s="8" t="s">
        <v>761</v>
      </c>
      <c r="B137" s="43" t="s">
        <v>828</v>
      </c>
      <c r="C137" s="44"/>
      <c r="D137" s="9" t="s">
        <v>31</v>
      </c>
      <c r="E137" s="8" t="s">
        <v>241</v>
      </c>
      <c r="F137" s="45" t="s">
        <v>242</v>
      </c>
      <c r="G137" s="46"/>
      <c r="H137" s="2" t="s">
        <v>16</v>
      </c>
      <c r="I137" s="43" t="s">
        <v>34</v>
      </c>
      <c r="J137" s="44"/>
      <c r="K137" s="50">
        <v>2.5</v>
      </c>
      <c r="L137" s="51"/>
      <c r="M137" s="52"/>
    </row>
    <row r="138" spans="1:13" ht="14.25">
      <c r="A138" s="8" t="s">
        <v>761</v>
      </c>
      <c r="B138" s="43" t="s">
        <v>829</v>
      </c>
      <c r="C138" s="44"/>
      <c r="D138" s="9" t="s">
        <v>31</v>
      </c>
      <c r="E138" s="8" t="s">
        <v>241</v>
      </c>
      <c r="F138" s="45" t="s">
        <v>242</v>
      </c>
      <c r="G138" s="46"/>
      <c r="H138" s="2" t="s">
        <v>15</v>
      </c>
      <c r="I138" s="43" t="s">
        <v>34</v>
      </c>
      <c r="J138" s="44"/>
      <c r="K138" s="50">
        <v>0.15</v>
      </c>
      <c r="L138" s="51"/>
      <c r="M138" s="52"/>
    </row>
    <row r="139" spans="1:13" ht="14.25">
      <c r="A139" s="8" t="s">
        <v>761</v>
      </c>
      <c r="B139" s="43" t="s">
        <v>830</v>
      </c>
      <c r="C139" s="44"/>
      <c r="D139" s="9" t="s">
        <v>31</v>
      </c>
      <c r="E139" s="8" t="s">
        <v>241</v>
      </c>
      <c r="F139" s="45" t="s">
        <v>242</v>
      </c>
      <c r="G139" s="46"/>
      <c r="H139" s="2" t="s">
        <v>15</v>
      </c>
      <c r="I139" s="43" t="s">
        <v>34</v>
      </c>
      <c r="J139" s="44"/>
      <c r="K139" s="50">
        <v>0.9</v>
      </c>
      <c r="L139" s="51"/>
      <c r="M139" s="52"/>
    </row>
    <row r="140" spans="1:13" ht="14.25">
      <c r="A140" s="8" t="s">
        <v>761</v>
      </c>
      <c r="B140" s="43" t="s">
        <v>831</v>
      </c>
      <c r="C140" s="44"/>
      <c r="D140" s="9" t="s">
        <v>31</v>
      </c>
      <c r="E140" s="8" t="s">
        <v>241</v>
      </c>
      <c r="F140" s="45" t="s">
        <v>242</v>
      </c>
      <c r="G140" s="46"/>
      <c r="H140" s="2" t="s">
        <v>16</v>
      </c>
      <c r="I140" s="43" t="s">
        <v>34</v>
      </c>
      <c r="J140" s="44"/>
      <c r="K140" s="50">
        <v>1.1</v>
      </c>
      <c r="L140" s="51"/>
      <c r="M140" s="52"/>
    </row>
    <row r="141" spans="1:13" ht="14.25">
      <c r="A141" s="8" t="s">
        <v>761</v>
      </c>
      <c r="B141" s="43" t="s">
        <v>832</v>
      </c>
      <c r="C141" s="44"/>
      <c r="D141" s="9" t="s">
        <v>31</v>
      </c>
      <c r="E141" s="8" t="s">
        <v>241</v>
      </c>
      <c r="F141" s="45" t="s">
        <v>242</v>
      </c>
      <c r="G141" s="46"/>
      <c r="H141" s="2" t="s">
        <v>16</v>
      </c>
      <c r="I141" s="43" t="s">
        <v>34</v>
      </c>
      <c r="J141" s="44"/>
      <c r="K141" s="50">
        <v>2.71</v>
      </c>
      <c r="L141" s="51"/>
      <c r="M141" s="52"/>
    </row>
    <row r="142" spans="1:13" ht="14.25">
      <c r="A142" s="8" t="s">
        <v>761</v>
      </c>
      <c r="B142" s="43" t="s">
        <v>833</v>
      </c>
      <c r="C142" s="44"/>
      <c r="D142" s="9" t="s">
        <v>206</v>
      </c>
      <c r="E142" s="8" t="s">
        <v>241</v>
      </c>
      <c r="F142" s="45" t="s">
        <v>242</v>
      </c>
      <c r="G142" s="46"/>
      <c r="H142" s="2" t="s">
        <v>15</v>
      </c>
      <c r="I142" s="43" t="s">
        <v>34</v>
      </c>
      <c r="J142" s="44"/>
      <c r="K142" s="50">
        <v>1.04</v>
      </c>
      <c r="L142" s="51"/>
      <c r="M142" s="52"/>
    </row>
    <row r="143" spans="1:13" ht="14.25">
      <c r="A143" s="8" t="s">
        <v>761</v>
      </c>
      <c r="B143" s="43" t="s">
        <v>834</v>
      </c>
      <c r="C143" s="44"/>
      <c r="D143" s="9" t="s">
        <v>31</v>
      </c>
      <c r="E143" s="8" t="s">
        <v>241</v>
      </c>
      <c r="F143" s="45" t="s">
        <v>242</v>
      </c>
      <c r="G143" s="46"/>
      <c r="H143" s="2" t="s">
        <v>15</v>
      </c>
      <c r="I143" s="43" t="s">
        <v>34</v>
      </c>
      <c r="J143" s="44"/>
      <c r="K143" s="50">
        <v>0.2</v>
      </c>
      <c r="L143" s="51"/>
      <c r="M143" s="52"/>
    </row>
    <row r="144" spans="1:13" ht="14.25">
      <c r="A144" s="8" t="s">
        <v>761</v>
      </c>
      <c r="B144" s="43" t="s">
        <v>835</v>
      </c>
      <c r="C144" s="44"/>
      <c r="D144" s="9" t="s">
        <v>31</v>
      </c>
      <c r="E144" s="8" t="s">
        <v>241</v>
      </c>
      <c r="F144" s="45" t="s">
        <v>242</v>
      </c>
      <c r="G144" s="46"/>
      <c r="H144" s="2" t="s">
        <v>16</v>
      </c>
      <c r="I144" s="43" t="s">
        <v>34</v>
      </c>
      <c r="J144" s="44"/>
      <c r="K144" s="50">
        <v>3</v>
      </c>
      <c r="L144" s="51"/>
      <c r="M144" s="52"/>
    </row>
    <row r="145" spans="1:13" ht="14.25">
      <c r="A145" s="8" t="s">
        <v>761</v>
      </c>
      <c r="B145" s="43" t="s">
        <v>836</v>
      </c>
      <c r="C145" s="44"/>
      <c r="D145" s="9" t="s">
        <v>206</v>
      </c>
      <c r="E145" s="8" t="s">
        <v>241</v>
      </c>
      <c r="F145" s="45" t="s">
        <v>242</v>
      </c>
      <c r="G145" s="46"/>
      <c r="H145" s="2" t="s">
        <v>15</v>
      </c>
      <c r="I145" s="43" t="s">
        <v>34</v>
      </c>
      <c r="J145" s="44"/>
      <c r="K145" s="50">
        <v>0.96</v>
      </c>
      <c r="L145" s="51"/>
      <c r="M145" s="52"/>
    </row>
    <row r="146" spans="1:13" ht="14.25">
      <c r="A146" s="8" t="s">
        <v>761</v>
      </c>
      <c r="B146" s="43" t="s">
        <v>837</v>
      </c>
      <c r="C146" s="44"/>
      <c r="D146" s="9" t="s">
        <v>31</v>
      </c>
      <c r="E146" s="8" t="s">
        <v>241</v>
      </c>
      <c r="F146" s="45" t="s">
        <v>242</v>
      </c>
      <c r="G146" s="46"/>
      <c r="H146" s="2" t="s">
        <v>16</v>
      </c>
      <c r="I146" s="43" t="s">
        <v>34</v>
      </c>
      <c r="J146" s="44"/>
      <c r="K146" s="50">
        <v>2.25</v>
      </c>
      <c r="L146" s="51"/>
      <c r="M146" s="52"/>
    </row>
    <row r="147" spans="1:13" ht="14.25">
      <c r="A147" s="8" t="s">
        <v>761</v>
      </c>
      <c r="B147" s="43" t="s">
        <v>838</v>
      </c>
      <c r="C147" s="44"/>
      <c r="D147" s="9" t="s">
        <v>31</v>
      </c>
      <c r="E147" s="8" t="s">
        <v>241</v>
      </c>
      <c r="F147" s="45" t="s">
        <v>242</v>
      </c>
      <c r="G147" s="46"/>
      <c r="H147" s="2" t="s">
        <v>15</v>
      </c>
      <c r="I147" s="43" t="s">
        <v>34</v>
      </c>
      <c r="J147" s="44"/>
      <c r="K147" s="50">
        <v>0.89</v>
      </c>
      <c r="L147" s="51"/>
      <c r="M147" s="52"/>
    </row>
    <row r="148" spans="1:13" ht="14.25">
      <c r="A148" s="8" t="s">
        <v>761</v>
      </c>
      <c r="B148" s="43" t="s">
        <v>839</v>
      </c>
      <c r="C148" s="44"/>
      <c r="D148" s="9" t="s">
        <v>31</v>
      </c>
      <c r="E148" s="8" t="s">
        <v>241</v>
      </c>
      <c r="F148" s="45" t="s">
        <v>242</v>
      </c>
      <c r="G148" s="46"/>
      <c r="H148" s="2" t="s">
        <v>15</v>
      </c>
      <c r="I148" s="43" t="s">
        <v>34</v>
      </c>
      <c r="J148" s="44"/>
      <c r="K148" s="50">
        <v>2.07</v>
      </c>
      <c r="L148" s="51"/>
      <c r="M148" s="52"/>
    </row>
    <row r="149" spans="1:13" ht="14.25">
      <c r="A149" s="8" t="s">
        <v>761</v>
      </c>
      <c r="B149" s="43" t="s">
        <v>840</v>
      </c>
      <c r="C149" s="44"/>
      <c r="D149" s="9" t="s">
        <v>31</v>
      </c>
      <c r="E149" s="8" t="s">
        <v>241</v>
      </c>
      <c r="F149" s="45" t="s">
        <v>242</v>
      </c>
      <c r="G149" s="46"/>
      <c r="H149" s="2" t="s">
        <v>15</v>
      </c>
      <c r="I149" s="43" t="s">
        <v>34</v>
      </c>
      <c r="J149" s="44"/>
      <c r="K149" s="50">
        <v>1.06</v>
      </c>
      <c r="L149" s="51"/>
      <c r="M149" s="52"/>
    </row>
    <row r="150" spans="1:13" ht="14.25">
      <c r="A150" s="8" t="s">
        <v>761</v>
      </c>
      <c r="B150" s="43" t="s">
        <v>841</v>
      </c>
      <c r="C150" s="44"/>
      <c r="D150" s="9" t="s">
        <v>31</v>
      </c>
      <c r="E150" s="8" t="s">
        <v>241</v>
      </c>
      <c r="F150" s="45" t="s">
        <v>242</v>
      </c>
      <c r="G150" s="46"/>
      <c r="H150" s="2" t="s">
        <v>15</v>
      </c>
      <c r="I150" s="43" t="s">
        <v>34</v>
      </c>
      <c r="J150" s="44"/>
      <c r="K150" s="50">
        <v>1.22</v>
      </c>
      <c r="L150" s="51"/>
      <c r="M150" s="52"/>
    </row>
    <row r="151" spans="1:13" ht="14.25">
      <c r="A151" s="8" t="s">
        <v>761</v>
      </c>
      <c r="B151" s="43" t="s">
        <v>842</v>
      </c>
      <c r="C151" s="44"/>
      <c r="D151" s="9" t="s">
        <v>31</v>
      </c>
      <c r="E151" s="8" t="s">
        <v>241</v>
      </c>
      <c r="F151" s="45" t="s">
        <v>242</v>
      </c>
      <c r="G151" s="46"/>
      <c r="H151" s="2" t="s">
        <v>16</v>
      </c>
      <c r="I151" s="43" t="s">
        <v>34</v>
      </c>
      <c r="J151" s="44"/>
      <c r="K151" s="50">
        <v>0.54</v>
      </c>
      <c r="L151" s="51"/>
      <c r="M151" s="52"/>
    </row>
    <row r="152" spans="1:13" ht="14.25">
      <c r="A152" s="8" t="s">
        <v>761</v>
      </c>
      <c r="B152" s="43" t="s">
        <v>843</v>
      </c>
      <c r="C152" s="44"/>
      <c r="D152" s="9" t="s">
        <v>31</v>
      </c>
      <c r="E152" s="8" t="s">
        <v>241</v>
      </c>
      <c r="F152" s="45" t="s">
        <v>242</v>
      </c>
      <c r="G152" s="46"/>
      <c r="H152" s="2" t="s">
        <v>15</v>
      </c>
      <c r="I152" s="43" t="s">
        <v>34</v>
      </c>
      <c r="J152" s="44"/>
      <c r="K152" s="50">
        <v>0.31</v>
      </c>
      <c r="L152" s="51"/>
      <c r="M152" s="52"/>
    </row>
    <row r="153" spans="1:13" ht="14.25">
      <c r="A153" s="8" t="s">
        <v>761</v>
      </c>
      <c r="B153" s="43" t="s">
        <v>809</v>
      </c>
      <c r="C153" s="44"/>
      <c r="D153" s="9" t="s">
        <v>31</v>
      </c>
      <c r="E153" s="8" t="s">
        <v>241</v>
      </c>
      <c r="F153" s="45" t="s">
        <v>242</v>
      </c>
      <c r="G153" s="46"/>
      <c r="H153" s="2" t="s">
        <v>15</v>
      </c>
      <c r="I153" s="43" t="s">
        <v>34</v>
      </c>
      <c r="J153" s="44"/>
      <c r="K153" s="50">
        <v>0.9</v>
      </c>
      <c r="L153" s="51"/>
      <c r="M153" s="52"/>
    </row>
    <row r="154" spans="1:13" ht="14.25">
      <c r="A154" s="8" t="s">
        <v>761</v>
      </c>
      <c r="B154" s="43" t="s">
        <v>844</v>
      </c>
      <c r="C154" s="44"/>
      <c r="D154" s="9" t="s">
        <v>31</v>
      </c>
      <c r="E154" s="8" t="s">
        <v>241</v>
      </c>
      <c r="F154" s="45" t="s">
        <v>242</v>
      </c>
      <c r="G154" s="46"/>
      <c r="H154" s="2" t="s">
        <v>16</v>
      </c>
      <c r="I154" s="43" t="s">
        <v>34</v>
      </c>
      <c r="J154" s="44"/>
      <c r="K154" s="50">
        <v>2</v>
      </c>
      <c r="L154" s="51"/>
      <c r="M154" s="52"/>
    </row>
    <row r="155" spans="1:13" ht="14.25">
      <c r="A155" s="8" t="s">
        <v>761</v>
      </c>
      <c r="B155" s="43" t="s">
        <v>845</v>
      </c>
      <c r="C155" s="44"/>
      <c r="D155" s="9" t="s">
        <v>206</v>
      </c>
      <c r="E155" s="8" t="s">
        <v>241</v>
      </c>
      <c r="F155" s="45" t="s">
        <v>242</v>
      </c>
      <c r="G155" s="46"/>
      <c r="H155" s="2" t="s">
        <v>15</v>
      </c>
      <c r="I155" s="43" t="s">
        <v>34</v>
      </c>
      <c r="J155" s="44"/>
      <c r="K155" s="50">
        <v>1.7</v>
      </c>
      <c r="L155" s="51"/>
      <c r="M155" s="52"/>
    </row>
    <row r="156" spans="1:13" ht="14.25">
      <c r="A156" s="8" t="s">
        <v>761</v>
      </c>
      <c r="B156" s="43" t="s">
        <v>846</v>
      </c>
      <c r="C156" s="44"/>
      <c r="D156" s="9" t="s">
        <v>31</v>
      </c>
      <c r="E156" s="8" t="s">
        <v>241</v>
      </c>
      <c r="F156" s="45" t="s">
        <v>242</v>
      </c>
      <c r="G156" s="46"/>
      <c r="H156" s="2" t="s">
        <v>15</v>
      </c>
      <c r="I156" s="43" t="s">
        <v>34</v>
      </c>
      <c r="J156" s="44"/>
      <c r="K156" s="50">
        <v>2.96</v>
      </c>
      <c r="L156" s="51"/>
      <c r="M156" s="52"/>
    </row>
    <row r="157" spans="1:13" ht="14.25">
      <c r="A157" s="8" t="s">
        <v>761</v>
      </c>
      <c r="B157" s="43" t="s">
        <v>847</v>
      </c>
      <c r="C157" s="44"/>
      <c r="D157" s="9" t="s">
        <v>31</v>
      </c>
      <c r="E157" s="8" t="s">
        <v>241</v>
      </c>
      <c r="F157" s="45" t="s">
        <v>242</v>
      </c>
      <c r="G157" s="46"/>
      <c r="H157" s="2" t="s">
        <v>16</v>
      </c>
      <c r="I157" s="43" t="s">
        <v>34</v>
      </c>
      <c r="J157" s="44"/>
      <c r="K157" s="50">
        <v>0.3</v>
      </c>
      <c r="L157" s="51"/>
      <c r="M157" s="52"/>
    </row>
    <row r="158" spans="1:13" ht="14.25">
      <c r="A158" s="8" t="s">
        <v>761</v>
      </c>
      <c r="B158" s="43" t="s">
        <v>784</v>
      </c>
      <c r="C158" s="44"/>
      <c r="D158" s="9" t="s">
        <v>31</v>
      </c>
      <c r="E158" s="8" t="s">
        <v>241</v>
      </c>
      <c r="F158" s="45" t="s">
        <v>242</v>
      </c>
      <c r="G158" s="46"/>
      <c r="H158" s="2" t="s">
        <v>16</v>
      </c>
      <c r="I158" s="43" t="s">
        <v>34</v>
      </c>
      <c r="J158" s="44"/>
      <c r="K158" s="50">
        <v>0.26</v>
      </c>
      <c r="L158" s="51"/>
      <c r="M158" s="52"/>
    </row>
    <row r="159" spans="1:13" ht="14.25">
      <c r="A159" s="8" t="s">
        <v>761</v>
      </c>
      <c r="B159" s="43" t="s">
        <v>848</v>
      </c>
      <c r="C159" s="44"/>
      <c r="D159" s="9" t="s">
        <v>31</v>
      </c>
      <c r="E159" s="8" t="s">
        <v>241</v>
      </c>
      <c r="F159" s="45" t="s">
        <v>242</v>
      </c>
      <c r="G159" s="46"/>
      <c r="H159" s="2" t="s">
        <v>16</v>
      </c>
      <c r="I159" s="43" t="s">
        <v>34</v>
      </c>
      <c r="J159" s="44"/>
      <c r="K159" s="50">
        <v>0.07</v>
      </c>
      <c r="L159" s="51"/>
      <c r="M159" s="52"/>
    </row>
    <row r="160" spans="1:13" ht="14.25">
      <c r="A160" s="8" t="s">
        <v>768</v>
      </c>
      <c r="B160" s="43" t="s">
        <v>849</v>
      </c>
      <c r="C160" s="44"/>
      <c r="D160" s="9" t="s">
        <v>31</v>
      </c>
      <c r="E160" s="8" t="s">
        <v>241</v>
      </c>
      <c r="F160" s="45" t="s">
        <v>242</v>
      </c>
      <c r="G160" s="46"/>
      <c r="H160" s="2" t="s">
        <v>16</v>
      </c>
      <c r="I160" s="43" t="s">
        <v>34</v>
      </c>
      <c r="J160" s="44"/>
      <c r="K160" s="50">
        <v>2.56</v>
      </c>
      <c r="L160" s="51"/>
      <c r="M160" s="52"/>
    </row>
    <row r="161" spans="1:13" ht="14.25">
      <c r="A161" s="8" t="s">
        <v>768</v>
      </c>
      <c r="B161" s="43" t="s">
        <v>850</v>
      </c>
      <c r="C161" s="44"/>
      <c r="D161" s="9" t="s">
        <v>31</v>
      </c>
      <c r="E161" s="8" t="s">
        <v>241</v>
      </c>
      <c r="F161" s="45" t="s">
        <v>242</v>
      </c>
      <c r="G161" s="46"/>
      <c r="H161" s="2" t="s">
        <v>16</v>
      </c>
      <c r="I161" s="43" t="s">
        <v>34</v>
      </c>
      <c r="J161" s="44"/>
      <c r="K161" s="50">
        <v>1.16</v>
      </c>
      <c r="L161" s="51"/>
      <c r="M161" s="52"/>
    </row>
    <row r="162" spans="1:13" ht="14.25">
      <c r="A162" s="8" t="s">
        <v>768</v>
      </c>
      <c r="B162" s="43" t="s">
        <v>851</v>
      </c>
      <c r="C162" s="44"/>
      <c r="D162" s="9" t="s">
        <v>31</v>
      </c>
      <c r="E162" s="8" t="s">
        <v>241</v>
      </c>
      <c r="F162" s="45" t="s">
        <v>242</v>
      </c>
      <c r="G162" s="46"/>
      <c r="H162" s="2" t="s">
        <v>16</v>
      </c>
      <c r="I162" s="43" t="s">
        <v>34</v>
      </c>
      <c r="J162" s="44"/>
      <c r="K162" s="50">
        <v>2.37</v>
      </c>
      <c r="L162" s="51"/>
      <c r="M162" s="52"/>
    </row>
    <row r="163" spans="1:13" ht="14.25">
      <c r="A163" s="8" t="s">
        <v>768</v>
      </c>
      <c r="B163" s="43" t="s">
        <v>810</v>
      </c>
      <c r="C163" s="44"/>
      <c r="D163" s="9" t="s">
        <v>31</v>
      </c>
      <c r="E163" s="8" t="s">
        <v>241</v>
      </c>
      <c r="F163" s="45" t="s">
        <v>242</v>
      </c>
      <c r="G163" s="46"/>
      <c r="H163" s="2" t="s">
        <v>16</v>
      </c>
      <c r="I163" s="43" t="s">
        <v>34</v>
      </c>
      <c r="J163" s="44"/>
      <c r="K163" s="50">
        <v>1.19</v>
      </c>
      <c r="L163" s="51"/>
      <c r="M163" s="52"/>
    </row>
    <row r="164" spans="1:13" ht="14.25">
      <c r="A164" s="8" t="s">
        <v>768</v>
      </c>
      <c r="B164" s="43" t="s">
        <v>852</v>
      </c>
      <c r="C164" s="44"/>
      <c r="D164" s="9" t="s">
        <v>31</v>
      </c>
      <c r="E164" s="8" t="s">
        <v>241</v>
      </c>
      <c r="F164" s="45" t="s">
        <v>242</v>
      </c>
      <c r="G164" s="46"/>
      <c r="H164" s="2" t="s">
        <v>16</v>
      </c>
      <c r="I164" s="43" t="s">
        <v>34</v>
      </c>
      <c r="J164" s="44"/>
      <c r="K164" s="50">
        <v>1.74</v>
      </c>
      <c r="L164" s="51"/>
      <c r="M164" s="52"/>
    </row>
    <row r="165" spans="1:13" ht="14.25">
      <c r="A165" s="8" t="s">
        <v>768</v>
      </c>
      <c r="B165" s="43" t="s">
        <v>853</v>
      </c>
      <c r="C165" s="44"/>
      <c r="D165" s="9" t="s">
        <v>31</v>
      </c>
      <c r="E165" s="8" t="s">
        <v>241</v>
      </c>
      <c r="F165" s="45" t="s">
        <v>242</v>
      </c>
      <c r="G165" s="46"/>
      <c r="H165" s="2" t="s">
        <v>16</v>
      </c>
      <c r="I165" s="43" t="s">
        <v>34</v>
      </c>
      <c r="J165" s="44"/>
      <c r="K165" s="50">
        <v>1.28</v>
      </c>
      <c r="L165" s="51"/>
      <c r="M165" s="52"/>
    </row>
    <row r="166" spans="1:13" ht="14.25">
      <c r="A166" s="8" t="s">
        <v>768</v>
      </c>
      <c r="B166" s="43" t="s">
        <v>854</v>
      </c>
      <c r="C166" s="44"/>
      <c r="D166" s="9" t="s">
        <v>31</v>
      </c>
      <c r="E166" s="8" t="s">
        <v>241</v>
      </c>
      <c r="F166" s="45" t="s">
        <v>242</v>
      </c>
      <c r="G166" s="46"/>
      <c r="H166" s="2" t="s">
        <v>15</v>
      </c>
      <c r="I166" s="43" t="s">
        <v>34</v>
      </c>
      <c r="J166" s="44"/>
      <c r="K166" s="50">
        <v>1.16</v>
      </c>
      <c r="L166" s="51"/>
      <c r="M166" s="52"/>
    </row>
    <row r="167" spans="1:13" ht="14.25">
      <c r="A167" s="8" t="s">
        <v>768</v>
      </c>
      <c r="B167" s="43" t="s">
        <v>855</v>
      </c>
      <c r="C167" s="44"/>
      <c r="D167" s="9" t="s">
        <v>31</v>
      </c>
      <c r="E167" s="8" t="s">
        <v>241</v>
      </c>
      <c r="F167" s="45" t="s">
        <v>242</v>
      </c>
      <c r="G167" s="46"/>
      <c r="H167" s="2" t="s">
        <v>16</v>
      </c>
      <c r="I167" s="43" t="s">
        <v>34</v>
      </c>
      <c r="J167" s="44"/>
      <c r="K167" s="50">
        <v>2.37</v>
      </c>
      <c r="L167" s="51"/>
      <c r="M167" s="52"/>
    </row>
    <row r="168" spans="1:13" ht="14.25">
      <c r="A168" s="8" t="s">
        <v>768</v>
      </c>
      <c r="B168" s="43" t="s">
        <v>856</v>
      </c>
      <c r="C168" s="44"/>
      <c r="D168" s="9" t="s">
        <v>31</v>
      </c>
      <c r="E168" s="8" t="s">
        <v>241</v>
      </c>
      <c r="F168" s="45" t="s">
        <v>242</v>
      </c>
      <c r="G168" s="46"/>
      <c r="H168" s="2" t="s">
        <v>16</v>
      </c>
      <c r="I168" s="43" t="s">
        <v>34</v>
      </c>
      <c r="J168" s="44"/>
      <c r="K168" s="50">
        <v>1.54</v>
      </c>
      <c r="L168" s="51"/>
      <c r="M168" s="52"/>
    </row>
    <row r="169" spans="1:13" ht="14.25">
      <c r="A169" s="8" t="s">
        <v>768</v>
      </c>
      <c r="B169" s="43" t="s">
        <v>857</v>
      </c>
      <c r="C169" s="44"/>
      <c r="D169" s="9" t="s">
        <v>31</v>
      </c>
      <c r="E169" s="8" t="s">
        <v>241</v>
      </c>
      <c r="F169" s="45" t="s">
        <v>242</v>
      </c>
      <c r="G169" s="46"/>
      <c r="H169" s="2" t="s">
        <v>15</v>
      </c>
      <c r="I169" s="43" t="s">
        <v>34</v>
      </c>
      <c r="J169" s="44"/>
      <c r="K169" s="50">
        <v>5.57</v>
      </c>
      <c r="L169" s="51"/>
      <c r="M169" s="52"/>
    </row>
    <row r="170" spans="1:13" ht="14.25">
      <c r="A170" s="8" t="s">
        <v>768</v>
      </c>
      <c r="B170" s="43" t="s">
        <v>777</v>
      </c>
      <c r="C170" s="44"/>
      <c r="D170" s="9" t="s">
        <v>31</v>
      </c>
      <c r="E170" s="8" t="s">
        <v>241</v>
      </c>
      <c r="F170" s="45" t="s">
        <v>242</v>
      </c>
      <c r="G170" s="46"/>
      <c r="H170" s="2" t="s">
        <v>15</v>
      </c>
      <c r="I170" s="43" t="s">
        <v>34</v>
      </c>
      <c r="J170" s="44"/>
      <c r="K170" s="50">
        <v>2.73</v>
      </c>
      <c r="L170" s="51"/>
      <c r="M170" s="52"/>
    </row>
    <row r="171" spans="1:13" ht="14.25">
      <c r="A171" s="8" t="s">
        <v>768</v>
      </c>
      <c r="B171" s="43" t="s">
        <v>858</v>
      </c>
      <c r="C171" s="44"/>
      <c r="D171" s="9" t="s">
        <v>31</v>
      </c>
      <c r="E171" s="8" t="s">
        <v>241</v>
      </c>
      <c r="F171" s="45" t="s">
        <v>242</v>
      </c>
      <c r="G171" s="46"/>
      <c r="H171" s="2" t="s">
        <v>15</v>
      </c>
      <c r="I171" s="43" t="s">
        <v>34</v>
      </c>
      <c r="J171" s="44"/>
      <c r="K171" s="50">
        <v>1.39</v>
      </c>
      <c r="L171" s="51"/>
      <c r="M171" s="52"/>
    </row>
    <row r="172" spans="1:13" ht="14.25">
      <c r="A172" s="8" t="s">
        <v>768</v>
      </c>
      <c r="B172" s="43" t="s">
        <v>859</v>
      </c>
      <c r="C172" s="44"/>
      <c r="D172" s="9" t="s">
        <v>31</v>
      </c>
      <c r="E172" s="8" t="s">
        <v>241</v>
      </c>
      <c r="F172" s="45" t="s">
        <v>242</v>
      </c>
      <c r="G172" s="46"/>
      <c r="H172" s="2" t="s">
        <v>15</v>
      </c>
      <c r="I172" s="43" t="s">
        <v>34</v>
      </c>
      <c r="J172" s="44"/>
      <c r="K172" s="50">
        <v>1.03</v>
      </c>
      <c r="L172" s="51"/>
      <c r="M172" s="52"/>
    </row>
    <row r="173" spans="1:13" ht="14.25">
      <c r="A173" s="8" t="s">
        <v>768</v>
      </c>
      <c r="B173" s="43" t="s">
        <v>860</v>
      </c>
      <c r="C173" s="44"/>
      <c r="D173" s="9" t="s">
        <v>206</v>
      </c>
      <c r="E173" s="8" t="s">
        <v>241</v>
      </c>
      <c r="F173" s="45" t="s">
        <v>242</v>
      </c>
      <c r="G173" s="46"/>
      <c r="H173" s="2" t="s">
        <v>15</v>
      </c>
      <c r="I173" s="43" t="s">
        <v>34</v>
      </c>
      <c r="J173" s="44"/>
      <c r="K173" s="50">
        <v>2</v>
      </c>
      <c r="L173" s="51"/>
      <c r="M173" s="52"/>
    </row>
    <row r="174" spans="1:13" ht="14.25">
      <c r="A174" s="8" t="s">
        <v>768</v>
      </c>
      <c r="B174" s="43" t="s">
        <v>861</v>
      </c>
      <c r="C174" s="44"/>
      <c r="D174" s="9" t="s">
        <v>31</v>
      </c>
      <c r="E174" s="8" t="s">
        <v>241</v>
      </c>
      <c r="F174" s="45" t="s">
        <v>242</v>
      </c>
      <c r="G174" s="46"/>
      <c r="H174" s="2" t="s">
        <v>15</v>
      </c>
      <c r="I174" s="43" t="s">
        <v>34</v>
      </c>
      <c r="J174" s="44"/>
      <c r="K174" s="50">
        <v>1.72</v>
      </c>
      <c r="L174" s="51"/>
      <c r="M174" s="52"/>
    </row>
    <row r="175" spans="1:13" ht="14.25">
      <c r="A175" s="8" t="s">
        <v>768</v>
      </c>
      <c r="B175" s="43" t="s">
        <v>811</v>
      </c>
      <c r="C175" s="44"/>
      <c r="D175" s="9" t="s">
        <v>31</v>
      </c>
      <c r="E175" s="8" t="s">
        <v>241</v>
      </c>
      <c r="F175" s="45" t="s">
        <v>242</v>
      </c>
      <c r="G175" s="46"/>
      <c r="H175" s="2" t="s">
        <v>16</v>
      </c>
      <c r="I175" s="43" t="s">
        <v>34</v>
      </c>
      <c r="J175" s="44"/>
      <c r="K175" s="50">
        <v>0.68</v>
      </c>
      <c r="L175" s="51"/>
      <c r="M175" s="52"/>
    </row>
    <row r="176" spans="1:13" ht="14.25">
      <c r="A176" s="8" t="s">
        <v>768</v>
      </c>
      <c r="B176" s="43" t="s">
        <v>862</v>
      </c>
      <c r="C176" s="44"/>
      <c r="D176" s="9" t="s">
        <v>31</v>
      </c>
      <c r="E176" s="8" t="s">
        <v>241</v>
      </c>
      <c r="F176" s="45" t="s">
        <v>242</v>
      </c>
      <c r="G176" s="46"/>
      <c r="H176" s="2" t="s">
        <v>16</v>
      </c>
      <c r="I176" s="43" t="s">
        <v>34</v>
      </c>
      <c r="J176" s="44"/>
      <c r="K176" s="50">
        <v>1.27</v>
      </c>
      <c r="L176" s="51"/>
      <c r="M176" s="52"/>
    </row>
    <row r="177" spans="1:13" ht="14.25">
      <c r="A177" s="8" t="s">
        <v>768</v>
      </c>
      <c r="B177" s="43" t="s">
        <v>863</v>
      </c>
      <c r="C177" s="44"/>
      <c r="D177" s="9" t="s">
        <v>31</v>
      </c>
      <c r="E177" s="8" t="s">
        <v>241</v>
      </c>
      <c r="F177" s="45" t="s">
        <v>242</v>
      </c>
      <c r="G177" s="46"/>
      <c r="H177" s="2" t="s">
        <v>16</v>
      </c>
      <c r="I177" s="43" t="s">
        <v>34</v>
      </c>
      <c r="J177" s="44"/>
      <c r="K177" s="50">
        <v>0.5</v>
      </c>
      <c r="L177" s="51"/>
      <c r="M177" s="52"/>
    </row>
    <row r="178" spans="1:13" ht="14.25">
      <c r="A178" s="8" t="s">
        <v>768</v>
      </c>
      <c r="B178" s="43" t="s">
        <v>864</v>
      </c>
      <c r="C178" s="44"/>
      <c r="D178" s="9" t="s">
        <v>206</v>
      </c>
      <c r="E178" s="8" t="s">
        <v>241</v>
      </c>
      <c r="F178" s="45" t="s">
        <v>242</v>
      </c>
      <c r="G178" s="46"/>
      <c r="H178" s="2" t="s">
        <v>15</v>
      </c>
      <c r="I178" s="43" t="s">
        <v>34</v>
      </c>
      <c r="J178" s="44"/>
      <c r="K178" s="50">
        <v>0.93</v>
      </c>
      <c r="L178" s="51"/>
      <c r="M178" s="52"/>
    </row>
    <row r="179" spans="1:13" ht="14.25">
      <c r="A179" s="8" t="s">
        <v>768</v>
      </c>
      <c r="B179" s="43" t="s">
        <v>865</v>
      </c>
      <c r="C179" s="44"/>
      <c r="D179" s="9" t="s">
        <v>206</v>
      </c>
      <c r="E179" s="8" t="s">
        <v>241</v>
      </c>
      <c r="F179" s="45" t="s">
        <v>242</v>
      </c>
      <c r="G179" s="46"/>
      <c r="H179" s="2" t="s">
        <v>15</v>
      </c>
      <c r="I179" s="43" t="s">
        <v>34</v>
      </c>
      <c r="J179" s="44"/>
      <c r="K179" s="50">
        <v>2</v>
      </c>
      <c r="L179" s="51"/>
      <c r="M179" s="52"/>
    </row>
    <row r="180" spans="1:13" ht="14.25">
      <c r="A180" s="8" t="s">
        <v>768</v>
      </c>
      <c r="B180" s="43" t="s">
        <v>866</v>
      </c>
      <c r="C180" s="44"/>
      <c r="D180" s="9" t="s">
        <v>31</v>
      </c>
      <c r="E180" s="8" t="s">
        <v>241</v>
      </c>
      <c r="F180" s="45" t="s">
        <v>242</v>
      </c>
      <c r="G180" s="46"/>
      <c r="H180" s="2" t="s">
        <v>15</v>
      </c>
      <c r="I180" s="43" t="s">
        <v>34</v>
      </c>
      <c r="J180" s="44"/>
      <c r="K180" s="50">
        <v>3</v>
      </c>
      <c r="L180" s="51"/>
      <c r="M180" s="52"/>
    </row>
    <row r="181" spans="1:13" ht="14.25">
      <c r="A181" s="8" t="s">
        <v>768</v>
      </c>
      <c r="B181" s="43" t="s">
        <v>867</v>
      </c>
      <c r="C181" s="44"/>
      <c r="D181" s="9" t="s">
        <v>31</v>
      </c>
      <c r="E181" s="8" t="s">
        <v>241</v>
      </c>
      <c r="F181" s="45" t="s">
        <v>242</v>
      </c>
      <c r="G181" s="46"/>
      <c r="H181" s="2" t="s">
        <v>15</v>
      </c>
      <c r="I181" s="43" t="s">
        <v>34</v>
      </c>
      <c r="J181" s="44"/>
      <c r="K181" s="50">
        <v>1</v>
      </c>
      <c r="L181" s="51"/>
      <c r="M181" s="52"/>
    </row>
    <row r="182" spans="1:13" ht="14.25">
      <c r="A182" s="8" t="s">
        <v>768</v>
      </c>
      <c r="B182" s="43" t="s">
        <v>868</v>
      </c>
      <c r="C182" s="44"/>
      <c r="D182" s="9" t="s">
        <v>31</v>
      </c>
      <c r="E182" s="8" t="s">
        <v>241</v>
      </c>
      <c r="F182" s="45" t="s">
        <v>242</v>
      </c>
      <c r="G182" s="46"/>
      <c r="H182" s="2" t="s">
        <v>15</v>
      </c>
      <c r="I182" s="43" t="s">
        <v>34</v>
      </c>
      <c r="J182" s="44"/>
      <c r="K182" s="50">
        <v>0.92</v>
      </c>
      <c r="L182" s="51"/>
      <c r="M182" s="52"/>
    </row>
    <row r="183" spans="1:13" ht="14.25">
      <c r="A183" s="8" t="s">
        <v>768</v>
      </c>
      <c r="B183" s="43" t="s">
        <v>812</v>
      </c>
      <c r="C183" s="44"/>
      <c r="D183" s="9" t="s">
        <v>31</v>
      </c>
      <c r="E183" s="8" t="s">
        <v>241</v>
      </c>
      <c r="F183" s="45" t="s">
        <v>242</v>
      </c>
      <c r="G183" s="46"/>
      <c r="H183" s="2" t="s">
        <v>16</v>
      </c>
      <c r="I183" s="43" t="s">
        <v>34</v>
      </c>
      <c r="J183" s="44"/>
      <c r="K183" s="50">
        <v>1.38</v>
      </c>
      <c r="L183" s="51"/>
      <c r="M183" s="52"/>
    </row>
    <row r="184" spans="1:13" ht="14.25">
      <c r="A184" s="8" t="s">
        <v>768</v>
      </c>
      <c r="B184" s="43" t="s">
        <v>869</v>
      </c>
      <c r="C184" s="44"/>
      <c r="D184" s="9" t="s">
        <v>31</v>
      </c>
      <c r="E184" s="8" t="s">
        <v>241</v>
      </c>
      <c r="F184" s="45" t="s">
        <v>242</v>
      </c>
      <c r="G184" s="46"/>
      <c r="H184" s="2" t="s">
        <v>16</v>
      </c>
      <c r="I184" s="43" t="s">
        <v>34</v>
      </c>
      <c r="J184" s="44"/>
      <c r="K184" s="50">
        <v>1.8</v>
      </c>
      <c r="L184" s="51"/>
      <c r="M184" s="52"/>
    </row>
    <row r="185" spans="1:13" ht="14.25">
      <c r="A185" s="8" t="s">
        <v>768</v>
      </c>
      <c r="B185" s="43" t="s">
        <v>870</v>
      </c>
      <c r="C185" s="44"/>
      <c r="D185" s="9" t="s">
        <v>31</v>
      </c>
      <c r="E185" s="8" t="s">
        <v>241</v>
      </c>
      <c r="F185" s="45" t="s">
        <v>242</v>
      </c>
      <c r="G185" s="46"/>
      <c r="H185" s="2" t="s">
        <v>16</v>
      </c>
      <c r="I185" s="43" t="s">
        <v>34</v>
      </c>
      <c r="J185" s="44"/>
      <c r="K185" s="50">
        <v>0.64</v>
      </c>
      <c r="L185" s="51"/>
      <c r="M185" s="52"/>
    </row>
    <row r="186" spans="1:13" ht="14.25">
      <c r="A186" s="8" t="s">
        <v>768</v>
      </c>
      <c r="B186" s="43" t="s">
        <v>871</v>
      </c>
      <c r="C186" s="44"/>
      <c r="D186" s="9" t="s">
        <v>31</v>
      </c>
      <c r="E186" s="8" t="s">
        <v>241</v>
      </c>
      <c r="F186" s="45" t="s">
        <v>242</v>
      </c>
      <c r="G186" s="46"/>
      <c r="H186" s="2" t="s">
        <v>16</v>
      </c>
      <c r="I186" s="43" t="s">
        <v>34</v>
      </c>
      <c r="J186" s="44"/>
      <c r="K186" s="50">
        <v>1.13</v>
      </c>
      <c r="L186" s="51"/>
      <c r="M186" s="52"/>
    </row>
    <row r="187" spans="1:13" ht="14.25">
      <c r="A187" s="8" t="s">
        <v>768</v>
      </c>
      <c r="B187" s="43" t="s">
        <v>872</v>
      </c>
      <c r="C187" s="44"/>
      <c r="D187" s="9" t="s">
        <v>31</v>
      </c>
      <c r="E187" s="8" t="s">
        <v>241</v>
      </c>
      <c r="F187" s="45" t="s">
        <v>242</v>
      </c>
      <c r="G187" s="46"/>
      <c r="H187" s="2" t="s">
        <v>15</v>
      </c>
      <c r="I187" s="43" t="s">
        <v>34</v>
      </c>
      <c r="J187" s="44"/>
      <c r="K187" s="50">
        <v>3.15</v>
      </c>
      <c r="L187" s="51"/>
      <c r="M187" s="52"/>
    </row>
    <row r="188" spans="1:13" ht="14.25">
      <c r="A188" s="8" t="s">
        <v>768</v>
      </c>
      <c r="B188" s="43" t="s">
        <v>873</v>
      </c>
      <c r="C188" s="44"/>
      <c r="D188" s="9" t="s">
        <v>31</v>
      </c>
      <c r="E188" s="8" t="s">
        <v>241</v>
      </c>
      <c r="F188" s="45" t="s">
        <v>242</v>
      </c>
      <c r="G188" s="46"/>
      <c r="H188" s="2" t="s">
        <v>15</v>
      </c>
      <c r="I188" s="43" t="s">
        <v>34</v>
      </c>
      <c r="J188" s="44"/>
      <c r="K188" s="50">
        <v>0.86</v>
      </c>
      <c r="L188" s="51"/>
      <c r="M188" s="52"/>
    </row>
    <row r="189" spans="1:13" ht="14.25">
      <c r="A189" s="8" t="s">
        <v>768</v>
      </c>
      <c r="B189" s="43" t="s">
        <v>874</v>
      </c>
      <c r="C189" s="44"/>
      <c r="D189" s="9" t="s">
        <v>31</v>
      </c>
      <c r="E189" s="8" t="s">
        <v>241</v>
      </c>
      <c r="F189" s="45" t="s">
        <v>242</v>
      </c>
      <c r="G189" s="46"/>
      <c r="H189" s="2" t="s">
        <v>16</v>
      </c>
      <c r="I189" s="43" t="s">
        <v>34</v>
      </c>
      <c r="J189" s="44"/>
      <c r="K189" s="50">
        <v>1.46</v>
      </c>
      <c r="L189" s="51"/>
      <c r="M189" s="52"/>
    </row>
    <row r="190" spans="1:13" ht="14.25">
      <c r="A190" s="8" t="s">
        <v>768</v>
      </c>
      <c r="B190" s="43" t="s">
        <v>875</v>
      </c>
      <c r="C190" s="44"/>
      <c r="D190" s="9" t="s">
        <v>31</v>
      </c>
      <c r="E190" s="8" t="s">
        <v>241</v>
      </c>
      <c r="F190" s="45" t="s">
        <v>242</v>
      </c>
      <c r="G190" s="46"/>
      <c r="H190" s="2" t="s">
        <v>16</v>
      </c>
      <c r="I190" s="43" t="s">
        <v>34</v>
      </c>
      <c r="J190" s="44"/>
      <c r="K190" s="50">
        <v>2.2</v>
      </c>
      <c r="L190" s="51"/>
      <c r="M190" s="52"/>
    </row>
    <row r="191" spans="1:13" ht="14.25">
      <c r="A191" s="8" t="s">
        <v>768</v>
      </c>
      <c r="B191" s="43" t="s">
        <v>876</v>
      </c>
      <c r="C191" s="44"/>
      <c r="D191" s="9" t="s">
        <v>31</v>
      </c>
      <c r="E191" s="8" t="s">
        <v>241</v>
      </c>
      <c r="F191" s="45" t="s">
        <v>242</v>
      </c>
      <c r="G191" s="46"/>
      <c r="H191" s="2" t="s">
        <v>16</v>
      </c>
      <c r="I191" s="43" t="s">
        <v>34</v>
      </c>
      <c r="J191" s="44"/>
      <c r="K191" s="50">
        <v>1.37</v>
      </c>
      <c r="L191" s="51"/>
      <c r="M191" s="52"/>
    </row>
    <row r="192" spans="1:13" ht="14.25">
      <c r="A192" s="8" t="s">
        <v>768</v>
      </c>
      <c r="B192" s="43" t="s">
        <v>813</v>
      </c>
      <c r="C192" s="44"/>
      <c r="D192" s="9" t="s">
        <v>31</v>
      </c>
      <c r="E192" s="8" t="s">
        <v>241</v>
      </c>
      <c r="F192" s="45" t="s">
        <v>242</v>
      </c>
      <c r="G192" s="46"/>
      <c r="H192" s="2" t="s">
        <v>16</v>
      </c>
      <c r="I192" s="43" t="s">
        <v>34</v>
      </c>
      <c r="J192" s="44"/>
      <c r="K192" s="50">
        <v>1.46</v>
      </c>
      <c r="L192" s="51"/>
      <c r="M192" s="52"/>
    </row>
    <row r="193" spans="1:13" ht="14.25">
      <c r="A193" s="8" t="s">
        <v>768</v>
      </c>
      <c r="B193" s="43" t="s">
        <v>814</v>
      </c>
      <c r="C193" s="44"/>
      <c r="D193" s="9" t="s">
        <v>31</v>
      </c>
      <c r="E193" s="8" t="s">
        <v>241</v>
      </c>
      <c r="F193" s="45" t="s">
        <v>242</v>
      </c>
      <c r="G193" s="46"/>
      <c r="H193" s="2" t="s">
        <v>16</v>
      </c>
      <c r="I193" s="43" t="s">
        <v>34</v>
      </c>
      <c r="J193" s="44"/>
      <c r="K193" s="50">
        <v>1.24</v>
      </c>
      <c r="L193" s="51"/>
      <c r="M193" s="52"/>
    </row>
    <row r="194" spans="1:13" ht="14.25">
      <c r="A194" s="8" t="s">
        <v>768</v>
      </c>
      <c r="B194" s="43" t="s">
        <v>877</v>
      </c>
      <c r="C194" s="44"/>
      <c r="D194" s="9" t="s">
        <v>206</v>
      </c>
      <c r="E194" s="8" t="s">
        <v>241</v>
      </c>
      <c r="F194" s="45" t="s">
        <v>242</v>
      </c>
      <c r="G194" s="46"/>
      <c r="H194" s="2" t="s">
        <v>15</v>
      </c>
      <c r="I194" s="43" t="s">
        <v>34</v>
      </c>
      <c r="J194" s="44"/>
      <c r="K194" s="50">
        <v>1.96</v>
      </c>
      <c r="L194" s="51"/>
      <c r="M194" s="52"/>
    </row>
    <row r="195" spans="1:13" ht="14.25">
      <c r="A195" s="8" t="s">
        <v>768</v>
      </c>
      <c r="B195" s="43" t="s">
        <v>878</v>
      </c>
      <c r="C195" s="44"/>
      <c r="D195" s="9" t="s">
        <v>206</v>
      </c>
      <c r="E195" s="8" t="s">
        <v>241</v>
      </c>
      <c r="F195" s="45" t="s">
        <v>242</v>
      </c>
      <c r="G195" s="46"/>
      <c r="H195" s="2" t="s">
        <v>15</v>
      </c>
      <c r="I195" s="43" t="s">
        <v>34</v>
      </c>
      <c r="J195" s="44"/>
      <c r="K195" s="50">
        <v>3</v>
      </c>
      <c r="L195" s="51"/>
      <c r="M195" s="52"/>
    </row>
    <row r="196" spans="1:13" ht="14.25">
      <c r="A196" s="8" t="s">
        <v>768</v>
      </c>
      <c r="B196" s="43" t="s">
        <v>879</v>
      </c>
      <c r="C196" s="44"/>
      <c r="D196" s="9" t="s">
        <v>31</v>
      </c>
      <c r="E196" s="8" t="s">
        <v>241</v>
      </c>
      <c r="F196" s="45" t="s">
        <v>242</v>
      </c>
      <c r="G196" s="46"/>
      <c r="H196" s="2" t="s">
        <v>15</v>
      </c>
      <c r="I196" s="43" t="s">
        <v>34</v>
      </c>
      <c r="J196" s="44"/>
      <c r="K196" s="50">
        <v>0.64</v>
      </c>
      <c r="L196" s="51"/>
      <c r="M196" s="52"/>
    </row>
    <row r="197" spans="1:13" ht="14.25">
      <c r="A197" s="8" t="s">
        <v>768</v>
      </c>
      <c r="B197" s="43" t="s">
        <v>880</v>
      </c>
      <c r="C197" s="44"/>
      <c r="D197" s="9" t="s">
        <v>31</v>
      </c>
      <c r="E197" s="8" t="s">
        <v>241</v>
      </c>
      <c r="F197" s="45" t="s">
        <v>242</v>
      </c>
      <c r="G197" s="46"/>
      <c r="H197" s="2" t="s">
        <v>15</v>
      </c>
      <c r="I197" s="43" t="s">
        <v>34</v>
      </c>
      <c r="J197" s="44"/>
      <c r="K197" s="50">
        <v>2.25</v>
      </c>
      <c r="L197" s="51"/>
      <c r="M197" s="52"/>
    </row>
    <row r="198" spans="1:13" ht="14.25">
      <c r="A198" s="8" t="s">
        <v>768</v>
      </c>
      <c r="B198" s="43" t="s">
        <v>881</v>
      </c>
      <c r="C198" s="44"/>
      <c r="D198" s="9" t="s">
        <v>31</v>
      </c>
      <c r="E198" s="8" t="s">
        <v>241</v>
      </c>
      <c r="F198" s="45" t="s">
        <v>242</v>
      </c>
      <c r="G198" s="46"/>
      <c r="H198" s="2" t="s">
        <v>16</v>
      </c>
      <c r="I198" s="43" t="s">
        <v>34</v>
      </c>
      <c r="J198" s="44"/>
      <c r="K198" s="50">
        <v>0.89</v>
      </c>
      <c r="L198" s="51"/>
      <c r="M198" s="52"/>
    </row>
    <row r="199" spans="1:13" ht="14.25">
      <c r="A199" s="8" t="s">
        <v>768</v>
      </c>
      <c r="B199" s="43" t="s">
        <v>882</v>
      </c>
      <c r="C199" s="44"/>
      <c r="D199" s="9" t="s">
        <v>31</v>
      </c>
      <c r="E199" s="8" t="s">
        <v>241</v>
      </c>
      <c r="F199" s="45" t="s">
        <v>242</v>
      </c>
      <c r="G199" s="46"/>
      <c r="H199" s="2" t="s">
        <v>16</v>
      </c>
      <c r="I199" s="43" t="s">
        <v>34</v>
      </c>
      <c r="J199" s="44"/>
      <c r="K199" s="50">
        <v>0.27</v>
      </c>
      <c r="L199" s="51"/>
      <c r="M199" s="52"/>
    </row>
    <row r="200" spans="1:13" ht="14.25">
      <c r="A200" s="8" t="s">
        <v>768</v>
      </c>
      <c r="B200" s="43" t="s">
        <v>883</v>
      </c>
      <c r="C200" s="44"/>
      <c r="D200" s="9" t="s">
        <v>31</v>
      </c>
      <c r="E200" s="8" t="s">
        <v>241</v>
      </c>
      <c r="F200" s="45" t="s">
        <v>242</v>
      </c>
      <c r="G200" s="46"/>
      <c r="H200" s="2" t="s">
        <v>16</v>
      </c>
      <c r="I200" s="43" t="s">
        <v>34</v>
      </c>
      <c r="J200" s="44"/>
      <c r="K200" s="50">
        <v>0.1</v>
      </c>
      <c r="L200" s="51"/>
      <c r="M200" s="52"/>
    </row>
    <row r="201" spans="1:13" ht="14.25">
      <c r="A201" s="8" t="s">
        <v>768</v>
      </c>
      <c r="B201" s="43" t="s">
        <v>884</v>
      </c>
      <c r="C201" s="44"/>
      <c r="D201" s="9" t="s">
        <v>31</v>
      </c>
      <c r="E201" s="8" t="s">
        <v>241</v>
      </c>
      <c r="F201" s="45" t="s">
        <v>242</v>
      </c>
      <c r="G201" s="46"/>
      <c r="H201" s="2" t="s">
        <v>16</v>
      </c>
      <c r="I201" s="43" t="s">
        <v>34</v>
      </c>
      <c r="J201" s="44"/>
      <c r="K201" s="50">
        <v>3.2</v>
      </c>
      <c r="L201" s="51"/>
      <c r="M201" s="52"/>
    </row>
    <row r="202" spans="1:13" ht="14.25">
      <c r="A202" s="8" t="s">
        <v>768</v>
      </c>
      <c r="B202" s="43" t="s">
        <v>885</v>
      </c>
      <c r="C202" s="44"/>
      <c r="D202" s="9" t="s">
        <v>31</v>
      </c>
      <c r="E202" s="8" t="s">
        <v>241</v>
      </c>
      <c r="F202" s="45" t="s">
        <v>242</v>
      </c>
      <c r="G202" s="46"/>
      <c r="H202" s="2" t="s">
        <v>15</v>
      </c>
      <c r="I202" s="43" t="s">
        <v>34</v>
      </c>
      <c r="J202" s="44"/>
      <c r="K202" s="50">
        <v>3.87</v>
      </c>
      <c r="L202" s="51"/>
      <c r="M202" s="52"/>
    </row>
    <row r="203" spans="1:13" ht="14.25">
      <c r="A203" s="8" t="s">
        <v>768</v>
      </c>
      <c r="B203" s="43" t="s">
        <v>815</v>
      </c>
      <c r="C203" s="44"/>
      <c r="D203" s="9" t="s">
        <v>31</v>
      </c>
      <c r="E203" s="8" t="s">
        <v>241</v>
      </c>
      <c r="F203" s="45" t="s">
        <v>242</v>
      </c>
      <c r="G203" s="46"/>
      <c r="H203" s="2" t="s">
        <v>16</v>
      </c>
      <c r="I203" s="43" t="s">
        <v>34</v>
      </c>
      <c r="J203" s="44"/>
      <c r="K203" s="50">
        <v>1.78</v>
      </c>
      <c r="L203" s="51"/>
      <c r="M203" s="52"/>
    </row>
    <row r="204" spans="1:13" ht="15" thickBot="1">
      <c r="A204" s="65" t="s">
        <v>397</v>
      </c>
      <c r="B204" s="66"/>
      <c r="C204" s="66"/>
      <c r="D204" s="66"/>
      <c r="E204" s="66" t="s">
        <v>398</v>
      </c>
      <c r="F204" s="66"/>
      <c r="G204" s="66"/>
      <c r="H204" s="66"/>
      <c r="I204" s="66"/>
      <c r="J204" s="66"/>
      <c r="K204" s="66"/>
      <c r="L204" s="66"/>
      <c r="M204" s="67"/>
    </row>
    <row r="205" spans="1:15" ht="15" thickBot="1">
      <c r="A205" s="53" t="s">
        <v>399</v>
      </c>
      <c r="B205" s="54"/>
      <c r="C205" s="54"/>
      <c r="D205" s="54"/>
      <c r="E205" s="54" t="s">
        <v>400</v>
      </c>
      <c r="F205" s="54"/>
      <c r="G205" s="54"/>
      <c r="H205" s="6" t="s">
        <v>26</v>
      </c>
      <c r="I205" s="57" t="s">
        <v>27</v>
      </c>
      <c r="J205" s="58"/>
      <c r="K205" s="59">
        <v>130</v>
      </c>
      <c r="L205" s="59"/>
      <c r="M205" s="60"/>
      <c r="O205" s="19">
        <v>130</v>
      </c>
    </row>
    <row r="206" spans="1:16" ht="15" thickBot="1">
      <c r="A206" s="55"/>
      <c r="B206" s="56"/>
      <c r="C206" s="56"/>
      <c r="D206" s="56"/>
      <c r="E206" s="56"/>
      <c r="F206" s="56"/>
      <c r="G206" s="56"/>
      <c r="H206" s="7" t="s">
        <v>26</v>
      </c>
      <c r="I206" s="61" t="s">
        <v>28</v>
      </c>
      <c r="J206" s="62"/>
      <c r="K206" s="63">
        <v>3</v>
      </c>
      <c r="L206" s="63"/>
      <c r="M206" s="64"/>
      <c r="P206" s="19">
        <f>P208</f>
        <v>3</v>
      </c>
    </row>
    <row r="207" spans="1:13" ht="14.25">
      <c r="A207" s="8" t="s">
        <v>761</v>
      </c>
      <c r="B207" s="43" t="s">
        <v>401</v>
      </c>
      <c r="C207" s="44"/>
      <c r="D207" s="9" t="s">
        <v>402</v>
      </c>
      <c r="E207" s="8" t="s">
        <v>403</v>
      </c>
      <c r="F207" s="45" t="s">
        <v>404</v>
      </c>
      <c r="G207" s="46"/>
      <c r="H207" s="2" t="s">
        <v>14</v>
      </c>
      <c r="I207" s="43" t="s">
        <v>208</v>
      </c>
      <c r="J207" s="44"/>
      <c r="K207" s="50">
        <v>110</v>
      </c>
      <c r="L207" s="51"/>
      <c r="M207" s="52"/>
    </row>
    <row r="208" spans="1:16" ht="14.25">
      <c r="A208" s="8" t="s">
        <v>768</v>
      </c>
      <c r="B208" s="43" t="s">
        <v>401</v>
      </c>
      <c r="C208" s="44"/>
      <c r="D208" s="9" t="s">
        <v>402</v>
      </c>
      <c r="E208" s="8" t="s">
        <v>136</v>
      </c>
      <c r="F208" s="45" t="s">
        <v>137</v>
      </c>
      <c r="G208" s="46"/>
      <c r="H208" s="2" t="s">
        <v>14</v>
      </c>
      <c r="I208" s="43" t="s">
        <v>138</v>
      </c>
      <c r="J208" s="44"/>
      <c r="K208" s="50">
        <v>3</v>
      </c>
      <c r="L208" s="51"/>
      <c r="M208" s="52"/>
      <c r="P208" s="21">
        <v>3</v>
      </c>
    </row>
    <row r="209" spans="1:13" ht="14.25">
      <c r="A209" s="8" t="s">
        <v>768</v>
      </c>
      <c r="B209" s="43" t="s">
        <v>401</v>
      </c>
      <c r="C209" s="44"/>
      <c r="D209" s="9" t="s">
        <v>402</v>
      </c>
      <c r="E209" s="8" t="s">
        <v>214</v>
      </c>
      <c r="F209" s="45" t="s">
        <v>215</v>
      </c>
      <c r="G209" s="46"/>
      <c r="H209" s="2" t="s">
        <v>14</v>
      </c>
      <c r="I209" s="43" t="s">
        <v>138</v>
      </c>
      <c r="J209" s="44"/>
      <c r="K209" s="50">
        <v>45</v>
      </c>
      <c r="L209" s="51"/>
      <c r="M209" s="52"/>
    </row>
    <row r="210" spans="1:13" ht="15" thickBot="1">
      <c r="A210" s="8" t="s">
        <v>768</v>
      </c>
      <c r="B210" s="43" t="s">
        <v>401</v>
      </c>
      <c r="C210" s="44"/>
      <c r="D210" s="9" t="s">
        <v>402</v>
      </c>
      <c r="E210" s="8" t="s">
        <v>403</v>
      </c>
      <c r="F210" s="45" t="s">
        <v>404</v>
      </c>
      <c r="G210" s="46"/>
      <c r="H210" s="2" t="s">
        <v>14</v>
      </c>
      <c r="I210" s="43" t="s">
        <v>208</v>
      </c>
      <c r="J210" s="44"/>
      <c r="K210" s="50">
        <v>135</v>
      </c>
      <c r="L210" s="51"/>
      <c r="M210" s="52"/>
    </row>
    <row r="211" spans="1:17" ht="15" thickBot="1">
      <c r="A211" s="53" t="s">
        <v>405</v>
      </c>
      <c r="B211" s="54"/>
      <c r="C211" s="54"/>
      <c r="D211" s="54"/>
      <c r="E211" s="54" t="s">
        <v>406</v>
      </c>
      <c r="F211" s="54"/>
      <c r="G211" s="54"/>
      <c r="H211" s="6" t="s">
        <v>26</v>
      </c>
      <c r="I211" s="57" t="s">
        <v>27</v>
      </c>
      <c r="J211" s="58"/>
      <c r="K211" s="59">
        <v>1332.77</v>
      </c>
      <c r="L211" s="59"/>
      <c r="M211" s="60"/>
      <c r="Q211" s="25">
        <v>1332.77</v>
      </c>
    </row>
    <row r="212" spans="1:18" ht="15" thickBot="1">
      <c r="A212" s="55"/>
      <c r="B212" s="56"/>
      <c r="C212" s="56"/>
      <c r="D212" s="56"/>
      <c r="E212" s="56"/>
      <c r="F212" s="56"/>
      <c r="G212" s="56"/>
      <c r="H212" s="7" t="s">
        <v>26</v>
      </c>
      <c r="I212" s="61" t="s">
        <v>28</v>
      </c>
      <c r="J212" s="62"/>
      <c r="K212" s="63">
        <v>31</v>
      </c>
      <c r="L212" s="63"/>
      <c r="M212" s="64"/>
      <c r="R212" s="22">
        <f>R214+R216+R218+R220+R221+R224+R225+R227</f>
        <v>31</v>
      </c>
    </row>
    <row r="213" spans="1:13" ht="14.25">
      <c r="A213" s="8" t="s">
        <v>761</v>
      </c>
      <c r="B213" s="43" t="s">
        <v>808</v>
      </c>
      <c r="C213" s="44"/>
      <c r="D213" s="9" t="s">
        <v>31</v>
      </c>
      <c r="E213" s="8" t="s">
        <v>407</v>
      </c>
      <c r="F213" s="45" t="s">
        <v>408</v>
      </c>
      <c r="G213" s="46"/>
      <c r="H213" s="2" t="s">
        <v>14</v>
      </c>
      <c r="I213" s="43" t="s">
        <v>409</v>
      </c>
      <c r="J213" s="44"/>
      <c r="K213" s="50">
        <v>5.6</v>
      </c>
      <c r="L213" s="51"/>
      <c r="M213" s="52"/>
    </row>
    <row r="214" spans="1:18" ht="14.25">
      <c r="A214" s="8" t="s">
        <v>761</v>
      </c>
      <c r="B214" s="43" t="s">
        <v>808</v>
      </c>
      <c r="C214" s="44"/>
      <c r="D214" s="9" t="s">
        <v>31</v>
      </c>
      <c r="E214" s="8" t="s">
        <v>136</v>
      </c>
      <c r="F214" s="45" t="s">
        <v>137</v>
      </c>
      <c r="G214" s="46"/>
      <c r="H214" s="2" t="s">
        <v>14</v>
      </c>
      <c r="I214" s="43" t="s">
        <v>138</v>
      </c>
      <c r="J214" s="44"/>
      <c r="K214" s="74">
        <v>2</v>
      </c>
      <c r="L214" s="75"/>
      <c r="M214" s="76"/>
      <c r="R214" s="23">
        <v>2</v>
      </c>
    </row>
    <row r="215" spans="1:13" ht="14.25">
      <c r="A215" s="8" t="s">
        <v>761</v>
      </c>
      <c r="B215" s="43" t="s">
        <v>809</v>
      </c>
      <c r="C215" s="44"/>
      <c r="D215" s="9" t="s">
        <v>31</v>
      </c>
      <c r="E215" s="8" t="s">
        <v>407</v>
      </c>
      <c r="F215" s="45" t="s">
        <v>408</v>
      </c>
      <c r="G215" s="46"/>
      <c r="H215" s="2" t="s">
        <v>14</v>
      </c>
      <c r="I215" s="43" t="s">
        <v>409</v>
      </c>
      <c r="J215" s="44"/>
      <c r="K215" s="50">
        <v>4.8</v>
      </c>
      <c r="L215" s="51"/>
      <c r="M215" s="52"/>
    </row>
    <row r="216" spans="1:18" ht="14.25">
      <c r="A216" s="8" t="s">
        <v>761</v>
      </c>
      <c r="B216" s="43" t="s">
        <v>809</v>
      </c>
      <c r="C216" s="44"/>
      <c r="D216" s="9" t="s">
        <v>31</v>
      </c>
      <c r="E216" s="8" t="s">
        <v>136</v>
      </c>
      <c r="F216" s="45" t="s">
        <v>137</v>
      </c>
      <c r="G216" s="46"/>
      <c r="H216" s="2" t="s">
        <v>14</v>
      </c>
      <c r="I216" s="43" t="s">
        <v>138</v>
      </c>
      <c r="J216" s="44"/>
      <c r="K216" s="74">
        <v>2</v>
      </c>
      <c r="L216" s="75"/>
      <c r="M216" s="76"/>
      <c r="R216" s="23">
        <v>2</v>
      </c>
    </row>
    <row r="217" spans="1:13" ht="14.25">
      <c r="A217" s="8" t="s">
        <v>768</v>
      </c>
      <c r="B217" s="43" t="s">
        <v>810</v>
      </c>
      <c r="C217" s="44"/>
      <c r="D217" s="9" t="s">
        <v>31</v>
      </c>
      <c r="E217" s="8" t="s">
        <v>407</v>
      </c>
      <c r="F217" s="45" t="s">
        <v>408</v>
      </c>
      <c r="G217" s="46"/>
      <c r="H217" s="2" t="s">
        <v>14</v>
      </c>
      <c r="I217" s="43" t="s">
        <v>409</v>
      </c>
      <c r="J217" s="44"/>
      <c r="K217" s="50">
        <v>5.12</v>
      </c>
      <c r="L217" s="51"/>
      <c r="M217" s="52"/>
    </row>
    <row r="218" spans="1:18" ht="14.25">
      <c r="A218" s="8" t="s">
        <v>768</v>
      </c>
      <c r="B218" s="43" t="s">
        <v>810</v>
      </c>
      <c r="C218" s="44"/>
      <c r="D218" s="9" t="s">
        <v>31</v>
      </c>
      <c r="E218" s="8" t="s">
        <v>136</v>
      </c>
      <c r="F218" s="45" t="s">
        <v>137</v>
      </c>
      <c r="G218" s="46"/>
      <c r="H218" s="2" t="s">
        <v>14</v>
      </c>
      <c r="I218" s="43" t="s">
        <v>138</v>
      </c>
      <c r="J218" s="44"/>
      <c r="K218" s="74">
        <v>4</v>
      </c>
      <c r="L218" s="75"/>
      <c r="M218" s="76"/>
      <c r="R218" s="23">
        <v>4</v>
      </c>
    </row>
    <row r="219" spans="1:13" ht="14.25">
      <c r="A219" s="8" t="s">
        <v>768</v>
      </c>
      <c r="B219" s="43" t="s">
        <v>811</v>
      </c>
      <c r="C219" s="44"/>
      <c r="D219" s="9" t="s">
        <v>31</v>
      </c>
      <c r="E219" s="8" t="s">
        <v>411</v>
      </c>
      <c r="F219" s="45" t="s">
        <v>412</v>
      </c>
      <c r="G219" s="46"/>
      <c r="H219" s="2" t="s">
        <v>14</v>
      </c>
      <c r="I219" s="43" t="s">
        <v>409</v>
      </c>
      <c r="J219" s="44"/>
      <c r="K219" s="50">
        <v>2.7</v>
      </c>
      <c r="L219" s="51"/>
      <c r="M219" s="52"/>
    </row>
    <row r="220" spans="1:18" ht="14.25">
      <c r="A220" s="8" t="s">
        <v>768</v>
      </c>
      <c r="B220" s="43" t="s">
        <v>811</v>
      </c>
      <c r="C220" s="44"/>
      <c r="D220" s="9" t="s">
        <v>31</v>
      </c>
      <c r="E220" s="8" t="s">
        <v>136</v>
      </c>
      <c r="F220" s="45" t="s">
        <v>137</v>
      </c>
      <c r="G220" s="46"/>
      <c r="H220" s="2" t="s">
        <v>14</v>
      </c>
      <c r="I220" s="43" t="s">
        <v>138</v>
      </c>
      <c r="J220" s="44"/>
      <c r="K220" s="74">
        <v>4</v>
      </c>
      <c r="L220" s="75"/>
      <c r="M220" s="76"/>
      <c r="R220" s="23">
        <v>4</v>
      </c>
    </row>
    <row r="221" spans="1:18" ht="14.25">
      <c r="A221" s="8" t="s">
        <v>768</v>
      </c>
      <c r="B221" s="43" t="s">
        <v>866</v>
      </c>
      <c r="C221" s="44"/>
      <c r="D221" s="9" t="s">
        <v>31</v>
      </c>
      <c r="E221" s="8" t="s">
        <v>136</v>
      </c>
      <c r="F221" s="45" t="s">
        <v>137</v>
      </c>
      <c r="G221" s="46"/>
      <c r="H221" s="2" t="s">
        <v>14</v>
      </c>
      <c r="I221" s="43" t="s">
        <v>138</v>
      </c>
      <c r="J221" s="44"/>
      <c r="K221" s="74">
        <v>5</v>
      </c>
      <c r="L221" s="75"/>
      <c r="M221" s="76"/>
      <c r="R221" s="23">
        <v>5</v>
      </c>
    </row>
    <row r="222" spans="1:13" ht="14.25">
      <c r="A222" s="8" t="s">
        <v>768</v>
      </c>
      <c r="B222" s="43" t="s">
        <v>866</v>
      </c>
      <c r="C222" s="44"/>
      <c r="D222" s="9" t="s">
        <v>31</v>
      </c>
      <c r="E222" s="8" t="s">
        <v>407</v>
      </c>
      <c r="F222" s="45" t="s">
        <v>408</v>
      </c>
      <c r="G222" s="46"/>
      <c r="H222" s="2" t="s">
        <v>14</v>
      </c>
      <c r="I222" s="43" t="s">
        <v>409</v>
      </c>
      <c r="J222" s="44"/>
      <c r="K222" s="50">
        <v>5.35</v>
      </c>
      <c r="L222" s="51"/>
      <c r="M222" s="52"/>
    </row>
    <row r="223" spans="1:13" ht="14.25">
      <c r="A223" s="8" t="s">
        <v>768</v>
      </c>
      <c r="B223" s="43" t="s">
        <v>813</v>
      </c>
      <c r="C223" s="44"/>
      <c r="D223" s="9" t="s">
        <v>31</v>
      </c>
      <c r="E223" s="8" t="s">
        <v>407</v>
      </c>
      <c r="F223" s="45" t="s">
        <v>408</v>
      </c>
      <c r="G223" s="46"/>
      <c r="H223" s="2" t="s">
        <v>14</v>
      </c>
      <c r="I223" s="43" t="s">
        <v>409</v>
      </c>
      <c r="J223" s="44"/>
      <c r="K223" s="50">
        <v>5.21</v>
      </c>
      <c r="L223" s="51"/>
      <c r="M223" s="52"/>
    </row>
    <row r="224" spans="1:18" ht="14.25">
      <c r="A224" s="8" t="s">
        <v>768</v>
      </c>
      <c r="B224" s="43" t="s">
        <v>813</v>
      </c>
      <c r="C224" s="44"/>
      <c r="D224" s="9" t="s">
        <v>31</v>
      </c>
      <c r="E224" s="8" t="s">
        <v>136</v>
      </c>
      <c r="F224" s="45" t="s">
        <v>137</v>
      </c>
      <c r="G224" s="46"/>
      <c r="H224" s="2" t="s">
        <v>14</v>
      </c>
      <c r="I224" s="43" t="s">
        <v>138</v>
      </c>
      <c r="J224" s="44"/>
      <c r="K224" s="74">
        <v>4</v>
      </c>
      <c r="L224" s="75"/>
      <c r="M224" s="76"/>
      <c r="R224" s="23">
        <v>4</v>
      </c>
    </row>
    <row r="225" spans="1:18" ht="14.25">
      <c r="A225" s="8" t="s">
        <v>768</v>
      </c>
      <c r="B225" s="43" t="s">
        <v>814</v>
      </c>
      <c r="C225" s="44"/>
      <c r="D225" s="9" t="s">
        <v>31</v>
      </c>
      <c r="E225" s="8" t="s">
        <v>136</v>
      </c>
      <c r="F225" s="45" t="s">
        <v>137</v>
      </c>
      <c r="G225" s="46"/>
      <c r="H225" s="2" t="s">
        <v>14</v>
      </c>
      <c r="I225" s="43" t="s">
        <v>138</v>
      </c>
      <c r="J225" s="44"/>
      <c r="K225" s="74">
        <v>4</v>
      </c>
      <c r="L225" s="75"/>
      <c r="M225" s="76"/>
      <c r="R225" s="23">
        <v>4</v>
      </c>
    </row>
    <row r="226" spans="1:13" ht="14.25">
      <c r="A226" s="8" t="s">
        <v>768</v>
      </c>
      <c r="B226" s="43" t="s">
        <v>814</v>
      </c>
      <c r="C226" s="44"/>
      <c r="D226" s="9" t="s">
        <v>31</v>
      </c>
      <c r="E226" s="8" t="s">
        <v>407</v>
      </c>
      <c r="F226" s="45" t="s">
        <v>408</v>
      </c>
      <c r="G226" s="46"/>
      <c r="H226" s="2" t="s">
        <v>14</v>
      </c>
      <c r="I226" s="43" t="s">
        <v>409</v>
      </c>
      <c r="J226" s="44"/>
      <c r="K226" s="50">
        <v>5.15</v>
      </c>
      <c r="L226" s="51"/>
      <c r="M226" s="52"/>
    </row>
    <row r="227" spans="1:18" ht="14.25">
      <c r="A227" s="8" t="s">
        <v>768</v>
      </c>
      <c r="B227" s="43" t="s">
        <v>815</v>
      </c>
      <c r="C227" s="44"/>
      <c r="D227" s="9" t="s">
        <v>31</v>
      </c>
      <c r="E227" s="8" t="s">
        <v>136</v>
      </c>
      <c r="F227" s="45" t="s">
        <v>137</v>
      </c>
      <c r="G227" s="46"/>
      <c r="H227" s="2" t="s">
        <v>14</v>
      </c>
      <c r="I227" s="43" t="s">
        <v>138</v>
      </c>
      <c r="J227" s="44"/>
      <c r="K227" s="74">
        <v>6</v>
      </c>
      <c r="L227" s="75"/>
      <c r="M227" s="76"/>
      <c r="R227" s="23">
        <v>6</v>
      </c>
    </row>
    <row r="228" spans="1:13" ht="15" thickBot="1">
      <c r="A228" s="8" t="s">
        <v>768</v>
      </c>
      <c r="B228" s="43" t="s">
        <v>815</v>
      </c>
      <c r="C228" s="44"/>
      <c r="D228" s="9" t="s">
        <v>31</v>
      </c>
      <c r="E228" s="8" t="s">
        <v>411</v>
      </c>
      <c r="F228" s="45" t="s">
        <v>412</v>
      </c>
      <c r="G228" s="46"/>
      <c r="H228" s="2" t="s">
        <v>14</v>
      </c>
      <c r="I228" s="43" t="s">
        <v>409</v>
      </c>
      <c r="J228" s="44"/>
      <c r="K228" s="50">
        <v>7.72</v>
      </c>
      <c r="L228" s="51"/>
      <c r="M228" s="52"/>
    </row>
    <row r="229" spans="1:17" ht="15" thickBot="1">
      <c r="A229" s="53" t="s">
        <v>413</v>
      </c>
      <c r="B229" s="54"/>
      <c r="C229" s="54"/>
      <c r="D229" s="54"/>
      <c r="E229" s="54" t="s">
        <v>414</v>
      </c>
      <c r="F229" s="54"/>
      <c r="G229" s="54"/>
      <c r="H229" s="6" t="s">
        <v>26</v>
      </c>
      <c r="I229" s="57" t="s">
        <v>27</v>
      </c>
      <c r="J229" s="58"/>
      <c r="K229" s="59">
        <v>120</v>
      </c>
      <c r="L229" s="59"/>
      <c r="M229" s="60"/>
      <c r="Q229" s="22">
        <v>120</v>
      </c>
    </row>
    <row r="230" spans="1:18" ht="15" thickBot="1">
      <c r="A230" s="55"/>
      <c r="B230" s="56"/>
      <c r="C230" s="56"/>
      <c r="D230" s="56"/>
      <c r="E230" s="56"/>
      <c r="F230" s="56"/>
      <c r="G230" s="56"/>
      <c r="H230" s="7" t="s">
        <v>26</v>
      </c>
      <c r="I230" s="61" t="s">
        <v>28</v>
      </c>
      <c r="J230" s="62"/>
      <c r="K230" s="63">
        <v>8</v>
      </c>
      <c r="L230" s="63"/>
      <c r="M230" s="64"/>
      <c r="R230" s="22">
        <v>8</v>
      </c>
    </row>
    <row r="231" spans="1:13" ht="14.25">
      <c r="A231" s="8" t="s">
        <v>761</v>
      </c>
      <c r="B231" s="43" t="s">
        <v>764</v>
      </c>
      <c r="C231" s="44"/>
      <c r="D231" s="9" t="s">
        <v>31</v>
      </c>
      <c r="E231" s="8" t="s">
        <v>416</v>
      </c>
      <c r="F231" s="45" t="s">
        <v>417</v>
      </c>
      <c r="G231" s="46"/>
      <c r="H231" s="2" t="s">
        <v>14</v>
      </c>
      <c r="I231" s="43" t="s">
        <v>409</v>
      </c>
      <c r="J231" s="44"/>
      <c r="K231" s="50">
        <v>2.3</v>
      </c>
      <c r="L231" s="51"/>
      <c r="M231" s="52"/>
    </row>
    <row r="232" spans="1:13" ht="14.25">
      <c r="A232" s="8" t="s">
        <v>768</v>
      </c>
      <c r="B232" s="43" t="s">
        <v>886</v>
      </c>
      <c r="C232" s="44"/>
      <c r="D232" s="9" t="s">
        <v>31</v>
      </c>
      <c r="E232" s="8" t="s">
        <v>416</v>
      </c>
      <c r="F232" s="45" t="s">
        <v>417</v>
      </c>
      <c r="G232" s="46"/>
      <c r="H232" s="2" t="s">
        <v>14</v>
      </c>
      <c r="I232" s="43" t="s">
        <v>409</v>
      </c>
      <c r="J232" s="44"/>
      <c r="K232" s="50">
        <v>9.6</v>
      </c>
      <c r="L232" s="51"/>
      <c r="M232" s="52"/>
    </row>
    <row r="233" spans="1:13" ht="15" thickBot="1">
      <c r="A233" s="8" t="s">
        <v>768</v>
      </c>
      <c r="B233" s="43" t="s">
        <v>886</v>
      </c>
      <c r="C233" s="44"/>
      <c r="D233" s="9" t="s">
        <v>31</v>
      </c>
      <c r="E233" s="8" t="s">
        <v>136</v>
      </c>
      <c r="F233" s="45" t="s">
        <v>137</v>
      </c>
      <c r="G233" s="46"/>
      <c r="H233" s="2" t="s">
        <v>14</v>
      </c>
      <c r="I233" s="43" t="s">
        <v>138</v>
      </c>
      <c r="J233" s="44"/>
      <c r="K233" s="74">
        <v>8</v>
      </c>
      <c r="L233" s="75"/>
      <c r="M233" s="76"/>
    </row>
    <row r="234" spans="1:17" ht="15" thickBot="1">
      <c r="A234" s="53" t="s">
        <v>441</v>
      </c>
      <c r="B234" s="54"/>
      <c r="C234" s="54"/>
      <c r="D234" s="54"/>
      <c r="E234" s="54" t="s">
        <v>442</v>
      </c>
      <c r="F234" s="54"/>
      <c r="G234" s="54"/>
      <c r="H234" s="6" t="s">
        <v>26</v>
      </c>
      <c r="I234" s="57" t="s">
        <v>27</v>
      </c>
      <c r="J234" s="58"/>
      <c r="K234" s="59">
        <v>160</v>
      </c>
      <c r="L234" s="59"/>
      <c r="M234" s="60"/>
      <c r="Q234" s="25">
        <v>160</v>
      </c>
    </row>
    <row r="235" spans="1:18" ht="15" thickBot="1">
      <c r="A235" s="55"/>
      <c r="B235" s="56"/>
      <c r="C235" s="56"/>
      <c r="D235" s="56"/>
      <c r="E235" s="56"/>
      <c r="F235" s="56"/>
      <c r="G235" s="56"/>
      <c r="H235" s="7" t="s">
        <v>26</v>
      </c>
      <c r="I235" s="61" t="s">
        <v>28</v>
      </c>
      <c r="J235" s="62"/>
      <c r="K235" s="63">
        <v>16</v>
      </c>
      <c r="L235" s="63"/>
      <c r="M235" s="64"/>
      <c r="R235" s="22">
        <f>R236+R238</f>
        <v>16</v>
      </c>
    </row>
    <row r="236" spans="1:18" ht="14.25">
      <c r="A236" s="8" t="s">
        <v>761</v>
      </c>
      <c r="B236" s="43" t="s">
        <v>401</v>
      </c>
      <c r="C236" s="44"/>
      <c r="D236" s="9" t="s">
        <v>402</v>
      </c>
      <c r="E236" s="8" t="s">
        <v>136</v>
      </c>
      <c r="F236" s="45" t="s">
        <v>137</v>
      </c>
      <c r="G236" s="46"/>
      <c r="H236" s="2" t="s">
        <v>14</v>
      </c>
      <c r="I236" s="43" t="s">
        <v>138</v>
      </c>
      <c r="J236" s="44"/>
      <c r="K236" s="74">
        <v>6</v>
      </c>
      <c r="L236" s="75"/>
      <c r="M236" s="76"/>
      <c r="R236" s="23">
        <v>6</v>
      </c>
    </row>
    <row r="237" spans="1:13" ht="14.25">
      <c r="A237" s="8" t="s">
        <v>761</v>
      </c>
      <c r="B237" s="43" t="s">
        <v>401</v>
      </c>
      <c r="C237" s="44"/>
      <c r="D237" s="9" t="s">
        <v>402</v>
      </c>
      <c r="E237" s="8" t="s">
        <v>443</v>
      </c>
      <c r="F237" s="45" t="s">
        <v>444</v>
      </c>
      <c r="G237" s="46"/>
      <c r="H237" s="2" t="s">
        <v>14</v>
      </c>
      <c r="I237" s="43" t="s">
        <v>445</v>
      </c>
      <c r="J237" s="44"/>
      <c r="K237" s="50">
        <v>0</v>
      </c>
      <c r="L237" s="51"/>
      <c r="M237" s="52"/>
    </row>
    <row r="238" spans="1:18" ht="14.25">
      <c r="A238" s="8" t="s">
        <v>768</v>
      </c>
      <c r="B238" s="43" t="s">
        <v>401</v>
      </c>
      <c r="C238" s="44"/>
      <c r="D238" s="9" t="s">
        <v>402</v>
      </c>
      <c r="E238" s="8" t="s">
        <v>136</v>
      </c>
      <c r="F238" s="45" t="s">
        <v>137</v>
      </c>
      <c r="G238" s="46"/>
      <c r="H238" s="2" t="s">
        <v>14</v>
      </c>
      <c r="I238" s="43" t="s">
        <v>138</v>
      </c>
      <c r="J238" s="44"/>
      <c r="K238" s="74">
        <v>10</v>
      </c>
      <c r="L238" s="75"/>
      <c r="M238" s="76"/>
      <c r="R238" s="23">
        <v>10</v>
      </c>
    </row>
    <row r="239" spans="1:13" ht="15" thickBot="1">
      <c r="A239" s="8" t="s">
        <v>768</v>
      </c>
      <c r="B239" s="43" t="s">
        <v>401</v>
      </c>
      <c r="C239" s="44"/>
      <c r="D239" s="9" t="s">
        <v>402</v>
      </c>
      <c r="E239" s="8" t="s">
        <v>443</v>
      </c>
      <c r="F239" s="45" t="s">
        <v>444</v>
      </c>
      <c r="G239" s="46"/>
      <c r="H239" s="2" t="s">
        <v>14</v>
      </c>
      <c r="I239" s="43" t="s">
        <v>445</v>
      </c>
      <c r="J239" s="44"/>
      <c r="K239" s="50">
        <v>0</v>
      </c>
      <c r="L239" s="51"/>
      <c r="M239" s="52"/>
    </row>
    <row r="240" spans="1:15" ht="15" thickBot="1">
      <c r="A240" s="53" t="s">
        <v>446</v>
      </c>
      <c r="B240" s="54"/>
      <c r="C240" s="54"/>
      <c r="D240" s="54"/>
      <c r="E240" s="54" t="s">
        <v>447</v>
      </c>
      <c r="F240" s="54"/>
      <c r="G240" s="54"/>
      <c r="H240" s="6" t="s">
        <v>26</v>
      </c>
      <c r="I240" s="57" t="s">
        <v>27</v>
      </c>
      <c r="J240" s="58"/>
      <c r="K240" s="59">
        <v>6</v>
      </c>
      <c r="L240" s="59"/>
      <c r="M240" s="60"/>
      <c r="O240" s="19">
        <v>6</v>
      </c>
    </row>
    <row r="241" spans="1:16" ht="15" thickBot="1">
      <c r="A241" s="55"/>
      <c r="B241" s="56"/>
      <c r="C241" s="56"/>
      <c r="D241" s="56"/>
      <c r="E241" s="56"/>
      <c r="F241" s="56"/>
      <c r="G241" s="56"/>
      <c r="H241" s="7" t="s">
        <v>26</v>
      </c>
      <c r="I241" s="61" t="s">
        <v>28</v>
      </c>
      <c r="J241" s="62"/>
      <c r="K241" s="63">
        <v>2</v>
      </c>
      <c r="L241" s="63"/>
      <c r="M241" s="64"/>
      <c r="P241" s="19">
        <v>2</v>
      </c>
    </row>
    <row r="242" spans="1:16" ht="14.25">
      <c r="A242" s="8" t="s">
        <v>768</v>
      </c>
      <c r="B242" s="43" t="s">
        <v>812</v>
      </c>
      <c r="C242" s="44"/>
      <c r="D242" s="9" t="s">
        <v>31</v>
      </c>
      <c r="E242" s="8" t="s">
        <v>136</v>
      </c>
      <c r="F242" s="45" t="s">
        <v>137</v>
      </c>
      <c r="G242" s="46"/>
      <c r="H242" s="2" t="s">
        <v>14</v>
      </c>
      <c r="I242" s="43" t="s">
        <v>138</v>
      </c>
      <c r="J242" s="44"/>
      <c r="K242" s="71">
        <v>2</v>
      </c>
      <c r="L242" s="72"/>
      <c r="M242" s="73"/>
      <c r="P242" s="21">
        <v>2</v>
      </c>
    </row>
    <row r="243" spans="1:13" ht="14.25">
      <c r="A243" s="8" t="s">
        <v>768</v>
      </c>
      <c r="B243" s="43" t="s">
        <v>812</v>
      </c>
      <c r="C243" s="44"/>
      <c r="D243" s="9" t="s">
        <v>31</v>
      </c>
      <c r="E243" s="8" t="s">
        <v>448</v>
      </c>
      <c r="F243" s="45" t="s">
        <v>449</v>
      </c>
      <c r="G243" s="46"/>
      <c r="H243" s="2" t="s">
        <v>14</v>
      </c>
      <c r="I243" s="43" t="s">
        <v>208</v>
      </c>
      <c r="J243" s="44"/>
      <c r="K243" s="50">
        <v>20</v>
      </c>
      <c r="L243" s="51"/>
      <c r="M243" s="52"/>
    </row>
    <row r="244" spans="1:13" ht="15" thickBot="1">
      <c r="A244" s="8" t="s">
        <v>768</v>
      </c>
      <c r="B244" s="43" t="s">
        <v>812</v>
      </c>
      <c r="C244" s="44"/>
      <c r="D244" s="9" t="s">
        <v>31</v>
      </c>
      <c r="E244" s="8" t="s">
        <v>214</v>
      </c>
      <c r="F244" s="45" t="s">
        <v>215</v>
      </c>
      <c r="G244" s="46"/>
      <c r="H244" s="2" t="s">
        <v>14</v>
      </c>
      <c r="I244" s="43" t="s">
        <v>138</v>
      </c>
      <c r="J244" s="44"/>
      <c r="K244" s="50">
        <v>4</v>
      </c>
      <c r="L244" s="51"/>
      <c r="M244" s="52"/>
    </row>
    <row r="245" spans="1:15" ht="15" thickBot="1">
      <c r="A245" s="53" t="s">
        <v>450</v>
      </c>
      <c r="B245" s="54"/>
      <c r="C245" s="54"/>
      <c r="D245" s="54"/>
      <c r="E245" s="54" t="s">
        <v>451</v>
      </c>
      <c r="F245" s="54"/>
      <c r="G245" s="54"/>
      <c r="H245" s="6" t="s">
        <v>26</v>
      </c>
      <c r="I245" s="57" t="s">
        <v>27</v>
      </c>
      <c r="J245" s="58"/>
      <c r="K245" s="59">
        <v>74</v>
      </c>
      <c r="L245" s="59"/>
      <c r="M245" s="60"/>
      <c r="O245" s="19">
        <v>74</v>
      </c>
    </row>
    <row r="246" spans="1:16" ht="15" thickBot="1">
      <c r="A246" s="55"/>
      <c r="B246" s="56"/>
      <c r="C246" s="56"/>
      <c r="D246" s="56"/>
      <c r="E246" s="56"/>
      <c r="F246" s="56"/>
      <c r="G246" s="56"/>
      <c r="H246" s="7" t="s">
        <v>26</v>
      </c>
      <c r="I246" s="61" t="s">
        <v>28</v>
      </c>
      <c r="J246" s="62"/>
      <c r="K246" s="63">
        <v>0</v>
      </c>
      <c r="L246" s="63"/>
      <c r="M246" s="64"/>
      <c r="P246" s="19"/>
    </row>
    <row r="247" spans="1:13" ht="14.25">
      <c r="A247" s="8" t="s">
        <v>761</v>
      </c>
      <c r="B247" s="43" t="s">
        <v>401</v>
      </c>
      <c r="C247" s="44"/>
      <c r="D247" s="9" t="s">
        <v>402</v>
      </c>
      <c r="E247" s="8" t="s">
        <v>452</v>
      </c>
      <c r="F247" s="45" t="s">
        <v>453</v>
      </c>
      <c r="G247" s="46"/>
      <c r="H247" s="2" t="s">
        <v>14</v>
      </c>
      <c r="I247" s="43" t="s">
        <v>445</v>
      </c>
      <c r="J247" s="44"/>
      <c r="K247" s="50">
        <v>0</v>
      </c>
      <c r="L247" s="51"/>
      <c r="M247" s="52"/>
    </row>
    <row r="248" spans="1:13" ht="15" thickBot="1">
      <c r="A248" s="8" t="s">
        <v>768</v>
      </c>
      <c r="B248" s="43" t="s">
        <v>401</v>
      </c>
      <c r="C248" s="44"/>
      <c r="D248" s="9" t="s">
        <v>402</v>
      </c>
      <c r="E248" s="8" t="s">
        <v>452</v>
      </c>
      <c r="F248" s="45" t="s">
        <v>453</v>
      </c>
      <c r="G248" s="46"/>
      <c r="H248" s="2" t="s">
        <v>14</v>
      </c>
      <c r="I248" s="43" t="s">
        <v>445</v>
      </c>
      <c r="J248" s="44"/>
      <c r="K248" s="50">
        <v>0</v>
      </c>
      <c r="L248" s="51"/>
      <c r="M248" s="52"/>
    </row>
    <row r="249" spans="1:15" ht="15" thickBot="1">
      <c r="A249" s="53" t="s">
        <v>454</v>
      </c>
      <c r="B249" s="54"/>
      <c r="C249" s="54"/>
      <c r="D249" s="54"/>
      <c r="E249" s="54" t="s">
        <v>455</v>
      </c>
      <c r="F249" s="54"/>
      <c r="G249" s="54"/>
      <c r="H249" s="6" t="s">
        <v>26</v>
      </c>
      <c r="I249" s="57" t="s">
        <v>27</v>
      </c>
      <c r="J249" s="58"/>
      <c r="K249" s="59">
        <v>8</v>
      </c>
      <c r="L249" s="59"/>
      <c r="M249" s="60"/>
      <c r="O249" s="19">
        <v>8</v>
      </c>
    </row>
    <row r="250" spans="1:16" ht="15" thickBot="1">
      <c r="A250" s="55"/>
      <c r="B250" s="56"/>
      <c r="C250" s="56"/>
      <c r="D250" s="56"/>
      <c r="E250" s="56"/>
      <c r="F250" s="56"/>
      <c r="G250" s="56"/>
      <c r="H250" s="7" t="s">
        <v>26</v>
      </c>
      <c r="I250" s="61" t="s">
        <v>28</v>
      </c>
      <c r="J250" s="62"/>
      <c r="K250" s="63">
        <v>0</v>
      </c>
      <c r="L250" s="63"/>
      <c r="M250" s="64"/>
      <c r="P250" s="19"/>
    </row>
    <row r="251" spans="1:13" ht="14.25">
      <c r="A251" s="8" t="s">
        <v>761</v>
      </c>
      <c r="B251" s="43" t="s">
        <v>401</v>
      </c>
      <c r="C251" s="44"/>
      <c r="D251" s="9" t="s">
        <v>402</v>
      </c>
      <c r="E251" s="8" t="s">
        <v>452</v>
      </c>
      <c r="F251" s="45" t="s">
        <v>453</v>
      </c>
      <c r="G251" s="46"/>
      <c r="H251" s="2" t="s">
        <v>14</v>
      </c>
      <c r="I251" s="43" t="s">
        <v>445</v>
      </c>
      <c r="J251" s="44"/>
      <c r="K251" s="50">
        <v>0</v>
      </c>
      <c r="L251" s="51"/>
      <c r="M251" s="52"/>
    </row>
    <row r="252" spans="1:13" ht="15" thickBot="1">
      <c r="A252" s="8" t="s">
        <v>768</v>
      </c>
      <c r="B252" s="43" t="s">
        <v>401</v>
      </c>
      <c r="C252" s="44"/>
      <c r="D252" s="9" t="s">
        <v>402</v>
      </c>
      <c r="E252" s="8" t="s">
        <v>452</v>
      </c>
      <c r="F252" s="45" t="s">
        <v>453</v>
      </c>
      <c r="G252" s="46"/>
      <c r="H252" s="2" t="s">
        <v>14</v>
      </c>
      <c r="I252" s="43" t="s">
        <v>445</v>
      </c>
      <c r="J252" s="44"/>
      <c r="K252" s="50">
        <v>0</v>
      </c>
      <c r="L252" s="51"/>
      <c r="M252" s="52"/>
    </row>
    <row r="253" spans="1:15" ht="15" thickBot="1">
      <c r="A253" s="53" t="s">
        <v>456</v>
      </c>
      <c r="B253" s="54"/>
      <c r="C253" s="54"/>
      <c r="D253" s="54"/>
      <c r="E253" s="54" t="s">
        <v>457</v>
      </c>
      <c r="F253" s="54"/>
      <c r="G253" s="54"/>
      <c r="H253" s="6" t="s">
        <v>26</v>
      </c>
      <c r="I253" s="57" t="s">
        <v>27</v>
      </c>
      <c r="J253" s="58"/>
      <c r="K253" s="59">
        <v>69</v>
      </c>
      <c r="L253" s="59"/>
      <c r="M253" s="60"/>
      <c r="O253" s="19">
        <v>69</v>
      </c>
    </row>
    <row r="254" spans="1:16" ht="15" thickBot="1">
      <c r="A254" s="55"/>
      <c r="B254" s="56"/>
      <c r="C254" s="56"/>
      <c r="D254" s="56"/>
      <c r="E254" s="56"/>
      <c r="F254" s="56"/>
      <c r="G254" s="56"/>
      <c r="H254" s="7" t="s">
        <v>26</v>
      </c>
      <c r="I254" s="61" t="s">
        <v>28</v>
      </c>
      <c r="J254" s="62"/>
      <c r="K254" s="63">
        <v>0</v>
      </c>
      <c r="L254" s="63"/>
      <c r="M254" s="64"/>
      <c r="P254" s="19"/>
    </row>
    <row r="255" spans="1:13" ht="14.25">
      <c r="A255" s="8" t="s">
        <v>761</v>
      </c>
      <c r="B255" s="43" t="s">
        <v>401</v>
      </c>
      <c r="C255" s="44"/>
      <c r="D255" s="9" t="s">
        <v>402</v>
      </c>
      <c r="E255" s="8" t="s">
        <v>458</v>
      </c>
      <c r="F255" s="45" t="s">
        <v>459</v>
      </c>
      <c r="G255" s="46"/>
      <c r="H255" s="2" t="s">
        <v>14</v>
      </c>
      <c r="I255" s="43" t="s">
        <v>208</v>
      </c>
      <c r="J255" s="44"/>
      <c r="K255" s="50">
        <v>5</v>
      </c>
      <c r="L255" s="51"/>
      <c r="M255" s="52"/>
    </row>
    <row r="256" spans="1:13" ht="14.25">
      <c r="A256" s="8" t="s">
        <v>768</v>
      </c>
      <c r="B256" s="43" t="s">
        <v>401</v>
      </c>
      <c r="C256" s="44"/>
      <c r="D256" s="9" t="s">
        <v>402</v>
      </c>
      <c r="E256" s="8" t="s">
        <v>214</v>
      </c>
      <c r="F256" s="45" t="s">
        <v>215</v>
      </c>
      <c r="G256" s="46"/>
      <c r="H256" s="2" t="s">
        <v>14</v>
      </c>
      <c r="I256" s="43" t="s">
        <v>138</v>
      </c>
      <c r="J256" s="44"/>
      <c r="K256" s="50">
        <v>27</v>
      </c>
      <c r="L256" s="51"/>
      <c r="M256" s="52"/>
    </row>
    <row r="257" spans="1:13" ht="15" thickBot="1">
      <c r="A257" s="8" t="s">
        <v>768</v>
      </c>
      <c r="B257" s="43" t="s">
        <v>401</v>
      </c>
      <c r="C257" s="44"/>
      <c r="D257" s="9" t="s">
        <v>402</v>
      </c>
      <c r="E257" s="8" t="s">
        <v>458</v>
      </c>
      <c r="F257" s="45" t="s">
        <v>459</v>
      </c>
      <c r="G257" s="46"/>
      <c r="H257" s="2" t="s">
        <v>14</v>
      </c>
      <c r="I257" s="43" t="s">
        <v>208</v>
      </c>
      <c r="J257" s="44"/>
      <c r="K257" s="50">
        <v>9</v>
      </c>
      <c r="L257" s="51"/>
      <c r="M257" s="52"/>
    </row>
    <row r="258" spans="1:15" ht="15" thickBot="1">
      <c r="A258" s="53" t="s">
        <v>460</v>
      </c>
      <c r="B258" s="54"/>
      <c r="C258" s="54"/>
      <c r="D258" s="54"/>
      <c r="E258" s="54" t="s">
        <v>461</v>
      </c>
      <c r="F258" s="54"/>
      <c r="G258" s="54"/>
      <c r="H258" s="6" t="s">
        <v>26</v>
      </c>
      <c r="I258" s="57" t="s">
        <v>27</v>
      </c>
      <c r="J258" s="58"/>
      <c r="K258" s="59">
        <v>210</v>
      </c>
      <c r="L258" s="59"/>
      <c r="M258" s="60"/>
      <c r="O258" s="19">
        <v>210</v>
      </c>
    </row>
    <row r="259" spans="1:16" ht="15" thickBot="1">
      <c r="A259" s="55"/>
      <c r="B259" s="56"/>
      <c r="C259" s="56"/>
      <c r="D259" s="56"/>
      <c r="E259" s="56"/>
      <c r="F259" s="56"/>
      <c r="G259" s="56"/>
      <c r="H259" s="7" t="s">
        <v>26</v>
      </c>
      <c r="I259" s="61" t="s">
        <v>28</v>
      </c>
      <c r="J259" s="62"/>
      <c r="K259" s="63">
        <v>26</v>
      </c>
      <c r="L259" s="63"/>
      <c r="M259" s="64"/>
      <c r="P259" s="19">
        <f>P261+P263</f>
        <v>26</v>
      </c>
    </row>
    <row r="260" spans="1:13" ht="14.25">
      <c r="A260" s="8" t="s">
        <v>761</v>
      </c>
      <c r="B260" s="43" t="s">
        <v>401</v>
      </c>
      <c r="C260" s="44"/>
      <c r="D260" s="9" t="s">
        <v>402</v>
      </c>
      <c r="E260" s="8" t="s">
        <v>462</v>
      </c>
      <c r="F260" s="45" t="s">
        <v>463</v>
      </c>
      <c r="G260" s="46"/>
      <c r="H260" s="2" t="s">
        <v>14</v>
      </c>
      <c r="I260" s="43" t="s">
        <v>201</v>
      </c>
      <c r="J260" s="44"/>
      <c r="K260" s="50">
        <v>8</v>
      </c>
      <c r="L260" s="51"/>
      <c r="M260" s="52"/>
    </row>
    <row r="261" spans="1:16" ht="14.25">
      <c r="A261" s="8" t="s">
        <v>761</v>
      </c>
      <c r="B261" s="43" t="s">
        <v>401</v>
      </c>
      <c r="C261" s="44"/>
      <c r="D261" s="9" t="s">
        <v>402</v>
      </c>
      <c r="E261" s="8" t="s">
        <v>136</v>
      </c>
      <c r="F261" s="45" t="s">
        <v>137</v>
      </c>
      <c r="G261" s="46"/>
      <c r="H261" s="2" t="s">
        <v>14</v>
      </c>
      <c r="I261" s="43" t="s">
        <v>138</v>
      </c>
      <c r="J261" s="44"/>
      <c r="K261" s="71">
        <v>6</v>
      </c>
      <c r="L261" s="72"/>
      <c r="M261" s="73"/>
      <c r="P261" s="21">
        <v>6</v>
      </c>
    </row>
    <row r="262" spans="1:13" ht="14.25">
      <c r="A262" s="8" t="s">
        <v>768</v>
      </c>
      <c r="B262" s="43" t="s">
        <v>401</v>
      </c>
      <c r="C262" s="44"/>
      <c r="D262" s="9" t="s">
        <v>402</v>
      </c>
      <c r="E262" s="8" t="s">
        <v>462</v>
      </c>
      <c r="F262" s="45" t="s">
        <v>463</v>
      </c>
      <c r="G262" s="46"/>
      <c r="H262" s="2" t="s">
        <v>14</v>
      </c>
      <c r="I262" s="43" t="s">
        <v>201</v>
      </c>
      <c r="J262" s="44"/>
      <c r="K262" s="50">
        <v>15</v>
      </c>
      <c r="L262" s="51"/>
      <c r="M262" s="52"/>
    </row>
    <row r="263" spans="1:16" ht="14.25">
      <c r="A263" s="8" t="s">
        <v>768</v>
      </c>
      <c r="B263" s="43" t="s">
        <v>401</v>
      </c>
      <c r="C263" s="44"/>
      <c r="D263" s="9" t="s">
        <v>402</v>
      </c>
      <c r="E263" s="8" t="s">
        <v>136</v>
      </c>
      <c r="F263" s="45" t="s">
        <v>137</v>
      </c>
      <c r="G263" s="46"/>
      <c r="H263" s="2" t="s">
        <v>14</v>
      </c>
      <c r="I263" s="43" t="s">
        <v>138</v>
      </c>
      <c r="J263" s="44"/>
      <c r="K263" s="71">
        <v>20</v>
      </c>
      <c r="L263" s="72"/>
      <c r="M263" s="73"/>
      <c r="P263" s="21">
        <v>20</v>
      </c>
    </row>
    <row r="264" spans="1:13" ht="15" thickBot="1">
      <c r="A264" s="8" t="s">
        <v>768</v>
      </c>
      <c r="B264" s="43" t="s">
        <v>401</v>
      </c>
      <c r="C264" s="44"/>
      <c r="D264" s="9" t="s">
        <v>402</v>
      </c>
      <c r="E264" s="8" t="s">
        <v>214</v>
      </c>
      <c r="F264" s="45" t="s">
        <v>215</v>
      </c>
      <c r="G264" s="46"/>
      <c r="H264" s="2" t="s">
        <v>14</v>
      </c>
      <c r="I264" s="43" t="s">
        <v>138</v>
      </c>
      <c r="J264" s="44"/>
      <c r="K264" s="50">
        <v>60</v>
      </c>
      <c r="L264" s="51"/>
      <c r="M264" s="52"/>
    </row>
    <row r="265" spans="1:15" ht="15" thickBot="1">
      <c r="A265" s="53" t="s">
        <v>464</v>
      </c>
      <c r="B265" s="54"/>
      <c r="C265" s="54"/>
      <c r="D265" s="54"/>
      <c r="E265" s="54" t="s">
        <v>465</v>
      </c>
      <c r="F265" s="54"/>
      <c r="G265" s="54"/>
      <c r="H265" s="6" t="s">
        <v>26</v>
      </c>
      <c r="I265" s="57" t="s">
        <v>27</v>
      </c>
      <c r="J265" s="58"/>
      <c r="K265" s="59">
        <v>116</v>
      </c>
      <c r="L265" s="59"/>
      <c r="M265" s="60"/>
      <c r="O265" s="19">
        <v>116</v>
      </c>
    </row>
    <row r="266" spans="1:16" ht="15" thickBot="1">
      <c r="A266" s="55"/>
      <c r="B266" s="56"/>
      <c r="C266" s="56"/>
      <c r="D266" s="56"/>
      <c r="E266" s="56"/>
      <c r="F266" s="56"/>
      <c r="G266" s="56"/>
      <c r="H266" s="7" t="s">
        <v>26</v>
      </c>
      <c r="I266" s="61" t="s">
        <v>28</v>
      </c>
      <c r="J266" s="62"/>
      <c r="K266" s="63">
        <v>0</v>
      </c>
      <c r="L266" s="63"/>
      <c r="M266" s="64"/>
      <c r="P266" s="19"/>
    </row>
    <row r="267" spans="1:13" ht="14.25">
      <c r="A267" s="8" t="s">
        <v>768</v>
      </c>
      <c r="B267" s="43" t="s">
        <v>401</v>
      </c>
      <c r="C267" s="44"/>
      <c r="D267" s="9" t="s">
        <v>402</v>
      </c>
      <c r="E267" s="8" t="s">
        <v>468</v>
      </c>
      <c r="F267" s="45" t="s">
        <v>469</v>
      </c>
      <c r="G267" s="46"/>
      <c r="H267" s="2" t="s">
        <v>14</v>
      </c>
      <c r="I267" s="43" t="s">
        <v>103</v>
      </c>
      <c r="J267" s="44"/>
      <c r="K267" s="50">
        <v>100</v>
      </c>
      <c r="L267" s="51"/>
      <c r="M267" s="52"/>
    </row>
    <row r="268" spans="1:13" ht="15" thickBot="1">
      <c r="A268" s="8" t="s">
        <v>768</v>
      </c>
      <c r="B268" s="43" t="s">
        <v>401</v>
      </c>
      <c r="C268" s="44"/>
      <c r="D268" s="9" t="s">
        <v>402</v>
      </c>
      <c r="E268" s="8" t="s">
        <v>466</v>
      </c>
      <c r="F268" s="45" t="s">
        <v>467</v>
      </c>
      <c r="G268" s="46"/>
      <c r="H268" s="2" t="s">
        <v>14</v>
      </c>
      <c r="I268" s="43" t="s">
        <v>103</v>
      </c>
      <c r="J268" s="44"/>
      <c r="K268" s="50">
        <v>100</v>
      </c>
      <c r="L268" s="51"/>
      <c r="M268" s="52"/>
    </row>
    <row r="269" spans="1:15" ht="15" thickBot="1">
      <c r="A269" s="53" t="s">
        <v>476</v>
      </c>
      <c r="B269" s="54"/>
      <c r="C269" s="54"/>
      <c r="D269" s="54"/>
      <c r="E269" s="54" t="s">
        <v>477</v>
      </c>
      <c r="F269" s="54"/>
      <c r="G269" s="54"/>
      <c r="H269" s="6" t="s">
        <v>26</v>
      </c>
      <c r="I269" s="57" t="s">
        <v>27</v>
      </c>
      <c r="J269" s="58"/>
      <c r="K269" s="59">
        <v>20</v>
      </c>
      <c r="L269" s="59"/>
      <c r="M269" s="60"/>
      <c r="O269" s="19">
        <v>20</v>
      </c>
    </row>
    <row r="270" spans="1:16" ht="15" thickBot="1">
      <c r="A270" s="55"/>
      <c r="B270" s="56"/>
      <c r="C270" s="56"/>
      <c r="D270" s="56"/>
      <c r="E270" s="56"/>
      <c r="F270" s="56"/>
      <c r="G270" s="56"/>
      <c r="H270" s="7" t="s">
        <v>26</v>
      </c>
      <c r="I270" s="61" t="s">
        <v>28</v>
      </c>
      <c r="J270" s="62"/>
      <c r="K270" s="63">
        <v>0</v>
      </c>
      <c r="L270" s="63"/>
      <c r="M270" s="64"/>
      <c r="P270" s="19"/>
    </row>
    <row r="271" spans="1:13" ht="14.25">
      <c r="A271" s="8" t="s">
        <v>768</v>
      </c>
      <c r="B271" s="43" t="s">
        <v>401</v>
      </c>
      <c r="C271" s="44"/>
      <c r="D271" s="9" t="s">
        <v>402</v>
      </c>
      <c r="E271" s="8" t="s">
        <v>214</v>
      </c>
      <c r="F271" s="45" t="s">
        <v>215</v>
      </c>
      <c r="G271" s="46"/>
      <c r="H271" s="2" t="s">
        <v>14</v>
      </c>
      <c r="I271" s="43" t="s">
        <v>138</v>
      </c>
      <c r="J271" s="44"/>
      <c r="K271" s="50">
        <v>20</v>
      </c>
      <c r="L271" s="51"/>
      <c r="M271" s="52"/>
    </row>
    <row r="272" spans="1:13" ht="15" thickBot="1">
      <c r="A272" s="65" t="s">
        <v>478</v>
      </c>
      <c r="B272" s="66"/>
      <c r="C272" s="66"/>
      <c r="D272" s="66"/>
      <c r="E272" s="66" t="s">
        <v>479</v>
      </c>
      <c r="F272" s="66"/>
      <c r="G272" s="66"/>
      <c r="H272" s="66"/>
      <c r="I272" s="66"/>
      <c r="J272" s="66"/>
      <c r="K272" s="66"/>
      <c r="L272" s="66"/>
      <c r="M272" s="67"/>
    </row>
    <row r="273" spans="1:15" ht="15" thickBot="1">
      <c r="A273" s="53" t="s">
        <v>480</v>
      </c>
      <c r="B273" s="54"/>
      <c r="C273" s="54"/>
      <c r="D273" s="54"/>
      <c r="E273" s="54" t="s">
        <v>481</v>
      </c>
      <c r="F273" s="54"/>
      <c r="G273" s="54"/>
      <c r="H273" s="6" t="s">
        <v>26</v>
      </c>
      <c r="I273" s="57" t="s">
        <v>27</v>
      </c>
      <c r="J273" s="58"/>
      <c r="K273" s="59">
        <v>64</v>
      </c>
      <c r="L273" s="59"/>
      <c r="M273" s="60"/>
      <c r="O273" s="19">
        <v>64</v>
      </c>
    </row>
    <row r="274" spans="1:16" ht="15" thickBot="1">
      <c r="A274" s="55"/>
      <c r="B274" s="56"/>
      <c r="C274" s="56"/>
      <c r="D274" s="56"/>
      <c r="E274" s="56"/>
      <c r="F274" s="56"/>
      <c r="G274" s="56"/>
      <c r="H274" s="7" t="s">
        <v>26</v>
      </c>
      <c r="I274" s="61" t="s">
        <v>28</v>
      </c>
      <c r="J274" s="62"/>
      <c r="K274" s="63">
        <v>0</v>
      </c>
      <c r="L274" s="63"/>
      <c r="M274" s="64"/>
      <c r="P274" s="19"/>
    </row>
    <row r="275" spans="1:13" ht="14.25">
      <c r="A275" s="8" t="s">
        <v>761</v>
      </c>
      <c r="B275" s="43" t="s">
        <v>401</v>
      </c>
      <c r="C275" s="44"/>
      <c r="D275" s="9" t="s">
        <v>402</v>
      </c>
      <c r="E275" s="8" t="s">
        <v>214</v>
      </c>
      <c r="F275" s="45" t="s">
        <v>215</v>
      </c>
      <c r="G275" s="46"/>
      <c r="H275" s="2" t="s">
        <v>14</v>
      </c>
      <c r="I275" s="43" t="s">
        <v>445</v>
      </c>
      <c r="J275" s="44"/>
      <c r="K275" s="50">
        <v>0</v>
      </c>
      <c r="L275" s="51"/>
      <c r="M275" s="52"/>
    </row>
    <row r="276" spans="1:13" ht="15" thickBot="1">
      <c r="A276" s="8" t="s">
        <v>768</v>
      </c>
      <c r="B276" s="43" t="s">
        <v>401</v>
      </c>
      <c r="C276" s="44"/>
      <c r="D276" s="9" t="s">
        <v>402</v>
      </c>
      <c r="E276" s="8" t="s">
        <v>214</v>
      </c>
      <c r="F276" s="45" t="s">
        <v>215</v>
      </c>
      <c r="G276" s="46"/>
      <c r="H276" s="2" t="s">
        <v>14</v>
      </c>
      <c r="I276" s="43" t="s">
        <v>445</v>
      </c>
      <c r="J276" s="44"/>
      <c r="K276" s="50">
        <v>0</v>
      </c>
      <c r="L276" s="51"/>
      <c r="M276" s="52"/>
    </row>
    <row r="277" spans="1:15" ht="15" thickBot="1">
      <c r="A277" s="53" t="s">
        <v>482</v>
      </c>
      <c r="B277" s="54"/>
      <c r="C277" s="54"/>
      <c r="D277" s="54"/>
      <c r="E277" s="54" t="s">
        <v>483</v>
      </c>
      <c r="F277" s="54"/>
      <c r="G277" s="54"/>
      <c r="H277" s="6" t="s">
        <v>26</v>
      </c>
      <c r="I277" s="57" t="s">
        <v>27</v>
      </c>
      <c r="J277" s="58"/>
      <c r="K277" s="59">
        <v>0</v>
      </c>
      <c r="L277" s="59"/>
      <c r="M277" s="60"/>
      <c r="O277" s="19"/>
    </row>
    <row r="278" spans="1:16" ht="15" thickBot="1">
      <c r="A278" s="55"/>
      <c r="B278" s="56"/>
      <c r="C278" s="56"/>
      <c r="D278" s="56"/>
      <c r="E278" s="56"/>
      <c r="F278" s="56"/>
      <c r="G278" s="56"/>
      <c r="H278" s="7" t="s">
        <v>26</v>
      </c>
      <c r="I278" s="61" t="s">
        <v>28</v>
      </c>
      <c r="J278" s="62"/>
      <c r="K278" s="63">
        <v>12.35</v>
      </c>
      <c r="L278" s="63"/>
      <c r="M278" s="64"/>
      <c r="P278" s="19">
        <v>12.35</v>
      </c>
    </row>
    <row r="279" spans="1:13" ht="14.25">
      <c r="A279" s="8" t="s">
        <v>761</v>
      </c>
      <c r="B279" s="43" t="s">
        <v>832</v>
      </c>
      <c r="C279" s="44"/>
      <c r="D279" s="9" t="s">
        <v>31</v>
      </c>
      <c r="E279" s="8" t="s">
        <v>485</v>
      </c>
      <c r="F279" s="45" t="s">
        <v>486</v>
      </c>
      <c r="G279" s="46"/>
      <c r="H279" s="2" t="s">
        <v>14</v>
      </c>
      <c r="I279" s="43" t="s">
        <v>154</v>
      </c>
      <c r="J279" s="44"/>
      <c r="K279" s="50">
        <v>0.09</v>
      </c>
      <c r="L279" s="51"/>
      <c r="M279" s="52"/>
    </row>
    <row r="280" spans="1:13" ht="14.25">
      <c r="A280" s="8" t="s">
        <v>761</v>
      </c>
      <c r="B280" s="43" t="s">
        <v>887</v>
      </c>
      <c r="C280" s="44"/>
      <c r="D280" s="9" t="s">
        <v>31</v>
      </c>
      <c r="E280" s="8" t="s">
        <v>485</v>
      </c>
      <c r="F280" s="45" t="s">
        <v>486</v>
      </c>
      <c r="G280" s="46"/>
      <c r="H280" s="2" t="s">
        <v>14</v>
      </c>
      <c r="I280" s="43" t="s">
        <v>154</v>
      </c>
      <c r="J280" s="44"/>
      <c r="K280" s="50">
        <v>0.07</v>
      </c>
      <c r="L280" s="51"/>
      <c r="M280" s="52"/>
    </row>
    <row r="281" spans="1:13" ht="14.25">
      <c r="A281" s="8" t="s">
        <v>761</v>
      </c>
      <c r="B281" s="43" t="s">
        <v>888</v>
      </c>
      <c r="C281" s="44"/>
      <c r="D281" s="9" t="s">
        <v>31</v>
      </c>
      <c r="E281" s="8" t="s">
        <v>485</v>
      </c>
      <c r="F281" s="45" t="s">
        <v>486</v>
      </c>
      <c r="G281" s="46"/>
      <c r="H281" s="2" t="s">
        <v>14</v>
      </c>
      <c r="I281" s="43" t="s">
        <v>154</v>
      </c>
      <c r="J281" s="44"/>
      <c r="K281" s="50">
        <v>0.15</v>
      </c>
      <c r="L281" s="51"/>
      <c r="M281" s="52"/>
    </row>
    <row r="282" spans="1:13" ht="14.25">
      <c r="A282" s="8" t="s">
        <v>761</v>
      </c>
      <c r="B282" s="43" t="s">
        <v>889</v>
      </c>
      <c r="C282" s="44"/>
      <c r="D282" s="9" t="s">
        <v>31</v>
      </c>
      <c r="E282" s="8" t="s">
        <v>485</v>
      </c>
      <c r="F282" s="45" t="s">
        <v>486</v>
      </c>
      <c r="G282" s="46"/>
      <c r="H282" s="2" t="s">
        <v>14</v>
      </c>
      <c r="I282" s="43" t="s">
        <v>154</v>
      </c>
      <c r="J282" s="44"/>
      <c r="K282" s="50">
        <v>0.14</v>
      </c>
      <c r="L282" s="51"/>
      <c r="M282" s="52"/>
    </row>
    <row r="283" spans="1:13" ht="14.25">
      <c r="A283" s="8" t="s">
        <v>761</v>
      </c>
      <c r="B283" s="43" t="s">
        <v>890</v>
      </c>
      <c r="C283" s="44"/>
      <c r="D283" s="9" t="s">
        <v>31</v>
      </c>
      <c r="E283" s="8" t="s">
        <v>485</v>
      </c>
      <c r="F283" s="45" t="s">
        <v>486</v>
      </c>
      <c r="G283" s="46"/>
      <c r="H283" s="2" t="s">
        <v>14</v>
      </c>
      <c r="I283" s="43" t="s">
        <v>154</v>
      </c>
      <c r="J283" s="44"/>
      <c r="K283" s="50">
        <v>0.16</v>
      </c>
      <c r="L283" s="51"/>
      <c r="M283" s="52"/>
    </row>
    <row r="284" spans="1:13" ht="14.25">
      <c r="A284" s="8" t="s">
        <v>761</v>
      </c>
      <c r="B284" s="43" t="s">
        <v>891</v>
      </c>
      <c r="C284" s="44"/>
      <c r="D284" s="9" t="s">
        <v>31</v>
      </c>
      <c r="E284" s="8" t="s">
        <v>485</v>
      </c>
      <c r="F284" s="45" t="s">
        <v>486</v>
      </c>
      <c r="G284" s="46"/>
      <c r="H284" s="2" t="s">
        <v>14</v>
      </c>
      <c r="I284" s="43" t="s">
        <v>154</v>
      </c>
      <c r="J284" s="44"/>
      <c r="K284" s="50">
        <v>0.16</v>
      </c>
      <c r="L284" s="51"/>
      <c r="M284" s="52"/>
    </row>
    <row r="285" spans="1:13" ht="14.25">
      <c r="A285" s="8" t="s">
        <v>761</v>
      </c>
      <c r="B285" s="43" t="s">
        <v>892</v>
      </c>
      <c r="C285" s="44"/>
      <c r="D285" s="9" t="s">
        <v>31</v>
      </c>
      <c r="E285" s="8" t="s">
        <v>485</v>
      </c>
      <c r="F285" s="45" t="s">
        <v>486</v>
      </c>
      <c r="G285" s="46"/>
      <c r="H285" s="2" t="s">
        <v>14</v>
      </c>
      <c r="I285" s="43" t="s">
        <v>154</v>
      </c>
      <c r="J285" s="44"/>
      <c r="K285" s="50">
        <v>0.37</v>
      </c>
      <c r="L285" s="51"/>
      <c r="M285" s="52"/>
    </row>
    <row r="286" spans="1:13" ht="14.25">
      <c r="A286" s="8" t="s">
        <v>761</v>
      </c>
      <c r="B286" s="43" t="s">
        <v>797</v>
      </c>
      <c r="C286" s="44"/>
      <c r="D286" s="9" t="s">
        <v>31</v>
      </c>
      <c r="E286" s="8" t="s">
        <v>485</v>
      </c>
      <c r="F286" s="45" t="s">
        <v>486</v>
      </c>
      <c r="G286" s="46"/>
      <c r="H286" s="2" t="s">
        <v>14</v>
      </c>
      <c r="I286" s="43" t="s">
        <v>154</v>
      </c>
      <c r="J286" s="44"/>
      <c r="K286" s="50">
        <v>0.1</v>
      </c>
      <c r="L286" s="51"/>
      <c r="M286" s="52"/>
    </row>
    <row r="287" spans="1:13" ht="14.25">
      <c r="A287" s="8" t="s">
        <v>768</v>
      </c>
      <c r="B287" s="43" t="s">
        <v>853</v>
      </c>
      <c r="C287" s="44"/>
      <c r="D287" s="9" t="s">
        <v>31</v>
      </c>
      <c r="E287" s="8" t="s">
        <v>485</v>
      </c>
      <c r="F287" s="45" t="s">
        <v>486</v>
      </c>
      <c r="G287" s="46"/>
      <c r="H287" s="2" t="s">
        <v>14</v>
      </c>
      <c r="I287" s="43" t="s">
        <v>154</v>
      </c>
      <c r="J287" s="44"/>
      <c r="K287" s="50">
        <v>0.45</v>
      </c>
      <c r="L287" s="51"/>
      <c r="M287" s="52"/>
    </row>
    <row r="288" spans="1:13" ht="14.25">
      <c r="A288" s="8" t="s">
        <v>768</v>
      </c>
      <c r="B288" s="43" t="s">
        <v>893</v>
      </c>
      <c r="C288" s="44"/>
      <c r="D288" s="9" t="s">
        <v>31</v>
      </c>
      <c r="E288" s="8" t="s">
        <v>485</v>
      </c>
      <c r="F288" s="45" t="s">
        <v>486</v>
      </c>
      <c r="G288" s="46"/>
      <c r="H288" s="2" t="s">
        <v>14</v>
      </c>
      <c r="I288" s="43" t="s">
        <v>154</v>
      </c>
      <c r="J288" s="44"/>
      <c r="K288" s="50">
        <v>0.42</v>
      </c>
      <c r="L288" s="51"/>
      <c r="M288" s="52"/>
    </row>
    <row r="289" spans="1:13" ht="14.25">
      <c r="A289" s="8" t="s">
        <v>768</v>
      </c>
      <c r="B289" s="43" t="s">
        <v>863</v>
      </c>
      <c r="C289" s="44"/>
      <c r="D289" s="9" t="s">
        <v>31</v>
      </c>
      <c r="E289" s="8" t="s">
        <v>485</v>
      </c>
      <c r="F289" s="45" t="s">
        <v>486</v>
      </c>
      <c r="G289" s="46"/>
      <c r="H289" s="2" t="s">
        <v>14</v>
      </c>
      <c r="I289" s="43" t="s">
        <v>154</v>
      </c>
      <c r="J289" s="44"/>
      <c r="K289" s="50">
        <v>0.42</v>
      </c>
      <c r="L289" s="51"/>
      <c r="M289" s="52"/>
    </row>
    <row r="290" spans="1:13" ht="14.25">
      <c r="A290" s="8" t="s">
        <v>768</v>
      </c>
      <c r="B290" s="43" t="s">
        <v>894</v>
      </c>
      <c r="C290" s="44"/>
      <c r="D290" s="9" t="s">
        <v>31</v>
      </c>
      <c r="E290" s="8" t="s">
        <v>485</v>
      </c>
      <c r="F290" s="45" t="s">
        <v>486</v>
      </c>
      <c r="G290" s="46"/>
      <c r="H290" s="2" t="s">
        <v>14</v>
      </c>
      <c r="I290" s="43" t="s">
        <v>154</v>
      </c>
      <c r="J290" s="44"/>
      <c r="K290" s="50">
        <v>0.34</v>
      </c>
      <c r="L290" s="51"/>
      <c r="M290" s="52"/>
    </row>
    <row r="291" spans="1:13" ht="14.25">
      <c r="A291" s="8" t="s">
        <v>768</v>
      </c>
      <c r="B291" s="43" t="s">
        <v>895</v>
      </c>
      <c r="C291" s="44"/>
      <c r="D291" s="9" t="s">
        <v>31</v>
      </c>
      <c r="E291" s="8" t="s">
        <v>485</v>
      </c>
      <c r="F291" s="45" t="s">
        <v>486</v>
      </c>
      <c r="G291" s="46"/>
      <c r="H291" s="2" t="s">
        <v>14</v>
      </c>
      <c r="I291" s="43" t="s">
        <v>154</v>
      </c>
      <c r="J291" s="44"/>
      <c r="K291" s="50">
        <v>0.36</v>
      </c>
      <c r="L291" s="51"/>
      <c r="M291" s="52"/>
    </row>
    <row r="292" spans="1:13" ht="14.25">
      <c r="A292" s="8" t="s">
        <v>768</v>
      </c>
      <c r="B292" s="43" t="s">
        <v>896</v>
      </c>
      <c r="C292" s="44"/>
      <c r="D292" s="9" t="s">
        <v>31</v>
      </c>
      <c r="E292" s="8" t="s">
        <v>485</v>
      </c>
      <c r="F292" s="45" t="s">
        <v>486</v>
      </c>
      <c r="G292" s="46"/>
      <c r="H292" s="2" t="s">
        <v>14</v>
      </c>
      <c r="I292" s="43" t="s">
        <v>154</v>
      </c>
      <c r="J292" s="44"/>
      <c r="K292" s="50">
        <v>0.24</v>
      </c>
      <c r="L292" s="51"/>
      <c r="M292" s="52"/>
    </row>
    <row r="293" spans="1:13" ht="14.25">
      <c r="A293" s="8" t="s">
        <v>768</v>
      </c>
      <c r="B293" s="43" t="s">
        <v>897</v>
      </c>
      <c r="C293" s="44"/>
      <c r="D293" s="9" t="s">
        <v>31</v>
      </c>
      <c r="E293" s="8" t="s">
        <v>485</v>
      </c>
      <c r="F293" s="45" t="s">
        <v>486</v>
      </c>
      <c r="G293" s="46"/>
      <c r="H293" s="2" t="s">
        <v>14</v>
      </c>
      <c r="I293" s="43" t="s">
        <v>154</v>
      </c>
      <c r="J293" s="44"/>
      <c r="K293" s="50">
        <v>0.24</v>
      </c>
      <c r="L293" s="51"/>
      <c r="M293" s="52"/>
    </row>
    <row r="294" spans="1:13" ht="14.25">
      <c r="A294" s="8" t="s">
        <v>768</v>
      </c>
      <c r="B294" s="43" t="s">
        <v>884</v>
      </c>
      <c r="C294" s="44"/>
      <c r="D294" s="9" t="s">
        <v>31</v>
      </c>
      <c r="E294" s="8" t="s">
        <v>485</v>
      </c>
      <c r="F294" s="45" t="s">
        <v>486</v>
      </c>
      <c r="G294" s="46"/>
      <c r="H294" s="2" t="s">
        <v>14</v>
      </c>
      <c r="I294" s="43" t="s">
        <v>154</v>
      </c>
      <c r="J294" s="44"/>
      <c r="K294" s="50">
        <v>0.38</v>
      </c>
      <c r="L294" s="51"/>
      <c r="M294" s="52"/>
    </row>
    <row r="295" spans="1:13" ht="14.25">
      <c r="A295" s="8" t="s">
        <v>768</v>
      </c>
      <c r="B295" s="43" t="s">
        <v>898</v>
      </c>
      <c r="C295" s="44"/>
      <c r="D295" s="9" t="s">
        <v>31</v>
      </c>
      <c r="E295" s="8" t="s">
        <v>485</v>
      </c>
      <c r="F295" s="45" t="s">
        <v>486</v>
      </c>
      <c r="G295" s="46"/>
      <c r="H295" s="2" t="s">
        <v>14</v>
      </c>
      <c r="I295" s="43" t="s">
        <v>154</v>
      </c>
      <c r="J295" s="44"/>
      <c r="K295" s="50">
        <v>0.1</v>
      </c>
      <c r="L295" s="51"/>
      <c r="M295" s="52"/>
    </row>
    <row r="296" spans="1:13" ht="14.25">
      <c r="A296" s="8" t="s">
        <v>768</v>
      </c>
      <c r="B296" s="43" t="s">
        <v>899</v>
      </c>
      <c r="C296" s="44"/>
      <c r="D296" s="9" t="s">
        <v>31</v>
      </c>
      <c r="E296" s="8" t="s">
        <v>485</v>
      </c>
      <c r="F296" s="45" t="s">
        <v>486</v>
      </c>
      <c r="G296" s="46"/>
      <c r="H296" s="2" t="s">
        <v>14</v>
      </c>
      <c r="I296" s="43" t="s">
        <v>154</v>
      </c>
      <c r="J296" s="44"/>
      <c r="K296" s="50">
        <v>0.33</v>
      </c>
      <c r="L296" s="51"/>
      <c r="M296" s="52"/>
    </row>
    <row r="297" spans="1:13" ht="14.25">
      <c r="A297" s="8" t="s">
        <v>768</v>
      </c>
      <c r="B297" s="43" t="s">
        <v>900</v>
      </c>
      <c r="C297" s="44"/>
      <c r="D297" s="9" t="s">
        <v>31</v>
      </c>
      <c r="E297" s="8" t="s">
        <v>485</v>
      </c>
      <c r="F297" s="45" t="s">
        <v>486</v>
      </c>
      <c r="G297" s="46"/>
      <c r="H297" s="2" t="s">
        <v>14</v>
      </c>
      <c r="I297" s="43" t="s">
        <v>154</v>
      </c>
      <c r="J297" s="44"/>
      <c r="K297" s="50">
        <v>0.43</v>
      </c>
      <c r="L297" s="51"/>
      <c r="M297" s="52"/>
    </row>
    <row r="298" spans="1:13" ht="14.25">
      <c r="A298" s="8" t="s">
        <v>768</v>
      </c>
      <c r="B298" s="43" t="s">
        <v>885</v>
      </c>
      <c r="C298" s="44"/>
      <c r="D298" s="9" t="s">
        <v>31</v>
      </c>
      <c r="E298" s="8" t="s">
        <v>485</v>
      </c>
      <c r="F298" s="45" t="s">
        <v>486</v>
      </c>
      <c r="G298" s="46"/>
      <c r="H298" s="2" t="s">
        <v>14</v>
      </c>
      <c r="I298" s="43" t="s">
        <v>154</v>
      </c>
      <c r="J298" s="44"/>
      <c r="K298" s="50">
        <v>0.19</v>
      </c>
      <c r="L298" s="51"/>
      <c r="M298" s="52"/>
    </row>
    <row r="299" spans="1:13" ht="14.25">
      <c r="A299" s="65" t="s">
        <v>518</v>
      </c>
      <c r="B299" s="66"/>
      <c r="C299" s="66"/>
      <c r="D299" s="66"/>
      <c r="E299" s="66" t="s">
        <v>519</v>
      </c>
      <c r="F299" s="66"/>
      <c r="G299" s="66"/>
      <c r="H299" s="66"/>
      <c r="I299" s="66"/>
      <c r="J299" s="66"/>
      <c r="K299" s="66"/>
      <c r="L299" s="66"/>
      <c r="M299" s="67"/>
    </row>
    <row r="300" spans="1:13" ht="14.25">
      <c r="A300" s="53" t="s">
        <v>520</v>
      </c>
      <c r="B300" s="54"/>
      <c r="C300" s="54"/>
      <c r="D300" s="54"/>
      <c r="E300" s="54" t="s">
        <v>521</v>
      </c>
      <c r="F300" s="54"/>
      <c r="G300" s="54"/>
      <c r="H300" s="6" t="s">
        <v>26</v>
      </c>
      <c r="I300" s="57" t="s">
        <v>27</v>
      </c>
      <c r="J300" s="58"/>
      <c r="K300" s="59">
        <v>454.48</v>
      </c>
      <c r="L300" s="59"/>
      <c r="M300" s="60"/>
    </row>
    <row r="301" spans="1:13" ht="14.25">
      <c r="A301" s="55"/>
      <c r="B301" s="56"/>
      <c r="C301" s="56"/>
      <c r="D301" s="56"/>
      <c r="E301" s="56"/>
      <c r="F301" s="56"/>
      <c r="G301" s="56"/>
      <c r="H301" s="7" t="s">
        <v>26</v>
      </c>
      <c r="I301" s="61" t="s">
        <v>28</v>
      </c>
      <c r="J301" s="62"/>
      <c r="K301" s="63">
        <v>0</v>
      </c>
      <c r="L301" s="63"/>
      <c r="M301" s="64"/>
    </row>
    <row r="302" spans="1:13" ht="14.25">
      <c r="A302" s="8" t="s">
        <v>761</v>
      </c>
      <c r="B302" s="43" t="s">
        <v>762</v>
      </c>
      <c r="C302" s="44"/>
      <c r="D302" s="9" t="s">
        <v>31</v>
      </c>
      <c r="E302" s="8" t="s">
        <v>522</v>
      </c>
      <c r="F302" s="45" t="s">
        <v>523</v>
      </c>
      <c r="G302" s="46"/>
      <c r="H302" s="2" t="s">
        <v>17</v>
      </c>
      <c r="I302" s="43" t="s">
        <v>201</v>
      </c>
      <c r="J302" s="44"/>
      <c r="K302" s="50">
        <v>27</v>
      </c>
      <c r="L302" s="51"/>
      <c r="M302" s="52"/>
    </row>
    <row r="303" spans="1:13" ht="14.25">
      <c r="A303" s="8" t="s">
        <v>761</v>
      </c>
      <c r="B303" s="43" t="s">
        <v>763</v>
      </c>
      <c r="C303" s="44"/>
      <c r="D303" s="9" t="s">
        <v>31</v>
      </c>
      <c r="E303" s="8" t="s">
        <v>522</v>
      </c>
      <c r="F303" s="45" t="s">
        <v>523</v>
      </c>
      <c r="G303" s="46"/>
      <c r="H303" s="2" t="s">
        <v>17</v>
      </c>
      <c r="I303" s="43" t="s">
        <v>201</v>
      </c>
      <c r="J303" s="44"/>
      <c r="K303" s="50">
        <v>15</v>
      </c>
      <c r="L303" s="51"/>
      <c r="M303" s="52"/>
    </row>
    <row r="304" spans="1:13" ht="14.25">
      <c r="A304" s="8" t="s">
        <v>761</v>
      </c>
      <c r="B304" s="43" t="s">
        <v>766</v>
      </c>
      <c r="C304" s="44"/>
      <c r="D304" s="9" t="s">
        <v>31</v>
      </c>
      <c r="E304" s="8" t="s">
        <v>522</v>
      </c>
      <c r="F304" s="45" t="s">
        <v>523</v>
      </c>
      <c r="G304" s="46"/>
      <c r="H304" s="2" t="s">
        <v>17</v>
      </c>
      <c r="I304" s="43" t="s">
        <v>201</v>
      </c>
      <c r="J304" s="44"/>
      <c r="K304" s="50">
        <v>12</v>
      </c>
      <c r="L304" s="51"/>
      <c r="M304" s="52"/>
    </row>
    <row r="305" spans="1:13" ht="14.25">
      <c r="A305" s="8" t="s">
        <v>761</v>
      </c>
      <c r="B305" s="43" t="s">
        <v>767</v>
      </c>
      <c r="C305" s="44"/>
      <c r="D305" s="9" t="s">
        <v>31</v>
      </c>
      <c r="E305" s="8" t="s">
        <v>522</v>
      </c>
      <c r="F305" s="45" t="s">
        <v>523</v>
      </c>
      <c r="G305" s="46"/>
      <c r="H305" s="2" t="s">
        <v>17</v>
      </c>
      <c r="I305" s="43" t="s">
        <v>201</v>
      </c>
      <c r="J305" s="44"/>
      <c r="K305" s="50">
        <v>30</v>
      </c>
      <c r="L305" s="51"/>
      <c r="M305" s="52"/>
    </row>
    <row r="306" spans="1:13" ht="14.25">
      <c r="A306" s="8" t="s">
        <v>768</v>
      </c>
      <c r="B306" s="43" t="s">
        <v>769</v>
      </c>
      <c r="C306" s="44"/>
      <c r="D306" s="9" t="s">
        <v>31</v>
      </c>
      <c r="E306" s="8" t="s">
        <v>522</v>
      </c>
      <c r="F306" s="45" t="s">
        <v>523</v>
      </c>
      <c r="G306" s="46"/>
      <c r="H306" s="2" t="s">
        <v>17</v>
      </c>
      <c r="I306" s="43" t="s">
        <v>201</v>
      </c>
      <c r="J306" s="44"/>
      <c r="K306" s="50">
        <v>22</v>
      </c>
      <c r="L306" s="51"/>
      <c r="M306" s="52"/>
    </row>
    <row r="307" spans="1:13" ht="14.25">
      <c r="A307" s="8" t="s">
        <v>768</v>
      </c>
      <c r="B307" s="43" t="s">
        <v>770</v>
      </c>
      <c r="C307" s="44"/>
      <c r="D307" s="9" t="s">
        <v>31</v>
      </c>
      <c r="E307" s="8" t="s">
        <v>522</v>
      </c>
      <c r="F307" s="45" t="s">
        <v>523</v>
      </c>
      <c r="G307" s="46"/>
      <c r="H307" s="2" t="s">
        <v>17</v>
      </c>
      <c r="I307" s="43" t="s">
        <v>201</v>
      </c>
      <c r="J307" s="44"/>
      <c r="K307" s="50">
        <v>30</v>
      </c>
      <c r="L307" s="51"/>
      <c r="M307" s="52"/>
    </row>
    <row r="308" spans="1:13" ht="14.25">
      <c r="A308" s="53" t="s">
        <v>524</v>
      </c>
      <c r="B308" s="54"/>
      <c r="C308" s="54"/>
      <c r="D308" s="54"/>
      <c r="E308" s="54" t="s">
        <v>525</v>
      </c>
      <c r="F308" s="54"/>
      <c r="G308" s="54"/>
      <c r="H308" s="6" t="s">
        <v>26</v>
      </c>
      <c r="I308" s="57" t="s">
        <v>27</v>
      </c>
      <c r="J308" s="58"/>
      <c r="K308" s="59">
        <v>2526.3</v>
      </c>
      <c r="L308" s="59"/>
      <c r="M308" s="60"/>
    </row>
    <row r="309" spans="1:13" ht="14.25">
      <c r="A309" s="55"/>
      <c r="B309" s="56"/>
      <c r="C309" s="56"/>
      <c r="D309" s="56"/>
      <c r="E309" s="56"/>
      <c r="F309" s="56"/>
      <c r="G309" s="56"/>
      <c r="H309" s="7" t="s">
        <v>26</v>
      </c>
      <c r="I309" s="61" t="s">
        <v>28</v>
      </c>
      <c r="J309" s="62"/>
      <c r="K309" s="63">
        <v>0</v>
      </c>
      <c r="L309" s="63"/>
      <c r="M309" s="64"/>
    </row>
    <row r="310" spans="1:13" ht="14.25">
      <c r="A310" s="8" t="s">
        <v>768</v>
      </c>
      <c r="B310" s="43" t="s">
        <v>785</v>
      </c>
      <c r="C310" s="44"/>
      <c r="D310" s="9" t="s">
        <v>31</v>
      </c>
      <c r="E310" s="8" t="s">
        <v>526</v>
      </c>
      <c r="F310" s="45" t="s">
        <v>527</v>
      </c>
      <c r="G310" s="46"/>
      <c r="H310" s="2" t="s">
        <v>14</v>
      </c>
      <c r="I310" s="43" t="s">
        <v>201</v>
      </c>
      <c r="J310" s="44"/>
      <c r="K310" s="50">
        <v>210</v>
      </c>
      <c r="L310" s="51"/>
      <c r="M310" s="52"/>
    </row>
    <row r="311" spans="1:13" ht="14.25">
      <c r="A311" s="8" t="s">
        <v>768</v>
      </c>
      <c r="B311" s="43" t="s">
        <v>786</v>
      </c>
      <c r="C311" s="44"/>
      <c r="D311" s="9" t="s">
        <v>31</v>
      </c>
      <c r="E311" s="8" t="s">
        <v>526</v>
      </c>
      <c r="F311" s="45" t="s">
        <v>527</v>
      </c>
      <c r="G311" s="46"/>
      <c r="H311" s="2" t="s">
        <v>14</v>
      </c>
      <c r="I311" s="43" t="s">
        <v>201</v>
      </c>
      <c r="J311" s="44"/>
      <c r="K311" s="50">
        <v>933</v>
      </c>
      <c r="L311" s="51"/>
      <c r="M311" s="52"/>
    </row>
    <row r="312" spans="1:13" ht="14.25">
      <c r="A312" s="8" t="s">
        <v>768</v>
      </c>
      <c r="B312" s="43" t="s">
        <v>792</v>
      </c>
      <c r="C312" s="44"/>
      <c r="D312" s="9" t="s">
        <v>31</v>
      </c>
      <c r="E312" s="8" t="s">
        <v>526</v>
      </c>
      <c r="F312" s="45" t="s">
        <v>527</v>
      </c>
      <c r="G312" s="46"/>
      <c r="H312" s="2" t="s">
        <v>15</v>
      </c>
      <c r="I312" s="43" t="s">
        <v>201</v>
      </c>
      <c r="J312" s="44"/>
      <c r="K312" s="50">
        <v>1292</v>
      </c>
      <c r="L312" s="51"/>
      <c r="M312" s="52"/>
    </row>
    <row r="313" spans="1:13" ht="14.25">
      <c r="A313" s="53" t="s">
        <v>533</v>
      </c>
      <c r="B313" s="54"/>
      <c r="C313" s="54"/>
      <c r="D313" s="54"/>
      <c r="E313" s="54" t="s">
        <v>534</v>
      </c>
      <c r="F313" s="54"/>
      <c r="G313" s="54"/>
      <c r="H313" s="6" t="s">
        <v>26</v>
      </c>
      <c r="I313" s="57" t="s">
        <v>27</v>
      </c>
      <c r="J313" s="58"/>
      <c r="K313" s="59">
        <v>2818.04</v>
      </c>
      <c r="L313" s="59"/>
      <c r="M313" s="60"/>
    </row>
    <row r="314" spans="1:13" ht="14.25">
      <c r="A314" s="55"/>
      <c r="B314" s="56"/>
      <c r="C314" s="56"/>
      <c r="D314" s="56"/>
      <c r="E314" s="56"/>
      <c r="F314" s="56"/>
      <c r="G314" s="56"/>
      <c r="H314" s="7" t="s">
        <v>26</v>
      </c>
      <c r="I314" s="61" t="s">
        <v>28</v>
      </c>
      <c r="J314" s="62"/>
      <c r="K314" s="63">
        <v>0</v>
      </c>
      <c r="L314" s="63"/>
      <c r="M314" s="64"/>
    </row>
    <row r="315" spans="1:13" ht="14.25">
      <c r="A315" s="8" t="s">
        <v>761</v>
      </c>
      <c r="B315" s="43" t="s">
        <v>781</v>
      </c>
      <c r="C315" s="44"/>
      <c r="D315" s="9" t="s">
        <v>31</v>
      </c>
      <c r="E315" s="8" t="s">
        <v>526</v>
      </c>
      <c r="F315" s="45" t="s">
        <v>527</v>
      </c>
      <c r="G315" s="46"/>
      <c r="H315" s="2" t="s">
        <v>15</v>
      </c>
      <c r="I315" s="43" t="s">
        <v>201</v>
      </c>
      <c r="J315" s="44"/>
      <c r="K315" s="50">
        <v>234</v>
      </c>
      <c r="L315" s="51"/>
      <c r="M315" s="52"/>
    </row>
    <row r="316" spans="1:13" ht="14.25">
      <c r="A316" s="8" t="s">
        <v>761</v>
      </c>
      <c r="B316" s="43" t="s">
        <v>782</v>
      </c>
      <c r="C316" s="44"/>
      <c r="D316" s="9" t="s">
        <v>31</v>
      </c>
      <c r="E316" s="8" t="s">
        <v>522</v>
      </c>
      <c r="F316" s="45" t="s">
        <v>523</v>
      </c>
      <c r="G316" s="46"/>
      <c r="H316" s="2" t="s">
        <v>15</v>
      </c>
      <c r="I316" s="43" t="s">
        <v>201</v>
      </c>
      <c r="J316" s="44"/>
      <c r="K316" s="50">
        <v>63</v>
      </c>
      <c r="L316" s="51"/>
      <c r="M316" s="52"/>
    </row>
    <row r="317" spans="1:13" ht="14.25">
      <c r="A317" s="8" t="s">
        <v>761</v>
      </c>
      <c r="B317" s="43" t="s">
        <v>783</v>
      </c>
      <c r="C317" s="44"/>
      <c r="D317" s="9" t="s">
        <v>31</v>
      </c>
      <c r="E317" s="8" t="s">
        <v>526</v>
      </c>
      <c r="F317" s="45" t="s">
        <v>527</v>
      </c>
      <c r="G317" s="46"/>
      <c r="H317" s="2" t="s">
        <v>15</v>
      </c>
      <c r="I317" s="43" t="s">
        <v>201</v>
      </c>
      <c r="J317" s="44"/>
      <c r="K317" s="50">
        <v>473</v>
      </c>
      <c r="L317" s="51"/>
      <c r="M317" s="52"/>
    </row>
    <row r="318" spans="1:13" ht="14.25">
      <c r="A318" s="8" t="s">
        <v>768</v>
      </c>
      <c r="B318" s="43" t="s">
        <v>789</v>
      </c>
      <c r="C318" s="44"/>
      <c r="D318" s="9" t="s">
        <v>31</v>
      </c>
      <c r="E318" s="8" t="s">
        <v>526</v>
      </c>
      <c r="F318" s="45" t="s">
        <v>527</v>
      </c>
      <c r="G318" s="46"/>
      <c r="H318" s="2" t="s">
        <v>15</v>
      </c>
      <c r="I318" s="43" t="s">
        <v>201</v>
      </c>
      <c r="J318" s="44"/>
      <c r="K318" s="50">
        <v>649</v>
      </c>
      <c r="L318" s="51"/>
      <c r="M318" s="52"/>
    </row>
    <row r="319" spans="1:13" ht="14.25">
      <c r="A319" s="8" t="s">
        <v>768</v>
      </c>
      <c r="B319" s="43" t="s">
        <v>793</v>
      </c>
      <c r="C319" s="44"/>
      <c r="D319" s="9" t="s">
        <v>100</v>
      </c>
      <c r="E319" s="8" t="s">
        <v>526</v>
      </c>
      <c r="F319" s="45" t="s">
        <v>527</v>
      </c>
      <c r="G319" s="46"/>
      <c r="H319" s="2" t="s">
        <v>15</v>
      </c>
      <c r="I319" s="43" t="s">
        <v>201</v>
      </c>
      <c r="J319" s="44"/>
      <c r="K319" s="50">
        <v>613</v>
      </c>
      <c r="L319" s="51"/>
      <c r="M319" s="52"/>
    </row>
    <row r="320" spans="1:13" ht="14.25">
      <c r="A320" s="8" t="s">
        <v>768</v>
      </c>
      <c r="B320" s="43" t="s">
        <v>794</v>
      </c>
      <c r="C320" s="44"/>
      <c r="D320" s="9" t="s">
        <v>31</v>
      </c>
      <c r="E320" s="8" t="s">
        <v>526</v>
      </c>
      <c r="F320" s="45" t="s">
        <v>527</v>
      </c>
      <c r="G320" s="46"/>
      <c r="H320" s="2" t="s">
        <v>15</v>
      </c>
      <c r="I320" s="43" t="s">
        <v>201</v>
      </c>
      <c r="J320" s="44"/>
      <c r="K320" s="50">
        <v>504</v>
      </c>
      <c r="L320" s="51"/>
      <c r="M320" s="52"/>
    </row>
    <row r="321" spans="1:13" ht="14.25">
      <c r="A321" s="53" t="s">
        <v>538</v>
      </c>
      <c r="B321" s="54"/>
      <c r="C321" s="54"/>
      <c r="D321" s="54"/>
      <c r="E321" s="54" t="s">
        <v>539</v>
      </c>
      <c r="F321" s="54"/>
      <c r="G321" s="54"/>
      <c r="H321" s="6" t="s">
        <v>26</v>
      </c>
      <c r="I321" s="57" t="s">
        <v>27</v>
      </c>
      <c r="J321" s="58"/>
      <c r="K321" s="59">
        <v>1225.96</v>
      </c>
      <c r="L321" s="59"/>
      <c r="M321" s="60"/>
    </row>
    <row r="322" spans="1:13" ht="14.25">
      <c r="A322" s="55"/>
      <c r="B322" s="56"/>
      <c r="C322" s="56"/>
      <c r="D322" s="56"/>
      <c r="E322" s="56"/>
      <c r="F322" s="56"/>
      <c r="G322" s="56"/>
      <c r="H322" s="7" t="s">
        <v>26</v>
      </c>
      <c r="I322" s="61" t="s">
        <v>28</v>
      </c>
      <c r="J322" s="62"/>
      <c r="K322" s="63">
        <v>0</v>
      </c>
      <c r="L322" s="63"/>
      <c r="M322" s="64"/>
    </row>
    <row r="323" spans="1:13" ht="14.25">
      <c r="A323" s="8" t="s">
        <v>768</v>
      </c>
      <c r="B323" s="43" t="s">
        <v>790</v>
      </c>
      <c r="C323" s="44"/>
      <c r="D323" s="9" t="s">
        <v>31</v>
      </c>
      <c r="E323" s="8" t="s">
        <v>526</v>
      </c>
      <c r="F323" s="45" t="s">
        <v>527</v>
      </c>
      <c r="G323" s="46"/>
      <c r="H323" s="2" t="s">
        <v>15</v>
      </c>
      <c r="I323" s="43" t="s">
        <v>201</v>
      </c>
      <c r="J323" s="44"/>
      <c r="K323" s="50">
        <v>409</v>
      </c>
      <c r="L323" s="51"/>
      <c r="M323" s="52"/>
    </row>
    <row r="324" spans="1:13" ht="14.25">
      <c r="A324" s="8" t="s">
        <v>768</v>
      </c>
      <c r="B324" s="43" t="s">
        <v>791</v>
      </c>
      <c r="C324" s="44"/>
      <c r="D324" s="9" t="s">
        <v>31</v>
      </c>
      <c r="E324" s="8" t="s">
        <v>526</v>
      </c>
      <c r="F324" s="45" t="s">
        <v>527</v>
      </c>
      <c r="G324" s="46"/>
      <c r="H324" s="2" t="s">
        <v>15</v>
      </c>
      <c r="I324" s="43" t="s">
        <v>201</v>
      </c>
      <c r="J324" s="44"/>
      <c r="K324" s="50">
        <v>308</v>
      </c>
      <c r="L324" s="51"/>
      <c r="M324" s="52"/>
    </row>
    <row r="325" spans="1:13" ht="14.25">
      <c r="A325" s="8" t="s">
        <v>768</v>
      </c>
      <c r="B325" s="43" t="s">
        <v>795</v>
      </c>
      <c r="C325" s="44"/>
      <c r="D325" s="9" t="s">
        <v>31</v>
      </c>
      <c r="E325" s="8" t="s">
        <v>526</v>
      </c>
      <c r="F325" s="45" t="s">
        <v>527</v>
      </c>
      <c r="G325" s="46"/>
      <c r="H325" s="2" t="s">
        <v>15</v>
      </c>
      <c r="I325" s="43" t="s">
        <v>201</v>
      </c>
      <c r="J325" s="44"/>
      <c r="K325" s="50">
        <v>298</v>
      </c>
      <c r="L325" s="51"/>
      <c r="M325" s="52"/>
    </row>
    <row r="326" spans="1:13" ht="14.25">
      <c r="A326" s="53" t="s">
        <v>545</v>
      </c>
      <c r="B326" s="54"/>
      <c r="C326" s="54"/>
      <c r="D326" s="54"/>
      <c r="E326" s="54" t="s">
        <v>546</v>
      </c>
      <c r="F326" s="54"/>
      <c r="G326" s="54"/>
      <c r="H326" s="6" t="s">
        <v>26</v>
      </c>
      <c r="I326" s="57" t="s">
        <v>27</v>
      </c>
      <c r="J326" s="58"/>
      <c r="K326" s="59">
        <v>726.99</v>
      </c>
      <c r="L326" s="59"/>
      <c r="M326" s="60"/>
    </row>
    <row r="327" spans="1:13" ht="14.25">
      <c r="A327" s="55"/>
      <c r="B327" s="56"/>
      <c r="C327" s="56"/>
      <c r="D327" s="56"/>
      <c r="E327" s="56"/>
      <c r="F327" s="56"/>
      <c r="G327" s="56"/>
      <c r="H327" s="7" t="s">
        <v>26</v>
      </c>
      <c r="I327" s="61" t="s">
        <v>28</v>
      </c>
      <c r="J327" s="62"/>
      <c r="K327" s="63">
        <v>0</v>
      </c>
      <c r="L327" s="63"/>
      <c r="M327" s="64"/>
    </row>
    <row r="328" spans="1:13" ht="15" thickBot="1">
      <c r="A328" s="8" t="s">
        <v>768</v>
      </c>
      <c r="B328" s="43" t="s">
        <v>788</v>
      </c>
      <c r="C328" s="44"/>
      <c r="D328" s="9" t="s">
        <v>31</v>
      </c>
      <c r="E328" s="8" t="s">
        <v>526</v>
      </c>
      <c r="F328" s="45" t="s">
        <v>527</v>
      </c>
      <c r="G328" s="46"/>
      <c r="H328" s="2" t="s">
        <v>15</v>
      </c>
      <c r="I328" s="43" t="s">
        <v>201</v>
      </c>
      <c r="J328" s="44"/>
      <c r="K328" s="50">
        <v>718</v>
      </c>
      <c r="L328" s="51"/>
      <c r="M328" s="52"/>
    </row>
    <row r="329" spans="1:15" ht="15" thickBot="1">
      <c r="A329" s="53" t="s">
        <v>552</v>
      </c>
      <c r="B329" s="54"/>
      <c r="C329" s="54"/>
      <c r="D329" s="54"/>
      <c r="E329" s="54" t="s">
        <v>553</v>
      </c>
      <c r="F329" s="54"/>
      <c r="G329" s="54"/>
      <c r="H329" s="6" t="s">
        <v>26</v>
      </c>
      <c r="I329" s="57" t="s">
        <v>27</v>
      </c>
      <c r="J329" s="58"/>
      <c r="K329" s="59">
        <v>55</v>
      </c>
      <c r="L329" s="59"/>
      <c r="M329" s="60"/>
      <c r="O329" s="29">
        <v>55</v>
      </c>
    </row>
    <row r="330" spans="1:16" ht="15" thickBot="1">
      <c r="A330" s="55"/>
      <c r="B330" s="56"/>
      <c r="C330" s="56"/>
      <c r="D330" s="56"/>
      <c r="E330" s="56"/>
      <c r="F330" s="56"/>
      <c r="G330" s="56"/>
      <c r="H330" s="7" t="s">
        <v>26</v>
      </c>
      <c r="I330" s="61" t="s">
        <v>28</v>
      </c>
      <c r="J330" s="62"/>
      <c r="K330" s="63">
        <v>50</v>
      </c>
      <c r="L330" s="63"/>
      <c r="M330" s="64"/>
      <c r="P330" s="26">
        <f>P332+P334</f>
        <v>50</v>
      </c>
    </row>
    <row r="331" spans="1:13" ht="14.25">
      <c r="A331" s="8" t="s">
        <v>761</v>
      </c>
      <c r="B331" s="43" t="s">
        <v>401</v>
      </c>
      <c r="C331" s="44"/>
      <c r="D331" s="9" t="s">
        <v>402</v>
      </c>
      <c r="E331" s="8" t="s">
        <v>214</v>
      </c>
      <c r="F331" s="45" t="s">
        <v>215</v>
      </c>
      <c r="G331" s="46"/>
      <c r="H331" s="2" t="s">
        <v>14</v>
      </c>
      <c r="I331" s="43" t="s">
        <v>138</v>
      </c>
      <c r="J331" s="44"/>
      <c r="K331" s="50">
        <v>15</v>
      </c>
      <c r="L331" s="51"/>
      <c r="M331" s="52"/>
    </row>
    <row r="332" spans="1:16" ht="14.25">
      <c r="A332" s="8" t="s">
        <v>761</v>
      </c>
      <c r="B332" s="43" t="s">
        <v>401</v>
      </c>
      <c r="C332" s="44"/>
      <c r="D332" s="9" t="s">
        <v>402</v>
      </c>
      <c r="E332" s="8" t="s">
        <v>136</v>
      </c>
      <c r="F332" s="45" t="s">
        <v>137</v>
      </c>
      <c r="G332" s="46"/>
      <c r="H332" s="2" t="s">
        <v>14</v>
      </c>
      <c r="I332" s="43" t="s">
        <v>138</v>
      </c>
      <c r="J332" s="44"/>
      <c r="K332" s="68">
        <v>20</v>
      </c>
      <c r="L332" s="69"/>
      <c r="M332" s="70"/>
      <c r="P332" s="30">
        <v>20</v>
      </c>
    </row>
    <row r="333" spans="1:13" ht="14.25">
      <c r="A333" s="8" t="s">
        <v>768</v>
      </c>
      <c r="B333" s="43" t="s">
        <v>401</v>
      </c>
      <c r="C333" s="44"/>
      <c r="D333" s="9" t="s">
        <v>402</v>
      </c>
      <c r="E333" s="8" t="s">
        <v>214</v>
      </c>
      <c r="F333" s="45" t="s">
        <v>215</v>
      </c>
      <c r="G333" s="46"/>
      <c r="H333" s="2" t="s">
        <v>14</v>
      </c>
      <c r="I333" s="43" t="s">
        <v>138</v>
      </c>
      <c r="J333" s="44"/>
      <c r="K333" s="50">
        <v>40</v>
      </c>
      <c r="L333" s="51"/>
      <c r="M333" s="52"/>
    </row>
    <row r="334" spans="1:16" ht="14.25">
      <c r="A334" s="8" t="s">
        <v>768</v>
      </c>
      <c r="B334" s="43" t="s">
        <v>401</v>
      </c>
      <c r="C334" s="44"/>
      <c r="D334" s="9" t="s">
        <v>402</v>
      </c>
      <c r="E334" s="8" t="s">
        <v>136</v>
      </c>
      <c r="F334" s="45" t="s">
        <v>137</v>
      </c>
      <c r="G334" s="46"/>
      <c r="H334" s="2" t="s">
        <v>14</v>
      </c>
      <c r="I334" s="43" t="s">
        <v>138</v>
      </c>
      <c r="J334" s="44"/>
      <c r="K334" s="68">
        <v>30</v>
      </c>
      <c r="L334" s="69"/>
      <c r="M334" s="70"/>
      <c r="P334" s="30">
        <v>30</v>
      </c>
    </row>
    <row r="335" spans="1:13" ht="14.25">
      <c r="A335" s="53" t="s">
        <v>554</v>
      </c>
      <c r="B335" s="54"/>
      <c r="C335" s="54"/>
      <c r="D335" s="54"/>
      <c r="E335" s="54" t="s">
        <v>555</v>
      </c>
      <c r="F335" s="54"/>
      <c r="G335" s="54"/>
      <c r="H335" s="6" t="s">
        <v>26</v>
      </c>
      <c r="I335" s="57" t="s">
        <v>27</v>
      </c>
      <c r="J335" s="58"/>
      <c r="K335" s="59">
        <v>622.25</v>
      </c>
      <c r="L335" s="59"/>
      <c r="M335" s="60"/>
    </row>
    <row r="336" spans="1:13" ht="14.25">
      <c r="A336" s="55"/>
      <c r="B336" s="56"/>
      <c r="C336" s="56"/>
      <c r="D336" s="56"/>
      <c r="E336" s="56"/>
      <c r="F336" s="56"/>
      <c r="G336" s="56"/>
      <c r="H336" s="7" t="s">
        <v>26</v>
      </c>
      <c r="I336" s="61" t="s">
        <v>28</v>
      </c>
      <c r="J336" s="62"/>
      <c r="K336" s="63">
        <v>0</v>
      </c>
      <c r="L336" s="63"/>
      <c r="M336" s="64"/>
    </row>
    <row r="337" spans="1:13" ht="14.25">
      <c r="A337" s="8" t="s">
        <v>761</v>
      </c>
      <c r="B337" s="43" t="s">
        <v>401</v>
      </c>
      <c r="C337" s="44"/>
      <c r="D337" s="9" t="s">
        <v>402</v>
      </c>
      <c r="E337" s="8" t="s">
        <v>522</v>
      </c>
      <c r="F337" s="45" t="s">
        <v>523</v>
      </c>
      <c r="G337" s="46"/>
      <c r="H337" s="2" t="s">
        <v>16</v>
      </c>
      <c r="I337" s="43" t="s">
        <v>201</v>
      </c>
      <c r="J337" s="44"/>
      <c r="K337" s="50">
        <v>75</v>
      </c>
      <c r="L337" s="51"/>
      <c r="M337" s="52"/>
    </row>
    <row r="338" spans="1:13" ht="14.25">
      <c r="A338" s="8" t="s">
        <v>768</v>
      </c>
      <c r="B338" s="43" t="s">
        <v>401</v>
      </c>
      <c r="C338" s="44"/>
      <c r="D338" s="9" t="s">
        <v>402</v>
      </c>
      <c r="E338" s="8" t="s">
        <v>522</v>
      </c>
      <c r="F338" s="45" t="s">
        <v>523</v>
      </c>
      <c r="G338" s="46"/>
      <c r="H338" s="2" t="s">
        <v>16</v>
      </c>
      <c r="I338" s="43" t="s">
        <v>201</v>
      </c>
      <c r="J338" s="44"/>
      <c r="K338" s="50">
        <v>350</v>
      </c>
      <c r="L338" s="51"/>
      <c r="M338" s="52"/>
    </row>
    <row r="339" spans="1:13" ht="14.25">
      <c r="A339" s="53" t="s">
        <v>559</v>
      </c>
      <c r="B339" s="54"/>
      <c r="C339" s="54"/>
      <c r="D339" s="54"/>
      <c r="E339" s="54" t="s">
        <v>560</v>
      </c>
      <c r="F339" s="54"/>
      <c r="G339" s="54"/>
      <c r="H339" s="6" t="s">
        <v>26</v>
      </c>
      <c r="I339" s="57" t="s">
        <v>27</v>
      </c>
      <c r="J339" s="58"/>
      <c r="K339" s="59">
        <v>701.52</v>
      </c>
      <c r="L339" s="59"/>
      <c r="M339" s="60"/>
    </row>
    <row r="340" spans="1:13" ht="14.25">
      <c r="A340" s="55"/>
      <c r="B340" s="56"/>
      <c r="C340" s="56"/>
      <c r="D340" s="56"/>
      <c r="E340" s="56"/>
      <c r="F340" s="56"/>
      <c r="G340" s="56"/>
      <c r="H340" s="7" t="s">
        <v>26</v>
      </c>
      <c r="I340" s="61" t="s">
        <v>28</v>
      </c>
      <c r="J340" s="62"/>
      <c r="K340" s="63">
        <v>0</v>
      </c>
      <c r="L340" s="63"/>
      <c r="M340" s="64"/>
    </row>
    <row r="341" spans="1:13" ht="14.25">
      <c r="A341" s="8" t="s">
        <v>761</v>
      </c>
      <c r="B341" s="43" t="s">
        <v>401</v>
      </c>
      <c r="C341" s="44"/>
      <c r="D341" s="9" t="s">
        <v>402</v>
      </c>
      <c r="E341" s="8" t="s">
        <v>522</v>
      </c>
      <c r="F341" s="45" t="s">
        <v>523</v>
      </c>
      <c r="G341" s="46"/>
      <c r="H341" s="2" t="s">
        <v>16</v>
      </c>
      <c r="I341" s="43" t="s">
        <v>201</v>
      </c>
      <c r="J341" s="44"/>
      <c r="K341" s="50">
        <v>138</v>
      </c>
      <c r="L341" s="51"/>
      <c r="M341" s="52"/>
    </row>
    <row r="342" spans="1:13" ht="14.25">
      <c r="A342" s="8" t="s">
        <v>768</v>
      </c>
      <c r="B342" s="43" t="s">
        <v>401</v>
      </c>
      <c r="C342" s="44"/>
      <c r="D342" s="9" t="s">
        <v>402</v>
      </c>
      <c r="E342" s="8" t="s">
        <v>522</v>
      </c>
      <c r="F342" s="45" t="s">
        <v>523</v>
      </c>
      <c r="G342" s="46"/>
      <c r="H342" s="2" t="s">
        <v>16</v>
      </c>
      <c r="I342" s="43" t="s">
        <v>201</v>
      </c>
      <c r="J342" s="44"/>
      <c r="K342" s="50">
        <v>290</v>
      </c>
      <c r="L342" s="51"/>
      <c r="M342" s="52"/>
    </row>
    <row r="343" spans="1:13" ht="14.25">
      <c r="A343" s="53" t="s">
        <v>561</v>
      </c>
      <c r="B343" s="54"/>
      <c r="C343" s="54"/>
      <c r="D343" s="54"/>
      <c r="E343" s="54" t="s">
        <v>562</v>
      </c>
      <c r="F343" s="54"/>
      <c r="G343" s="54"/>
      <c r="H343" s="6" t="s">
        <v>26</v>
      </c>
      <c r="I343" s="57" t="s">
        <v>27</v>
      </c>
      <c r="J343" s="58"/>
      <c r="K343" s="59">
        <v>273.65</v>
      </c>
      <c r="L343" s="59"/>
      <c r="M343" s="60"/>
    </row>
    <row r="344" spans="1:13" ht="14.25">
      <c r="A344" s="55"/>
      <c r="B344" s="56"/>
      <c r="C344" s="56"/>
      <c r="D344" s="56"/>
      <c r="E344" s="56"/>
      <c r="F344" s="56"/>
      <c r="G344" s="56"/>
      <c r="H344" s="7" t="s">
        <v>26</v>
      </c>
      <c r="I344" s="61" t="s">
        <v>28</v>
      </c>
      <c r="J344" s="62"/>
      <c r="K344" s="63">
        <v>0</v>
      </c>
      <c r="L344" s="63"/>
      <c r="M344" s="64"/>
    </row>
    <row r="345" spans="1:13" ht="14.25">
      <c r="A345" s="8" t="s">
        <v>761</v>
      </c>
      <c r="B345" s="43" t="s">
        <v>401</v>
      </c>
      <c r="C345" s="44"/>
      <c r="D345" s="9" t="s">
        <v>402</v>
      </c>
      <c r="E345" s="8" t="s">
        <v>522</v>
      </c>
      <c r="F345" s="45" t="s">
        <v>523</v>
      </c>
      <c r="G345" s="46"/>
      <c r="H345" s="2" t="s">
        <v>17</v>
      </c>
      <c r="I345" s="43" t="s">
        <v>201</v>
      </c>
      <c r="J345" s="44"/>
      <c r="K345" s="50">
        <v>30</v>
      </c>
      <c r="L345" s="51"/>
      <c r="M345" s="52"/>
    </row>
    <row r="346" spans="1:13" ht="14.25">
      <c r="A346" s="8" t="s">
        <v>768</v>
      </c>
      <c r="B346" s="43" t="s">
        <v>401</v>
      </c>
      <c r="C346" s="44"/>
      <c r="D346" s="9" t="s">
        <v>402</v>
      </c>
      <c r="E346" s="8" t="s">
        <v>522</v>
      </c>
      <c r="F346" s="45" t="s">
        <v>523</v>
      </c>
      <c r="G346" s="46"/>
      <c r="H346" s="2" t="s">
        <v>17</v>
      </c>
      <c r="I346" s="43" t="s">
        <v>201</v>
      </c>
      <c r="J346" s="44"/>
      <c r="K346" s="50">
        <v>75</v>
      </c>
      <c r="L346" s="51"/>
      <c r="M346" s="52"/>
    </row>
    <row r="347" spans="1:13" ht="14.25">
      <c r="A347" s="53" t="s">
        <v>563</v>
      </c>
      <c r="B347" s="54"/>
      <c r="C347" s="54"/>
      <c r="D347" s="54"/>
      <c r="E347" s="54" t="s">
        <v>564</v>
      </c>
      <c r="F347" s="54"/>
      <c r="G347" s="54"/>
      <c r="H347" s="6" t="s">
        <v>26</v>
      </c>
      <c r="I347" s="57" t="s">
        <v>27</v>
      </c>
      <c r="J347" s="58"/>
      <c r="K347" s="59">
        <v>14232.46</v>
      </c>
      <c r="L347" s="59"/>
      <c r="M347" s="60"/>
    </row>
    <row r="348" spans="1:13" ht="14.25">
      <c r="A348" s="55"/>
      <c r="B348" s="56"/>
      <c r="C348" s="56"/>
      <c r="D348" s="56"/>
      <c r="E348" s="56"/>
      <c r="F348" s="56"/>
      <c r="G348" s="56"/>
      <c r="H348" s="7" t="s">
        <v>26</v>
      </c>
      <c r="I348" s="61" t="s">
        <v>28</v>
      </c>
      <c r="J348" s="62"/>
      <c r="K348" s="63">
        <v>0</v>
      </c>
      <c r="L348" s="63"/>
      <c r="M348" s="64"/>
    </row>
    <row r="349" spans="1:13" ht="14.25">
      <c r="A349" s="8" t="s">
        <v>761</v>
      </c>
      <c r="B349" s="43" t="s">
        <v>901</v>
      </c>
      <c r="C349" s="44"/>
      <c r="D349" s="9" t="s">
        <v>31</v>
      </c>
      <c r="E349" s="8" t="s">
        <v>526</v>
      </c>
      <c r="F349" s="45" t="s">
        <v>527</v>
      </c>
      <c r="G349" s="46"/>
      <c r="H349" s="2" t="s">
        <v>16</v>
      </c>
      <c r="I349" s="43" t="s">
        <v>201</v>
      </c>
      <c r="J349" s="44"/>
      <c r="K349" s="50">
        <v>300</v>
      </c>
      <c r="L349" s="51"/>
      <c r="M349" s="52"/>
    </row>
    <row r="350" spans="1:13" ht="14.25">
      <c r="A350" s="8" t="s">
        <v>761</v>
      </c>
      <c r="B350" s="43" t="s">
        <v>902</v>
      </c>
      <c r="C350" s="44"/>
      <c r="D350" s="9" t="s">
        <v>31</v>
      </c>
      <c r="E350" s="8" t="s">
        <v>526</v>
      </c>
      <c r="F350" s="45" t="s">
        <v>527</v>
      </c>
      <c r="G350" s="46"/>
      <c r="H350" s="2" t="s">
        <v>16</v>
      </c>
      <c r="I350" s="43" t="s">
        <v>201</v>
      </c>
      <c r="J350" s="44"/>
      <c r="K350" s="50">
        <v>161</v>
      </c>
      <c r="L350" s="51"/>
      <c r="M350" s="52"/>
    </row>
    <row r="351" spans="1:13" ht="14.25">
      <c r="A351" s="8" t="s">
        <v>761</v>
      </c>
      <c r="B351" s="43" t="s">
        <v>903</v>
      </c>
      <c r="C351" s="44"/>
      <c r="D351" s="9" t="s">
        <v>31</v>
      </c>
      <c r="E351" s="8" t="s">
        <v>526</v>
      </c>
      <c r="F351" s="45" t="s">
        <v>527</v>
      </c>
      <c r="G351" s="46"/>
      <c r="H351" s="2" t="s">
        <v>16</v>
      </c>
      <c r="I351" s="43" t="s">
        <v>201</v>
      </c>
      <c r="J351" s="44"/>
      <c r="K351" s="50">
        <v>294</v>
      </c>
      <c r="L351" s="51"/>
      <c r="M351" s="52"/>
    </row>
    <row r="352" spans="1:13" ht="14.25">
      <c r="A352" s="8" t="s">
        <v>761</v>
      </c>
      <c r="B352" s="43" t="s">
        <v>904</v>
      </c>
      <c r="C352" s="44"/>
      <c r="D352" s="9" t="s">
        <v>31</v>
      </c>
      <c r="E352" s="8" t="s">
        <v>526</v>
      </c>
      <c r="F352" s="45" t="s">
        <v>527</v>
      </c>
      <c r="G352" s="46"/>
      <c r="H352" s="2" t="s">
        <v>16</v>
      </c>
      <c r="I352" s="43" t="s">
        <v>201</v>
      </c>
      <c r="J352" s="44"/>
      <c r="K352" s="50">
        <v>309</v>
      </c>
      <c r="L352" s="51"/>
      <c r="M352" s="52"/>
    </row>
    <row r="353" spans="1:13" ht="14.25">
      <c r="A353" s="8" t="s">
        <v>761</v>
      </c>
      <c r="B353" s="43" t="s">
        <v>905</v>
      </c>
      <c r="C353" s="44"/>
      <c r="D353" s="9" t="s">
        <v>31</v>
      </c>
      <c r="E353" s="8" t="s">
        <v>526</v>
      </c>
      <c r="F353" s="45" t="s">
        <v>527</v>
      </c>
      <c r="G353" s="46"/>
      <c r="H353" s="2" t="s">
        <v>16</v>
      </c>
      <c r="I353" s="43" t="s">
        <v>201</v>
      </c>
      <c r="J353" s="44"/>
      <c r="K353" s="50">
        <v>126</v>
      </c>
      <c r="L353" s="51"/>
      <c r="M353" s="52"/>
    </row>
    <row r="354" spans="1:13" ht="14.25">
      <c r="A354" s="8" t="s">
        <v>761</v>
      </c>
      <c r="B354" s="43" t="s">
        <v>638</v>
      </c>
      <c r="C354" s="44"/>
      <c r="D354" s="9" t="s">
        <v>31</v>
      </c>
      <c r="E354" s="8" t="s">
        <v>526</v>
      </c>
      <c r="F354" s="45" t="s">
        <v>527</v>
      </c>
      <c r="G354" s="46"/>
      <c r="H354" s="2" t="s">
        <v>16</v>
      </c>
      <c r="I354" s="43" t="s">
        <v>201</v>
      </c>
      <c r="J354" s="44"/>
      <c r="K354" s="50">
        <v>300</v>
      </c>
      <c r="L354" s="51"/>
      <c r="M354" s="52"/>
    </row>
    <row r="355" spans="1:13" ht="14.25">
      <c r="A355" s="8" t="s">
        <v>761</v>
      </c>
      <c r="B355" s="43" t="s">
        <v>906</v>
      </c>
      <c r="C355" s="44"/>
      <c r="D355" s="9" t="s">
        <v>31</v>
      </c>
      <c r="E355" s="8" t="s">
        <v>526</v>
      </c>
      <c r="F355" s="45" t="s">
        <v>527</v>
      </c>
      <c r="G355" s="46"/>
      <c r="H355" s="2" t="s">
        <v>16</v>
      </c>
      <c r="I355" s="43" t="s">
        <v>201</v>
      </c>
      <c r="J355" s="44"/>
      <c r="K355" s="50">
        <v>254</v>
      </c>
      <c r="L355" s="51"/>
      <c r="M355" s="52"/>
    </row>
    <row r="356" spans="1:13" ht="14.25">
      <c r="A356" s="8" t="s">
        <v>761</v>
      </c>
      <c r="B356" s="43" t="s">
        <v>907</v>
      </c>
      <c r="C356" s="44"/>
      <c r="D356" s="9" t="s">
        <v>31</v>
      </c>
      <c r="E356" s="8" t="s">
        <v>526</v>
      </c>
      <c r="F356" s="45" t="s">
        <v>527</v>
      </c>
      <c r="G356" s="46"/>
      <c r="H356" s="2" t="s">
        <v>16</v>
      </c>
      <c r="I356" s="43" t="s">
        <v>201</v>
      </c>
      <c r="J356" s="44"/>
      <c r="K356" s="50">
        <v>72</v>
      </c>
      <c r="L356" s="51"/>
      <c r="M356" s="52"/>
    </row>
    <row r="357" spans="1:13" ht="14.25">
      <c r="A357" s="8" t="s">
        <v>761</v>
      </c>
      <c r="B357" s="43" t="s">
        <v>228</v>
      </c>
      <c r="C357" s="44"/>
      <c r="D357" s="9" t="s">
        <v>31</v>
      </c>
      <c r="E357" s="8" t="s">
        <v>526</v>
      </c>
      <c r="F357" s="45" t="s">
        <v>527</v>
      </c>
      <c r="G357" s="46"/>
      <c r="H357" s="2" t="s">
        <v>16</v>
      </c>
      <c r="I357" s="43" t="s">
        <v>201</v>
      </c>
      <c r="J357" s="44"/>
      <c r="K357" s="50">
        <v>162</v>
      </c>
      <c r="L357" s="51"/>
      <c r="M357" s="52"/>
    </row>
    <row r="358" spans="1:13" ht="14.25">
      <c r="A358" s="8" t="s">
        <v>761</v>
      </c>
      <c r="B358" s="43" t="s">
        <v>908</v>
      </c>
      <c r="C358" s="44"/>
      <c r="D358" s="9" t="s">
        <v>31</v>
      </c>
      <c r="E358" s="8" t="s">
        <v>526</v>
      </c>
      <c r="F358" s="45" t="s">
        <v>527</v>
      </c>
      <c r="G358" s="46"/>
      <c r="H358" s="2" t="s">
        <v>16</v>
      </c>
      <c r="I358" s="43" t="s">
        <v>201</v>
      </c>
      <c r="J358" s="44"/>
      <c r="K358" s="50">
        <v>263</v>
      </c>
      <c r="L358" s="51"/>
      <c r="M358" s="52"/>
    </row>
    <row r="359" spans="1:13" ht="14.25">
      <c r="A359" s="8" t="s">
        <v>761</v>
      </c>
      <c r="B359" s="43" t="s">
        <v>909</v>
      </c>
      <c r="C359" s="44"/>
      <c r="D359" s="9" t="s">
        <v>31</v>
      </c>
      <c r="E359" s="8" t="s">
        <v>526</v>
      </c>
      <c r="F359" s="45" t="s">
        <v>527</v>
      </c>
      <c r="G359" s="46"/>
      <c r="H359" s="2" t="s">
        <v>16</v>
      </c>
      <c r="I359" s="43" t="s">
        <v>201</v>
      </c>
      <c r="J359" s="44"/>
      <c r="K359" s="50">
        <v>127</v>
      </c>
      <c r="L359" s="51"/>
      <c r="M359" s="52"/>
    </row>
    <row r="360" spans="1:13" ht="14.25">
      <c r="A360" s="8" t="s">
        <v>761</v>
      </c>
      <c r="B360" s="43" t="s">
        <v>910</v>
      </c>
      <c r="C360" s="44"/>
      <c r="D360" s="9" t="s">
        <v>31</v>
      </c>
      <c r="E360" s="8" t="s">
        <v>526</v>
      </c>
      <c r="F360" s="45" t="s">
        <v>527</v>
      </c>
      <c r="G360" s="46"/>
      <c r="H360" s="2" t="s">
        <v>16</v>
      </c>
      <c r="I360" s="43" t="s">
        <v>201</v>
      </c>
      <c r="J360" s="44"/>
      <c r="K360" s="50">
        <v>84</v>
      </c>
      <c r="L360" s="51"/>
      <c r="M360" s="52"/>
    </row>
    <row r="361" spans="1:13" ht="14.25">
      <c r="A361" s="8" t="s">
        <v>761</v>
      </c>
      <c r="B361" s="43" t="s">
        <v>911</v>
      </c>
      <c r="C361" s="44"/>
      <c r="D361" s="9" t="s">
        <v>31</v>
      </c>
      <c r="E361" s="8" t="s">
        <v>526</v>
      </c>
      <c r="F361" s="45" t="s">
        <v>527</v>
      </c>
      <c r="G361" s="46"/>
      <c r="H361" s="2" t="s">
        <v>16</v>
      </c>
      <c r="I361" s="43" t="s">
        <v>201</v>
      </c>
      <c r="J361" s="44"/>
      <c r="K361" s="50">
        <v>130</v>
      </c>
      <c r="L361" s="51"/>
      <c r="M361" s="52"/>
    </row>
    <row r="362" spans="1:13" ht="14.25">
      <c r="A362" s="8" t="s">
        <v>761</v>
      </c>
      <c r="B362" s="43" t="s">
        <v>912</v>
      </c>
      <c r="C362" s="44"/>
      <c r="D362" s="9" t="s">
        <v>31</v>
      </c>
      <c r="E362" s="8" t="s">
        <v>526</v>
      </c>
      <c r="F362" s="45" t="s">
        <v>527</v>
      </c>
      <c r="G362" s="46"/>
      <c r="H362" s="2" t="s">
        <v>16</v>
      </c>
      <c r="I362" s="43" t="s">
        <v>201</v>
      </c>
      <c r="J362" s="44"/>
      <c r="K362" s="50">
        <v>97</v>
      </c>
      <c r="L362" s="51"/>
      <c r="M362" s="52"/>
    </row>
    <row r="363" spans="1:13" ht="14.25">
      <c r="A363" s="8" t="s">
        <v>761</v>
      </c>
      <c r="B363" s="43" t="s">
        <v>913</v>
      </c>
      <c r="C363" s="44"/>
      <c r="D363" s="9" t="s">
        <v>31</v>
      </c>
      <c r="E363" s="8" t="s">
        <v>526</v>
      </c>
      <c r="F363" s="45" t="s">
        <v>527</v>
      </c>
      <c r="G363" s="46"/>
      <c r="H363" s="2" t="s">
        <v>16</v>
      </c>
      <c r="I363" s="43" t="s">
        <v>201</v>
      </c>
      <c r="J363" s="44"/>
      <c r="K363" s="50">
        <v>76</v>
      </c>
      <c r="L363" s="51"/>
      <c r="M363" s="52"/>
    </row>
    <row r="364" spans="1:13" ht="14.25">
      <c r="A364" s="8" t="s">
        <v>761</v>
      </c>
      <c r="B364" s="43" t="s">
        <v>914</v>
      </c>
      <c r="C364" s="44"/>
      <c r="D364" s="9" t="s">
        <v>31</v>
      </c>
      <c r="E364" s="8" t="s">
        <v>526</v>
      </c>
      <c r="F364" s="45" t="s">
        <v>527</v>
      </c>
      <c r="G364" s="46"/>
      <c r="H364" s="2" t="s">
        <v>16</v>
      </c>
      <c r="I364" s="43" t="s">
        <v>201</v>
      </c>
      <c r="J364" s="44"/>
      <c r="K364" s="50">
        <v>91</v>
      </c>
      <c r="L364" s="51"/>
      <c r="M364" s="52"/>
    </row>
    <row r="365" spans="1:13" ht="14.25">
      <c r="A365" s="8" t="s">
        <v>761</v>
      </c>
      <c r="B365" s="43" t="s">
        <v>842</v>
      </c>
      <c r="C365" s="44"/>
      <c r="D365" s="9" t="s">
        <v>31</v>
      </c>
      <c r="E365" s="8" t="s">
        <v>526</v>
      </c>
      <c r="F365" s="45" t="s">
        <v>527</v>
      </c>
      <c r="G365" s="46"/>
      <c r="H365" s="2" t="s">
        <v>16</v>
      </c>
      <c r="I365" s="43" t="s">
        <v>201</v>
      </c>
      <c r="J365" s="44"/>
      <c r="K365" s="50">
        <v>84</v>
      </c>
      <c r="L365" s="51"/>
      <c r="M365" s="52"/>
    </row>
    <row r="366" spans="1:13" ht="14.25">
      <c r="A366" s="8" t="s">
        <v>761</v>
      </c>
      <c r="B366" s="43" t="s">
        <v>915</v>
      </c>
      <c r="C366" s="44"/>
      <c r="D366" s="9" t="s">
        <v>31</v>
      </c>
      <c r="E366" s="8" t="s">
        <v>526</v>
      </c>
      <c r="F366" s="45" t="s">
        <v>527</v>
      </c>
      <c r="G366" s="46"/>
      <c r="H366" s="2" t="s">
        <v>16</v>
      </c>
      <c r="I366" s="43" t="s">
        <v>201</v>
      </c>
      <c r="J366" s="44"/>
      <c r="K366" s="50">
        <v>88</v>
      </c>
      <c r="L366" s="51"/>
      <c r="M366" s="52"/>
    </row>
    <row r="367" spans="1:13" ht="14.25">
      <c r="A367" s="8" t="s">
        <v>761</v>
      </c>
      <c r="B367" s="43" t="s">
        <v>916</v>
      </c>
      <c r="C367" s="44"/>
      <c r="D367" s="9" t="s">
        <v>31</v>
      </c>
      <c r="E367" s="8" t="s">
        <v>526</v>
      </c>
      <c r="F367" s="45" t="s">
        <v>527</v>
      </c>
      <c r="G367" s="46"/>
      <c r="H367" s="2" t="s">
        <v>16</v>
      </c>
      <c r="I367" s="43" t="s">
        <v>201</v>
      </c>
      <c r="J367" s="44"/>
      <c r="K367" s="50">
        <v>163</v>
      </c>
      <c r="L367" s="51"/>
      <c r="M367" s="52"/>
    </row>
    <row r="368" spans="1:13" ht="14.25">
      <c r="A368" s="8" t="s">
        <v>761</v>
      </c>
      <c r="B368" s="43" t="s">
        <v>917</v>
      </c>
      <c r="C368" s="44"/>
      <c r="D368" s="9" t="s">
        <v>31</v>
      </c>
      <c r="E368" s="8" t="s">
        <v>526</v>
      </c>
      <c r="F368" s="45" t="s">
        <v>527</v>
      </c>
      <c r="G368" s="46"/>
      <c r="H368" s="2" t="s">
        <v>16</v>
      </c>
      <c r="I368" s="43" t="s">
        <v>201</v>
      </c>
      <c r="J368" s="44"/>
      <c r="K368" s="50">
        <v>179</v>
      </c>
      <c r="L368" s="51"/>
      <c r="M368" s="52"/>
    </row>
    <row r="369" spans="1:13" ht="14.25">
      <c r="A369" s="8" t="s">
        <v>761</v>
      </c>
      <c r="B369" s="43" t="s">
        <v>918</v>
      </c>
      <c r="C369" s="44"/>
      <c r="D369" s="9" t="s">
        <v>31</v>
      </c>
      <c r="E369" s="8" t="s">
        <v>526</v>
      </c>
      <c r="F369" s="45" t="s">
        <v>527</v>
      </c>
      <c r="G369" s="46"/>
      <c r="H369" s="2" t="s">
        <v>16</v>
      </c>
      <c r="I369" s="43" t="s">
        <v>201</v>
      </c>
      <c r="J369" s="44"/>
      <c r="K369" s="50">
        <v>120</v>
      </c>
      <c r="L369" s="51"/>
      <c r="M369" s="52"/>
    </row>
    <row r="370" spans="1:13" ht="14.25">
      <c r="A370" s="8" t="s">
        <v>761</v>
      </c>
      <c r="B370" s="43" t="s">
        <v>919</v>
      </c>
      <c r="C370" s="44"/>
      <c r="D370" s="9" t="s">
        <v>31</v>
      </c>
      <c r="E370" s="8" t="s">
        <v>526</v>
      </c>
      <c r="F370" s="45" t="s">
        <v>527</v>
      </c>
      <c r="G370" s="46"/>
      <c r="H370" s="2" t="s">
        <v>16</v>
      </c>
      <c r="I370" s="43" t="s">
        <v>201</v>
      </c>
      <c r="J370" s="44"/>
      <c r="K370" s="50">
        <v>71</v>
      </c>
      <c r="L370" s="51"/>
      <c r="M370" s="52"/>
    </row>
    <row r="371" spans="1:13" ht="14.25">
      <c r="A371" s="8" t="s">
        <v>761</v>
      </c>
      <c r="B371" s="43" t="s">
        <v>920</v>
      </c>
      <c r="C371" s="44"/>
      <c r="D371" s="9" t="s">
        <v>31</v>
      </c>
      <c r="E371" s="8" t="s">
        <v>526</v>
      </c>
      <c r="F371" s="45" t="s">
        <v>527</v>
      </c>
      <c r="G371" s="46"/>
      <c r="H371" s="2" t="s">
        <v>16</v>
      </c>
      <c r="I371" s="43" t="s">
        <v>201</v>
      </c>
      <c r="J371" s="44"/>
      <c r="K371" s="50">
        <v>78</v>
      </c>
      <c r="L371" s="51"/>
      <c r="M371" s="52"/>
    </row>
    <row r="372" spans="1:13" ht="14.25">
      <c r="A372" s="8" t="s">
        <v>761</v>
      </c>
      <c r="B372" s="43" t="s">
        <v>921</v>
      </c>
      <c r="C372" s="44"/>
      <c r="D372" s="9" t="s">
        <v>31</v>
      </c>
      <c r="E372" s="8" t="s">
        <v>526</v>
      </c>
      <c r="F372" s="45" t="s">
        <v>527</v>
      </c>
      <c r="G372" s="46"/>
      <c r="H372" s="2" t="s">
        <v>16</v>
      </c>
      <c r="I372" s="43" t="s">
        <v>201</v>
      </c>
      <c r="J372" s="44"/>
      <c r="K372" s="50">
        <v>90</v>
      </c>
      <c r="L372" s="51"/>
      <c r="M372" s="52"/>
    </row>
    <row r="373" spans="1:13" ht="14.25">
      <c r="A373" s="8" t="s">
        <v>761</v>
      </c>
      <c r="B373" s="43" t="s">
        <v>922</v>
      </c>
      <c r="C373" s="44"/>
      <c r="D373" s="9" t="s">
        <v>31</v>
      </c>
      <c r="E373" s="8" t="s">
        <v>526</v>
      </c>
      <c r="F373" s="45" t="s">
        <v>527</v>
      </c>
      <c r="G373" s="46"/>
      <c r="H373" s="2" t="s">
        <v>16</v>
      </c>
      <c r="I373" s="43" t="s">
        <v>201</v>
      </c>
      <c r="J373" s="44"/>
      <c r="K373" s="50">
        <v>64</v>
      </c>
      <c r="L373" s="51"/>
      <c r="M373" s="52"/>
    </row>
    <row r="374" spans="1:13" ht="14.25">
      <c r="A374" s="8" t="s">
        <v>761</v>
      </c>
      <c r="B374" s="43" t="s">
        <v>923</v>
      </c>
      <c r="C374" s="44"/>
      <c r="D374" s="9" t="s">
        <v>31</v>
      </c>
      <c r="E374" s="8" t="s">
        <v>526</v>
      </c>
      <c r="F374" s="45" t="s">
        <v>527</v>
      </c>
      <c r="G374" s="46"/>
      <c r="H374" s="2" t="s">
        <v>16</v>
      </c>
      <c r="I374" s="43" t="s">
        <v>201</v>
      </c>
      <c r="J374" s="44"/>
      <c r="K374" s="50">
        <v>52</v>
      </c>
      <c r="L374" s="51"/>
      <c r="M374" s="52"/>
    </row>
    <row r="375" spans="1:13" ht="14.25">
      <c r="A375" s="8" t="s">
        <v>761</v>
      </c>
      <c r="B375" s="43" t="s">
        <v>924</v>
      </c>
      <c r="C375" s="44"/>
      <c r="D375" s="9" t="s">
        <v>31</v>
      </c>
      <c r="E375" s="8" t="s">
        <v>526</v>
      </c>
      <c r="F375" s="45" t="s">
        <v>527</v>
      </c>
      <c r="G375" s="46"/>
      <c r="H375" s="2" t="s">
        <v>16</v>
      </c>
      <c r="I375" s="43" t="s">
        <v>201</v>
      </c>
      <c r="J375" s="44"/>
      <c r="K375" s="50">
        <v>342</v>
      </c>
      <c r="L375" s="51"/>
      <c r="M375" s="52"/>
    </row>
    <row r="376" spans="1:13" ht="14.25">
      <c r="A376" s="8" t="s">
        <v>768</v>
      </c>
      <c r="B376" s="43" t="s">
        <v>925</v>
      </c>
      <c r="C376" s="44"/>
      <c r="D376" s="9" t="s">
        <v>31</v>
      </c>
      <c r="E376" s="8" t="s">
        <v>526</v>
      </c>
      <c r="F376" s="45" t="s">
        <v>527</v>
      </c>
      <c r="G376" s="46"/>
      <c r="H376" s="2" t="s">
        <v>16</v>
      </c>
      <c r="I376" s="43" t="s">
        <v>201</v>
      </c>
      <c r="J376" s="44"/>
      <c r="K376" s="50">
        <v>359</v>
      </c>
      <c r="L376" s="51"/>
      <c r="M376" s="52"/>
    </row>
    <row r="377" spans="1:13" ht="14.25">
      <c r="A377" s="8" t="s">
        <v>768</v>
      </c>
      <c r="B377" s="43" t="s">
        <v>926</v>
      </c>
      <c r="C377" s="44"/>
      <c r="D377" s="9" t="s">
        <v>31</v>
      </c>
      <c r="E377" s="8" t="s">
        <v>526</v>
      </c>
      <c r="F377" s="45" t="s">
        <v>527</v>
      </c>
      <c r="G377" s="46"/>
      <c r="H377" s="2" t="s">
        <v>16</v>
      </c>
      <c r="I377" s="43" t="s">
        <v>201</v>
      </c>
      <c r="J377" s="44"/>
      <c r="K377" s="50">
        <v>74</v>
      </c>
      <c r="L377" s="51"/>
      <c r="M377" s="52"/>
    </row>
    <row r="378" spans="1:13" ht="14.25">
      <c r="A378" s="8" t="s">
        <v>768</v>
      </c>
      <c r="B378" s="43" t="s">
        <v>927</v>
      </c>
      <c r="C378" s="44"/>
      <c r="D378" s="9" t="s">
        <v>31</v>
      </c>
      <c r="E378" s="8" t="s">
        <v>526</v>
      </c>
      <c r="F378" s="45" t="s">
        <v>527</v>
      </c>
      <c r="G378" s="46"/>
      <c r="H378" s="2" t="s">
        <v>16</v>
      </c>
      <c r="I378" s="43" t="s">
        <v>201</v>
      </c>
      <c r="J378" s="44"/>
      <c r="K378" s="50">
        <v>532</v>
      </c>
      <c r="L378" s="51"/>
      <c r="M378" s="52"/>
    </row>
    <row r="379" spans="1:13" ht="14.25">
      <c r="A379" s="8" t="s">
        <v>768</v>
      </c>
      <c r="B379" s="43" t="s">
        <v>928</v>
      </c>
      <c r="C379" s="44"/>
      <c r="D379" s="9" t="s">
        <v>31</v>
      </c>
      <c r="E379" s="8" t="s">
        <v>526</v>
      </c>
      <c r="F379" s="45" t="s">
        <v>527</v>
      </c>
      <c r="G379" s="46"/>
      <c r="H379" s="2" t="s">
        <v>16</v>
      </c>
      <c r="I379" s="43" t="s">
        <v>201</v>
      </c>
      <c r="J379" s="44"/>
      <c r="K379" s="50">
        <v>235</v>
      </c>
      <c r="L379" s="51"/>
      <c r="M379" s="52"/>
    </row>
    <row r="380" spans="1:13" ht="14.25">
      <c r="A380" s="8" t="s">
        <v>768</v>
      </c>
      <c r="B380" s="43" t="s">
        <v>929</v>
      </c>
      <c r="C380" s="44"/>
      <c r="D380" s="9" t="s">
        <v>31</v>
      </c>
      <c r="E380" s="8" t="s">
        <v>526</v>
      </c>
      <c r="F380" s="45" t="s">
        <v>527</v>
      </c>
      <c r="G380" s="46"/>
      <c r="H380" s="2" t="s">
        <v>16</v>
      </c>
      <c r="I380" s="43" t="s">
        <v>201</v>
      </c>
      <c r="J380" s="44"/>
      <c r="K380" s="50">
        <v>105</v>
      </c>
      <c r="L380" s="51"/>
      <c r="M380" s="52"/>
    </row>
    <row r="381" spans="1:13" ht="14.25">
      <c r="A381" s="8" t="s">
        <v>768</v>
      </c>
      <c r="B381" s="43" t="s">
        <v>930</v>
      </c>
      <c r="C381" s="44"/>
      <c r="D381" s="9" t="s">
        <v>31</v>
      </c>
      <c r="E381" s="8" t="s">
        <v>526</v>
      </c>
      <c r="F381" s="45" t="s">
        <v>527</v>
      </c>
      <c r="G381" s="46"/>
      <c r="H381" s="2" t="s">
        <v>16</v>
      </c>
      <c r="I381" s="43" t="s">
        <v>201</v>
      </c>
      <c r="J381" s="44"/>
      <c r="K381" s="50">
        <v>509</v>
      </c>
      <c r="L381" s="51"/>
      <c r="M381" s="52"/>
    </row>
    <row r="382" spans="1:13" ht="14.25">
      <c r="A382" s="8" t="s">
        <v>768</v>
      </c>
      <c r="B382" s="43" t="s">
        <v>931</v>
      </c>
      <c r="C382" s="44"/>
      <c r="D382" s="9" t="s">
        <v>31</v>
      </c>
      <c r="E382" s="8" t="s">
        <v>526</v>
      </c>
      <c r="F382" s="45" t="s">
        <v>527</v>
      </c>
      <c r="G382" s="46"/>
      <c r="H382" s="2" t="s">
        <v>16</v>
      </c>
      <c r="I382" s="43" t="s">
        <v>201</v>
      </c>
      <c r="J382" s="44"/>
      <c r="K382" s="50">
        <v>162</v>
      </c>
      <c r="L382" s="51"/>
      <c r="M382" s="52"/>
    </row>
    <row r="383" spans="1:13" ht="14.25">
      <c r="A383" s="8" t="s">
        <v>768</v>
      </c>
      <c r="B383" s="43" t="s">
        <v>932</v>
      </c>
      <c r="C383" s="44"/>
      <c r="D383" s="9" t="s">
        <v>31</v>
      </c>
      <c r="E383" s="8" t="s">
        <v>526</v>
      </c>
      <c r="F383" s="45" t="s">
        <v>527</v>
      </c>
      <c r="G383" s="46"/>
      <c r="H383" s="2" t="s">
        <v>16</v>
      </c>
      <c r="I383" s="43" t="s">
        <v>201</v>
      </c>
      <c r="J383" s="44"/>
      <c r="K383" s="50">
        <v>166</v>
      </c>
      <c r="L383" s="51"/>
      <c r="M383" s="52"/>
    </row>
    <row r="384" spans="1:13" ht="14.25">
      <c r="A384" s="8" t="s">
        <v>768</v>
      </c>
      <c r="B384" s="43" t="s">
        <v>933</v>
      </c>
      <c r="C384" s="44"/>
      <c r="D384" s="9" t="s">
        <v>31</v>
      </c>
      <c r="E384" s="8" t="s">
        <v>526</v>
      </c>
      <c r="F384" s="45" t="s">
        <v>527</v>
      </c>
      <c r="G384" s="46"/>
      <c r="H384" s="2" t="s">
        <v>16</v>
      </c>
      <c r="I384" s="43" t="s">
        <v>201</v>
      </c>
      <c r="J384" s="44"/>
      <c r="K384" s="50">
        <v>1044</v>
      </c>
      <c r="L384" s="51"/>
      <c r="M384" s="52"/>
    </row>
    <row r="385" spans="1:13" ht="14.25">
      <c r="A385" s="8" t="s">
        <v>768</v>
      </c>
      <c r="B385" s="43" t="s">
        <v>934</v>
      </c>
      <c r="C385" s="44"/>
      <c r="D385" s="9" t="s">
        <v>31</v>
      </c>
      <c r="E385" s="8" t="s">
        <v>526</v>
      </c>
      <c r="F385" s="45" t="s">
        <v>527</v>
      </c>
      <c r="G385" s="46"/>
      <c r="H385" s="2" t="s">
        <v>16</v>
      </c>
      <c r="I385" s="43" t="s">
        <v>201</v>
      </c>
      <c r="J385" s="44"/>
      <c r="K385" s="50">
        <v>31</v>
      </c>
      <c r="L385" s="51"/>
      <c r="M385" s="52"/>
    </row>
    <row r="386" spans="1:13" ht="14.25">
      <c r="A386" s="8" t="s">
        <v>768</v>
      </c>
      <c r="B386" s="43" t="s">
        <v>935</v>
      </c>
      <c r="C386" s="44"/>
      <c r="D386" s="9" t="s">
        <v>31</v>
      </c>
      <c r="E386" s="8" t="s">
        <v>526</v>
      </c>
      <c r="F386" s="45" t="s">
        <v>527</v>
      </c>
      <c r="G386" s="46"/>
      <c r="H386" s="2" t="s">
        <v>16</v>
      </c>
      <c r="I386" s="43" t="s">
        <v>201</v>
      </c>
      <c r="J386" s="44"/>
      <c r="K386" s="50">
        <v>264</v>
      </c>
      <c r="L386" s="51"/>
      <c r="M386" s="52"/>
    </row>
    <row r="387" spans="1:13" ht="14.25">
      <c r="A387" s="8" t="s">
        <v>768</v>
      </c>
      <c r="B387" s="43" t="s">
        <v>936</v>
      </c>
      <c r="C387" s="44"/>
      <c r="D387" s="9" t="s">
        <v>31</v>
      </c>
      <c r="E387" s="8" t="s">
        <v>526</v>
      </c>
      <c r="F387" s="45" t="s">
        <v>527</v>
      </c>
      <c r="G387" s="46"/>
      <c r="H387" s="2" t="s">
        <v>16</v>
      </c>
      <c r="I387" s="43" t="s">
        <v>201</v>
      </c>
      <c r="J387" s="44"/>
      <c r="K387" s="50">
        <v>53</v>
      </c>
      <c r="L387" s="51"/>
      <c r="M387" s="52"/>
    </row>
    <row r="388" spans="1:13" ht="14.25">
      <c r="A388" s="53" t="s">
        <v>695</v>
      </c>
      <c r="B388" s="54"/>
      <c r="C388" s="54"/>
      <c r="D388" s="54"/>
      <c r="E388" s="54" t="s">
        <v>696</v>
      </c>
      <c r="F388" s="54"/>
      <c r="G388" s="54"/>
      <c r="H388" s="6" t="s">
        <v>26</v>
      </c>
      <c r="I388" s="57" t="s">
        <v>27</v>
      </c>
      <c r="J388" s="58"/>
      <c r="K388" s="59">
        <v>3669.41</v>
      </c>
      <c r="L388" s="59"/>
      <c r="M388" s="60"/>
    </row>
    <row r="389" spans="1:13" ht="14.25">
      <c r="A389" s="55"/>
      <c r="B389" s="56"/>
      <c r="C389" s="56"/>
      <c r="D389" s="56"/>
      <c r="E389" s="56"/>
      <c r="F389" s="56"/>
      <c r="G389" s="56"/>
      <c r="H389" s="7" t="s">
        <v>26</v>
      </c>
      <c r="I389" s="61" t="s">
        <v>28</v>
      </c>
      <c r="J389" s="62"/>
      <c r="K389" s="63">
        <v>0</v>
      </c>
      <c r="L389" s="63"/>
      <c r="M389" s="64"/>
    </row>
    <row r="390" spans="1:13" ht="14.25">
      <c r="A390" s="8" t="s">
        <v>761</v>
      </c>
      <c r="B390" s="43" t="s">
        <v>937</v>
      </c>
      <c r="C390" s="44"/>
      <c r="D390" s="9" t="s">
        <v>31</v>
      </c>
      <c r="E390" s="8" t="s">
        <v>526</v>
      </c>
      <c r="F390" s="45" t="s">
        <v>527</v>
      </c>
      <c r="G390" s="46"/>
      <c r="H390" s="2" t="s">
        <v>17</v>
      </c>
      <c r="I390" s="43" t="s">
        <v>201</v>
      </c>
      <c r="J390" s="44"/>
      <c r="K390" s="50">
        <v>27</v>
      </c>
      <c r="L390" s="51"/>
      <c r="M390" s="52"/>
    </row>
    <row r="391" spans="1:13" ht="14.25">
      <c r="A391" s="8" t="s">
        <v>761</v>
      </c>
      <c r="B391" s="43" t="s">
        <v>938</v>
      </c>
      <c r="C391" s="44"/>
      <c r="D391" s="9" t="s">
        <v>31</v>
      </c>
      <c r="E391" s="8" t="s">
        <v>526</v>
      </c>
      <c r="F391" s="45" t="s">
        <v>527</v>
      </c>
      <c r="G391" s="46"/>
      <c r="H391" s="2" t="s">
        <v>17</v>
      </c>
      <c r="I391" s="43" t="s">
        <v>201</v>
      </c>
      <c r="J391" s="44"/>
      <c r="K391" s="50">
        <v>138</v>
      </c>
      <c r="L391" s="51"/>
      <c r="M391" s="52"/>
    </row>
    <row r="392" spans="1:13" ht="14.25">
      <c r="A392" s="8" t="s">
        <v>761</v>
      </c>
      <c r="B392" s="43" t="s">
        <v>939</v>
      </c>
      <c r="C392" s="44"/>
      <c r="D392" s="9" t="s">
        <v>31</v>
      </c>
      <c r="E392" s="8" t="s">
        <v>526</v>
      </c>
      <c r="F392" s="45" t="s">
        <v>527</v>
      </c>
      <c r="G392" s="46"/>
      <c r="H392" s="2" t="s">
        <v>17</v>
      </c>
      <c r="I392" s="43" t="s">
        <v>201</v>
      </c>
      <c r="J392" s="44"/>
      <c r="K392" s="50">
        <v>108</v>
      </c>
      <c r="L392" s="51"/>
      <c r="M392" s="52"/>
    </row>
    <row r="393" spans="1:13" ht="14.25">
      <c r="A393" s="8" t="s">
        <v>761</v>
      </c>
      <c r="B393" s="43" t="s">
        <v>940</v>
      </c>
      <c r="C393" s="44"/>
      <c r="D393" s="9" t="s">
        <v>31</v>
      </c>
      <c r="E393" s="8" t="s">
        <v>526</v>
      </c>
      <c r="F393" s="45" t="s">
        <v>527</v>
      </c>
      <c r="G393" s="46"/>
      <c r="H393" s="2" t="s">
        <v>17</v>
      </c>
      <c r="I393" s="43" t="s">
        <v>201</v>
      </c>
      <c r="J393" s="44"/>
      <c r="K393" s="50">
        <v>218</v>
      </c>
      <c r="L393" s="51"/>
      <c r="M393" s="52"/>
    </row>
    <row r="394" spans="1:13" ht="14.25">
      <c r="A394" s="8" t="s">
        <v>761</v>
      </c>
      <c r="B394" s="43" t="s">
        <v>941</v>
      </c>
      <c r="C394" s="44"/>
      <c r="D394" s="9" t="s">
        <v>31</v>
      </c>
      <c r="E394" s="8" t="s">
        <v>526</v>
      </c>
      <c r="F394" s="45" t="s">
        <v>527</v>
      </c>
      <c r="G394" s="46"/>
      <c r="H394" s="2" t="s">
        <v>17</v>
      </c>
      <c r="I394" s="43" t="s">
        <v>201</v>
      </c>
      <c r="J394" s="44"/>
      <c r="K394" s="50">
        <v>66</v>
      </c>
      <c r="L394" s="51"/>
      <c r="M394" s="52"/>
    </row>
    <row r="395" spans="1:13" ht="14.25">
      <c r="A395" s="8" t="s">
        <v>761</v>
      </c>
      <c r="B395" s="43" t="s">
        <v>942</v>
      </c>
      <c r="C395" s="44"/>
      <c r="D395" s="9" t="s">
        <v>31</v>
      </c>
      <c r="E395" s="8" t="s">
        <v>526</v>
      </c>
      <c r="F395" s="45" t="s">
        <v>527</v>
      </c>
      <c r="G395" s="46"/>
      <c r="H395" s="2" t="s">
        <v>17</v>
      </c>
      <c r="I395" s="43" t="s">
        <v>201</v>
      </c>
      <c r="J395" s="44"/>
      <c r="K395" s="50">
        <v>28</v>
      </c>
      <c r="L395" s="51"/>
      <c r="M395" s="52"/>
    </row>
    <row r="396" spans="1:13" ht="14.25">
      <c r="A396" s="8" t="s">
        <v>761</v>
      </c>
      <c r="B396" s="43" t="s">
        <v>943</v>
      </c>
      <c r="C396" s="44"/>
      <c r="D396" s="9" t="s">
        <v>31</v>
      </c>
      <c r="E396" s="8" t="s">
        <v>526</v>
      </c>
      <c r="F396" s="45" t="s">
        <v>527</v>
      </c>
      <c r="G396" s="46"/>
      <c r="H396" s="2" t="s">
        <v>17</v>
      </c>
      <c r="I396" s="43" t="s">
        <v>201</v>
      </c>
      <c r="J396" s="44"/>
      <c r="K396" s="50">
        <v>104</v>
      </c>
      <c r="L396" s="51"/>
      <c r="M396" s="52"/>
    </row>
    <row r="397" spans="1:13" ht="14.25">
      <c r="A397" s="8" t="s">
        <v>761</v>
      </c>
      <c r="B397" s="43" t="s">
        <v>944</v>
      </c>
      <c r="C397" s="44"/>
      <c r="D397" s="9" t="s">
        <v>31</v>
      </c>
      <c r="E397" s="8" t="s">
        <v>526</v>
      </c>
      <c r="F397" s="45" t="s">
        <v>527</v>
      </c>
      <c r="G397" s="46"/>
      <c r="H397" s="2" t="s">
        <v>17</v>
      </c>
      <c r="I397" s="43" t="s">
        <v>201</v>
      </c>
      <c r="J397" s="44"/>
      <c r="K397" s="50">
        <v>123</v>
      </c>
      <c r="L397" s="51"/>
      <c r="M397" s="52"/>
    </row>
    <row r="398" spans="1:13" ht="14.25">
      <c r="A398" s="8" t="s">
        <v>761</v>
      </c>
      <c r="B398" s="43" t="s">
        <v>945</v>
      </c>
      <c r="C398" s="44"/>
      <c r="D398" s="9" t="s">
        <v>31</v>
      </c>
      <c r="E398" s="8" t="s">
        <v>526</v>
      </c>
      <c r="F398" s="45" t="s">
        <v>527</v>
      </c>
      <c r="G398" s="46"/>
      <c r="H398" s="2" t="s">
        <v>17</v>
      </c>
      <c r="I398" s="43" t="s">
        <v>201</v>
      </c>
      <c r="J398" s="44"/>
      <c r="K398" s="50">
        <v>34</v>
      </c>
      <c r="L398" s="51"/>
      <c r="M398" s="52"/>
    </row>
    <row r="399" spans="1:13" ht="14.25">
      <c r="A399" s="8" t="s">
        <v>761</v>
      </c>
      <c r="B399" s="43" t="s">
        <v>946</v>
      </c>
      <c r="C399" s="44"/>
      <c r="D399" s="9" t="s">
        <v>31</v>
      </c>
      <c r="E399" s="8" t="s">
        <v>526</v>
      </c>
      <c r="F399" s="45" t="s">
        <v>527</v>
      </c>
      <c r="G399" s="46"/>
      <c r="H399" s="2" t="s">
        <v>17</v>
      </c>
      <c r="I399" s="43" t="s">
        <v>201</v>
      </c>
      <c r="J399" s="44"/>
      <c r="K399" s="50">
        <v>139</v>
      </c>
      <c r="L399" s="51"/>
      <c r="M399" s="52"/>
    </row>
    <row r="400" spans="1:13" ht="14.25">
      <c r="A400" s="8" t="s">
        <v>768</v>
      </c>
      <c r="B400" s="43" t="s">
        <v>947</v>
      </c>
      <c r="C400" s="44"/>
      <c r="D400" s="9" t="s">
        <v>31</v>
      </c>
      <c r="E400" s="8" t="s">
        <v>526</v>
      </c>
      <c r="F400" s="45" t="s">
        <v>527</v>
      </c>
      <c r="G400" s="46"/>
      <c r="H400" s="2" t="s">
        <v>17</v>
      </c>
      <c r="I400" s="43" t="s">
        <v>201</v>
      </c>
      <c r="J400" s="44"/>
      <c r="K400" s="50">
        <v>196</v>
      </c>
      <c r="L400" s="51"/>
      <c r="M400" s="52"/>
    </row>
    <row r="401" spans="1:13" ht="14.25">
      <c r="A401" s="8" t="s">
        <v>768</v>
      </c>
      <c r="B401" s="43" t="s">
        <v>895</v>
      </c>
      <c r="C401" s="44"/>
      <c r="D401" s="9" t="s">
        <v>31</v>
      </c>
      <c r="E401" s="8" t="s">
        <v>526</v>
      </c>
      <c r="F401" s="45" t="s">
        <v>527</v>
      </c>
      <c r="G401" s="46"/>
      <c r="H401" s="2" t="s">
        <v>17</v>
      </c>
      <c r="I401" s="43" t="s">
        <v>201</v>
      </c>
      <c r="J401" s="44"/>
      <c r="K401" s="50">
        <v>72</v>
      </c>
      <c r="L401" s="51"/>
      <c r="M401" s="52"/>
    </row>
    <row r="402" spans="1:13" ht="14.25">
      <c r="A402" s="8" t="s">
        <v>768</v>
      </c>
      <c r="B402" s="43" t="s">
        <v>948</v>
      </c>
      <c r="C402" s="44"/>
      <c r="D402" s="9" t="s">
        <v>31</v>
      </c>
      <c r="E402" s="8" t="s">
        <v>526</v>
      </c>
      <c r="F402" s="45" t="s">
        <v>527</v>
      </c>
      <c r="G402" s="46"/>
      <c r="H402" s="2" t="s">
        <v>17</v>
      </c>
      <c r="I402" s="43" t="s">
        <v>201</v>
      </c>
      <c r="J402" s="44"/>
      <c r="K402" s="50">
        <v>162</v>
      </c>
      <c r="L402" s="51"/>
      <c r="M402" s="52"/>
    </row>
    <row r="403" spans="1:13" ht="14.25">
      <c r="A403" s="53" t="s">
        <v>723</v>
      </c>
      <c r="B403" s="54"/>
      <c r="C403" s="54"/>
      <c r="D403" s="54"/>
      <c r="E403" s="54" t="s">
        <v>724</v>
      </c>
      <c r="F403" s="54"/>
      <c r="G403" s="54"/>
      <c r="H403" s="6" t="s">
        <v>26</v>
      </c>
      <c r="I403" s="57" t="s">
        <v>27</v>
      </c>
      <c r="J403" s="58"/>
      <c r="K403" s="59">
        <v>0</v>
      </c>
      <c r="L403" s="59"/>
      <c r="M403" s="60"/>
    </row>
    <row r="404" spans="1:13" ht="14.25">
      <c r="A404" s="55"/>
      <c r="B404" s="56"/>
      <c r="C404" s="56"/>
      <c r="D404" s="56"/>
      <c r="E404" s="56"/>
      <c r="F404" s="56"/>
      <c r="G404" s="56"/>
      <c r="H404" s="7" t="s">
        <v>26</v>
      </c>
      <c r="I404" s="61" t="s">
        <v>949</v>
      </c>
      <c r="J404" s="62"/>
      <c r="K404" s="63">
        <f>K405+K406</f>
        <v>16924</v>
      </c>
      <c r="L404" s="63"/>
      <c r="M404" s="64"/>
    </row>
    <row r="405" spans="1:13" ht="14.25">
      <c r="A405" s="8" t="s">
        <v>761</v>
      </c>
      <c r="B405" s="43" t="s">
        <v>401</v>
      </c>
      <c r="C405" s="44"/>
      <c r="D405" s="9" t="s">
        <v>402</v>
      </c>
      <c r="E405" s="8" t="s">
        <v>725</v>
      </c>
      <c r="F405" s="45" t="s">
        <v>726</v>
      </c>
      <c r="G405" s="46"/>
      <c r="H405" s="2" t="s">
        <v>92</v>
      </c>
      <c r="I405" s="43" t="s">
        <v>201</v>
      </c>
      <c r="J405" s="44"/>
      <c r="K405" s="50">
        <v>6259</v>
      </c>
      <c r="L405" s="51"/>
      <c r="M405" s="52"/>
    </row>
    <row r="406" spans="1:13" ht="14.25">
      <c r="A406" s="8" t="s">
        <v>768</v>
      </c>
      <c r="B406" s="43" t="s">
        <v>401</v>
      </c>
      <c r="C406" s="44"/>
      <c r="D406" s="9" t="s">
        <v>402</v>
      </c>
      <c r="E406" s="8" t="s">
        <v>725</v>
      </c>
      <c r="F406" s="45" t="s">
        <v>726</v>
      </c>
      <c r="G406" s="46"/>
      <c r="H406" s="2" t="s">
        <v>92</v>
      </c>
      <c r="I406" s="43" t="s">
        <v>201</v>
      </c>
      <c r="J406" s="44"/>
      <c r="K406" s="50">
        <v>10665</v>
      </c>
      <c r="L406" s="51"/>
      <c r="M406" s="52"/>
    </row>
    <row r="407" spans="1:13" ht="15" thickBot="1">
      <c r="A407" s="65" t="s">
        <v>727</v>
      </c>
      <c r="B407" s="66"/>
      <c r="C407" s="66"/>
      <c r="D407" s="66"/>
      <c r="E407" s="66" t="s">
        <v>728</v>
      </c>
      <c r="F407" s="66"/>
      <c r="G407" s="66"/>
      <c r="H407" s="66"/>
      <c r="I407" s="66"/>
      <c r="J407" s="66"/>
      <c r="K407" s="66"/>
      <c r="L407" s="66"/>
      <c r="M407" s="67"/>
    </row>
    <row r="408" spans="1:15" ht="15" thickBot="1">
      <c r="A408" s="53" t="s">
        <v>729</v>
      </c>
      <c r="B408" s="54"/>
      <c r="C408" s="54"/>
      <c r="D408" s="54"/>
      <c r="E408" s="54" t="s">
        <v>730</v>
      </c>
      <c r="F408" s="54"/>
      <c r="G408" s="54"/>
      <c r="H408" s="6" t="s">
        <v>26</v>
      </c>
      <c r="I408" s="57" t="s">
        <v>27</v>
      </c>
      <c r="J408" s="58"/>
      <c r="K408" s="59">
        <v>0</v>
      </c>
      <c r="L408" s="59"/>
      <c r="M408" s="60"/>
      <c r="O408" s="28"/>
    </row>
    <row r="409" spans="1:16" ht="15" thickBot="1">
      <c r="A409" s="55"/>
      <c r="B409" s="56"/>
      <c r="C409" s="56"/>
      <c r="D409" s="56"/>
      <c r="E409" s="56"/>
      <c r="F409" s="56"/>
      <c r="G409" s="56"/>
      <c r="H409" s="7" t="s">
        <v>26</v>
      </c>
      <c r="I409" s="61" t="s">
        <v>28</v>
      </c>
      <c r="J409" s="62"/>
      <c r="K409" s="63">
        <v>20</v>
      </c>
      <c r="L409" s="63"/>
      <c r="M409" s="64"/>
      <c r="P409" s="28">
        <v>20</v>
      </c>
    </row>
    <row r="410" spans="1:13" ht="14.25">
      <c r="A410" s="8" t="s">
        <v>761</v>
      </c>
      <c r="B410" s="43" t="s">
        <v>401</v>
      </c>
      <c r="C410" s="44"/>
      <c r="D410" s="9" t="s">
        <v>402</v>
      </c>
      <c r="E410" s="8" t="s">
        <v>731</v>
      </c>
      <c r="F410" s="45" t="s">
        <v>137</v>
      </c>
      <c r="G410" s="46"/>
      <c r="H410" s="2" t="s">
        <v>14</v>
      </c>
      <c r="I410" s="43" t="s">
        <v>154</v>
      </c>
      <c r="J410" s="44"/>
      <c r="K410" s="50">
        <v>10</v>
      </c>
      <c r="L410" s="51"/>
      <c r="M410" s="52"/>
    </row>
    <row r="411" spans="1:13" ht="15" thickBot="1">
      <c r="A411" s="8" t="s">
        <v>768</v>
      </c>
      <c r="B411" s="43" t="s">
        <v>401</v>
      </c>
      <c r="C411" s="44"/>
      <c r="D411" s="9" t="s">
        <v>402</v>
      </c>
      <c r="E411" s="8" t="s">
        <v>731</v>
      </c>
      <c r="F411" s="45" t="s">
        <v>137</v>
      </c>
      <c r="G411" s="46"/>
      <c r="H411" s="2" t="s">
        <v>14</v>
      </c>
      <c r="I411" s="43" t="s">
        <v>154</v>
      </c>
      <c r="J411" s="44"/>
      <c r="K411" s="50">
        <v>10</v>
      </c>
      <c r="L411" s="51"/>
      <c r="M411" s="52"/>
    </row>
    <row r="412" spans="1:15" ht="15" thickBot="1">
      <c r="A412" s="53" t="s">
        <v>732</v>
      </c>
      <c r="B412" s="54"/>
      <c r="C412" s="54"/>
      <c r="D412" s="54"/>
      <c r="E412" s="54" t="s">
        <v>733</v>
      </c>
      <c r="F412" s="54"/>
      <c r="G412" s="54"/>
      <c r="H412" s="6" t="s">
        <v>26</v>
      </c>
      <c r="I412" s="57" t="s">
        <v>27</v>
      </c>
      <c r="J412" s="58"/>
      <c r="K412" s="59">
        <v>150</v>
      </c>
      <c r="L412" s="59"/>
      <c r="M412" s="60"/>
      <c r="O412" s="28">
        <v>150</v>
      </c>
    </row>
    <row r="413" spans="1:16" ht="15" thickBot="1">
      <c r="A413" s="55"/>
      <c r="B413" s="56"/>
      <c r="C413" s="56"/>
      <c r="D413" s="56"/>
      <c r="E413" s="56"/>
      <c r="F413" s="56"/>
      <c r="G413" s="56"/>
      <c r="H413" s="7" t="s">
        <v>26</v>
      </c>
      <c r="I413" s="61" t="s">
        <v>28</v>
      </c>
      <c r="J413" s="62"/>
      <c r="K413" s="63">
        <v>0</v>
      </c>
      <c r="L413" s="63"/>
      <c r="M413" s="64"/>
      <c r="P413" s="28"/>
    </row>
    <row r="414" spans="1:13" ht="15" thickBot="1">
      <c r="A414" s="8" t="s">
        <v>768</v>
      </c>
      <c r="B414" s="43" t="s">
        <v>401</v>
      </c>
      <c r="C414" s="44"/>
      <c r="D414" s="9" t="s">
        <v>402</v>
      </c>
      <c r="E414" s="8" t="s">
        <v>734</v>
      </c>
      <c r="F414" s="45" t="s">
        <v>735</v>
      </c>
      <c r="G414" s="46"/>
      <c r="H414" s="2" t="s">
        <v>14</v>
      </c>
      <c r="I414" s="43" t="s">
        <v>445</v>
      </c>
      <c r="J414" s="44"/>
      <c r="K414" s="50">
        <v>0</v>
      </c>
      <c r="L414" s="51"/>
      <c r="M414" s="52"/>
    </row>
    <row r="415" spans="1:15" ht="15" thickBot="1">
      <c r="A415" s="53" t="s">
        <v>741</v>
      </c>
      <c r="B415" s="54"/>
      <c r="C415" s="54"/>
      <c r="D415" s="54"/>
      <c r="E415" s="54" t="s">
        <v>742</v>
      </c>
      <c r="F415" s="54"/>
      <c r="G415" s="54"/>
      <c r="H415" s="6" t="s">
        <v>26</v>
      </c>
      <c r="I415" s="57" t="s">
        <v>27</v>
      </c>
      <c r="J415" s="58"/>
      <c r="K415" s="59">
        <v>6</v>
      </c>
      <c r="L415" s="59"/>
      <c r="M415" s="60"/>
      <c r="O415" s="28">
        <v>6</v>
      </c>
    </row>
    <row r="416" spans="1:16" ht="15" thickBot="1">
      <c r="A416" s="55"/>
      <c r="B416" s="56"/>
      <c r="C416" s="56"/>
      <c r="D416" s="56"/>
      <c r="E416" s="56"/>
      <c r="F416" s="56"/>
      <c r="G416" s="56"/>
      <c r="H416" s="7" t="s">
        <v>26</v>
      </c>
      <c r="I416" s="61" t="s">
        <v>28</v>
      </c>
      <c r="J416" s="62"/>
      <c r="K416" s="63">
        <v>1</v>
      </c>
      <c r="L416" s="63"/>
      <c r="M416" s="64"/>
      <c r="P416" s="28">
        <v>1</v>
      </c>
    </row>
    <row r="417" spans="1:13" ht="14.25">
      <c r="A417" s="8" t="s">
        <v>761</v>
      </c>
      <c r="B417" s="43" t="s">
        <v>832</v>
      </c>
      <c r="C417" s="44"/>
      <c r="D417" s="9" t="s">
        <v>31</v>
      </c>
      <c r="E417" s="8" t="s">
        <v>136</v>
      </c>
      <c r="F417" s="45" t="s">
        <v>137</v>
      </c>
      <c r="G417" s="46"/>
      <c r="H417" s="2" t="s">
        <v>14</v>
      </c>
      <c r="I417" s="43" t="s">
        <v>138</v>
      </c>
      <c r="J417" s="44"/>
      <c r="K417" s="50">
        <v>1</v>
      </c>
      <c r="L417" s="51"/>
      <c r="M417" s="52"/>
    </row>
    <row r="418" spans="1:13" ht="14.25">
      <c r="A418" s="8" t="s">
        <v>761</v>
      </c>
      <c r="B418" s="43" t="s">
        <v>832</v>
      </c>
      <c r="C418" s="44"/>
      <c r="D418" s="9" t="s">
        <v>31</v>
      </c>
      <c r="E418" s="8" t="s">
        <v>214</v>
      </c>
      <c r="F418" s="45" t="s">
        <v>215</v>
      </c>
      <c r="G418" s="46"/>
      <c r="H418" s="2" t="s">
        <v>14</v>
      </c>
      <c r="I418" s="43" t="s">
        <v>138</v>
      </c>
      <c r="J418" s="44"/>
      <c r="K418" s="50">
        <v>6</v>
      </c>
      <c r="L418" s="51"/>
      <c r="M418" s="52"/>
    </row>
    <row r="419" spans="1:13" ht="14.25">
      <c r="A419" s="40" t="s">
        <v>950</v>
      </c>
      <c r="B419" s="40"/>
      <c r="C419" s="41" t="s">
        <v>750</v>
      </c>
      <c r="D419" s="41"/>
      <c r="E419" s="41"/>
      <c r="F419" s="41"/>
      <c r="G419" s="42" t="s">
        <v>751</v>
      </c>
      <c r="H419" s="42"/>
      <c r="I419" s="42"/>
      <c r="J419" s="42" t="s">
        <v>14</v>
      </c>
      <c r="K419" s="42"/>
      <c r="L419" s="1" t="s">
        <v>752</v>
      </c>
      <c r="M419" s="10" t="s">
        <v>951</v>
      </c>
    </row>
  </sheetData>
  <sheetProtection/>
  <mergeCells count="1582">
    <mergeCell ref="A1:M1"/>
    <mergeCell ref="O1:P1"/>
    <mergeCell ref="Q1:R1"/>
    <mergeCell ref="A2:M2"/>
    <mergeCell ref="A3:M3"/>
    <mergeCell ref="A4:M4"/>
    <mergeCell ref="A5:M5"/>
    <mergeCell ref="A6:D6"/>
    <mergeCell ref="F6:G7"/>
    <mergeCell ref="H6:H7"/>
    <mergeCell ref="I6:J7"/>
    <mergeCell ref="K6:M7"/>
    <mergeCell ref="B7:C7"/>
    <mergeCell ref="B8:C8"/>
    <mergeCell ref="F8:G8"/>
    <mergeCell ref="I8:J8"/>
    <mergeCell ref="K8:M8"/>
    <mergeCell ref="A9:D9"/>
    <mergeCell ref="E9:J9"/>
    <mergeCell ref="K9:M9"/>
    <mergeCell ref="A10:D11"/>
    <mergeCell ref="E10:G11"/>
    <mergeCell ref="I10:J10"/>
    <mergeCell ref="K10:M10"/>
    <mergeCell ref="I11:J11"/>
    <mergeCell ref="K11:M11"/>
    <mergeCell ref="B12:C12"/>
    <mergeCell ref="F12:G12"/>
    <mergeCell ref="I12:J12"/>
    <mergeCell ref="K12:M12"/>
    <mergeCell ref="B13:C13"/>
    <mergeCell ref="F13:G13"/>
    <mergeCell ref="I13:J13"/>
    <mergeCell ref="K13:M13"/>
    <mergeCell ref="B14:C14"/>
    <mergeCell ref="F14:G14"/>
    <mergeCell ref="I14:J14"/>
    <mergeCell ref="K14:M14"/>
    <mergeCell ref="B15:C15"/>
    <mergeCell ref="F15:G15"/>
    <mergeCell ref="I15:J15"/>
    <mergeCell ref="K15:M15"/>
    <mergeCell ref="B16:C16"/>
    <mergeCell ref="F16:G16"/>
    <mergeCell ref="I16:J16"/>
    <mergeCell ref="K16:M16"/>
    <mergeCell ref="B17:C17"/>
    <mergeCell ref="F17:G17"/>
    <mergeCell ref="I17:J17"/>
    <mergeCell ref="K17:M17"/>
    <mergeCell ref="B18:C18"/>
    <mergeCell ref="F18:G18"/>
    <mergeCell ref="I18:J18"/>
    <mergeCell ref="K18:M18"/>
    <mergeCell ref="B19:C19"/>
    <mergeCell ref="F19:G19"/>
    <mergeCell ref="I19:J19"/>
    <mergeCell ref="K19:M19"/>
    <mergeCell ref="B20:C20"/>
    <mergeCell ref="F20:G20"/>
    <mergeCell ref="I20:J20"/>
    <mergeCell ref="K20:M20"/>
    <mergeCell ref="B21:C21"/>
    <mergeCell ref="F21:G21"/>
    <mergeCell ref="I21:J21"/>
    <mergeCell ref="K21:M21"/>
    <mergeCell ref="B22:C22"/>
    <mergeCell ref="F22:G22"/>
    <mergeCell ref="I22:J22"/>
    <mergeCell ref="K22:M22"/>
    <mergeCell ref="A23:D24"/>
    <mergeCell ref="E23:G24"/>
    <mergeCell ref="I23:J23"/>
    <mergeCell ref="K23:M23"/>
    <mergeCell ref="I24:J24"/>
    <mergeCell ref="K24:M24"/>
    <mergeCell ref="B25:C25"/>
    <mergeCell ref="F25:G25"/>
    <mergeCell ref="I25:J25"/>
    <mergeCell ref="K25:M25"/>
    <mergeCell ref="B26:C26"/>
    <mergeCell ref="F26:G26"/>
    <mergeCell ref="I26:J26"/>
    <mergeCell ref="K26:M26"/>
    <mergeCell ref="B27:C27"/>
    <mergeCell ref="F27:G27"/>
    <mergeCell ref="I27:J27"/>
    <mergeCell ref="K27:M27"/>
    <mergeCell ref="B28:C28"/>
    <mergeCell ref="F28:G28"/>
    <mergeCell ref="I28:J28"/>
    <mergeCell ref="K28:M28"/>
    <mergeCell ref="B29:C29"/>
    <mergeCell ref="F29:G29"/>
    <mergeCell ref="I29:J29"/>
    <mergeCell ref="K29:M29"/>
    <mergeCell ref="A30:D31"/>
    <mergeCell ref="E30:G31"/>
    <mergeCell ref="I30:J30"/>
    <mergeCell ref="K30:M30"/>
    <mergeCell ref="I31:J31"/>
    <mergeCell ref="K31:M31"/>
    <mergeCell ref="B32:C32"/>
    <mergeCell ref="F32:G32"/>
    <mergeCell ref="I32:J32"/>
    <mergeCell ref="K32:M32"/>
    <mergeCell ref="B33:C33"/>
    <mergeCell ref="F33:G33"/>
    <mergeCell ref="I33:J33"/>
    <mergeCell ref="K33:M33"/>
    <mergeCell ref="B34:C34"/>
    <mergeCell ref="F34:G34"/>
    <mergeCell ref="I34:J34"/>
    <mergeCell ref="K34:M34"/>
    <mergeCell ref="B35:C35"/>
    <mergeCell ref="F35:G35"/>
    <mergeCell ref="I35:J35"/>
    <mergeCell ref="K35:M35"/>
    <mergeCell ref="B36:C36"/>
    <mergeCell ref="F36:G36"/>
    <mergeCell ref="I36:J36"/>
    <mergeCell ref="K36:M36"/>
    <mergeCell ref="B37:C37"/>
    <mergeCell ref="F37:G37"/>
    <mergeCell ref="I37:J37"/>
    <mergeCell ref="K37:M37"/>
    <mergeCell ref="B38:C38"/>
    <mergeCell ref="F38:G38"/>
    <mergeCell ref="I38:J38"/>
    <mergeCell ref="K38:M38"/>
    <mergeCell ref="B39:C39"/>
    <mergeCell ref="F39:G39"/>
    <mergeCell ref="I39:J39"/>
    <mergeCell ref="K39:M39"/>
    <mergeCell ref="B40:C40"/>
    <mergeCell ref="F40:G40"/>
    <mergeCell ref="I40:J40"/>
    <mergeCell ref="K40:M40"/>
    <mergeCell ref="B41:C41"/>
    <mergeCell ref="F41:G41"/>
    <mergeCell ref="I41:J41"/>
    <mergeCell ref="K41:M41"/>
    <mergeCell ref="B42:C42"/>
    <mergeCell ref="F42:G42"/>
    <mergeCell ref="I42:J42"/>
    <mergeCell ref="K42:M42"/>
    <mergeCell ref="B43:C43"/>
    <mergeCell ref="F43:G43"/>
    <mergeCell ref="I43:J43"/>
    <mergeCell ref="K43:M43"/>
    <mergeCell ref="B44:C44"/>
    <mergeCell ref="F44:G44"/>
    <mergeCell ref="I44:J44"/>
    <mergeCell ref="K44:M44"/>
    <mergeCell ref="B45:C45"/>
    <mergeCell ref="F45:G45"/>
    <mergeCell ref="I45:J45"/>
    <mergeCell ref="K45:M45"/>
    <mergeCell ref="B46:C46"/>
    <mergeCell ref="F46:G46"/>
    <mergeCell ref="I46:J46"/>
    <mergeCell ref="K46:M46"/>
    <mergeCell ref="B47:C47"/>
    <mergeCell ref="F47:G47"/>
    <mergeCell ref="I47:J47"/>
    <mergeCell ref="K47:M47"/>
    <mergeCell ref="B48:C48"/>
    <mergeCell ref="F48:G48"/>
    <mergeCell ref="I48:J48"/>
    <mergeCell ref="K48:M48"/>
    <mergeCell ref="B49:C49"/>
    <mergeCell ref="F49:G49"/>
    <mergeCell ref="I49:J49"/>
    <mergeCell ref="K49:M49"/>
    <mergeCell ref="B50:C50"/>
    <mergeCell ref="F50:G50"/>
    <mergeCell ref="I50:J50"/>
    <mergeCell ref="K50:M50"/>
    <mergeCell ref="B51:C51"/>
    <mergeCell ref="F51:G51"/>
    <mergeCell ref="I51:J51"/>
    <mergeCell ref="K51:M51"/>
    <mergeCell ref="B52:C52"/>
    <mergeCell ref="F52:G52"/>
    <mergeCell ref="I52:J52"/>
    <mergeCell ref="K52:M52"/>
    <mergeCell ref="B53:C53"/>
    <mergeCell ref="F53:G53"/>
    <mergeCell ref="I53:J53"/>
    <mergeCell ref="K53:M53"/>
    <mergeCell ref="B54:C54"/>
    <mergeCell ref="F54:G54"/>
    <mergeCell ref="I54:J54"/>
    <mergeCell ref="K54:M54"/>
    <mergeCell ref="B55:C55"/>
    <mergeCell ref="F55:G55"/>
    <mergeCell ref="I55:J55"/>
    <mergeCell ref="K55:M55"/>
    <mergeCell ref="B56:C56"/>
    <mergeCell ref="F56:G56"/>
    <mergeCell ref="I56:J56"/>
    <mergeCell ref="K56:M56"/>
    <mergeCell ref="B57:C57"/>
    <mergeCell ref="F57:G57"/>
    <mergeCell ref="I57:J57"/>
    <mergeCell ref="K57:M57"/>
    <mergeCell ref="B58:C58"/>
    <mergeCell ref="F58:G58"/>
    <mergeCell ref="I58:J58"/>
    <mergeCell ref="K58:M58"/>
    <mergeCell ref="A59:D60"/>
    <mergeCell ref="E59:G60"/>
    <mergeCell ref="I59:J59"/>
    <mergeCell ref="K59:M59"/>
    <mergeCell ref="I60:J60"/>
    <mergeCell ref="K60:M60"/>
    <mergeCell ref="B61:C61"/>
    <mergeCell ref="F61:G61"/>
    <mergeCell ref="I61:J61"/>
    <mergeCell ref="K61:M61"/>
    <mergeCell ref="B62:C62"/>
    <mergeCell ref="F62:G62"/>
    <mergeCell ref="I62:J62"/>
    <mergeCell ref="K62:M62"/>
    <mergeCell ref="B63:C63"/>
    <mergeCell ref="F63:G63"/>
    <mergeCell ref="I63:J63"/>
    <mergeCell ref="K63:M63"/>
    <mergeCell ref="B64:C64"/>
    <mergeCell ref="F64:G64"/>
    <mergeCell ref="I64:J64"/>
    <mergeCell ref="K64:M64"/>
    <mergeCell ref="B65:C65"/>
    <mergeCell ref="F65:G65"/>
    <mergeCell ref="I65:J65"/>
    <mergeCell ref="K65:M65"/>
    <mergeCell ref="B66:C66"/>
    <mergeCell ref="F66:G66"/>
    <mergeCell ref="I66:J66"/>
    <mergeCell ref="K66:M66"/>
    <mergeCell ref="B67:C67"/>
    <mergeCell ref="F67:G67"/>
    <mergeCell ref="I67:J67"/>
    <mergeCell ref="K67:M67"/>
    <mergeCell ref="B68:C68"/>
    <mergeCell ref="F68:G68"/>
    <mergeCell ref="I68:J68"/>
    <mergeCell ref="K68:M68"/>
    <mergeCell ref="B69:C69"/>
    <mergeCell ref="F69:G69"/>
    <mergeCell ref="I69:J69"/>
    <mergeCell ref="K69:M69"/>
    <mergeCell ref="B70:C70"/>
    <mergeCell ref="F70:G70"/>
    <mergeCell ref="I70:J70"/>
    <mergeCell ref="K70:M70"/>
    <mergeCell ref="B71:C71"/>
    <mergeCell ref="F71:G71"/>
    <mergeCell ref="I71:J71"/>
    <mergeCell ref="K71:M71"/>
    <mergeCell ref="B72:C72"/>
    <mergeCell ref="F72:G72"/>
    <mergeCell ref="I72:J72"/>
    <mergeCell ref="K72:M72"/>
    <mergeCell ref="B73:C73"/>
    <mergeCell ref="F73:G73"/>
    <mergeCell ref="I73:J73"/>
    <mergeCell ref="K73:M73"/>
    <mergeCell ref="B74:C74"/>
    <mergeCell ref="F74:G74"/>
    <mergeCell ref="I74:J74"/>
    <mergeCell ref="K74:M74"/>
    <mergeCell ref="B75:C75"/>
    <mergeCell ref="F75:G75"/>
    <mergeCell ref="I75:J75"/>
    <mergeCell ref="K75:M75"/>
    <mergeCell ref="A76:D77"/>
    <mergeCell ref="E76:G77"/>
    <mergeCell ref="I76:J76"/>
    <mergeCell ref="K76:M76"/>
    <mergeCell ref="I77:J77"/>
    <mergeCell ref="K77:M77"/>
    <mergeCell ref="B78:C78"/>
    <mergeCell ref="F78:G78"/>
    <mergeCell ref="I78:J78"/>
    <mergeCell ref="K78:M78"/>
    <mergeCell ref="B79:C79"/>
    <mergeCell ref="F79:G79"/>
    <mergeCell ref="I79:J79"/>
    <mergeCell ref="K79:M79"/>
    <mergeCell ref="B80:C80"/>
    <mergeCell ref="F80:G80"/>
    <mergeCell ref="I80:J80"/>
    <mergeCell ref="K80:M80"/>
    <mergeCell ref="A81:D82"/>
    <mergeCell ref="E81:G82"/>
    <mergeCell ref="I81:J81"/>
    <mergeCell ref="K81:M81"/>
    <mergeCell ref="I82:J82"/>
    <mergeCell ref="K82:M82"/>
    <mergeCell ref="B83:C83"/>
    <mergeCell ref="F83:G83"/>
    <mergeCell ref="I83:J83"/>
    <mergeCell ref="K83:M83"/>
    <mergeCell ref="B84:C84"/>
    <mergeCell ref="F84:G84"/>
    <mergeCell ref="I84:J84"/>
    <mergeCell ref="K84:M84"/>
    <mergeCell ref="B85:C85"/>
    <mergeCell ref="F85:G85"/>
    <mergeCell ref="I85:J85"/>
    <mergeCell ref="K85:M85"/>
    <mergeCell ref="B86:C86"/>
    <mergeCell ref="F86:G86"/>
    <mergeCell ref="I86:J86"/>
    <mergeCell ref="K86:M86"/>
    <mergeCell ref="B87:C87"/>
    <mergeCell ref="F87:G87"/>
    <mergeCell ref="I87:J87"/>
    <mergeCell ref="K87:M87"/>
    <mergeCell ref="B88:C88"/>
    <mergeCell ref="F88:G88"/>
    <mergeCell ref="I88:J88"/>
    <mergeCell ref="K88:M88"/>
    <mergeCell ref="B89:C89"/>
    <mergeCell ref="F89:G89"/>
    <mergeCell ref="I89:J89"/>
    <mergeCell ref="K89:M89"/>
    <mergeCell ref="B90:C90"/>
    <mergeCell ref="F90:G90"/>
    <mergeCell ref="I90:J90"/>
    <mergeCell ref="K90:M90"/>
    <mergeCell ref="B91:C91"/>
    <mergeCell ref="F91:G91"/>
    <mergeCell ref="I91:J91"/>
    <mergeCell ref="K91:M91"/>
    <mergeCell ref="B92:C92"/>
    <mergeCell ref="F92:G92"/>
    <mergeCell ref="I92:J92"/>
    <mergeCell ref="K92:M92"/>
    <mergeCell ref="B93:C93"/>
    <mergeCell ref="F93:G93"/>
    <mergeCell ref="I93:J93"/>
    <mergeCell ref="K93:M93"/>
    <mergeCell ref="B94:C94"/>
    <mergeCell ref="F94:G94"/>
    <mergeCell ref="I94:J94"/>
    <mergeCell ref="K94:M94"/>
    <mergeCell ref="B95:C95"/>
    <mergeCell ref="F95:G95"/>
    <mergeCell ref="I95:J95"/>
    <mergeCell ref="K95:M95"/>
    <mergeCell ref="B96:C96"/>
    <mergeCell ref="F96:G96"/>
    <mergeCell ref="I96:J96"/>
    <mergeCell ref="K96:M96"/>
    <mergeCell ref="B97:C97"/>
    <mergeCell ref="F97:G97"/>
    <mergeCell ref="I97:J97"/>
    <mergeCell ref="K97:M97"/>
    <mergeCell ref="B98:C98"/>
    <mergeCell ref="F98:G98"/>
    <mergeCell ref="I98:J98"/>
    <mergeCell ref="K98:M98"/>
    <mergeCell ref="B99:C99"/>
    <mergeCell ref="F99:G99"/>
    <mergeCell ref="I99:J99"/>
    <mergeCell ref="K99:M99"/>
    <mergeCell ref="B100:C100"/>
    <mergeCell ref="F100:G100"/>
    <mergeCell ref="I100:J100"/>
    <mergeCell ref="K100:M100"/>
    <mergeCell ref="B101:C101"/>
    <mergeCell ref="F101:G101"/>
    <mergeCell ref="I101:J101"/>
    <mergeCell ref="K101:M101"/>
    <mergeCell ref="B102:C102"/>
    <mergeCell ref="F102:G102"/>
    <mergeCell ref="I102:J102"/>
    <mergeCell ref="K102:M102"/>
    <mergeCell ref="B103:C103"/>
    <mergeCell ref="F103:G103"/>
    <mergeCell ref="I103:J103"/>
    <mergeCell ref="K103:M103"/>
    <mergeCell ref="B104:C104"/>
    <mergeCell ref="F104:G104"/>
    <mergeCell ref="I104:J104"/>
    <mergeCell ref="K104:M104"/>
    <mergeCell ref="B105:C105"/>
    <mergeCell ref="F105:G105"/>
    <mergeCell ref="I105:J105"/>
    <mergeCell ref="K105:M105"/>
    <mergeCell ref="B106:C106"/>
    <mergeCell ref="F106:G106"/>
    <mergeCell ref="I106:J106"/>
    <mergeCell ref="K106:M106"/>
    <mergeCell ref="B107:C107"/>
    <mergeCell ref="F107:G107"/>
    <mergeCell ref="I107:J107"/>
    <mergeCell ref="K107:M107"/>
    <mergeCell ref="B108:C108"/>
    <mergeCell ref="F108:G108"/>
    <mergeCell ref="I108:J108"/>
    <mergeCell ref="K108:M108"/>
    <mergeCell ref="B109:C109"/>
    <mergeCell ref="F109:G109"/>
    <mergeCell ref="I109:J109"/>
    <mergeCell ref="K109:M109"/>
    <mergeCell ref="B110:C110"/>
    <mergeCell ref="F110:G110"/>
    <mergeCell ref="I110:J110"/>
    <mergeCell ref="K110:M110"/>
    <mergeCell ref="B111:C111"/>
    <mergeCell ref="F111:G111"/>
    <mergeCell ref="I111:J111"/>
    <mergeCell ref="K111:M111"/>
    <mergeCell ref="B112:C112"/>
    <mergeCell ref="F112:G112"/>
    <mergeCell ref="I112:J112"/>
    <mergeCell ref="K112:M112"/>
    <mergeCell ref="B113:C113"/>
    <mergeCell ref="F113:G113"/>
    <mergeCell ref="I113:J113"/>
    <mergeCell ref="K113:M113"/>
    <mergeCell ref="B114:C114"/>
    <mergeCell ref="F114:G114"/>
    <mergeCell ref="I114:J114"/>
    <mergeCell ref="K114:M114"/>
    <mergeCell ref="B115:C115"/>
    <mergeCell ref="F115:G115"/>
    <mergeCell ref="I115:J115"/>
    <mergeCell ref="K115:M115"/>
    <mergeCell ref="B116:C116"/>
    <mergeCell ref="F116:G116"/>
    <mergeCell ref="I116:J116"/>
    <mergeCell ref="K116:M116"/>
    <mergeCell ref="B117:C117"/>
    <mergeCell ref="F117:G117"/>
    <mergeCell ref="I117:J117"/>
    <mergeCell ref="K117:M117"/>
    <mergeCell ref="B118:C118"/>
    <mergeCell ref="F118:G118"/>
    <mergeCell ref="I118:J118"/>
    <mergeCell ref="K118:M118"/>
    <mergeCell ref="B119:C119"/>
    <mergeCell ref="F119:G119"/>
    <mergeCell ref="I119:J119"/>
    <mergeCell ref="K119:M119"/>
    <mergeCell ref="A120:D121"/>
    <mergeCell ref="E120:G121"/>
    <mergeCell ref="I120:J120"/>
    <mergeCell ref="K120:M120"/>
    <mergeCell ref="I121:J121"/>
    <mergeCell ref="K121:M121"/>
    <mergeCell ref="B122:C122"/>
    <mergeCell ref="F122:G122"/>
    <mergeCell ref="I122:J122"/>
    <mergeCell ref="K122:M122"/>
    <mergeCell ref="A123:D124"/>
    <mergeCell ref="E123:G124"/>
    <mergeCell ref="I123:J123"/>
    <mergeCell ref="K123:M123"/>
    <mergeCell ref="I124:J124"/>
    <mergeCell ref="K124:M124"/>
    <mergeCell ref="B125:C125"/>
    <mergeCell ref="F125:G125"/>
    <mergeCell ref="I125:J125"/>
    <mergeCell ref="K125:M125"/>
    <mergeCell ref="B126:C126"/>
    <mergeCell ref="F126:G126"/>
    <mergeCell ref="I126:J126"/>
    <mergeCell ref="K126:M126"/>
    <mergeCell ref="B127:C127"/>
    <mergeCell ref="F127:G127"/>
    <mergeCell ref="I127:J127"/>
    <mergeCell ref="K127:M127"/>
    <mergeCell ref="A128:D129"/>
    <mergeCell ref="E128:G129"/>
    <mergeCell ref="I128:J128"/>
    <mergeCell ref="K128:M128"/>
    <mergeCell ref="I129:J129"/>
    <mergeCell ref="K129:M129"/>
    <mergeCell ref="B130:C130"/>
    <mergeCell ref="F130:G130"/>
    <mergeCell ref="I130:J130"/>
    <mergeCell ref="K130:M130"/>
    <mergeCell ref="B131:C131"/>
    <mergeCell ref="F131:G131"/>
    <mergeCell ref="I131:J131"/>
    <mergeCell ref="K131:M131"/>
    <mergeCell ref="B132:C132"/>
    <mergeCell ref="F132:G132"/>
    <mergeCell ref="I132:J132"/>
    <mergeCell ref="K132:M132"/>
    <mergeCell ref="B133:C133"/>
    <mergeCell ref="F133:G133"/>
    <mergeCell ref="I133:J133"/>
    <mergeCell ref="K133:M133"/>
    <mergeCell ref="B134:C134"/>
    <mergeCell ref="F134:G134"/>
    <mergeCell ref="I134:J134"/>
    <mergeCell ref="K134:M134"/>
    <mergeCell ref="B135:C135"/>
    <mergeCell ref="F135:G135"/>
    <mergeCell ref="I135:J135"/>
    <mergeCell ref="K135:M135"/>
    <mergeCell ref="B136:C136"/>
    <mergeCell ref="F136:G136"/>
    <mergeCell ref="I136:J136"/>
    <mergeCell ref="K136:M136"/>
    <mergeCell ref="B137:C137"/>
    <mergeCell ref="F137:G137"/>
    <mergeCell ref="I137:J137"/>
    <mergeCell ref="K137:M137"/>
    <mergeCell ref="B138:C138"/>
    <mergeCell ref="F138:G138"/>
    <mergeCell ref="I138:J138"/>
    <mergeCell ref="K138:M138"/>
    <mergeCell ref="B139:C139"/>
    <mergeCell ref="F139:G139"/>
    <mergeCell ref="I139:J139"/>
    <mergeCell ref="K139:M139"/>
    <mergeCell ref="B140:C140"/>
    <mergeCell ref="F140:G140"/>
    <mergeCell ref="I140:J140"/>
    <mergeCell ref="K140:M140"/>
    <mergeCell ref="B141:C141"/>
    <mergeCell ref="F141:G141"/>
    <mergeCell ref="I141:J141"/>
    <mergeCell ref="K141:M141"/>
    <mergeCell ref="B142:C142"/>
    <mergeCell ref="F142:G142"/>
    <mergeCell ref="I142:J142"/>
    <mergeCell ref="K142:M142"/>
    <mergeCell ref="B143:C143"/>
    <mergeCell ref="F143:G143"/>
    <mergeCell ref="I143:J143"/>
    <mergeCell ref="K143:M143"/>
    <mergeCell ref="B144:C144"/>
    <mergeCell ref="F144:G144"/>
    <mergeCell ref="I144:J144"/>
    <mergeCell ref="K144:M144"/>
    <mergeCell ref="B145:C145"/>
    <mergeCell ref="F145:G145"/>
    <mergeCell ref="I145:J145"/>
    <mergeCell ref="K145:M145"/>
    <mergeCell ref="B146:C146"/>
    <mergeCell ref="F146:G146"/>
    <mergeCell ref="I146:J146"/>
    <mergeCell ref="K146:M146"/>
    <mergeCell ref="B147:C147"/>
    <mergeCell ref="F147:G147"/>
    <mergeCell ref="I147:J147"/>
    <mergeCell ref="K147:M147"/>
    <mergeCell ref="B148:C148"/>
    <mergeCell ref="F148:G148"/>
    <mergeCell ref="I148:J148"/>
    <mergeCell ref="K148:M148"/>
    <mergeCell ref="B149:C149"/>
    <mergeCell ref="F149:G149"/>
    <mergeCell ref="I149:J149"/>
    <mergeCell ref="K149:M149"/>
    <mergeCell ref="B150:C150"/>
    <mergeCell ref="F150:G150"/>
    <mergeCell ref="I150:J150"/>
    <mergeCell ref="K150:M150"/>
    <mergeCell ref="B151:C151"/>
    <mergeCell ref="F151:G151"/>
    <mergeCell ref="I151:J151"/>
    <mergeCell ref="K151:M151"/>
    <mergeCell ref="B152:C152"/>
    <mergeCell ref="F152:G152"/>
    <mergeCell ref="I152:J152"/>
    <mergeCell ref="K152:M152"/>
    <mergeCell ref="B153:C153"/>
    <mergeCell ref="F153:G153"/>
    <mergeCell ref="I153:J153"/>
    <mergeCell ref="K153:M153"/>
    <mergeCell ref="B154:C154"/>
    <mergeCell ref="F154:G154"/>
    <mergeCell ref="I154:J154"/>
    <mergeCell ref="K154:M154"/>
    <mergeCell ref="B155:C155"/>
    <mergeCell ref="F155:G155"/>
    <mergeCell ref="I155:J155"/>
    <mergeCell ref="K155:M155"/>
    <mergeCell ref="B156:C156"/>
    <mergeCell ref="F156:G156"/>
    <mergeCell ref="I156:J156"/>
    <mergeCell ref="K156:M156"/>
    <mergeCell ref="B157:C157"/>
    <mergeCell ref="F157:G157"/>
    <mergeCell ref="I157:J157"/>
    <mergeCell ref="K157:M157"/>
    <mergeCell ref="B158:C158"/>
    <mergeCell ref="F158:G158"/>
    <mergeCell ref="I158:J158"/>
    <mergeCell ref="K158:M158"/>
    <mergeCell ref="B159:C159"/>
    <mergeCell ref="F159:G159"/>
    <mergeCell ref="I159:J159"/>
    <mergeCell ref="K159:M159"/>
    <mergeCell ref="B160:C160"/>
    <mergeCell ref="F160:G160"/>
    <mergeCell ref="I160:J160"/>
    <mergeCell ref="K160:M160"/>
    <mergeCell ref="B161:C161"/>
    <mergeCell ref="F161:G161"/>
    <mergeCell ref="I161:J161"/>
    <mergeCell ref="K161:M161"/>
    <mergeCell ref="B162:C162"/>
    <mergeCell ref="F162:G162"/>
    <mergeCell ref="I162:J162"/>
    <mergeCell ref="K162:M162"/>
    <mergeCell ref="B163:C163"/>
    <mergeCell ref="F163:G163"/>
    <mergeCell ref="I163:J163"/>
    <mergeCell ref="K163:M163"/>
    <mergeCell ref="B164:C164"/>
    <mergeCell ref="F164:G164"/>
    <mergeCell ref="I164:J164"/>
    <mergeCell ref="K164:M164"/>
    <mergeCell ref="B165:C165"/>
    <mergeCell ref="F165:G165"/>
    <mergeCell ref="I165:J165"/>
    <mergeCell ref="K165:M165"/>
    <mergeCell ref="B166:C166"/>
    <mergeCell ref="F166:G166"/>
    <mergeCell ref="I166:J166"/>
    <mergeCell ref="K166:M166"/>
    <mergeCell ref="B167:C167"/>
    <mergeCell ref="F167:G167"/>
    <mergeCell ref="I167:J167"/>
    <mergeCell ref="K167:M167"/>
    <mergeCell ref="B168:C168"/>
    <mergeCell ref="F168:G168"/>
    <mergeCell ref="I168:J168"/>
    <mergeCell ref="K168:M168"/>
    <mergeCell ref="B169:C169"/>
    <mergeCell ref="F169:G169"/>
    <mergeCell ref="I169:J169"/>
    <mergeCell ref="K169:M169"/>
    <mergeCell ref="B170:C170"/>
    <mergeCell ref="F170:G170"/>
    <mergeCell ref="I170:J170"/>
    <mergeCell ref="K170:M170"/>
    <mergeCell ref="B171:C171"/>
    <mergeCell ref="F171:G171"/>
    <mergeCell ref="I171:J171"/>
    <mergeCell ref="K171:M171"/>
    <mergeCell ref="B172:C172"/>
    <mergeCell ref="F172:G172"/>
    <mergeCell ref="I172:J172"/>
    <mergeCell ref="K172:M172"/>
    <mergeCell ref="B173:C173"/>
    <mergeCell ref="F173:G173"/>
    <mergeCell ref="I173:J173"/>
    <mergeCell ref="K173:M173"/>
    <mergeCell ref="B174:C174"/>
    <mergeCell ref="F174:G174"/>
    <mergeCell ref="I174:J174"/>
    <mergeCell ref="K174:M174"/>
    <mergeCell ref="B175:C175"/>
    <mergeCell ref="F175:G175"/>
    <mergeCell ref="I175:J175"/>
    <mergeCell ref="K175:M175"/>
    <mergeCell ref="B176:C176"/>
    <mergeCell ref="F176:G176"/>
    <mergeCell ref="I176:J176"/>
    <mergeCell ref="K176:M176"/>
    <mergeCell ref="B177:C177"/>
    <mergeCell ref="F177:G177"/>
    <mergeCell ref="I177:J177"/>
    <mergeCell ref="K177:M177"/>
    <mergeCell ref="B178:C178"/>
    <mergeCell ref="F178:G178"/>
    <mergeCell ref="I178:J178"/>
    <mergeCell ref="K178:M178"/>
    <mergeCell ref="B179:C179"/>
    <mergeCell ref="F179:G179"/>
    <mergeCell ref="I179:J179"/>
    <mergeCell ref="K179:M179"/>
    <mergeCell ref="B180:C180"/>
    <mergeCell ref="F180:G180"/>
    <mergeCell ref="I180:J180"/>
    <mergeCell ref="K180:M180"/>
    <mergeCell ref="B181:C181"/>
    <mergeCell ref="F181:G181"/>
    <mergeCell ref="I181:J181"/>
    <mergeCell ref="K181:M181"/>
    <mergeCell ref="B182:C182"/>
    <mergeCell ref="F182:G182"/>
    <mergeCell ref="I182:J182"/>
    <mergeCell ref="K182:M182"/>
    <mergeCell ref="B183:C183"/>
    <mergeCell ref="F183:G183"/>
    <mergeCell ref="I183:J183"/>
    <mergeCell ref="K183:M183"/>
    <mergeCell ref="B184:C184"/>
    <mergeCell ref="F184:G184"/>
    <mergeCell ref="I184:J184"/>
    <mergeCell ref="K184:M184"/>
    <mergeCell ref="B185:C185"/>
    <mergeCell ref="F185:G185"/>
    <mergeCell ref="I185:J185"/>
    <mergeCell ref="K185:M185"/>
    <mergeCell ref="B186:C186"/>
    <mergeCell ref="F186:G186"/>
    <mergeCell ref="I186:J186"/>
    <mergeCell ref="K186:M186"/>
    <mergeCell ref="B187:C187"/>
    <mergeCell ref="F187:G187"/>
    <mergeCell ref="I187:J187"/>
    <mergeCell ref="K187:M187"/>
    <mergeCell ref="B188:C188"/>
    <mergeCell ref="F188:G188"/>
    <mergeCell ref="I188:J188"/>
    <mergeCell ref="K188:M188"/>
    <mergeCell ref="B189:C189"/>
    <mergeCell ref="F189:G189"/>
    <mergeCell ref="I189:J189"/>
    <mergeCell ref="K189:M189"/>
    <mergeCell ref="B190:C190"/>
    <mergeCell ref="F190:G190"/>
    <mergeCell ref="I190:J190"/>
    <mergeCell ref="K190:M190"/>
    <mergeCell ref="B191:C191"/>
    <mergeCell ref="F191:G191"/>
    <mergeCell ref="I191:J191"/>
    <mergeCell ref="K191:M191"/>
    <mergeCell ref="B192:C192"/>
    <mergeCell ref="F192:G192"/>
    <mergeCell ref="I192:J192"/>
    <mergeCell ref="K192:M192"/>
    <mergeCell ref="B193:C193"/>
    <mergeCell ref="F193:G193"/>
    <mergeCell ref="I193:J193"/>
    <mergeCell ref="K193:M193"/>
    <mergeCell ref="B194:C194"/>
    <mergeCell ref="F194:G194"/>
    <mergeCell ref="I194:J194"/>
    <mergeCell ref="K194:M194"/>
    <mergeCell ref="B195:C195"/>
    <mergeCell ref="F195:G195"/>
    <mergeCell ref="I195:J195"/>
    <mergeCell ref="K195:M195"/>
    <mergeCell ref="B196:C196"/>
    <mergeCell ref="F196:G196"/>
    <mergeCell ref="I196:J196"/>
    <mergeCell ref="K196:M196"/>
    <mergeCell ref="B197:C197"/>
    <mergeCell ref="F197:G197"/>
    <mergeCell ref="I197:J197"/>
    <mergeCell ref="K197:M197"/>
    <mergeCell ref="B198:C198"/>
    <mergeCell ref="F198:G198"/>
    <mergeCell ref="I198:J198"/>
    <mergeCell ref="K198:M198"/>
    <mergeCell ref="B199:C199"/>
    <mergeCell ref="F199:G199"/>
    <mergeCell ref="I199:J199"/>
    <mergeCell ref="K199:M199"/>
    <mergeCell ref="B200:C200"/>
    <mergeCell ref="F200:G200"/>
    <mergeCell ref="I200:J200"/>
    <mergeCell ref="K200:M200"/>
    <mergeCell ref="B201:C201"/>
    <mergeCell ref="F201:G201"/>
    <mergeCell ref="I201:J201"/>
    <mergeCell ref="K201:M201"/>
    <mergeCell ref="B202:C202"/>
    <mergeCell ref="F202:G202"/>
    <mergeCell ref="I202:J202"/>
    <mergeCell ref="K202:M202"/>
    <mergeCell ref="B203:C203"/>
    <mergeCell ref="F203:G203"/>
    <mergeCell ref="I203:J203"/>
    <mergeCell ref="K203:M203"/>
    <mergeCell ref="A204:D204"/>
    <mergeCell ref="E204:J204"/>
    <mergeCell ref="K204:M204"/>
    <mergeCell ref="A205:D206"/>
    <mergeCell ref="E205:G206"/>
    <mergeCell ref="I205:J205"/>
    <mergeCell ref="K205:M205"/>
    <mergeCell ref="I206:J206"/>
    <mergeCell ref="K206:M206"/>
    <mergeCell ref="B207:C207"/>
    <mergeCell ref="F207:G207"/>
    <mergeCell ref="I207:J207"/>
    <mergeCell ref="K207:M207"/>
    <mergeCell ref="B208:C208"/>
    <mergeCell ref="F208:G208"/>
    <mergeCell ref="I208:J208"/>
    <mergeCell ref="K208:M208"/>
    <mergeCell ref="B209:C209"/>
    <mergeCell ref="F209:G209"/>
    <mergeCell ref="I209:J209"/>
    <mergeCell ref="K209:M209"/>
    <mergeCell ref="B210:C210"/>
    <mergeCell ref="F210:G210"/>
    <mergeCell ref="I210:J210"/>
    <mergeCell ref="K210:M210"/>
    <mergeCell ref="A211:D212"/>
    <mergeCell ref="E211:G212"/>
    <mergeCell ref="I211:J211"/>
    <mergeCell ref="K211:M211"/>
    <mergeCell ref="I212:J212"/>
    <mergeCell ref="K212:M212"/>
    <mergeCell ref="B213:C213"/>
    <mergeCell ref="F213:G213"/>
    <mergeCell ref="I213:J213"/>
    <mergeCell ref="K213:M213"/>
    <mergeCell ref="B214:C214"/>
    <mergeCell ref="F214:G214"/>
    <mergeCell ref="I214:J214"/>
    <mergeCell ref="K214:M214"/>
    <mergeCell ref="B215:C215"/>
    <mergeCell ref="F215:G215"/>
    <mergeCell ref="I215:J215"/>
    <mergeCell ref="K215:M215"/>
    <mergeCell ref="B216:C216"/>
    <mergeCell ref="F216:G216"/>
    <mergeCell ref="I216:J216"/>
    <mergeCell ref="K216:M216"/>
    <mergeCell ref="B217:C217"/>
    <mergeCell ref="F217:G217"/>
    <mergeCell ref="I217:J217"/>
    <mergeCell ref="K217:M217"/>
    <mergeCell ref="B218:C218"/>
    <mergeCell ref="F218:G218"/>
    <mergeCell ref="I218:J218"/>
    <mergeCell ref="K218:M218"/>
    <mergeCell ref="B219:C219"/>
    <mergeCell ref="F219:G219"/>
    <mergeCell ref="I219:J219"/>
    <mergeCell ref="K219:M219"/>
    <mergeCell ref="B220:C220"/>
    <mergeCell ref="F220:G220"/>
    <mergeCell ref="I220:J220"/>
    <mergeCell ref="K220:M220"/>
    <mergeCell ref="B221:C221"/>
    <mergeCell ref="F221:G221"/>
    <mergeCell ref="I221:J221"/>
    <mergeCell ref="K221:M221"/>
    <mergeCell ref="B222:C222"/>
    <mergeCell ref="F222:G222"/>
    <mergeCell ref="I222:J222"/>
    <mergeCell ref="K222:M222"/>
    <mergeCell ref="B223:C223"/>
    <mergeCell ref="F223:G223"/>
    <mergeCell ref="I223:J223"/>
    <mergeCell ref="K223:M223"/>
    <mergeCell ref="B224:C224"/>
    <mergeCell ref="F224:G224"/>
    <mergeCell ref="I224:J224"/>
    <mergeCell ref="K224:M224"/>
    <mergeCell ref="B225:C225"/>
    <mergeCell ref="F225:G225"/>
    <mergeCell ref="I225:J225"/>
    <mergeCell ref="K225:M225"/>
    <mergeCell ref="B226:C226"/>
    <mergeCell ref="F226:G226"/>
    <mergeCell ref="I226:J226"/>
    <mergeCell ref="K226:M226"/>
    <mergeCell ref="B227:C227"/>
    <mergeCell ref="F227:G227"/>
    <mergeCell ref="I227:J227"/>
    <mergeCell ref="K227:M227"/>
    <mergeCell ref="B228:C228"/>
    <mergeCell ref="F228:G228"/>
    <mergeCell ref="I228:J228"/>
    <mergeCell ref="K228:M228"/>
    <mergeCell ref="A229:D230"/>
    <mergeCell ref="E229:G230"/>
    <mergeCell ref="I229:J229"/>
    <mergeCell ref="K229:M229"/>
    <mergeCell ref="I230:J230"/>
    <mergeCell ref="K230:M230"/>
    <mergeCell ref="B231:C231"/>
    <mergeCell ref="F231:G231"/>
    <mergeCell ref="I231:J231"/>
    <mergeCell ref="K231:M231"/>
    <mergeCell ref="B232:C232"/>
    <mergeCell ref="F232:G232"/>
    <mergeCell ref="I232:J232"/>
    <mergeCell ref="K232:M232"/>
    <mergeCell ref="B233:C233"/>
    <mergeCell ref="F233:G233"/>
    <mergeCell ref="I233:J233"/>
    <mergeCell ref="K233:M233"/>
    <mergeCell ref="A234:D235"/>
    <mergeCell ref="E234:G235"/>
    <mergeCell ref="I234:J234"/>
    <mergeCell ref="K234:M234"/>
    <mergeCell ref="I235:J235"/>
    <mergeCell ref="K235:M235"/>
    <mergeCell ref="B236:C236"/>
    <mergeCell ref="F236:G236"/>
    <mergeCell ref="I236:J236"/>
    <mergeCell ref="K236:M236"/>
    <mergeCell ref="B237:C237"/>
    <mergeCell ref="F237:G237"/>
    <mergeCell ref="I237:J237"/>
    <mergeCell ref="K237:M237"/>
    <mergeCell ref="B238:C238"/>
    <mergeCell ref="F238:G238"/>
    <mergeCell ref="I238:J238"/>
    <mergeCell ref="K238:M238"/>
    <mergeCell ref="B239:C239"/>
    <mergeCell ref="F239:G239"/>
    <mergeCell ref="I239:J239"/>
    <mergeCell ref="K239:M239"/>
    <mergeCell ref="A240:D241"/>
    <mergeCell ref="E240:G241"/>
    <mergeCell ref="I240:J240"/>
    <mergeCell ref="K240:M240"/>
    <mergeCell ref="I241:J241"/>
    <mergeCell ref="K241:M241"/>
    <mergeCell ref="B242:C242"/>
    <mergeCell ref="F242:G242"/>
    <mergeCell ref="I242:J242"/>
    <mergeCell ref="K242:M242"/>
    <mergeCell ref="B243:C243"/>
    <mergeCell ref="F243:G243"/>
    <mergeCell ref="I243:J243"/>
    <mergeCell ref="K243:M243"/>
    <mergeCell ref="B244:C244"/>
    <mergeCell ref="F244:G244"/>
    <mergeCell ref="I244:J244"/>
    <mergeCell ref="K244:M244"/>
    <mergeCell ref="A245:D246"/>
    <mergeCell ref="E245:G246"/>
    <mergeCell ref="I245:J245"/>
    <mergeCell ref="K245:M245"/>
    <mergeCell ref="I246:J246"/>
    <mergeCell ref="K246:M246"/>
    <mergeCell ref="B247:C247"/>
    <mergeCell ref="F247:G247"/>
    <mergeCell ref="I247:J247"/>
    <mergeCell ref="K247:M247"/>
    <mergeCell ref="B248:C248"/>
    <mergeCell ref="F248:G248"/>
    <mergeCell ref="I248:J248"/>
    <mergeCell ref="K248:M248"/>
    <mergeCell ref="A249:D250"/>
    <mergeCell ref="E249:G250"/>
    <mergeCell ref="I249:J249"/>
    <mergeCell ref="K249:M249"/>
    <mergeCell ref="I250:J250"/>
    <mergeCell ref="K250:M250"/>
    <mergeCell ref="B251:C251"/>
    <mergeCell ref="F251:G251"/>
    <mergeCell ref="I251:J251"/>
    <mergeCell ref="K251:M251"/>
    <mergeCell ref="B252:C252"/>
    <mergeCell ref="F252:G252"/>
    <mergeCell ref="I252:J252"/>
    <mergeCell ref="K252:M252"/>
    <mergeCell ref="A253:D254"/>
    <mergeCell ref="E253:G254"/>
    <mergeCell ref="I253:J253"/>
    <mergeCell ref="K253:M253"/>
    <mergeCell ref="I254:J254"/>
    <mergeCell ref="K254:M254"/>
    <mergeCell ref="B255:C255"/>
    <mergeCell ref="F255:G255"/>
    <mergeCell ref="I255:J255"/>
    <mergeCell ref="K255:M255"/>
    <mergeCell ref="B256:C256"/>
    <mergeCell ref="F256:G256"/>
    <mergeCell ref="I256:J256"/>
    <mergeCell ref="K256:M256"/>
    <mergeCell ref="B257:C257"/>
    <mergeCell ref="F257:G257"/>
    <mergeCell ref="I257:J257"/>
    <mergeCell ref="K257:M257"/>
    <mergeCell ref="A258:D259"/>
    <mergeCell ref="E258:G259"/>
    <mergeCell ref="I258:J258"/>
    <mergeCell ref="K258:M258"/>
    <mergeCell ref="I259:J259"/>
    <mergeCell ref="K259:M259"/>
    <mergeCell ref="B260:C260"/>
    <mergeCell ref="F260:G260"/>
    <mergeCell ref="I260:J260"/>
    <mergeCell ref="K260:M260"/>
    <mergeCell ref="B261:C261"/>
    <mergeCell ref="F261:G261"/>
    <mergeCell ref="I261:J261"/>
    <mergeCell ref="K261:M261"/>
    <mergeCell ref="B262:C262"/>
    <mergeCell ref="F262:G262"/>
    <mergeCell ref="I262:J262"/>
    <mergeCell ref="K262:M262"/>
    <mergeCell ref="B263:C263"/>
    <mergeCell ref="F263:G263"/>
    <mergeCell ref="I263:J263"/>
    <mergeCell ref="K263:M263"/>
    <mergeCell ref="B264:C264"/>
    <mergeCell ref="F264:G264"/>
    <mergeCell ref="I264:J264"/>
    <mergeCell ref="K264:M264"/>
    <mergeCell ref="A265:D266"/>
    <mergeCell ref="E265:G266"/>
    <mergeCell ref="I265:J265"/>
    <mergeCell ref="K265:M265"/>
    <mergeCell ref="I266:J266"/>
    <mergeCell ref="K266:M266"/>
    <mergeCell ref="B267:C267"/>
    <mergeCell ref="F267:G267"/>
    <mergeCell ref="I267:J267"/>
    <mergeCell ref="K267:M267"/>
    <mergeCell ref="B268:C268"/>
    <mergeCell ref="F268:G268"/>
    <mergeCell ref="I268:J268"/>
    <mergeCell ref="K268:M268"/>
    <mergeCell ref="A269:D270"/>
    <mergeCell ref="E269:G270"/>
    <mergeCell ref="I269:J269"/>
    <mergeCell ref="K269:M269"/>
    <mergeCell ref="I270:J270"/>
    <mergeCell ref="K270:M270"/>
    <mergeCell ref="B271:C271"/>
    <mergeCell ref="F271:G271"/>
    <mergeCell ref="I271:J271"/>
    <mergeCell ref="K271:M271"/>
    <mergeCell ref="A272:D272"/>
    <mergeCell ref="E272:J272"/>
    <mergeCell ref="K272:M272"/>
    <mergeCell ref="A273:D274"/>
    <mergeCell ref="E273:G274"/>
    <mergeCell ref="I273:J273"/>
    <mergeCell ref="K273:M273"/>
    <mergeCell ref="I274:J274"/>
    <mergeCell ref="K274:M274"/>
    <mergeCell ref="B275:C275"/>
    <mergeCell ref="F275:G275"/>
    <mergeCell ref="I275:J275"/>
    <mergeCell ref="K275:M275"/>
    <mergeCell ref="B276:C276"/>
    <mergeCell ref="F276:G276"/>
    <mergeCell ref="I276:J276"/>
    <mergeCell ref="K276:M276"/>
    <mergeCell ref="A277:D278"/>
    <mergeCell ref="E277:G278"/>
    <mergeCell ref="I277:J277"/>
    <mergeCell ref="K277:M277"/>
    <mergeCell ref="I278:J278"/>
    <mergeCell ref="K278:M278"/>
    <mergeCell ref="B279:C279"/>
    <mergeCell ref="F279:G279"/>
    <mergeCell ref="I279:J279"/>
    <mergeCell ref="K279:M279"/>
    <mergeCell ref="B280:C280"/>
    <mergeCell ref="F280:G280"/>
    <mergeCell ref="I280:J280"/>
    <mergeCell ref="K280:M280"/>
    <mergeCell ref="B281:C281"/>
    <mergeCell ref="F281:G281"/>
    <mergeCell ref="I281:J281"/>
    <mergeCell ref="K281:M281"/>
    <mergeCell ref="B282:C282"/>
    <mergeCell ref="F282:G282"/>
    <mergeCell ref="I282:J282"/>
    <mergeCell ref="K282:M282"/>
    <mergeCell ref="B283:C283"/>
    <mergeCell ref="F283:G283"/>
    <mergeCell ref="I283:J283"/>
    <mergeCell ref="K283:M283"/>
    <mergeCell ref="B284:C284"/>
    <mergeCell ref="F284:G284"/>
    <mergeCell ref="I284:J284"/>
    <mergeCell ref="K284:M284"/>
    <mergeCell ref="B285:C285"/>
    <mergeCell ref="F285:G285"/>
    <mergeCell ref="I285:J285"/>
    <mergeCell ref="K285:M285"/>
    <mergeCell ref="B286:C286"/>
    <mergeCell ref="F286:G286"/>
    <mergeCell ref="I286:J286"/>
    <mergeCell ref="K286:M286"/>
    <mergeCell ref="B287:C287"/>
    <mergeCell ref="F287:G287"/>
    <mergeCell ref="I287:J287"/>
    <mergeCell ref="K287:M287"/>
    <mergeCell ref="B288:C288"/>
    <mergeCell ref="F288:G288"/>
    <mergeCell ref="I288:J288"/>
    <mergeCell ref="K288:M288"/>
    <mergeCell ref="B289:C289"/>
    <mergeCell ref="F289:G289"/>
    <mergeCell ref="I289:J289"/>
    <mergeCell ref="K289:M289"/>
    <mergeCell ref="B290:C290"/>
    <mergeCell ref="F290:G290"/>
    <mergeCell ref="I290:J290"/>
    <mergeCell ref="K290:M290"/>
    <mergeCell ref="B291:C291"/>
    <mergeCell ref="F291:G291"/>
    <mergeCell ref="I291:J291"/>
    <mergeCell ref="K291:M291"/>
    <mergeCell ref="B292:C292"/>
    <mergeCell ref="F292:G292"/>
    <mergeCell ref="I292:J292"/>
    <mergeCell ref="K292:M292"/>
    <mergeCell ref="B293:C293"/>
    <mergeCell ref="F293:G293"/>
    <mergeCell ref="I293:J293"/>
    <mergeCell ref="K293:M293"/>
    <mergeCell ref="B294:C294"/>
    <mergeCell ref="F294:G294"/>
    <mergeCell ref="I294:J294"/>
    <mergeCell ref="K294:M294"/>
    <mergeCell ref="B295:C295"/>
    <mergeCell ref="F295:G295"/>
    <mergeCell ref="I295:J295"/>
    <mergeCell ref="K295:M295"/>
    <mergeCell ref="B296:C296"/>
    <mergeCell ref="F296:G296"/>
    <mergeCell ref="I296:J296"/>
    <mergeCell ref="K296:M296"/>
    <mergeCell ref="B297:C297"/>
    <mergeCell ref="F297:G297"/>
    <mergeCell ref="I297:J297"/>
    <mergeCell ref="K297:M297"/>
    <mergeCell ref="B298:C298"/>
    <mergeCell ref="F298:G298"/>
    <mergeCell ref="I298:J298"/>
    <mergeCell ref="K298:M298"/>
    <mergeCell ref="A299:D299"/>
    <mergeCell ref="E299:J299"/>
    <mergeCell ref="K299:M299"/>
    <mergeCell ref="A300:D301"/>
    <mergeCell ref="E300:G301"/>
    <mergeCell ref="I300:J300"/>
    <mergeCell ref="K300:M300"/>
    <mergeCell ref="I301:J301"/>
    <mergeCell ref="K301:M301"/>
    <mergeCell ref="B302:C302"/>
    <mergeCell ref="F302:G302"/>
    <mergeCell ref="I302:J302"/>
    <mergeCell ref="K302:M302"/>
    <mergeCell ref="B303:C303"/>
    <mergeCell ref="F303:G303"/>
    <mergeCell ref="I303:J303"/>
    <mergeCell ref="K303:M303"/>
    <mergeCell ref="B304:C304"/>
    <mergeCell ref="F304:G304"/>
    <mergeCell ref="I304:J304"/>
    <mergeCell ref="K304:M304"/>
    <mergeCell ref="B305:C305"/>
    <mergeCell ref="F305:G305"/>
    <mergeCell ref="I305:J305"/>
    <mergeCell ref="K305:M305"/>
    <mergeCell ref="B306:C306"/>
    <mergeCell ref="F306:G306"/>
    <mergeCell ref="I306:J306"/>
    <mergeCell ref="K306:M306"/>
    <mergeCell ref="B307:C307"/>
    <mergeCell ref="F307:G307"/>
    <mergeCell ref="I307:J307"/>
    <mergeCell ref="K307:M307"/>
    <mergeCell ref="A308:D309"/>
    <mergeCell ref="E308:G309"/>
    <mergeCell ref="I308:J308"/>
    <mergeCell ref="K308:M308"/>
    <mergeCell ref="I309:J309"/>
    <mergeCell ref="K309:M309"/>
    <mergeCell ref="B310:C310"/>
    <mergeCell ref="F310:G310"/>
    <mergeCell ref="I310:J310"/>
    <mergeCell ref="K310:M310"/>
    <mergeCell ref="B311:C311"/>
    <mergeCell ref="F311:G311"/>
    <mergeCell ref="I311:J311"/>
    <mergeCell ref="K311:M311"/>
    <mergeCell ref="B312:C312"/>
    <mergeCell ref="F312:G312"/>
    <mergeCell ref="I312:J312"/>
    <mergeCell ref="K312:M312"/>
    <mergeCell ref="A313:D314"/>
    <mergeCell ref="E313:G314"/>
    <mergeCell ref="I313:J313"/>
    <mergeCell ref="K313:M313"/>
    <mergeCell ref="I314:J314"/>
    <mergeCell ref="K314:M314"/>
    <mergeCell ref="B315:C315"/>
    <mergeCell ref="F315:G315"/>
    <mergeCell ref="I315:J315"/>
    <mergeCell ref="K315:M315"/>
    <mergeCell ref="B316:C316"/>
    <mergeCell ref="F316:G316"/>
    <mergeCell ref="I316:J316"/>
    <mergeCell ref="K316:M316"/>
    <mergeCell ref="B317:C317"/>
    <mergeCell ref="F317:G317"/>
    <mergeCell ref="I317:J317"/>
    <mergeCell ref="K317:M317"/>
    <mergeCell ref="B318:C318"/>
    <mergeCell ref="F318:G318"/>
    <mergeCell ref="I318:J318"/>
    <mergeCell ref="K318:M318"/>
    <mergeCell ref="B319:C319"/>
    <mergeCell ref="F319:G319"/>
    <mergeCell ref="I319:J319"/>
    <mergeCell ref="K319:M319"/>
    <mergeCell ref="B320:C320"/>
    <mergeCell ref="F320:G320"/>
    <mergeCell ref="I320:J320"/>
    <mergeCell ref="K320:M320"/>
    <mergeCell ref="A321:D322"/>
    <mergeCell ref="E321:G322"/>
    <mergeCell ref="I321:J321"/>
    <mergeCell ref="K321:M321"/>
    <mergeCell ref="I322:J322"/>
    <mergeCell ref="K322:M322"/>
    <mergeCell ref="B323:C323"/>
    <mergeCell ref="F323:G323"/>
    <mergeCell ref="I323:J323"/>
    <mergeCell ref="K323:M323"/>
    <mergeCell ref="B324:C324"/>
    <mergeCell ref="F324:G324"/>
    <mergeCell ref="I324:J324"/>
    <mergeCell ref="K324:M324"/>
    <mergeCell ref="B325:C325"/>
    <mergeCell ref="F325:G325"/>
    <mergeCell ref="I325:J325"/>
    <mergeCell ref="K325:M325"/>
    <mergeCell ref="A326:D327"/>
    <mergeCell ref="E326:G327"/>
    <mergeCell ref="I326:J326"/>
    <mergeCell ref="K326:M326"/>
    <mergeCell ref="I327:J327"/>
    <mergeCell ref="K327:M327"/>
    <mergeCell ref="B328:C328"/>
    <mergeCell ref="F328:G328"/>
    <mergeCell ref="I328:J328"/>
    <mergeCell ref="K328:M328"/>
    <mergeCell ref="A329:D330"/>
    <mergeCell ref="E329:G330"/>
    <mergeCell ref="I329:J329"/>
    <mergeCell ref="K329:M329"/>
    <mergeCell ref="I330:J330"/>
    <mergeCell ref="K330:M330"/>
    <mergeCell ref="B331:C331"/>
    <mergeCell ref="F331:G331"/>
    <mergeCell ref="I331:J331"/>
    <mergeCell ref="K331:M331"/>
    <mergeCell ref="B332:C332"/>
    <mergeCell ref="F332:G332"/>
    <mergeCell ref="I332:J332"/>
    <mergeCell ref="K332:M332"/>
    <mergeCell ref="B333:C333"/>
    <mergeCell ref="F333:G333"/>
    <mergeCell ref="I333:J333"/>
    <mergeCell ref="K333:M333"/>
    <mergeCell ref="B334:C334"/>
    <mergeCell ref="F334:G334"/>
    <mergeCell ref="I334:J334"/>
    <mergeCell ref="K334:M334"/>
    <mergeCell ref="A335:D336"/>
    <mergeCell ref="E335:G336"/>
    <mergeCell ref="I335:J335"/>
    <mergeCell ref="K335:M335"/>
    <mergeCell ref="I336:J336"/>
    <mergeCell ref="K336:M336"/>
    <mergeCell ref="B337:C337"/>
    <mergeCell ref="F337:G337"/>
    <mergeCell ref="I337:J337"/>
    <mergeCell ref="K337:M337"/>
    <mergeCell ref="B338:C338"/>
    <mergeCell ref="F338:G338"/>
    <mergeCell ref="I338:J338"/>
    <mergeCell ref="K338:M338"/>
    <mergeCell ref="A339:D340"/>
    <mergeCell ref="E339:G340"/>
    <mergeCell ref="I339:J339"/>
    <mergeCell ref="K339:M339"/>
    <mergeCell ref="I340:J340"/>
    <mergeCell ref="K340:M340"/>
    <mergeCell ref="B341:C341"/>
    <mergeCell ref="F341:G341"/>
    <mergeCell ref="I341:J341"/>
    <mergeCell ref="K341:M341"/>
    <mergeCell ref="B342:C342"/>
    <mergeCell ref="F342:G342"/>
    <mergeCell ref="I342:J342"/>
    <mergeCell ref="K342:M342"/>
    <mergeCell ref="A343:D344"/>
    <mergeCell ref="E343:G344"/>
    <mergeCell ref="I343:J343"/>
    <mergeCell ref="K343:M343"/>
    <mergeCell ref="I344:J344"/>
    <mergeCell ref="K344:M344"/>
    <mergeCell ref="B345:C345"/>
    <mergeCell ref="F345:G345"/>
    <mergeCell ref="I345:J345"/>
    <mergeCell ref="K345:M345"/>
    <mergeCell ref="B346:C346"/>
    <mergeCell ref="F346:G346"/>
    <mergeCell ref="I346:J346"/>
    <mergeCell ref="K346:M346"/>
    <mergeCell ref="A347:D348"/>
    <mergeCell ref="E347:G348"/>
    <mergeCell ref="I347:J347"/>
    <mergeCell ref="K347:M347"/>
    <mergeCell ref="I348:J348"/>
    <mergeCell ref="K348:M348"/>
    <mergeCell ref="B349:C349"/>
    <mergeCell ref="F349:G349"/>
    <mergeCell ref="I349:J349"/>
    <mergeCell ref="K349:M349"/>
    <mergeCell ref="B350:C350"/>
    <mergeCell ref="F350:G350"/>
    <mergeCell ref="I350:J350"/>
    <mergeCell ref="K350:M350"/>
    <mergeCell ref="B351:C351"/>
    <mergeCell ref="F351:G351"/>
    <mergeCell ref="I351:J351"/>
    <mergeCell ref="K351:M351"/>
    <mergeCell ref="B352:C352"/>
    <mergeCell ref="F352:G352"/>
    <mergeCell ref="I352:J352"/>
    <mergeCell ref="K352:M352"/>
    <mergeCell ref="B353:C353"/>
    <mergeCell ref="F353:G353"/>
    <mergeCell ref="I353:J353"/>
    <mergeCell ref="K353:M353"/>
    <mergeCell ref="B354:C354"/>
    <mergeCell ref="F354:G354"/>
    <mergeCell ref="I354:J354"/>
    <mergeCell ref="K354:M354"/>
    <mergeCell ref="B355:C355"/>
    <mergeCell ref="F355:G355"/>
    <mergeCell ref="I355:J355"/>
    <mergeCell ref="K355:M355"/>
    <mergeCell ref="B356:C356"/>
    <mergeCell ref="F356:G356"/>
    <mergeCell ref="I356:J356"/>
    <mergeCell ref="K356:M356"/>
    <mergeCell ref="B357:C357"/>
    <mergeCell ref="F357:G357"/>
    <mergeCell ref="I357:J357"/>
    <mergeCell ref="K357:M357"/>
    <mergeCell ref="B358:C358"/>
    <mergeCell ref="F358:G358"/>
    <mergeCell ref="I358:J358"/>
    <mergeCell ref="K358:M358"/>
    <mergeCell ref="B359:C359"/>
    <mergeCell ref="F359:G359"/>
    <mergeCell ref="I359:J359"/>
    <mergeCell ref="K359:M359"/>
    <mergeCell ref="B360:C360"/>
    <mergeCell ref="F360:G360"/>
    <mergeCell ref="I360:J360"/>
    <mergeCell ref="K360:M360"/>
    <mergeCell ref="B361:C361"/>
    <mergeCell ref="F361:G361"/>
    <mergeCell ref="I361:J361"/>
    <mergeCell ref="K361:M361"/>
    <mergeCell ref="B362:C362"/>
    <mergeCell ref="F362:G362"/>
    <mergeCell ref="I362:J362"/>
    <mergeCell ref="K362:M362"/>
    <mergeCell ref="B363:C363"/>
    <mergeCell ref="F363:G363"/>
    <mergeCell ref="I363:J363"/>
    <mergeCell ref="K363:M363"/>
    <mergeCell ref="B364:C364"/>
    <mergeCell ref="F364:G364"/>
    <mergeCell ref="I364:J364"/>
    <mergeCell ref="K364:M364"/>
    <mergeCell ref="B365:C365"/>
    <mergeCell ref="F365:G365"/>
    <mergeCell ref="I365:J365"/>
    <mergeCell ref="K365:M365"/>
    <mergeCell ref="B366:C366"/>
    <mergeCell ref="F366:G366"/>
    <mergeCell ref="I366:J366"/>
    <mergeCell ref="K366:M366"/>
    <mergeCell ref="B367:C367"/>
    <mergeCell ref="F367:G367"/>
    <mergeCell ref="I367:J367"/>
    <mergeCell ref="K367:M367"/>
    <mergeCell ref="B368:C368"/>
    <mergeCell ref="F368:G368"/>
    <mergeCell ref="I368:J368"/>
    <mergeCell ref="K368:M368"/>
    <mergeCell ref="B369:C369"/>
    <mergeCell ref="F369:G369"/>
    <mergeCell ref="I369:J369"/>
    <mergeCell ref="K369:M369"/>
    <mergeCell ref="B370:C370"/>
    <mergeCell ref="F370:G370"/>
    <mergeCell ref="I370:J370"/>
    <mergeCell ref="K370:M370"/>
    <mergeCell ref="B371:C371"/>
    <mergeCell ref="F371:G371"/>
    <mergeCell ref="I371:J371"/>
    <mergeCell ref="K371:M371"/>
    <mergeCell ref="B372:C372"/>
    <mergeCell ref="F372:G372"/>
    <mergeCell ref="I372:J372"/>
    <mergeCell ref="K372:M372"/>
    <mergeCell ref="B373:C373"/>
    <mergeCell ref="F373:G373"/>
    <mergeCell ref="I373:J373"/>
    <mergeCell ref="K373:M373"/>
    <mergeCell ref="B374:C374"/>
    <mergeCell ref="F374:G374"/>
    <mergeCell ref="I374:J374"/>
    <mergeCell ref="K374:M374"/>
    <mergeCell ref="B375:C375"/>
    <mergeCell ref="F375:G375"/>
    <mergeCell ref="I375:J375"/>
    <mergeCell ref="K375:M375"/>
    <mergeCell ref="B376:C376"/>
    <mergeCell ref="F376:G376"/>
    <mergeCell ref="I376:J376"/>
    <mergeCell ref="K376:M376"/>
    <mergeCell ref="B377:C377"/>
    <mergeCell ref="F377:G377"/>
    <mergeCell ref="I377:J377"/>
    <mergeCell ref="K377:M377"/>
    <mergeCell ref="B378:C378"/>
    <mergeCell ref="F378:G378"/>
    <mergeCell ref="I378:J378"/>
    <mergeCell ref="K378:M378"/>
    <mergeCell ref="B379:C379"/>
    <mergeCell ref="F379:G379"/>
    <mergeCell ref="I379:J379"/>
    <mergeCell ref="K379:M379"/>
    <mergeCell ref="B380:C380"/>
    <mergeCell ref="F380:G380"/>
    <mergeCell ref="I380:J380"/>
    <mergeCell ref="K380:M380"/>
    <mergeCell ref="B381:C381"/>
    <mergeCell ref="F381:G381"/>
    <mergeCell ref="I381:J381"/>
    <mergeCell ref="K381:M381"/>
    <mergeCell ref="B382:C382"/>
    <mergeCell ref="F382:G382"/>
    <mergeCell ref="I382:J382"/>
    <mergeCell ref="K382:M382"/>
    <mergeCell ref="B383:C383"/>
    <mergeCell ref="F383:G383"/>
    <mergeCell ref="I383:J383"/>
    <mergeCell ref="K383:M383"/>
    <mergeCell ref="B384:C384"/>
    <mergeCell ref="F384:G384"/>
    <mergeCell ref="I384:J384"/>
    <mergeCell ref="K384:M384"/>
    <mergeCell ref="B385:C385"/>
    <mergeCell ref="F385:G385"/>
    <mergeCell ref="I385:J385"/>
    <mergeCell ref="K385:M385"/>
    <mergeCell ref="B386:C386"/>
    <mergeCell ref="F386:G386"/>
    <mergeCell ref="I386:J386"/>
    <mergeCell ref="K386:M386"/>
    <mergeCell ref="B387:C387"/>
    <mergeCell ref="F387:G387"/>
    <mergeCell ref="I387:J387"/>
    <mergeCell ref="K387:M387"/>
    <mergeCell ref="A388:D389"/>
    <mergeCell ref="E388:G389"/>
    <mergeCell ref="I388:J388"/>
    <mergeCell ref="K388:M388"/>
    <mergeCell ref="I389:J389"/>
    <mergeCell ref="K389:M389"/>
    <mergeCell ref="B390:C390"/>
    <mergeCell ref="F390:G390"/>
    <mergeCell ref="I390:J390"/>
    <mergeCell ref="K390:M390"/>
    <mergeCell ref="B391:C391"/>
    <mergeCell ref="F391:G391"/>
    <mergeCell ref="I391:J391"/>
    <mergeCell ref="K391:M391"/>
    <mergeCell ref="B392:C392"/>
    <mergeCell ref="F392:G392"/>
    <mergeCell ref="I392:J392"/>
    <mergeCell ref="K392:M392"/>
    <mergeCell ref="B393:C393"/>
    <mergeCell ref="F393:G393"/>
    <mergeCell ref="I393:J393"/>
    <mergeCell ref="K393:M393"/>
    <mergeCell ref="B394:C394"/>
    <mergeCell ref="F394:G394"/>
    <mergeCell ref="I394:J394"/>
    <mergeCell ref="K394:M394"/>
    <mergeCell ref="B395:C395"/>
    <mergeCell ref="F395:G395"/>
    <mergeCell ref="I395:J395"/>
    <mergeCell ref="K395:M395"/>
    <mergeCell ref="B396:C396"/>
    <mergeCell ref="F396:G396"/>
    <mergeCell ref="I396:J396"/>
    <mergeCell ref="K396:M396"/>
    <mergeCell ref="B397:C397"/>
    <mergeCell ref="F397:G397"/>
    <mergeCell ref="I397:J397"/>
    <mergeCell ref="K397:M397"/>
    <mergeCell ref="B398:C398"/>
    <mergeCell ref="F398:G398"/>
    <mergeCell ref="I398:J398"/>
    <mergeCell ref="K398:M398"/>
    <mergeCell ref="B399:C399"/>
    <mergeCell ref="F399:G399"/>
    <mergeCell ref="I399:J399"/>
    <mergeCell ref="K399:M399"/>
    <mergeCell ref="B400:C400"/>
    <mergeCell ref="F400:G400"/>
    <mergeCell ref="I400:J400"/>
    <mergeCell ref="K400:M400"/>
    <mergeCell ref="B401:C401"/>
    <mergeCell ref="F401:G401"/>
    <mergeCell ref="I401:J401"/>
    <mergeCell ref="K401:M401"/>
    <mergeCell ref="B402:C402"/>
    <mergeCell ref="F402:G402"/>
    <mergeCell ref="I402:J402"/>
    <mergeCell ref="K402:M402"/>
    <mergeCell ref="A403:D404"/>
    <mergeCell ref="E403:G404"/>
    <mergeCell ref="I403:J403"/>
    <mergeCell ref="K403:M403"/>
    <mergeCell ref="I404:J404"/>
    <mergeCell ref="K404:M404"/>
    <mergeCell ref="B405:C405"/>
    <mergeCell ref="F405:G405"/>
    <mergeCell ref="I405:J405"/>
    <mergeCell ref="K405:M405"/>
    <mergeCell ref="B406:C406"/>
    <mergeCell ref="F406:G406"/>
    <mergeCell ref="I406:J406"/>
    <mergeCell ref="K406:M406"/>
    <mergeCell ref="A407:D407"/>
    <mergeCell ref="E407:J407"/>
    <mergeCell ref="K407:M407"/>
    <mergeCell ref="A408:D409"/>
    <mergeCell ref="E408:G409"/>
    <mergeCell ref="I408:J408"/>
    <mergeCell ref="K408:M408"/>
    <mergeCell ref="I409:J409"/>
    <mergeCell ref="K409:M409"/>
    <mergeCell ref="B410:C410"/>
    <mergeCell ref="F410:G410"/>
    <mergeCell ref="I410:J410"/>
    <mergeCell ref="K410:M410"/>
    <mergeCell ref="B411:C411"/>
    <mergeCell ref="F411:G411"/>
    <mergeCell ref="I411:J411"/>
    <mergeCell ref="K411:M411"/>
    <mergeCell ref="I416:J416"/>
    <mergeCell ref="K416:M416"/>
    <mergeCell ref="A412:D413"/>
    <mergeCell ref="E412:G413"/>
    <mergeCell ref="I412:J412"/>
    <mergeCell ref="K412:M412"/>
    <mergeCell ref="I413:J413"/>
    <mergeCell ref="K413:M413"/>
    <mergeCell ref="I418:J418"/>
    <mergeCell ref="K418:M418"/>
    <mergeCell ref="B414:C414"/>
    <mergeCell ref="F414:G414"/>
    <mergeCell ref="I414:J414"/>
    <mergeCell ref="K414:M414"/>
    <mergeCell ref="A415:D416"/>
    <mergeCell ref="E415:G416"/>
    <mergeCell ref="I415:J415"/>
    <mergeCell ref="K415:M415"/>
    <mergeCell ref="A419:B419"/>
    <mergeCell ref="C419:F419"/>
    <mergeCell ref="G419:I419"/>
    <mergeCell ref="J419:K419"/>
    <mergeCell ref="B417:C417"/>
    <mergeCell ref="F417:G417"/>
    <mergeCell ref="I417:J417"/>
    <mergeCell ref="K417:M417"/>
    <mergeCell ref="B418:C418"/>
    <mergeCell ref="F418:G418"/>
  </mergeCells>
  <printOptions/>
  <pageMargins left="0.39369446" right="0.39369446" top="0.39369446" bottom="0.393694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67"/>
  <sheetViews>
    <sheetView zoomScalePageLayoutView="0" workbookViewId="0" topLeftCell="A1">
      <pane ySplit="6" topLeftCell="A447" activePane="bottomLeft" state="frozen"/>
      <selection pane="topLeft" activeCell="A1" sqref="A1"/>
      <selection pane="bottomLeft" activeCell="N1" sqref="N1:R6"/>
    </sheetView>
  </sheetViews>
  <sheetFormatPr defaultColWidth="8.796875" defaultRowHeight="14.25"/>
  <cols>
    <col min="1" max="1" width="7.8984375" style="0" bestFit="1" customWidth="1"/>
    <col min="2" max="2" width="4.69921875" style="0" customWidth="1"/>
    <col min="3" max="3" width="2.3984375" style="0" customWidth="1"/>
    <col min="4" max="4" width="4.69921875" style="0" customWidth="1"/>
    <col min="5" max="5" width="9.3984375" style="0" customWidth="1"/>
    <col min="6" max="6" width="30.69921875" style="0" customWidth="1"/>
    <col min="7" max="7" width="2.3984375" style="0" customWidth="1"/>
    <col min="8" max="8" width="4.69921875" style="0" customWidth="1"/>
    <col min="9" max="9" width="0.1015625" style="0" customWidth="1"/>
    <col min="10" max="10" width="4.59765625" style="0" customWidth="1"/>
    <col min="11" max="11" width="2.5" style="0" customWidth="1"/>
    <col min="12" max="12" width="2.09765625" style="0" customWidth="1"/>
    <col min="13" max="13" width="7.09765625" style="0" customWidth="1"/>
  </cols>
  <sheetData>
    <row r="1" spans="1:18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>
        <v>3</v>
      </c>
      <c r="O1" s="90" t="s">
        <v>754</v>
      </c>
      <c r="P1" s="90"/>
      <c r="Q1" s="91" t="s">
        <v>755</v>
      </c>
      <c r="R1" s="91"/>
    </row>
    <row r="2" spans="1:18" ht="14.25">
      <c r="A2" s="41" t="s">
        <v>952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11" t="s">
        <v>27</v>
      </c>
      <c r="P2" s="11" t="s">
        <v>28</v>
      </c>
      <c r="Q2" s="11" t="s">
        <v>27</v>
      </c>
      <c r="R2" s="11" t="s">
        <v>28</v>
      </c>
    </row>
    <row r="3" spans="1:18" ht="14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t="s">
        <v>756</v>
      </c>
      <c r="O3" s="12">
        <f>O10+O27+O57+O104+O113+O143+O200+O283+O287+O424+O429+O437+O447+O457+O463+O569+O606+O614+O620+O628+O644+O649+O688+O692+O701+O749+O752+O153</f>
        <v>21511.56</v>
      </c>
      <c r="P3" s="12">
        <f>P11+P28+P58+P105+P114+P144+P201+P284+P288+P425+P430+P438+P448+P458+P464+P570+P607+P615+P621+P629+P645+P650+P689+P693+P702+P750+P753</f>
        <v>565.58</v>
      </c>
      <c r="Q3" s="13">
        <f>Q509+Q560+Q200+Q153+Q463</f>
        <v>4746.780000000001</v>
      </c>
      <c r="R3" s="13">
        <f>R154+R201+R510+R561+R464</f>
        <v>156</v>
      </c>
    </row>
    <row r="4" spans="1:18" ht="14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t="s">
        <v>757</v>
      </c>
      <c r="O4" s="14">
        <f>K756+K762+K773+K776+K780+K787+K797+K807+K812+K829+K837+K846+K854+K862+K986</f>
        <v>59847.700000000004</v>
      </c>
      <c r="P4" s="15"/>
      <c r="Q4" s="15"/>
      <c r="R4" s="15"/>
    </row>
    <row r="5" spans="1:18" ht="14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t="s">
        <v>758</v>
      </c>
      <c r="O5" s="16">
        <f>O815</f>
        <v>360</v>
      </c>
      <c r="P5" s="17">
        <f>P816</f>
        <v>230</v>
      </c>
      <c r="Q5" s="15"/>
      <c r="R5" s="15"/>
    </row>
    <row r="6" spans="1:18" ht="14.25">
      <c r="A6" s="43" t="s">
        <v>4</v>
      </c>
      <c r="B6" s="80"/>
      <c r="C6" s="80"/>
      <c r="D6" s="44"/>
      <c r="E6" s="3" t="s">
        <v>5</v>
      </c>
      <c r="F6" s="81" t="s">
        <v>6</v>
      </c>
      <c r="G6" s="82"/>
      <c r="H6" s="85" t="s">
        <v>7</v>
      </c>
      <c r="I6" s="81" t="s">
        <v>8</v>
      </c>
      <c r="J6" s="82"/>
      <c r="K6" s="81" t="s">
        <v>9</v>
      </c>
      <c r="L6" s="87"/>
      <c r="M6" s="82"/>
      <c r="N6" t="s">
        <v>759</v>
      </c>
      <c r="O6" s="18">
        <f>O1063+O1033+O1030+O1022</f>
        <v>625</v>
      </c>
      <c r="P6" s="18">
        <f>P1023+P1031+P1034+P1064</f>
        <v>130</v>
      </c>
      <c r="Q6" s="15"/>
      <c r="R6" s="15"/>
    </row>
    <row r="7" spans="1:13" ht="14.25">
      <c r="A7" s="2" t="s">
        <v>10</v>
      </c>
      <c r="B7" s="43" t="s">
        <v>11</v>
      </c>
      <c r="C7" s="44"/>
      <c r="D7" s="2" t="s">
        <v>12</v>
      </c>
      <c r="E7" s="4" t="s">
        <v>13</v>
      </c>
      <c r="F7" s="83"/>
      <c r="G7" s="84"/>
      <c r="H7" s="86"/>
      <c r="I7" s="83"/>
      <c r="J7" s="84"/>
      <c r="K7" s="83"/>
      <c r="L7" s="88"/>
      <c r="M7" s="84"/>
    </row>
    <row r="8" spans="1:13" ht="14.25">
      <c r="A8" s="5" t="s">
        <v>14</v>
      </c>
      <c r="B8" s="77" t="s">
        <v>15</v>
      </c>
      <c r="C8" s="78"/>
      <c r="D8" s="5" t="s">
        <v>16</v>
      </c>
      <c r="E8" s="5" t="s">
        <v>17</v>
      </c>
      <c r="F8" s="77" t="s">
        <v>18</v>
      </c>
      <c r="G8" s="78"/>
      <c r="H8" s="5" t="s">
        <v>19</v>
      </c>
      <c r="I8" s="77" t="s">
        <v>20</v>
      </c>
      <c r="J8" s="78"/>
      <c r="K8" s="77" t="s">
        <v>21</v>
      </c>
      <c r="L8" s="79"/>
      <c r="M8" s="78"/>
    </row>
    <row r="9" spans="1:13" ht="15" thickBot="1">
      <c r="A9" s="65" t="s">
        <v>22</v>
      </c>
      <c r="B9" s="66"/>
      <c r="C9" s="66"/>
      <c r="D9" s="66"/>
      <c r="E9" s="66" t="s">
        <v>23</v>
      </c>
      <c r="F9" s="66"/>
      <c r="G9" s="66"/>
      <c r="H9" s="66"/>
      <c r="I9" s="66"/>
      <c r="J9" s="66"/>
      <c r="K9" s="66"/>
      <c r="L9" s="66"/>
      <c r="M9" s="67"/>
    </row>
    <row r="10" spans="1:15" ht="15" thickBot="1">
      <c r="A10" s="53" t="s">
        <v>24</v>
      </c>
      <c r="B10" s="54"/>
      <c r="C10" s="54"/>
      <c r="D10" s="54"/>
      <c r="E10" s="54" t="s">
        <v>25</v>
      </c>
      <c r="F10" s="54"/>
      <c r="G10" s="54"/>
      <c r="H10" s="6" t="s">
        <v>26</v>
      </c>
      <c r="I10" s="57" t="s">
        <v>27</v>
      </c>
      <c r="J10" s="58"/>
      <c r="K10" s="59">
        <v>1001.62</v>
      </c>
      <c r="L10" s="59"/>
      <c r="M10" s="60"/>
      <c r="O10" s="19">
        <v>1001.62</v>
      </c>
    </row>
    <row r="11" spans="1:16" ht="15" thickBot="1">
      <c r="A11" s="55"/>
      <c r="B11" s="56"/>
      <c r="C11" s="56"/>
      <c r="D11" s="56"/>
      <c r="E11" s="56"/>
      <c r="F11" s="56"/>
      <c r="G11" s="56"/>
      <c r="H11" s="7" t="s">
        <v>26</v>
      </c>
      <c r="I11" s="61" t="s">
        <v>28</v>
      </c>
      <c r="J11" s="62"/>
      <c r="K11" s="63">
        <v>0</v>
      </c>
      <c r="L11" s="63"/>
      <c r="M11" s="64"/>
      <c r="P11" s="19"/>
    </row>
    <row r="12" spans="1:13" ht="14.25">
      <c r="A12" s="8" t="s">
        <v>953</v>
      </c>
      <c r="B12" s="43" t="s">
        <v>954</v>
      </c>
      <c r="C12" s="44"/>
      <c r="D12" s="9" t="s">
        <v>31</v>
      </c>
      <c r="E12" s="8" t="s">
        <v>57</v>
      </c>
      <c r="F12" s="45" t="s">
        <v>58</v>
      </c>
      <c r="G12" s="46"/>
      <c r="H12" s="2" t="s">
        <v>15</v>
      </c>
      <c r="I12" s="43" t="s">
        <v>34</v>
      </c>
      <c r="J12" s="44"/>
      <c r="K12" s="50">
        <v>0.71</v>
      </c>
      <c r="L12" s="51"/>
      <c r="M12" s="52"/>
    </row>
    <row r="13" spans="1:13" ht="14.25">
      <c r="A13" s="8" t="s">
        <v>953</v>
      </c>
      <c r="B13" s="43" t="s">
        <v>955</v>
      </c>
      <c r="C13" s="44"/>
      <c r="D13" s="9" t="s">
        <v>31</v>
      </c>
      <c r="E13" s="8" t="s">
        <v>32</v>
      </c>
      <c r="F13" s="45" t="s">
        <v>33</v>
      </c>
      <c r="G13" s="46"/>
      <c r="H13" s="2" t="s">
        <v>17</v>
      </c>
      <c r="I13" s="43" t="s">
        <v>34</v>
      </c>
      <c r="J13" s="44"/>
      <c r="K13" s="50">
        <v>3.03</v>
      </c>
      <c r="L13" s="51"/>
      <c r="M13" s="52"/>
    </row>
    <row r="14" spans="1:13" ht="14.25">
      <c r="A14" s="8" t="s">
        <v>956</v>
      </c>
      <c r="B14" s="43" t="s">
        <v>957</v>
      </c>
      <c r="C14" s="44"/>
      <c r="D14" s="9" t="s">
        <v>100</v>
      </c>
      <c r="E14" s="8" t="s">
        <v>32</v>
      </c>
      <c r="F14" s="45" t="s">
        <v>33</v>
      </c>
      <c r="G14" s="46"/>
      <c r="H14" s="2" t="s">
        <v>16</v>
      </c>
      <c r="I14" s="43" t="s">
        <v>34</v>
      </c>
      <c r="J14" s="44"/>
      <c r="K14" s="50">
        <v>1.63</v>
      </c>
      <c r="L14" s="51"/>
      <c r="M14" s="52"/>
    </row>
    <row r="15" spans="1:13" ht="14.25">
      <c r="A15" s="8" t="s">
        <v>958</v>
      </c>
      <c r="B15" s="43" t="s">
        <v>959</v>
      </c>
      <c r="C15" s="44"/>
      <c r="D15" s="9" t="s">
        <v>31</v>
      </c>
      <c r="E15" s="8" t="s">
        <v>32</v>
      </c>
      <c r="F15" s="45" t="s">
        <v>33</v>
      </c>
      <c r="G15" s="46"/>
      <c r="H15" s="2" t="s">
        <v>16</v>
      </c>
      <c r="I15" s="43" t="s">
        <v>34</v>
      </c>
      <c r="J15" s="44"/>
      <c r="K15" s="50">
        <v>1.65</v>
      </c>
      <c r="L15" s="51"/>
      <c r="M15" s="52"/>
    </row>
    <row r="16" spans="1:13" ht="14.25">
      <c r="A16" s="8" t="s">
        <v>960</v>
      </c>
      <c r="B16" s="43" t="s">
        <v>961</v>
      </c>
      <c r="C16" s="44"/>
      <c r="D16" s="9" t="s">
        <v>31</v>
      </c>
      <c r="E16" s="8" t="s">
        <v>32</v>
      </c>
      <c r="F16" s="45" t="s">
        <v>33</v>
      </c>
      <c r="G16" s="46"/>
      <c r="H16" s="2" t="s">
        <v>15</v>
      </c>
      <c r="I16" s="43" t="s">
        <v>34</v>
      </c>
      <c r="J16" s="44"/>
      <c r="K16" s="50">
        <v>1.56</v>
      </c>
      <c r="L16" s="51"/>
      <c r="M16" s="52"/>
    </row>
    <row r="17" spans="1:13" ht="14.25">
      <c r="A17" s="8" t="s">
        <v>962</v>
      </c>
      <c r="B17" s="43" t="s">
        <v>963</v>
      </c>
      <c r="C17" s="44"/>
      <c r="D17" s="9" t="s">
        <v>31</v>
      </c>
      <c r="E17" s="8" t="s">
        <v>32</v>
      </c>
      <c r="F17" s="45" t="s">
        <v>33</v>
      </c>
      <c r="G17" s="46"/>
      <c r="H17" s="2" t="s">
        <v>17</v>
      </c>
      <c r="I17" s="43" t="s">
        <v>34</v>
      </c>
      <c r="J17" s="44"/>
      <c r="K17" s="50">
        <v>1.83</v>
      </c>
      <c r="L17" s="51"/>
      <c r="M17" s="52"/>
    </row>
    <row r="18" spans="1:13" ht="14.25">
      <c r="A18" s="8" t="s">
        <v>962</v>
      </c>
      <c r="B18" s="43" t="s">
        <v>964</v>
      </c>
      <c r="C18" s="44"/>
      <c r="D18" s="9" t="s">
        <v>31</v>
      </c>
      <c r="E18" s="8" t="s">
        <v>32</v>
      </c>
      <c r="F18" s="45" t="s">
        <v>33</v>
      </c>
      <c r="G18" s="46"/>
      <c r="H18" s="2" t="s">
        <v>16</v>
      </c>
      <c r="I18" s="43" t="s">
        <v>34</v>
      </c>
      <c r="J18" s="44"/>
      <c r="K18" s="50">
        <v>0.77</v>
      </c>
      <c r="L18" s="51"/>
      <c r="M18" s="52"/>
    </row>
    <row r="19" spans="1:13" ht="14.25">
      <c r="A19" s="8" t="s">
        <v>962</v>
      </c>
      <c r="B19" s="43" t="s">
        <v>965</v>
      </c>
      <c r="C19" s="44"/>
      <c r="D19" s="9" t="s">
        <v>31</v>
      </c>
      <c r="E19" s="8" t="s">
        <v>32</v>
      </c>
      <c r="F19" s="45" t="s">
        <v>33</v>
      </c>
      <c r="G19" s="46"/>
      <c r="H19" s="2" t="s">
        <v>16</v>
      </c>
      <c r="I19" s="43" t="s">
        <v>34</v>
      </c>
      <c r="J19" s="44"/>
      <c r="K19" s="50">
        <v>1.63</v>
      </c>
      <c r="L19" s="51"/>
      <c r="M19" s="52"/>
    </row>
    <row r="20" spans="1:13" ht="14.25">
      <c r="A20" s="8" t="s">
        <v>962</v>
      </c>
      <c r="B20" s="43" t="s">
        <v>966</v>
      </c>
      <c r="C20" s="44"/>
      <c r="D20" s="9" t="s">
        <v>31</v>
      </c>
      <c r="E20" s="8" t="s">
        <v>48</v>
      </c>
      <c r="F20" s="45" t="s">
        <v>49</v>
      </c>
      <c r="G20" s="46"/>
      <c r="H20" s="2" t="s">
        <v>15</v>
      </c>
      <c r="I20" s="43" t="s">
        <v>34</v>
      </c>
      <c r="J20" s="44"/>
      <c r="K20" s="50">
        <v>3.1</v>
      </c>
      <c r="L20" s="51"/>
      <c r="M20" s="52"/>
    </row>
    <row r="21" spans="1:13" ht="14.25">
      <c r="A21" s="8" t="s">
        <v>962</v>
      </c>
      <c r="B21" s="43" t="s">
        <v>334</v>
      </c>
      <c r="C21" s="44"/>
      <c r="D21" s="9" t="s">
        <v>31</v>
      </c>
      <c r="E21" s="8" t="s">
        <v>32</v>
      </c>
      <c r="F21" s="45" t="s">
        <v>33</v>
      </c>
      <c r="G21" s="46"/>
      <c r="H21" s="2" t="s">
        <v>16</v>
      </c>
      <c r="I21" s="43" t="s">
        <v>34</v>
      </c>
      <c r="J21" s="44"/>
      <c r="K21" s="50">
        <v>1.5</v>
      </c>
      <c r="L21" s="51"/>
      <c r="M21" s="52"/>
    </row>
    <row r="22" spans="1:13" ht="14.25">
      <c r="A22" s="8" t="s">
        <v>962</v>
      </c>
      <c r="B22" s="43" t="s">
        <v>967</v>
      </c>
      <c r="C22" s="44"/>
      <c r="D22" s="9" t="s">
        <v>31</v>
      </c>
      <c r="E22" s="8" t="s">
        <v>32</v>
      </c>
      <c r="F22" s="45" t="s">
        <v>33</v>
      </c>
      <c r="G22" s="46"/>
      <c r="H22" s="2" t="s">
        <v>15</v>
      </c>
      <c r="I22" s="43" t="s">
        <v>34</v>
      </c>
      <c r="J22" s="44"/>
      <c r="K22" s="50">
        <v>1.73</v>
      </c>
      <c r="L22" s="51"/>
      <c r="M22" s="52"/>
    </row>
    <row r="23" spans="1:13" ht="14.25">
      <c r="A23" s="8" t="s">
        <v>962</v>
      </c>
      <c r="B23" s="43" t="s">
        <v>968</v>
      </c>
      <c r="C23" s="44"/>
      <c r="D23" s="9" t="s">
        <v>31</v>
      </c>
      <c r="E23" s="8" t="s">
        <v>32</v>
      </c>
      <c r="F23" s="45" t="s">
        <v>33</v>
      </c>
      <c r="G23" s="46"/>
      <c r="H23" s="2" t="s">
        <v>15</v>
      </c>
      <c r="I23" s="43" t="s">
        <v>34</v>
      </c>
      <c r="J23" s="44"/>
      <c r="K23" s="50">
        <v>1.31</v>
      </c>
      <c r="L23" s="51"/>
      <c r="M23" s="52"/>
    </row>
    <row r="24" spans="1:13" ht="14.25">
      <c r="A24" s="8" t="s">
        <v>962</v>
      </c>
      <c r="B24" s="43" t="s">
        <v>128</v>
      </c>
      <c r="C24" s="44"/>
      <c r="D24" s="9" t="s">
        <v>31</v>
      </c>
      <c r="E24" s="8" t="s">
        <v>32</v>
      </c>
      <c r="F24" s="45" t="s">
        <v>33</v>
      </c>
      <c r="G24" s="46"/>
      <c r="H24" s="2" t="s">
        <v>15</v>
      </c>
      <c r="I24" s="43" t="s">
        <v>34</v>
      </c>
      <c r="J24" s="44"/>
      <c r="K24" s="50">
        <v>2.3</v>
      </c>
      <c r="L24" s="51"/>
      <c r="M24" s="52"/>
    </row>
    <row r="25" spans="1:13" ht="14.25">
      <c r="A25" s="8" t="s">
        <v>969</v>
      </c>
      <c r="B25" s="43" t="s">
        <v>776</v>
      </c>
      <c r="C25" s="44"/>
      <c r="D25" s="9" t="s">
        <v>31</v>
      </c>
      <c r="E25" s="8" t="s">
        <v>37</v>
      </c>
      <c r="F25" s="45" t="s">
        <v>38</v>
      </c>
      <c r="G25" s="46"/>
      <c r="H25" s="2" t="s">
        <v>15</v>
      </c>
      <c r="I25" s="43" t="s">
        <v>34</v>
      </c>
      <c r="J25" s="44"/>
      <c r="K25" s="50">
        <v>0.77</v>
      </c>
      <c r="L25" s="51"/>
      <c r="M25" s="52"/>
    </row>
    <row r="26" spans="1:13" ht="15" thickBot="1">
      <c r="A26" s="8" t="s">
        <v>969</v>
      </c>
      <c r="B26" s="43" t="s">
        <v>970</v>
      </c>
      <c r="C26" s="44"/>
      <c r="D26" s="9" t="s">
        <v>31</v>
      </c>
      <c r="E26" s="8" t="s">
        <v>43</v>
      </c>
      <c r="F26" s="45" t="s">
        <v>44</v>
      </c>
      <c r="G26" s="46"/>
      <c r="H26" s="2" t="s">
        <v>16</v>
      </c>
      <c r="I26" s="43" t="s">
        <v>34</v>
      </c>
      <c r="J26" s="44"/>
      <c r="K26" s="50">
        <v>0.51</v>
      </c>
      <c r="L26" s="51"/>
      <c r="M26" s="52"/>
    </row>
    <row r="27" spans="1:15" ht="15" thickBot="1">
      <c r="A27" s="53" t="s">
        <v>60</v>
      </c>
      <c r="B27" s="54"/>
      <c r="C27" s="54"/>
      <c r="D27" s="54"/>
      <c r="E27" s="54" t="s">
        <v>61</v>
      </c>
      <c r="F27" s="54"/>
      <c r="G27" s="54"/>
      <c r="H27" s="6" t="s">
        <v>26</v>
      </c>
      <c r="I27" s="57" t="s">
        <v>27</v>
      </c>
      <c r="J27" s="58"/>
      <c r="K27" s="59">
        <v>1247.24</v>
      </c>
      <c r="L27" s="59"/>
      <c r="M27" s="60"/>
      <c r="O27" s="19">
        <v>1247.24</v>
      </c>
    </row>
    <row r="28" spans="1:16" ht="15" thickBot="1">
      <c r="A28" s="55"/>
      <c r="B28" s="56"/>
      <c r="C28" s="56"/>
      <c r="D28" s="56"/>
      <c r="E28" s="56"/>
      <c r="F28" s="56"/>
      <c r="G28" s="56"/>
      <c r="H28" s="7" t="s">
        <v>26</v>
      </c>
      <c r="I28" s="61" t="s">
        <v>28</v>
      </c>
      <c r="J28" s="62"/>
      <c r="K28" s="63">
        <v>0</v>
      </c>
      <c r="L28" s="63"/>
      <c r="M28" s="64"/>
      <c r="P28" s="19"/>
    </row>
    <row r="29" spans="1:13" ht="14.25">
      <c r="A29" s="8" t="s">
        <v>953</v>
      </c>
      <c r="B29" s="43" t="s">
        <v>971</v>
      </c>
      <c r="C29" s="44"/>
      <c r="D29" s="9" t="s">
        <v>31</v>
      </c>
      <c r="E29" s="8" t="s">
        <v>72</v>
      </c>
      <c r="F29" s="45" t="s">
        <v>73</v>
      </c>
      <c r="G29" s="46"/>
      <c r="H29" s="2" t="s">
        <v>15</v>
      </c>
      <c r="I29" s="43" t="s">
        <v>34</v>
      </c>
      <c r="J29" s="44"/>
      <c r="K29" s="50">
        <v>0.69</v>
      </c>
      <c r="L29" s="51"/>
      <c r="M29" s="52"/>
    </row>
    <row r="30" spans="1:13" ht="14.25">
      <c r="A30" s="8" t="s">
        <v>953</v>
      </c>
      <c r="B30" s="43" t="s">
        <v>972</v>
      </c>
      <c r="C30" s="44"/>
      <c r="D30" s="9" t="s">
        <v>31</v>
      </c>
      <c r="E30" s="8" t="s">
        <v>72</v>
      </c>
      <c r="F30" s="45" t="s">
        <v>73</v>
      </c>
      <c r="G30" s="46"/>
      <c r="H30" s="2" t="s">
        <v>15</v>
      </c>
      <c r="I30" s="43" t="s">
        <v>34</v>
      </c>
      <c r="J30" s="44"/>
      <c r="K30" s="50">
        <v>1.99</v>
      </c>
      <c r="L30" s="51"/>
      <c r="M30" s="52"/>
    </row>
    <row r="31" spans="1:13" ht="14.25">
      <c r="A31" s="8" t="s">
        <v>953</v>
      </c>
      <c r="B31" s="43" t="s">
        <v>973</v>
      </c>
      <c r="C31" s="44"/>
      <c r="D31" s="9" t="s">
        <v>31</v>
      </c>
      <c r="E31" s="8" t="s">
        <v>64</v>
      </c>
      <c r="F31" s="45" t="s">
        <v>65</v>
      </c>
      <c r="G31" s="46"/>
      <c r="H31" s="2" t="s">
        <v>15</v>
      </c>
      <c r="I31" s="43" t="s">
        <v>34</v>
      </c>
      <c r="J31" s="44"/>
      <c r="K31" s="50">
        <v>0.74</v>
      </c>
      <c r="L31" s="51"/>
      <c r="M31" s="52"/>
    </row>
    <row r="32" spans="1:13" ht="14.25">
      <c r="A32" s="8" t="s">
        <v>953</v>
      </c>
      <c r="B32" s="43" t="s">
        <v>974</v>
      </c>
      <c r="C32" s="44"/>
      <c r="D32" s="9" t="s">
        <v>31</v>
      </c>
      <c r="E32" s="8" t="s">
        <v>72</v>
      </c>
      <c r="F32" s="45" t="s">
        <v>73</v>
      </c>
      <c r="G32" s="46"/>
      <c r="H32" s="2" t="s">
        <v>15</v>
      </c>
      <c r="I32" s="43" t="s">
        <v>34</v>
      </c>
      <c r="J32" s="44"/>
      <c r="K32" s="50">
        <v>0.45</v>
      </c>
      <c r="L32" s="51"/>
      <c r="M32" s="52"/>
    </row>
    <row r="33" spans="1:13" ht="14.25">
      <c r="A33" s="8" t="s">
        <v>956</v>
      </c>
      <c r="B33" s="43" t="s">
        <v>975</v>
      </c>
      <c r="C33" s="44"/>
      <c r="D33" s="9" t="s">
        <v>31</v>
      </c>
      <c r="E33" s="8" t="s">
        <v>64</v>
      </c>
      <c r="F33" s="45" t="s">
        <v>65</v>
      </c>
      <c r="G33" s="46"/>
      <c r="H33" s="2" t="s">
        <v>16</v>
      </c>
      <c r="I33" s="43" t="s">
        <v>34</v>
      </c>
      <c r="J33" s="44"/>
      <c r="K33" s="50">
        <v>0.37</v>
      </c>
      <c r="L33" s="51"/>
      <c r="M33" s="52"/>
    </row>
    <row r="34" spans="1:13" ht="14.25">
      <c r="A34" s="8" t="s">
        <v>956</v>
      </c>
      <c r="B34" s="43" t="s">
        <v>957</v>
      </c>
      <c r="C34" s="44"/>
      <c r="D34" s="9" t="s">
        <v>100</v>
      </c>
      <c r="E34" s="8" t="s">
        <v>64</v>
      </c>
      <c r="F34" s="45" t="s">
        <v>65</v>
      </c>
      <c r="G34" s="46"/>
      <c r="H34" s="2" t="s">
        <v>16</v>
      </c>
      <c r="I34" s="43" t="s">
        <v>34</v>
      </c>
      <c r="J34" s="44"/>
      <c r="K34" s="50">
        <v>0.33</v>
      </c>
      <c r="L34" s="51"/>
      <c r="M34" s="52"/>
    </row>
    <row r="35" spans="1:13" ht="14.25">
      <c r="A35" s="8" t="s">
        <v>956</v>
      </c>
      <c r="B35" s="43" t="s">
        <v>976</v>
      </c>
      <c r="C35" s="44"/>
      <c r="D35" s="9" t="s">
        <v>31</v>
      </c>
      <c r="E35" s="8" t="s">
        <v>64</v>
      </c>
      <c r="F35" s="45" t="s">
        <v>65</v>
      </c>
      <c r="G35" s="46"/>
      <c r="H35" s="2" t="s">
        <v>16</v>
      </c>
      <c r="I35" s="43" t="s">
        <v>34</v>
      </c>
      <c r="J35" s="44"/>
      <c r="K35" s="50">
        <v>0.55</v>
      </c>
      <c r="L35" s="51"/>
      <c r="M35" s="52"/>
    </row>
    <row r="36" spans="1:13" ht="14.25">
      <c r="A36" s="8" t="s">
        <v>956</v>
      </c>
      <c r="B36" s="43" t="s">
        <v>977</v>
      </c>
      <c r="C36" s="44"/>
      <c r="D36" s="9" t="s">
        <v>31</v>
      </c>
      <c r="E36" s="8" t="s">
        <v>72</v>
      </c>
      <c r="F36" s="45" t="s">
        <v>73</v>
      </c>
      <c r="G36" s="46"/>
      <c r="H36" s="2" t="s">
        <v>16</v>
      </c>
      <c r="I36" s="43" t="s">
        <v>34</v>
      </c>
      <c r="J36" s="44"/>
      <c r="K36" s="50">
        <v>0.3</v>
      </c>
      <c r="L36" s="51"/>
      <c r="M36" s="52"/>
    </row>
    <row r="37" spans="1:13" ht="14.25">
      <c r="A37" s="8" t="s">
        <v>956</v>
      </c>
      <c r="B37" s="43" t="s">
        <v>978</v>
      </c>
      <c r="C37" s="44"/>
      <c r="D37" s="9" t="s">
        <v>31</v>
      </c>
      <c r="E37" s="8" t="s">
        <v>64</v>
      </c>
      <c r="F37" s="45" t="s">
        <v>65</v>
      </c>
      <c r="G37" s="46"/>
      <c r="H37" s="2" t="s">
        <v>16</v>
      </c>
      <c r="I37" s="43" t="s">
        <v>34</v>
      </c>
      <c r="J37" s="44"/>
      <c r="K37" s="50">
        <v>0.34</v>
      </c>
      <c r="L37" s="51"/>
      <c r="M37" s="52"/>
    </row>
    <row r="38" spans="1:13" ht="14.25">
      <c r="A38" s="8" t="s">
        <v>958</v>
      </c>
      <c r="B38" s="43" t="s">
        <v>979</v>
      </c>
      <c r="C38" s="44"/>
      <c r="D38" s="9" t="s">
        <v>31</v>
      </c>
      <c r="E38" s="8" t="s">
        <v>64</v>
      </c>
      <c r="F38" s="45" t="s">
        <v>65</v>
      </c>
      <c r="G38" s="46"/>
      <c r="H38" s="2" t="s">
        <v>15</v>
      </c>
      <c r="I38" s="43" t="s">
        <v>34</v>
      </c>
      <c r="J38" s="44"/>
      <c r="K38" s="50">
        <v>1.83</v>
      </c>
      <c r="L38" s="51"/>
      <c r="M38" s="52"/>
    </row>
    <row r="39" spans="1:13" ht="14.25">
      <c r="A39" s="8" t="s">
        <v>958</v>
      </c>
      <c r="B39" s="43" t="s">
        <v>980</v>
      </c>
      <c r="C39" s="44"/>
      <c r="D39" s="9" t="s">
        <v>31</v>
      </c>
      <c r="E39" s="8" t="s">
        <v>64</v>
      </c>
      <c r="F39" s="45" t="s">
        <v>65</v>
      </c>
      <c r="G39" s="46"/>
      <c r="H39" s="2" t="s">
        <v>15</v>
      </c>
      <c r="I39" s="43" t="s">
        <v>34</v>
      </c>
      <c r="J39" s="44"/>
      <c r="K39" s="50">
        <v>0.68</v>
      </c>
      <c r="L39" s="51"/>
      <c r="M39" s="52"/>
    </row>
    <row r="40" spans="1:13" ht="14.25">
      <c r="A40" s="8" t="s">
        <v>958</v>
      </c>
      <c r="B40" s="43" t="s">
        <v>981</v>
      </c>
      <c r="C40" s="44"/>
      <c r="D40" s="9" t="s">
        <v>31</v>
      </c>
      <c r="E40" s="8" t="s">
        <v>64</v>
      </c>
      <c r="F40" s="45" t="s">
        <v>65</v>
      </c>
      <c r="G40" s="46"/>
      <c r="H40" s="2" t="s">
        <v>15</v>
      </c>
      <c r="I40" s="43" t="s">
        <v>34</v>
      </c>
      <c r="J40" s="44"/>
      <c r="K40" s="50">
        <v>0.91</v>
      </c>
      <c r="L40" s="51"/>
      <c r="M40" s="52"/>
    </row>
    <row r="41" spans="1:13" ht="14.25">
      <c r="A41" s="8" t="s">
        <v>960</v>
      </c>
      <c r="B41" s="43" t="s">
        <v>859</v>
      </c>
      <c r="C41" s="44"/>
      <c r="D41" s="9" t="s">
        <v>31</v>
      </c>
      <c r="E41" s="8" t="s">
        <v>72</v>
      </c>
      <c r="F41" s="45" t="s">
        <v>73</v>
      </c>
      <c r="G41" s="46"/>
      <c r="H41" s="2" t="s">
        <v>15</v>
      </c>
      <c r="I41" s="43" t="s">
        <v>34</v>
      </c>
      <c r="J41" s="44"/>
      <c r="K41" s="50">
        <v>4.27</v>
      </c>
      <c r="L41" s="51"/>
      <c r="M41" s="52"/>
    </row>
    <row r="42" spans="1:13" ht="14.25">
      <c r="A42" s="8" t="s">
        <v>960</v>
      </c>
      <c r="B42" s="43" t="s">
        <v>982</v>
      </c>
      <c r="C42" s="44"/>
      <c r="D42" s="9" t="s">
        <v>31</v>
      </c>
      <c r="E42" s="8" t="s">
        <v>72</v>
      </c>
      <c r="F42" s="45" t="s">
        <v>73</v>
      </c>
      <c r="G42" s="46"/>
      <c r="H42" s="2" t="s">
        <v>15</v>
      </c>
      <c r="I42" s="43" t="s">
        <v>34</v>
      </c>
      <c r="J42" s="44"/>
      <c r="K42" s="50">
        <v>0.11</v>
      </c>
      <c r="L42" s="51"/>
      <c r="M42" s="52"/>
    </row>
    <row r="43" spans="1:13" ht="14.25">
      <c r="A43" s="8" t="s">
        <v>960</v>
      </c>
      <c r="B43" s="43" t="s">
        <v>983</v>
      </c>
      <c r="C43" s="44"/>
      <c r="D43" s="9" t="s">
        <v>31</v>
      </c>
      <c r="E43" s="8" t="s">
        <v>72</v>
      </c>
      <c r="F43" s="45" t="s">
        <v>73</v>
      </c>
      <c r="G43" s="46"/>
      <c r="H43" s="2" t="s">
        <v>15</v>
      </c>
      <c r="I43" s="43" t="s">
        <v>34</v>
      </c>
      <c r="J43" s="44"/>
      <c r="K43" s="50">
        <v>1.1</v>
      </c>
      <c r="L43" s="51"/>
      <c r="M43" s="52"/>
    </row>
    <row r="44" spans="1:13" ht="14.25">
      <c r="A44" s="8" t="s">
        <v>960</v>
      </c>
      <c r="B44" s="43" t="s">
        <v>984</v>
      </c>
      <c r="C44" s="44"/>
      <c r="D44" s="9" t="s">
        <v>31</v>
      </c>
      <c r="E44" s="8" t="s">
        <v>72</v>
      </c>
      <c r="F44" s="45" t="s">
        <v>73</v>
      </c>
      <c r="G44" s="46"/>
      <c r="H44" s="2" t="s">
        <v>15</v>
      </c>
      <c r="I44" s="43" t="s">
        <v>34</v>
      </c>
      <c r="J44" s="44"/>
      <c r="K44" s="50">
        <v>1.95</v>
      </c>
      <c r="L44" s="51"/>
      <c r="M44" s="52"/>
    </row>
    <row r="45" spans="1:13" ht="14.25">
      <c r="A45" s="8" t="s">
        <v>960</v>
      </c>
      <c r="B45" s="43" t="s">
        <v>985</v>
      </c>
      <c r="C45" s="44"/>
      <c r="D45" s="9" t="s">
        <v>31</v>
      </c>
      <c r="E45" s="8" t="s">
        <v>64</v>
      </c>
      <c r="F45" s="45" t="s">
        <v>65</v>
      </c>
      <c r="G45" s="46"/>
      <c r="H45" s="2" t="s">
        <v>14</v>
      </c>
      <c r="I45" s="43" t="s">
        <v>34</v>
      </c>
      <c r="J45" s="44"/>
      <c r="K45" s="50">
        <v>0.25</v>
      </c>
      <c r="L45" s="51"/>
      <c r="M45" s="52"/>
    </row>
    <row r="46" spans="1:13" ht="14.25">
      <c r="A46" s="8" t="s">
        <v>960</v>
      </c>
      <c r="B46" s="43" t="s">
        <v>986</v>
      </c>
      <c r="C46" s="44"/>
      <c r="D46" s="9" t="s">
        <v>31</v>
      </c>
      <c r="E46" s="8" t="s">
        <v>64</v>
      </c>
      <c r="F46" s="45" t="s">
        <v>65</v>
      </c>
      <c r="G46" s="46"/>
      <c r="H46" s="2" t="s">
        <v>17</v>
      </c>
      <c r="I46" s="43" t="s">
        <v>34</v>
      </c>
      <c r="J46" s="44"/>
      <c r="K46" s="50">
        <v>1.58</v>
      </c>
      <c r="L46" s="51"/>
      <c r="M46" s="52"/>
    </row>
    <row r="47" spans="1:13" ht="14.25">
      <c r="A47" s="8" t="s">
        <v>962</v>
      </c>
      <c r="B47" s="43" t="s">
        <v>987</v>
      </c>
      <c r="C47" s="44"/>
      <c r="D47" s="9" t="s">
        <v>31</v>
      </c>
      <c r="E47" s="8" t="s">
        <v>64</v>
      </c>
      <c r="F47" s="45" t="s">
        <v>65</v>
      </c>
      <c r="G47" s="46"/>
      <c r="H47" s="2" t="s">
        <v>15</v>
      </c>
      <c r="I47" s="43" t="s">
        <v>34</v>
      </c>
      <c r="J47" s="44"/>
      <c r="K47" s="50">
        <v>3.02</v>
      </c>
      <c r="L47" s="51"/>
      <c r="M47" s="52"/>
    </row>
    <row r="48" spans="1:13" ht="14.25">
      <c r="A48" s="8" t="s">
        <v>962</v>
      </c>
      <c r="B48" s="43" t="s">
        <v>988</v>
      </c>
      <c r="C48" s="44"/>
      <c r="D48" s="9" t="s">
        <v>31</v>
      </c>
      <c r="E48" s="8" t="s">
        <v>64</v>
      </c>
      <c r="F48" s="45" t="s">
        <v>65</v>
      </c>
      <c r="G48" s="46"/>
      <c r="H48" s="2" t="s">
        <v>15</v>
      </c>
      <c r="I48" s="43" t="s">
        <v>34</v>
      </c>
      <c r="J48" s="44"/>
      <c r="K48" s="50">
        <v>3.79</v>
      </c>
      <c r="L48" s="51"/>
      <c r="M48" s="52"/>
    </row>
    <row r="49" spans="1:13" ht="14.25">
      <c r="A49" s="8" t="s">
        <v>962</v>
      </c>
      <c r="B49" s="43" t="s">
        <v>989</v>
      </c>
      <c r="C49" s="44"/>
      <c r="D49" s="9" t="s">
        <v>31</v>
      </c>
      <c r="E49" s="8" t="s">
        <v>64</v>
      </c>
      <c r="F49" s="45" t="s">
        <v>65</v>
      </c>
      <c r="G49" s="46"/>
      <c r="H49" s="2" t="s">
        <v>15</v>
      </c>
      <c r="I49" s="43" t="s">
        <v>34</v>
      </c>
      <c r="J49" s="44"/>
      <c r="K49" s="50">
        <v>1.5</v>
      </c>
      <c r="L49" s="51"/>
      <c r="M49" s="52"/>
    </row>
    <row r="50" spans="1:13" ht="14.25">
      <c r="A50" s="8" t="s">
        <v>962</v>
      </c>
      <c r="B50" s="43" t="s">
        <v>990</v>
      </c>
      <c r="C50" s="44"/>
      <c r="D50" s="9" t="s">
        <v>31</v>
      </c>
      <c r="E50" s="8" t="s">
        <v>64</v>
      </c>
      <c r="F50" s="45" t="s">
        <v>65</v>
      </c>
      <c r="G50" s="46"/>
      <c r="H50" s="2" t="s">
        <v>15</v>
      </c>
      <c r="I50" s="43" t="s">
        <v>34</v>
      </c>
      <c r="J50" s="44"/>
      <c r="K50" s="50">
        <v>3.02</v>
      </c>
      <c r="L50" s="51"/>
      <c r="M50" s="52"/>
    </row>
    <row r="51" spans="1:13" ht="14.25">
      <c r="A51" s="8" t="s">
        <v>962</v>
      </c>
      <c r="B51" s="43" t="s">
        <v>991</v>
      </c>
      <c r="C51" s="44"/>
      <c r="D51" s="9" t="s">
        <v>31</v>
      </c>
      <c r="E51" s="8" t="s">
        <v>64</v>
      </c>
      <c r="F51" s="45" t="s">
        <v>65</v>
      </c>
      <c r="G51" s="46"/>
      <c r="H51" s="2" t="s">
        <v>15</v>
      </c>
      <c r="I51" s="43" t="s">
        <v>34</v>
      </c>
      <c r="J51" s="44"/>
      <c r="K51" s="50">
        <v>0.55</v>
      </c>
      <c r="L51" s="51"/>
      <c r="M51" s="52"/>
    </row>
    <row r="52" spans="1:13" ht="14.25">
      <c r="A52" s="8" t="s">
        <v>962</v>
      </c>
      <c r="B52" s="43" t="s">
        <v>992</v>
      </c>
      <c r="C52" s="44"/>
      <c r="D52" s="9" t="s">
        <v>31</v>
      </c>
      <c r="E52" s="8" t="s">
        <v>64</v>
      </c>
      <c r="F52" s="45" t="s">
        <v>65</v>
      </c>
      <c r="G52" s="46"/>
      <c r="H52" s="2" t="s">
        <v>15</v>
      </c>
      <c r="I52" s="43" t="s">
        <v>34</v>
      </c>
      <c r="J52" s="44"/>
      <c r="K52" s="50">
        <v>0.7</v>
      </c>
      <c r="L52" s="51"/>
      <c r="M52" s="52"/>
    </row>
    <row r="53" spans="1:13" ht="14.25">
      <c r="A53" s="8" t="s">
        <v>969</v>
      </c>
      <c r="B53" s="43" t="s">
        <v>876</v>
      </c>
      <c r="C53" s="44"/>
      <c r="D53" s="9" t="s">
        <v>31</v>
      </c>
      <c r="E53" s="8" t="s">
        <v>72</v>
      </c>
      <c r="F53" s="45" t="s">
        <v>73</v>
      </c>
      <c r="G53" s="46"/>
      <c r="H53" s="2" t="s">
        <v>15</v>
      </c>
      <c r="I53" s="43" t="s">
        <v>34</v>
      </c>
      <c r="J53" s="44"/>
      <c r="K53" s="50">
        <v>1.19</v>
      </c>
      <c r="L53" s="51"/>
      <c r="M53" s="52"/>
    </row>
    <row r="54" spans="1:13" ht="14.25">
      <c r="A54" s="8" t="s">
        <v>969</v>
      </c>
      <c r="B54" s="43" t="s">
        <v>993</v>
      </c>
      <c r="C54" s="44"/>
      <c r="D54" s="9" t="s">
        <v>31</v>
      </c>
      <c r="E54" s="8" t="s">
        <v>64</v>
      </c>
      <c r="F54" s="45" t="s">
        <v>65</v>
      </c>
      <c r="G54" s="46"/>
      <c r="H54" s="2" t="s">
        <v>15</v>
      </c>
      <c r="I54" s="43" t="s">
        <v>34</v>
      </c>
      <c r="J54" s="44"/>
      <c r="K54" s="50">
        <v>0.9</v>
      </c>
      <c r="L54" s="51"/>
      <c r="M54" s="52"/>
    </row>
    <row r="55" spans="1:13" ht="14.25">
      <c r="A55" s="8" t="s">
        <v>969</v>
      </c>
      <c r="B55" s="43" t="s">
        <v>994</v>
      </c>
      <c r="C55" s="44"/>
      <c r="D55" s="9" t="s">
        <v>31</v>
      </c>
      <c r="E55" s="8" t="s">
        <v>64</v>
      </c>
      <c r="F55" s="45" t="s">
        <v>65</v>
      </c>
      <c r="G55" s="46"/>
      <c r="H55" s="2" t="s">
        <v>15</v>
      </c>
      <c r="I55" s="43" t="s">
        <v>34</v>
      </c>
      <c r="J55" s="44"/>
      <c r="K55" s="50">
        <v>1.95</v>
      </c>
      <c r="L55" s="51"/>
      <c r="M55" s="52"/>
    </row>
    <row r="56" spans="1:13" ht="15" thickBot="1">
      <c r="A56" s="8" t="s">
        <v>969</v>
      </c>
      <c r="B56" s="43" t="s">
        <v>995</v>
      </c>
      <c r="C56" s="44"/>
      <c r="D56" s="9" t="s">
        <v>31</v>
      </c>
      <c r="E56" s="8" t="s">
        <v>64</v>
      </c>
      <c r="F56" s="45" t="s">
        <v>65</v>
      </c>
      <c r="G56" s="46"/>
      <c r="H56" s="2" t="s">
        <v>15</v>
      </c>
      <c r="I56" s="43" t="s">
        <v>34</v>
      </c>
      <c r="J56" s="44"/>
      <c r="K56" s="50">
        <v>1.21</v>
      </c>
      <c r="L56" s="51"/>
      <c r="M56" s="52"/>
    </row>
    <row r="57" spans="1:15" ht="15" thickBot="1">
      <c r="A57" s="53" t="s">
        <v>87</v>
      </c>
      <c r="B57" s="54"/>
      <c r="C57" s="54"/>
      <c r="D57" s="54"/>
      <c r="E57" s="54" t="s">
        <v>88</v>
      </c>
      <c r="F57" s="54"/>
      <c r="G57" s="54"/>
      <c r="H57" s="6" t="s">
        <v>26</v>
      </c>
      <c r="I57" s="57" t="s">
        <v>27</v>
      </c>
      <c r="J57" s="58"/>
      <c r="K57" s="59">
        <v>1868.75</v>
      </c>
      <c r="L57" s="59"/>
      <c r="M57" s="60"/>
      <c r="O57" s="20">
        <v>1868.75</v>
      </c>
    </row>
    <row r="58" spans="1:16" ht="15" thickBot="1">
      <c r="A58" s="55"/>
      <c r="B58" s="56"/>
      <c r="C58" s="56"/>
      <c r="D58" s="56"/>
      <c r="E58" s="56"/>
      <c r="F58" s="56"/>
      <c r="G58" s="56"/>
      <c r="H58" s="7" t="s">
        <v>26</v>
      </c>
      <c r="I58" s="61" t="s">
        <v>28</v>
      </c>
      <c r="J58" s="62"/>
      <c r="K58" s="63">
        <v>41</v>
      </c>
      <c r="L58" s="63"/>
      <c r="M58" s="64"/>
      <c r="P58" s="19">
        <f>P66+P67+P68+P69+P70+P72+P75+P77+P79+P82+P83+P85+P89+P91</f>
        <v>41</v>
      </c>
    </row>
    <row r="59" spans="1:13" ht="14.25">
      <c r="A59" s="8" t="s">
        <v>953</v>
      </c>
      <c r="B59" s="43" t="s">
        <v>996</v>
      </c>
      <c r="C59" s="44"/>
      <c r="D59" s="9" t="s">
        <v>31</v>
      </c>
      <c r="E59" s="8" t="s">
        <v>94</v>
      </c>
      <c r="F59" s="45" t="s">
        <v>95</v>
      </c>
      <c r="G59" s="46"/>
      <c r="H59" s="2" t="s">
        <v>92</v>
      </c>
      <c r="I59" s="43" t="s">
        <v>34</v>
      </c>
      <c r="J59" s="44"/>
      <c r="K59" s="50">
        <v>3</v>
      </c>
      <c r="L59" s="51"/>
      <c r="M59" s="52"/>
    </row>
    <row r="60" spans="1:13" ht="14.25">
      <c r="A60" s="8" t="s">
        <v>953</v>
      </c>
      <c r="B60" s="43" t="s">
        <v>997</v>
      </c>
      <c r="C60" s="44"/>
      <c r="D60" s="9" t="s">
        <v>31</v>
      </c>
      <c r="E60" s="8" t="s">
        <v>119</v>
      </c>
      <c r="F60" s="45" t="s">
        <v>120</v>
      </c>
      <c r="G60" s="46"/>
      <c r="H60" s="2" t="s">
        <v>92</v>
      </c>
      <c r="I60" s="43" t="s">
        <v>34</v>
      </c>
      <c r="J60" s="44"/>
      <c r="K60" s="50">
        <v>1.5</v>
      </c>
      <c r="L60" s="51"/>
      <c r="M60" s="52"/>
    </row>
    <row r="61" spans="1:13" ht="14.25">
      <c r="A61" s="8" t="s">
        <v>953</v>
      </c>
      <c r="B61" s="43" t="s">
        <v>173</v>
      </c>
      <c r="C61" s="44"/>
      <c r="D61" s="9" t="s">
        <v>31</v>
      </c>
      <c r="E61" s="8" t="s">
        <v>119</v>
      </c>
      <c r="F61" s="45" t="s">
        <v>120</v>
      </c>
      <c r="G61" s="46"/>
      <c r="H61" s="2" t="s">
        <v>92</v>
      </c>
      <c r="I61" s="43" t="s">
        <v>34</v>
      </c>
      <c r="J61" s="44"/>
      <c r="K61" s="50">
        <v>1.4</v>
      </c>
      <c r="L61" s="51"/>
      <c r="M61" s="52"/>
    </row>
    <row r="62" spans="1:13" ht="14.25">
      <c r="A62" s="8" t="s">
        <v>953</v>
      </c>
      <c r="B62" s="43" t="s">
        <v>81</v>
      </c>
      <c r="C62" s="44"/>
      <c r="D62" s="9" t="s">
        <v>206</v>
      </c>
      <c r="E62" s="8" t="s">
        <v>214</v>
      </c>
      <c r="F62" s="45" t="s">
        <v>215</v>
      </c>
      <c r="G62" s="46"/>
      <c r="H62" s="2" t="s">
        <v>14</v>
      </c>
      <c r="I62" s="43" t="s">
        <v>138</v>
      </c>
      <c r="J62" s="44"/>
      <c r="K62" s="50">
        <v>20</v>
      </c>
      <c r="L62" s="51"/>
      <c r="M62" s="52"/>
    </row>
    <row r="63" spans="1:13" ht="14.25">
      <c r="A63" s="8" t="s">
        <v>953</v>
      </c>
      <c r="B63" s="43" t="s">
        <v>998</v>
      </c>
      <c r="C63" s="44"/>
      <c r="D63" s="9" t="s">
        <v>31</v>
      </c>
      <c r="E63" s="8" t="s">
        <v>214</v>
      </c>
      <c r="F63" s="45" t="s">
        <v>215</v>
      </c>
      <c r="G63" s="46"/>
      <c r="H63" s="2" t="s">
        <v>14</v>
      </c>
      <c r="I63" s="43" t="s">
        <v>138</v>
      </c>
      <c r="J63" s="44"/>
      <c r="K63" s="50">
        <v>25</v>
      </c>
      <c r="L63" s="51"/>
      <c r="M63" s="52"/>
    </row>
    <row r="64" spans="1:13" ht="14.25">
      <c r="A64" s="8" t="s">
        <v>953</v>
      </c>
      <c r="B64" s="43" t="s">
        <v>999</v>
      </c>
      <c r="C64" s="44"/>
      <c r="D64" s="9" t="s">
        <v>31</v>
      </c>
      <c r="E64" s="8" t="s">
        <v>214</v>
      </c>
      <c r="F64" s="45" t="s">
        <v>215</v>
      </c>
      <c r="G64" s="46"/>
      <c r="H64" s="2" t="s">
        <v>14</v>
      </c>
      <c r="I64" s="43" t="s">
        <v>138</v>
      </c>
      <c r="J64" s="44"/>
      <c r="K64" s="50">
        <v>40</v>
      </c>
      <c r="L64" s="51"/>
      <c r="M64" s="52"/>
    </row>
    <row r="65" spans="1:13" ht="14.25">
      <c r="A65" s="8" t="s">
        <v>956</v>
      </c>
      <c r="B65" s="43" t="s">
        <v>1000</v>
      </c>
      <c r="C65" s="44"/>
      <c r="D65" s="9" t="s">
        <v>31</v>
      </c>
      <c r="E65" s="8" t="s">
        <v>1001</v>
      </c>
      <c r="F65" s="45" t="s">
        <v>1002</v>
      </c>
      <c r="G65" s="46"/>
      <c r="H65" s="2" t="s">
        <v>92</v>
      </c>
      <c r="I65" s="43" t="s">
        <v>34</v>
      </c>
      <c r="J65" s="44"/>
      <c r="K65" s="50">
        <v>2</v>
      </c>
      <c r="L65" s="51"/>
      <c r="M65" s="52"/>
    </row>
    <row r="66" spans="1:16" ht="14.25">
      <c r="A66" s="8" t="s">
        <v>956</v>
      </c>
      <c r="B66" s="43" t="s">
        <v>1003</v>
      </c>
      <c r="C66" s="44"/>
      <c r="D66" s="9" t="s">
        <v>31</v>
      </c>
      <c r="E66" s="8" t="s">
        <v>136</v>
      </c>
      <c r="F66" s="45" t="s">
        <v>137</v>
      </c>
      <c r="G66" s="46"/>
      <c r="H66" s="2" t="s">
        <v>14</v>
      </c>
      <c r="I66" s="43" t="s">
        <v>138</v>
      </c>
      <c r="J66" s="44"/>
      <c r="K66" s="71">
        <v>8</v>
      </c>
      <c r="L66" s="72"/>
      <c r="M66" s="73"/>
      <c r="P66" s="21">
        <v>8</v>
      </c>
    </row>
    <row r="67" spans="1:16" ht="14.25">
      <c r="A67" s="8" t="s">
        <v>956</v>
      </c>
      <c r="B67" s="43" t="s">
        <v>567</v>
      </c>
      <c r="C67" s="44"/>
      <c r="D67" s="9" t="s">
        <v>31</v>
      </c>
      <c r="E67" s="8" t="s">
        <v>136</v>
      </c>
      <c r="F67" s="45" t="s">
        <v>137</v>
      </c>
      <c r="G67" s="46"/>
      <c r="H67" s="2" t="s">
        <v>14</v>
      </c>
      <c r="I67" s="43" t="s">
        <v>138</v>
      </c>
      <c r="J67" s="44"/>
      <c r="K67" s="71">
        <v>2</v>
      </c>
      <c r="L67" s="72"/>
      <c r="M67" s="73"/>
      <c r="P67" s="21">
        <v>2</v>
      </c>
    </row>
    <row r="68" spans="1:16" ht="14.25">
      <c r="A68" s="8" t="s">
        <v>956</v>
      </c>
      <c r="B68" s="43" t="s">
        <v>1004</v>
      </c>
      <c r="C68" s="44"/>
      <c r="D68" s="9" t="s">
        <v>31</v>
      </c>
      <c r="E68" s="8" t="s">
        <v>136</v>
      </c>
      <c r="F68" s="45" t="s">
        <v>137</v>
      </c>
      <c r="G68" s="46"/>
      <c r="H68" s="2" t="s">
        <v>14</v>
      </c>
      <c r="I68" s="43" t="s">
        <v>138</v>
      </c>
      <c r="J68" s="44"/>
      <c r="K68" s="71">
        <v>2</v>
      </c>
      <c r="L68" s="72"/>
      <c r="M68" s="73"/>
      <c r="P68" s="21">
        <v>2</v>
      </c>
    </row>
    <row r="69" spans="1:16" ht="14.25">
      <c r="A69" s="8" t="s">
        <v>956</v>
      </c>
      <c r="B69" s="43" t="s">
        <v>1005</v>
      </c>
      <c r="C69" s="44"/>
      <c r="D69" s="9" t="s">
        <v>31</v>
      </c>
      <c r="E69" s="8" t="s">
        <v>136</v>
      </c>
      <c r="F69" s="45" t="s">
        <v>137</v>
      </c>
      <c r="G69" s="46"/>
      <c r="H69" s="2" t="s">
        <v>14</v>
      </c>
      <c r="I69" s="43" t="s">
        <v>138</v>
      </c>
      <c r="J69" s="44"/>
      <c r="K69" s="71">
        <v>6</v>
      </c>
      <c r="L69" s="72"/>
      <c r="M69" s="73"/>
      <c r="P69" s="21">
        <v>6</v>
      </c>
    </row>
    <row r="70" spans="1:16" ht="14.25">
      <c r="A70" s="8" t="s">
        <v>956</v>
      </c>
      <c r="B70" s="43" t="s">
        <v>1006</v>
      </c>
      <c r="C70" s="44"/>
      <c r="D70" s="9" t="s">
        <v>31</v>
      </c>
      <c r="E70" s="8" t="s">
        <v>136</v>
      </c>
      <c r="F70" s="45" t="s">
        <v>137</v>
      </c>
      <c r="G70" s="46"/>
      <c r="H70" s="2" t="s">
        <v>14</v>
      </c>
      <c r="I70" s="43" t="s">
        <v>138</v>
      </c>
      <c r="J70" s="44"/>
      <c r="K70" s="71">
        <v>4</v>
      </c>
      <c r="L70" s="72"/>
      <c r="M70" s="73"/>
      <c r="P70" s="21">
        <v>4</v>
      </c>
    </row>
    <row r="71" spans="1:13" ht="14.25">
      <c r="A71" s="8" t="s">
        <v>958</v>
      </c>
      <c r="B71" s="43" t="s">
        <v>1007</v>
      </c>
      <c r="C71" s="44"/>
      <c r="D71" s="9" t="s">
        <v>31</v>
      </c>
      <c r="E71" s="8" t="s">
        <v>119</v>
      </c>
      <c r="F71" s="45" t="s">
        <v>120</v>
      </c>
      <c r="G71" s="46"/>
      <c r="H71" s="2" t="s">
        <v>92</v>
      </c>
      <c r="I71" s="43" t="s">
        <v>34</v>
      </c>
      <c r="J71" s="44"/>
      <c r="K71" s="50">
        <v>3.65</v>
      </c>
      <c r="L71" s="51"/>
      <c r="M71" s="52"/>
    </row>
    <row r="72" spans="1:16" ht="14.25">
      <c r="A72" s="8" t="s">
        <v>958</v>
      </c>
      <c r="B72" s="43" t="s">
        <v>1007</v>
      </c>
      <c r="C72" s="44"/>
      <c r="D72" s="9" t="s">
        <v>31</v>
      </c>
      <c r="E72" s="8" t="s">
        <v>136</v>
      </c>
      <c r="F72" s="45" t="s">
        <v>137</v>
      </c>
      <c r="G72" s="46"/>
      <c r="H72" s="2" t="s">
        <v>14</v>
      </c>
      <c r="I72" s="43" t="s">
        <v>138</v>
      </c>
      <c r="J72" s="44"/>
      <c r="K72" s="71">
        <v>5</v>
      </c>
      <c r="L72" s="72"/>
      <c r="M72" s="73"/>
      <c r="P72" s="21">
        <v>5</v>
      </c>
    </row>
    <row r="73" spans="1:13" ht="14.25">
      <c r="A73" s="8" t="s">
        <v>958</v>
      </c>
      <c r="B73" s="43" t="s">
        <v>1008</v>
      </c>
      <c r="C73" s="44"/>
      <c r="D73" s="9" t="s">
        <v>31</v>
      </c>
      <c r="E73" s="8" t="s">
        <v>119</v>
      </c>
      <c r="F73" s="45" t="s">
        <v>120</v>
      </c>
      <c r="G73" s="46"/>
      <c r="H73" s="2" t="s">
        <v>92</v>
      </c>
      <c r="I73" s="43" t="s">
        <v>34</v>
      </c>
      <c r="J73" s="44"/>
      <c r="K73" s="50">
        <v>1.13</v>
      </c>
      <c r="L73" s="51"/>
      <c r="M73" s="52"/>
    </row>
    <row r="74" spans="1:13" ht="14.25">
      <c r="A74" s="8" t="s">
        <v>958</v>
      </c>
      <c r="B74" s="43" t="s">
        <v>1009</v>
      </c>
      <c r="C74" s="44"/>
      <c r="D74" s="9" t="s">
        <v>31</v>
      </c>
      <c r="E74" s="8" t="s">
        <v>119</v>
      </c>
      <c r="F74" s="45" t="s">
        <v>120</v>
      </c>
      <c r="G74" s="46"/>
      <c r="H74" s="2" t="s">
        <v>92</v>
      </c>
      <c r="I74" s="43" t="s">
        <v>34</v>
      </c>
      <c r="J74" s="44"/>
      <c r="K74" s="50">
        <v>1.91</v>
      </c>
      <c r="L74" s="51"/>
      <c r="M74" s="52"/>
    </row>
    <row r="75" spans="1:16" ht="14.25">
      <c r="A75" s="8" t="s">
        <v>958</v>
      </c>
      <c r="B75" s="43" t="s">
        <v>617</v>
      </c>
      <c r="C75" s="44"/>
      <c r="D75" s="9" t="s">
        <v>31</v>
      </c>
      <c r="E75" s="8" t="s">
        <v>136</v>
      </c>
      <c r="F75" s="45" t="s">
        <v>137</v>
      </c>
      <c r="G75" s="46"/>
      <c r="H75" s="2" t="s">
        <v>14</v>
      </c>
      <c r="I75" s="43" t="s">
        <v>138</v>
      </c>
      <c r="J75" s="44"/>
      <c r="K75" s="71">
        <v>1</v>
      </c>
      <c r="L75" s="72"/>
      <c r="M75" s="73"/>
      <c r="P75" s="21">
        <v>1</v>
      </c>
    </row>
    <row r="76" spans="1:13" ht="14.25">
      <c r="A76" s="8" t="s">
        <v>958</v>
      </c>
      <c r="B76" s="43" t="s">
        <v>617</v>
      </c>
      <c r="C76" s="44"/>
      <c r="D76" s="9" t="s">
        <v>31</v>
      </c>
      <c r="E76" s="8" t="s">
        <v>1010</v>
      </c>
      <c r="F76" s="45" t="s">
        <v>1011</v>
      </c>
      <c r="G76" s="46"/>
      <c r="H76" s="2" t="s">
        <v>92</v>
      </c>
      <c r="I76" s="43" t="s">
        <v>34</v>
      </c>
      <c r="J76" s="44"/>
      <c r="K76" s="50">
        <v>0.56</v>
      </c>
      <c r="L76" s="51"/>
      <c r="M76" s="52"/>
    </row>
    <row r="77" spans="1:16" ht="14.25">
      <c r="A77" s="8" t="s">
        <v>958</v>
      </c>
      <c r="B77" s="43" t="s">
        <v>980</v>
      </c>
      <c r="C77" s="44"/>
      <c r="D77" s="9" t="s">
        <v>31</v>
      </c>
      <c r="E77" s="8" t="s">
        <v>136</v>
      </c>
      <c r="F77" s="45" t="s">
        <v>137</v>
      </c>
      <c r="G77" s="46"/>
      <c r="H77" s="2" t="s">
        <v>14</v>
      </c>
      <c r="I77" s="43" t="s">
        <v>138</v>
      </c>
      <c r="J77" s="44"/>
      <c r="K77" s="71">
        <v>3</v>
      </c>
      <c r="L77" s="72"/>
      <c r="M77" s="73"/>
      <c r="P77" s="21">
        <v>3</v>
      </c>
    </row>
    <row r="78" spans="1:13" ht="14.25">
      <c r="A78" s="8" t="s">
        <v>958</v>
      </c>
      <c r="B78" s="43" t="s">
        <v>980</v>
      </c>
      <c r="C78" s="44"/>
      <c r="D78" s="9" t="s">
        <v>31</v>
      </c>
      <c r="E78" s="8" t="s">
        <v>111</v>
      </c>
      <c r="F78" s="45" t="s">
        <v>112</v>
      </c>
      <c r="G78" s="46"/>
      <c r="H78" s="2" t="s">
        <v>92</v>
      </c>
      <c r="I78" s="43" t="s">
        <v>34</v>
      </c>
      <c r="J78" s="44"/>
      <c r="K78" s="50">
        <v>1.55</v>
      </c>
      <c r="L78" s="51"/>
      <c r="M78" s="52"/>
    </row>
    <row r="79" spans="1:16" ht="14.25">
      <c r="A79" s="8" t="s">
        <v>960</v>
      </c>
      <c r="B79" s="43" t="s">
        <v>1012</v>
      </c>
      <c r="C79" s="44"/>
      <c r="D79" s="9" t="s">
        <v>31</v>
      </c>
      <c r="E79" s="8" t="s">
        <v>136</v>
      </c>
      <c r="F79" s="45" t="s">
        <v>137</v>
      </c>
      <c r="G79" s="46"/>
      <c r="H79" s="2" t="s">
        <v>14</v>
      </c>
      <c r="I79" s="43" t="s">
        <v>138</v>
      </c>
      <c r="J79" s="44"/>
      <c r="K79" s="71">
        <v>3</v>
      </c>
      <c r="L79" s="72"/>
      <c r="M79" s="73"/>
      <c r="P79" s="21">
        <v>3</v>
      </c>
    </row>
    <row r="80" spans="1:13" ht="14.25">
      <c r="A80" s="8" t="s">
        <v>960</v>
      </c>
      <c r="B80" s="43" t="s">
        <v>1012</v>
      </c>
      <c r="C80" s="44"/>
      <c r="D80" s="9" t="s">
        <v>31</v>
      </c>
      <c r="E80" s="8" t="s">
        <v>119</v>
      </c>
      <c r="F80" s="45" t="s">
        <v>120</v>
      </c>
      <c r="G80" s="46"/>
      <c r="H80" s="2" t="s">
        <v>92</v>
      </c>
      <c r="I80" s="43" t="s">
        <v>34</v>
      </c>
      <c r="J80" s="44"/>
      <c r="K80" s="50">
        <v>0.59</v>
      </c>
      <c r="L80" s="51"/>
      <c r="M80" s="52"/>
    </row>
    <row r="81" spans="1:13" ht="14.25">
      <c r="A81" s="8" t="s">
        <v>960</v>
      </c>
      <c r="B81" s="43" t="s">
        <v>662</v>
      </c>
      <c r="C81" s="44"/>
      <c r="D81" s="9" t="s">
        <v>31</v>
      </c>
      <c r="E81" s="8" t="s">
        <v>119</v>
      </c>
      <c r="F81" s="45" t="s">
        <v>120</v>
      </c>
      <c r="G81" s="46"/>
      <c r="H81" s="2" t="s">
        <v>92</v>
      </c>
      <c r="I81" s="43" t="s">
        <v>34</v>
      </c>
      <c r="J81" s="44"/>
      <c r="K81" s="50">
        <v>0.75</v>
      </c>
      <c r="L81" s="51"/>
      <c r="M81" s="52"/>
    </row>
    <row r="82" spans="1:16" ht="14.25">
      <c r="A82" s="8" t="s">
        <v>960</v>
      </c>
      <c r="B82" s="43" t="s">
        <v>662</v>
      </c>
      <c r="C82" s="44"/>
      <c r="D82" s="9" t="s">
        <v>31</v>
      </c>
      <c r="E82" s="8" t="s">
        <v>136</v>
      </c>
      <c r="F82" s="45" t="s">
        <v>137</v>
      </c>
      <c r="G82" s="46"/>
      <c r="H82" s="2" t="s">
        <v>14</v>
      </c>
      <c r="I82" s="43" t="s">
        <v>138</v>
      </c>
      <c r="J82" s="44"/>
      <c r="K82" s="71">
        <v>1</v>
      </c>
      <c r="L82" s="72"/>
      <c r="M82" s="73"/>
      <c r="P82" s="21">
        <v>1</v>
      </c>
    </row>
    <row r="83" spans="1:16" ht="14.25">
      <c r="A83" s="8" t="s">
        <v>960</v>
      </c>
      <c r="B83" s="43" t="s">
        <v>663</v>
      </c>
      <c r="C83" s="44"/>
      <c r="D83" s="9" t="s">
        <v>31</v>
      </c>
      <c r="E83" s="8" t="s">
        <v>136</v>
      </c>
      <c r="F83" s="45" t="s">
        <v>137</v>
      </c>
      <c r="G83" s="46"/>
      <c r="H83" s="2" t="s">
        <v>14</v>
      </c>
      <c r="I83" s="43" t="s">
        <v>138</v>
      </c>
      <c r="J83" s="44"/>
      <c r="K83" s="71">
        <v>1</v>
      </c>
      <c r="L83" s="72"/>
      <c r="M83" s="73"/>
      <c r="P83" s="21">
        <v>1</v>
      </c>
    </row>
    <row r="84" spans="1:13" ht="14.25">
      <c r="A84" s="8" t="s">
        <v>960</v>
      </c>
      <c r="B84" s="43" t="s">
        <v>663</v>
      </c>
      <c r="C84" s="44"/>
      <c r="D84" s="9" t="s">
        <v>31</v>
      </c>
      <c r="E84" s="8" t="s">
        <v>1013</v>
      </c>
      <c r="F84" s="45" t="s">
        <v>1014</v>
      </c>
      <c r="G84" s="46"/>
      <c r="H84" s="2" t="s">
        <v>92</v>
      </c>
      <c r="I84" s="43" t="s">
        <v>34</v>
      </c>
      <c r="J84" s="44"/>
      <c r="K84" s="50">
        <v>1.2</v>
      </c>
      <c r="L84" s="51"/>
      <c r="M84" s="52"/>
    </row>
    <row r="85" spans="1:16" ht="14.25">
      <c r="A85" s="8" t="s">
        <v>960</v>
      </c>
      <c r="B85" s="43" t="s">
        <v>1015</v>
      </c>
      <c r="C85" s="44"/>
      <c r="D85" s="9" t="s">
        <v>31</v>
      </c>
      <c r="E85" s="8" t="s">
        <v>136</v>
      </c>
      <c r="F85" s="45" t="s">
        <v>137</v>
      </c>
      <c r="G85" s="46"/>
      <c r="H85" s="2" t="s">
        <v>14</v>
      </c>
      <c r="I85" s="43" t="s">
        <v>138</v>
      </c>
      <c r="J85" s="44"/>
      <c r="K85" s="71">
        <v>1</v>
      </c>
      <c r="L85" s="72"/>
      <c r="M85" s="73"/>
      <c r="P85" s="21">
        <v>1</v>
      </c>
    </row>
    <row r="86" spans="1:13" ht="14.25">
      <c r="A86" s="8" t="s">
        <v>960</v>
      </c>
      <c r="B86" s="43" t="s">
        <v>1015</v>
      </c>
      <c r="C86" s="44"/>
      <c r="D86" s="9" t="s">
        <v>31</v>
      </c>
      <c r="E86" s="8" t="s">
        <v>1013</v>
      </c>
      <c r="F86" s="45" t="s">
        <v>1014</v>
      </c>
      <c r="G86" s="46"/>
      <c r="H86" s="2" t="s">
        <v>92</v>
      </c>
      <c r="I86" s="43" t="s">
        <v>34</v>
      </c>
      <c r="J86" s="44"/>
      <c r="K86" s="50">
        <v>1.08</v>
      </c>
      <c r="L86" s="51"/>
      <c r="M86" s="52"/>
    </row>
    <row r="87" spans="1:13" ht="14.25">
      <c r="A87" s="8" t="s">
        <v>960</v>
      </c>
      <c r="B87" s="43" t="s">
        <v>1016</v>
      </c>
      <c r="C87" s="44"/>
      <c r="D87" s="9" t="s">
        <v>31</v>
      </c>
      <c r="E87" s="8" t="s">
        <v>114</v>
      </c>
      <c r="F87" s="45" t="s">
        <v>115</v>
      </c>
      <c r="G87" s="46"/>
      <c r="H87" s="2" t="s">
        <v>92</v>
      </c>
      <c r="I87" s="43" t="s">
        <v>34</v>
      </c>
      <c r="J87" s="44"/>
      <c r="K87" s="50">
        <v>0.71</v>
      </c>
      <c r="L87" s="51"/>
      <c r="M87" s="52"/>
    </row>
    <row r="88" spans="1:13" ht="14.25">
      <c r="A88" s="8" t="s">
        <v>960</v>
      </c>
      <c r="B88" s="43" t="s">
        <v>1017</v>
      </c>
      <c r="C88" s="44"/>
      <c r="D88" s="9" t="s">
        <v>31</v>
      </c>
      <c r="E88" s="8" t="s">
        <v>119</v>
      </c>
      <c r="F88" s="45" t="s">
        <v>120</v>
      </c>
      <c r="G88" s="46"/>
      <c r="H88" s="2" t="s">
        <v>92</v>
      </c>
      <c r="I88" s="43" t="s">
        <v>34</v>
      </c>
      <c r="J88" s="44"/>
      <c r="K88" s="50">
        <v>0.28</v>
      </c>
      <c r="L88" s="51"/>
      <c r="M88" s="52"/>
    </row>
    <row r="89" spans="1:16" ht="14.25">
      <c r="A89" s="8" t="s">
        <v>960</v>
      </c>
      <c r="B89" s="43" t="s">
        <v>1017</v>
      </c>
      <c r="C89" s="44"/>
      <c r="D89" s="9" t="s">
        <v>31</v>
      </c>
      <c r="E89" s="8" t="s">
        <v>136</v>
      </c>
      <c r="F89" s="45" t="s">
        <v>137</v>
      </c>
      <c r="G89" s="46"/>
      <c r="H89" s="2" t="s">
        <v>14</v>
      </c>
      <c r="I89" s="43" t="s">
        <v>138</v>
      </c>
      <c r="J89" s="44"/>
      <c r="K89" s="71">
        <v>3</v>
      </c>
      <c r="L89" s="72"/>
      <c r="M89" s="73"/>
      <c r="P89" s="21">
        <v>3</v>
      </c>
    </row>
    <row r="90" spans="1:13" ht="14.25">
      <c r="A90" s="8" t="s">
        <v>960</v>
      </c>
      <c r="B90" s="43" t="s">
        <v>1018</v>
      </c>
      <c r="C90" s="44"/>
      <c r="D90" s="9" t="s">
        <v>31</v>
      </c>
      <c r="E90" s="8" t="s">
        <v>119</v>
      </c>
      <c r="F90" s="45" t="s">
        <v>120</v>
      </c>
      <c r="G90" s="46"/>
      <c r="H90" s="2" t="s">
        <v>92</v>
      </c>
      <c r="I90" s="43" t="s">
        <v>34</v>
      </c>
      <c r="J90" s="44"/>
      <c r="K90" s="50">
        <v>1.1</v>
      </c>
      <c r="L90" s="51"/>
      <c r="M90" s="52"/>
    </row>
    <row r="91" spans="1:16" ht="14.25">
      <c r="A91" s="8" t="s">
        <v>960</v>
      </c>
      <c r="B91" s="43" t="s">
        <v>1018</v>
      </c>
      <c r="C91" s="44"/>
      <c r="D91" s="9" t="s">
        <v>31</v>
      </c>
      <c r="E91" s="8" t="s">
        <v>136</v>
      </c>
      <c r="F91" s="45" t="s">
        <v>137</v>
      </c>
      <c r="G91" s="46"/>
      <c r="H91" s="2" t="s">
        <v>14</v>
      </c>
      <c r="I91" s="43" t="s">
        <v>138</v>
      </c>
      <c r="J91" s="44"/>
      <c r="K91" s="71">
        <v>1</v>
      </c>
      <c r="L91" s="72"/>
      <c r="M91" s="73"/>
      <c r="P91" s="21">
        <v>1</v>
      </c>
    </row>
    <row r="92" spans="1:13" ht="14.25">
      <c r="A92" s="8" t="s">
        <v>960</v>
      </c>
      <c r="B92" s="43" t="s">
        <v>1019</v>
      </c>
      <c r="C92" s="44"/>
      <c r="D92" s="9" t="s">
        <v>31</v>
      </c>
      <c r="E92" s="8" t="s">
        <v>114</v>
      </c>
      <c r="F92" s="45" t="s">
        <v>115</v>
      </c>
      <c r="G92" s="46"/>
      <c r="H92" s="2" t="s">
        <v>92</v>
      </c>
      <c r="I92" s="43" t="s">
        <v>34</v>
      </c>
      <c r="J92" s="44"/>
      <c r="K92" s="50">
        <v>0.28</v>
      </c>
      <c r="L92" s="51"/>
      <c r="M92" s="52"/>
    </row>
    <row r="93" spans="1:13" ht="14.25">
      <c r="A93" s="8" t="s">
        <v>962</v>
      </c>
      <c r="B93" s="43" t="s">
        <v>1020</v>
      </c>
      <c r="C93" s="44"/>
      <c r="D93" s="9" t="s">
        <v>31</v>
      </c>
      <c r="E93" s="8" t="s">
        <v>119</v>
      </c>
      <c r="F93" s="45" t="s">
        <v>120</v>
      </c>
      <c r="G93" s="46"/>
      <c r="H93" s="2" t="s">
        <v>92</v>
      </c>
      <c r="I93" s="43" t="s">
        <v>34</v>
      </c>
      <c r="J93" s="44"/>
      <c r="K93" s="50">
        <v>2.5</v>
      </c>
      <c r="L93" s="51"/>
      <c r="M93" s="52"/>
    </row>
    <row r="94" spans="1:13" ht="14.25">
      <c r="A94" s="8" t="s">
        <v>962</v>
      </c>
      <c r="B94" s="43" t="s">
        <v>1021</v>
      </c>
      <c r="C94" s="44"/>
      <c r="D94" s="9" t="s">
        <v>31</v>
      </c>
      <c r="E94" s="8" t="s">
        <v>111</v>
      </c>
      <c r="F94" s="45" t="s">
        <v>112</v>
      </c>
      <c r="G94" s="46"/>
      <c r="H94" s="2" t="s">
        <v>92</v>
      </c>
      <c r="I94" s="43" t="s">
        <v>34</v>
      </c>
      <c r="J94" s="44"/>
      <c r="K94" s="50">
        <v>2.5</v>
      </c>
      <c r="L94" s="51"/>
      <c r="M94" s="52"/>
    </row>
    <row r="95" spans="1:13" ht="14.25">
      <c r="A95" s="8" t="s">
        <v>962</v>
      </c>
      <c r="B95" s="43" t="s">
        <v>631</v>
      </c>
      <c r="C95" s="44"/>
      <c r="D95" s="9" t="s">
        <v>31</v>
      </c>
      <c r="E95" s="8" t="s">
        <v>111</v>
      </c>
      <c r="F95" s="45" t="s">
        <v>112</v>
      </c>
      <c r="G95" s="46"/>
      <c r="H95" s="2" t="s">
        <v>92</v>
      </c>
      <c r="I95" s="43" t="s">
        <v>34</v>
      </c>
      <c r="J95" s="44"/>
      <c r="K95" s="50">
        <v>1.34</v>
      </c>
      <c r="L95" s="51"/>
      <c r="M95" s="52"/>
    </row>
    <row r="96" spans="1:13" ht="14.25">
      <c r="A96" s="8" t="s">
        <v>962</v>
      </c>
      <c r="B96" s="43" t="s">
        <v>1022</v>
      </c>
      <c r="C96" s="44"/>
      <c r="D96" s="9" t="s">
        <v>31</v>
      </c>
      <c r="E96" s="8" t="s">
        <v>111</v>
      </c>
      <c r="F96" s="45" t="s">
        <v>112</v>
      </c>
      <c r="G96" s="46"/>
      <c r="H96" s="2" t="s">
        <v>92</v>
      </c>
      <c r="I96" s="43" t="s">
        <v>34</v>
      </c>
      <c r="J96" s="44"/>
      <c r="K96" s="50">
        <v>0.7</v>
      </c>
      <c r="L96" s="51"/>
      <c r="M96" s="52"/>
    </row>
    <row r="97" spans="1:13" ht="14.25">
      <c r="A97" s="8" t="s">
        <v>962</v>
      </c>
      <c r="B97" s="43" t="s">
        <v>1023</v>
      </c>
      <c r="C97" s="44"/>
      <c r="D97" s="9" t="s">
        <v>31</v>
      </c>
      <c r="E97" s="8" t="s">
        <v>119</v>
      </c>
      <c r="F97" s="45" t="s">
        <v>120</v>
      </c>
      <c r="G97" s="46"/>
      <c r="H97" s="2" t="s">
        <v>92</v>
      </c>
      <c r="I97" s="43" t="s">
        <v>34</v>
      </c>
      <c r="J97" s="44"/>
      <c r="K97" s="50">
        <v>2.2</v>
      </c>
      <c r="L97" s="51"/>
      <c r="M97" s="52"/>
    </row>
    <row r="98" spans="1:13" ht="14.25">
      <c r="A98" s="8" t="s">
        <v>962</v>
      </c>
      <c r="B98" s="43" t="s">
        <v>1024</v>
      </c>
      <c r="C98" s="44"/>
      <c r="D98" s="9" t="s">
        <v>31</v>
      </c>
      <c r="E98" s="8" t="s">
        <v>119</v>
      </c>
      <c r="F98" s="45" t="s">
        <v>120</v>
      </c>
      <c r="G98" s="46"/>
      <c r="H98" s="2" t="s">
        <v>92</v>
      </c>
      <c r="I98" s="43" t="s">
        <v>34</v>
      </c>
      <c r="J98" s="44"/>
      <c r="K98" s="50">
        <v>1.4</v>
      </c>
      <c r="L98" s="51"/>
      <c r="M98" s="52"/>
    </row>
    <row r="99" spans="1:13" ht="14.25">
      <c r="A99" s="8" t="s">
        <v>962</v>
      </c>
      <c r="B99" s="43" t="s">
        <v>293</v>
      </c>
      <c r="C99" s="44"/>
      <c r="D99" s="9" t="s">
        <v>31</v>
      </c>
      <c r="E99" s="8" t="s">
        <v>111</v>
      </c>
      <c r="F99" s="45" t="s">
        <v>112</v>
      </c>
      <c r="G99" s="46"/>
      <c r="H99" s="2" t="s">
        <v>92</v>
      </c>
      <c r="I99" s="43" t="s">
        <v>34</v>
      </c>
      <c r="J99" s="44"/>
      <c r="K99" s="50">
        <v>0.84</v>
      </c>
      <c r="L99" s="51"/>
      <c r="M99" s="52"/>
    </row>
    <row r="100" spans="1:13" ht="14.25">
      <c r="A100" s="8" t="s">
        <v>969</v>
      </c>
      <c r="B100" s="43" t="s">
        <v>1025</v>
      </c>
      <c r="C100" s="44"/>
      <c r="D100" s="9" t="s">
        <v>31</v>
      </c>
      <c r="E100" s="8" t="s">
        <v>119</v>
      </c>
      <c r="F100" s="45" t="s">
        <v>120</v>
      </c>
      <c r="G100" s="46"/>
      <c r="H100" s="2" t="s">
        <v>92</v>
      </c>
      <c r="I100" s="43" t="s">
        <v>34</v>
      </c>
      <c r="J100" s="44"/>
      <c r="K100" s="50">
        <v>1.57</v>
      </c>
      <c r="L100" s="51"/>
      <c r="M100" s="52"/>
    </row>
    <row r="101" spans="1:13" ht="14.25">
      <c r="A101" s="8" t="s">
        <v>969</v>
      </c>
      <c r="B101" s="43" t="s">
        <v>1026</v>
      </c>
      <c r="C101" s="44"/>
      <c r="D101" s="9" t="s">
        <v>31</v>
      </c>
      <c r="E101" s="8" t="s">
        <v>119</v>
      </c>
      <c r="F101" s="45" t="s">
        <v>120</v>
      </c>
      <c r="G101" s="46"/>
      <c r="H101" s="2" t="s">
        <v>92</v>
      </c>
      <c r="I101" s="43" t="s">
        <v>34</v>
      </c>
      <c r="J101" s="44"/>
      <c r="K101" s="50">
        <v>0.6</v>
      </c>
      <c r="L101" s="51"/>
      <c r="M101" s="52"/>
    </row>
    <row r="102" spans="1:13" ht="14.25">
      <c r="A102" s="8" t="s">
        <v>969</v>
      </c>
      <c r="B102" s="43" t="s">
        <v>993</v>
      </c>
      <c r="C102" s="44"/>
      <c r="D102" s="9" t="s">
        <v>31</v>
      </c>
      <c r="E102" s="8" t="s">
        <v>94</v>
      </c>
      <c r="F102" s="45" t="s">
        <v>95</v>
      </c>
      <c r="G102" s="46"/>
      <c r="H102" s="2" t="s">
        <v>92</v>
      </c>
      <c r="I102" s="43" t="s">
        <v>34</v>
      </c>
      <c r="J102" s="44"/>
      <c r="K102" s="50">
        <v>2.25</v>
      </c>
      <c r="L102" s="51"/>
      <c r="M102" s="52"/>
    </row>
    <row r="103" spans="1:13" ht="15" thickBot="1">
      <c r="A103" s="8" t="s">
        <v>969</v>
      </c>
      <c r="B103" s="43" t="s">
        <v>1027</v>
      </c>
      <c r="C103" s="44"/>
      <c r="D103" s="9" t="s">
        <v>31</v>
      </c>
      <c r="E103" s="8" t="s">
        <v>94</v>
      </c>
      <c r="F103" s="45" t="s">
        <v>95</v>
      </c>
      <c r="G103" s="46"/>
      <c r="H103" s="2" t="s">
        <v>92</v>
      </c>
      <c r="I103" s="43" t="s">
        <v>34</v>
      </c>
      <c r="J103" s="44"/>
      <c r="K103" s="50">
        <v>1.91</v>
      </c>
      <c r="L103" s="51"/>
      <c r="M103" s="52"/>
    </row>
    <row r="104" spans="1:15" ht="15" thickBot="1">
      <c r="A104" s="53" t="s">
        <v>1028</v>
      </c>
      <c r="B104" s="54"/>
      <c r="C104" s="54"/>
      <c r="D104" s="54"/>
      <c r="E104" s="54" t="s">
        <v>1029</v>
      </c>
      <c r="F104" s="54"/>
      <c r="G104" s="54"/>
      <c r="H104" s="6" t="s">
        <v>26</v>
      </c>
      <c r="I104" s="57" t="s">
        <v>27</v>
      </c>
      <c r="J104" s="58"/>
      <c r="K104" s="59">
        <v>0</v>
      </c>
      <c r="L104" s="59"/>
      <c r="M104" s="60"/>
      <c r="O104" s="19"/>
    </row>
    <row r="105" spans="1:16" ht="15" thickBot="1">
      <c r="A105" s="55"/>
      <c r="B105" s="56"/>
      <c r="C105" s="56"/>
      <c r="D105" s="56"/>
      <c r="E105" s="56"/>
      <c r="F105" s="56"/>
      <c r="G105" s="56"/>
      <c r="H105" s="7" t="s">
        <v>26</v>
      </c>
      <c r="I105" s="61" t="s">
        <v>28</v>
      </c>
      <c r="J105" s="62"/>
      <c r="K105" s="63">
        <v>64.21</v>
      </c>
      <c r="L105" s="63"/>
      <c r="M105" s="64"/>
      <c r="P105" s="19">
        <v>64.24</v>
      </c>
    </row>
    <row r="106" spans="1:13" ht="14.25">
      <c r="A106" s="8" t="s">
        <v>958</v>
      </c>
      <c r="B106" s="43" t="s">
        <v>1008</v>
      </c>
      <c r="C106" s="44"/>
      <c r="D106" s="9" t="s">
        <v>31</v>
      </c>
      <c r="E106" s="8" t="s">
        <v>168</v>
      </c>
      <c r="F106" s="45" t="s">
        <v>169</v>
      </c>
      <c r="G106" s="46"/>
      <c r="H106" s="2" t="s">
        <v>15</v>
      </c>
      <c r="I106" s="43" t="s">
        <v>154</v>
      </c>
      <c r="J106" s="44"/>
      <c r="K106" s="50">
        <v>7.54</v>
      </c>
      <c r="L106" s="51"/>
      <c r="M106" s="52"/>
    </row>
    <row r="107" spans="1:13" ht="14.25">
      <c r="A107" s="8" t="s">
        <v>958</v>
      </c>
      <c r="B107" s="43" t="s">
        <v>617</v>
      </c>
      <c r="C107" s="44"/>
      <c r="D107" s="9" t="s">
        <v>31</v>
      </c>
      <c r="E107" s="8" t="s">
        <v>168</v>
      </c>
      <c r="F107" s="45" t="s">
        <v>169</v>
      </c>
      <c r="G107" s="46"/>
      <c r="H107" s="2" t="s">
        <v>15</v>
      </c>
      <c r="I107" s="43" t="s">
        <v>154</v>
      </c>
      <c r="J107" s="44"/>
      <c r="K107" s="50">
        <v>3.74</v>
      </c>
      <c r="L107" s="51"/>
      <c r="M107" s="52"/>
    </row>
    <row r="108" spans="1:13" ht="14.25">
      <c r="A108" s="8" t="s">
        <v>958</v>
      </c>
      <c r="B108" s="43" t="s">
        <v>980</v>
      </c>
      <c r="C108" s="44"/>
      <c r="D108" s="9" t="s">
        <v>31</v>
      </c>
      <c r="E108" s="8" t="s">
        <v>168</v>
      </c>
      <c r="F108" s="45" t="s">
        <v>169</v>
      </c>
      <c r="G108" s="46"/>
      <c r="H108" s="2" t="s">
        <v>16</v>
      </c>
      <c r="I108" s="43" t="s">
        <v>154</v>
      </c>
      <c r="J108" s="44"/>
      <c r="K108" s="50">
        <v>10.34</v>
      </c>
      <c r="L108" s="51"/>
      <c r="M108" s="52"/>
    </row>
    <row r="109" spans="1:13" ht="14.25">
      <c r="A109" s="8" t="s">
        <v>958</v>
      </c>
      <c r="B109" s="43" t="s">
        <v>1030</v>
      </c>
      <c r="C109" s="44"/>
      <c r="D109" s="9" t="s">
        <v>31</v>
      </c>
      <c r="E109" s="8" t="s">
        <v>156</v>
      </c>
      <c r="F109" s="45" t="s">
        <v>157</v>
      </c>
      <c r="G109" s="46"/>
      <c r="H109" s="2" t="s">
        <v>16</v>
      </c>
      <c r="I109" s="43" t="s">
        <v>154</v>
      </c>
      <c r="J109" s="44"/>
      <c r="K109" s="50">
        <v>3.27</v>
      </c>
      <c r="L109" s="51"/>
      <c r="M109" s="52"/>
    </row>
    <row r="110" spans="1:13" ht="14.25">
      <c r="A110" s="8" t="s">
        <v>960</v>
      </c>
      <c r="B110" s="43" t="s">
        <v>1018</v>
      </c>
      <c r="C110" s="44"/>
      <c r="D110" s="9" t="s">
        <v>31</v>
      </c>
      <c r="E110" s="8" t="s">
        <v>168</v>
      </c>
      <c r="F110" s="45" t="s">
        <v>169</v>
      </c>
      <c r="G110" s="46"/>
      <c r="H110" s="2" t="s">
        <v>14</v>
      </c>
      <c r="I110" s="43" t="s">
        <v>154</v>
      </c>
      <c r="J110" s="44"/>
      <c r="K110" s="50">
        <v>6.14</v>
      </c>
      <c r="L110" s="51"/>
      <c r="M110" s="52"/>
    </row>
    <row r="111" spans="1:13" ht="14.25">
      <c r="A111" s="8" t="s">
        <v>962</v>
      </c>
      <c r="B111" s="43" t="s">
        <v>1020</v>
      </c>
      <c r="C111" s="44"/>
      <c r="D111" s="9" t="s">
        <v>31</v>
      </c>
      <c r="E111" s="8" t="s">
        <v>802</v>
      </c>
      <c r="F111" s="45" t="s">
        <v>803</v>
      </c>
      <c r="G111" s="46"/>
      <c r="H111" s="2" t="s">
        <v>15</v>
      </c>
      <c r="I111" s="43" t="s">
        <v>154</v>
      </c>
      <c r="J111" s="44"/>
      <c r="K111" s="50">
        <v>16.7</v>
      </c>
      <c r="L111" s="51"/>
      <c r="M111" s="52"/>
    </row>
    <row r="112" spans="1:13" ht="15" thickBot="1">
      <c r="A112" s="8" t="s">
        <v>962</v>
      </c>
      <c r="B112" s="43" t="s">
        <v>1021</v>
      </c>
      <c r="C112" s="44"/>
      <c r="D112" s="9" t="s">
        <v>31</v>
      </c>
      <c r="E112" s="8" t="s">
        <v>802</v>
      </c>
      <c r="F112" s="45" t="s">
        <v>803</v>
      </c>
      <c r="G112" s="46"/>
      <c r="H112" s="2" t="s">
        <v>15</v>
      </c>
      <c r="I112" s="43" t="s">
        <v>154</v>
      </c>
      <c r="J112" s="44"/>
      <c r="K112" s="50">
        <v>16.7</v>
      </c>
      <c r="L112" s="51"/>
      <c r="M112" s="52"/>
    </row>
    <row r="113" spans="1:15" ht="15" thickBot="1">
      <c r="A113" s="53" t="s">
        <v>149</v>
      </c>
      <c r="B113" s="54"/>
      <c r="C113" s="54"/>
      <c r="D113" s="54"/>
      <c r="E113" s="54" t="s">
        <v>150</v>
      </c>
      <c r="F113" s="54"/>
      <c r="G113" s="54"/>
      <c r="H113" s="6" t="s">
        <v>26</v>
      </c>
      <c r="I113" s="57" t="s">
        <v>27</v>
      </c>
      <c r="J113" s="58"/>
      <c r="K113" s="59">
        <v>101.45</v>
      </c>
      <c r="L113" s="59"/>
      <c r="M113" s="60"/>
      <c r="O113" s="19">
        <f>O140+O142</f>
        <v>101.45</v>
      </c>
    </row>
    <row r="114" spans="1:16" ht="15" thickBot="1">
      <c r="A114" s="55"/>
      <c r="B114" s="56"/>
      <c r="C114" s="56"/>
      <c r="D114" s="56"/>
      <c r="E114" s="56"/>
      <c r="F114" s="56"/>
      <c r="G114" s="56"/>
      <c r="H114" s="7" t="s">
        <v>26</v>
      </c>
      <c r="I114" s="61" t="s">
        <v>28</v>
      </c>
      <c r="J114" s="62"/>
      <c r="K114" s="63">
        <v>311.94</v>
      </c>
      <c r="L114" s="63"/>
      <c r="M114" s="64"/>
      <c r="P114" s="20">
        <v>311.94</v>
      </c>
    </row>
    <row r="115" spans="1:13" ht="14.25">
      <c r="A115" s="8" t="s">
        <v>953</v>
      </c>
      <c r="B115" s="43" t="s">
        <v>997</v>
      </c>
      <c r="C115" s="44"/>
      <c r="D115" s="9" t="s">
        <v>31</v>
      </c>
      <c r="E115" s="8" t="s">
        <v>156</v>
      </c>
      <c r="F115" s="45" t="s">
        <v>157</v>
      </c>
      <c r="G115" s="46"/>
      <c r="H115" s="2" t="s">
        <v>15</v>
      </c>
      <c r="I115" s="43" t="s">
        <v>154</v>
      </c>
      <c r="J115" s="44"/>
      <c r="K115" s="71">
        <v>17.46</v>
      </c>
      <c r="L115" s="72"/>
      <c r="M115" s="73"/>
    </row>
    <row r="116" spans="1:13" ht="14.25">
      <c r="A116" s="8" t="s">
        <v>953</v>
      </c>
      <c r="B116" s="43" t="s">
        <v>173</v>
      </c>
      <c r="C116" s="44"/>
      <c r="D116" s="9" t="s">
        <v>31</v>
      </c>
      <c r="E116" s="8" t="s">
        <v>152</v>
      </c>
      <c r="F116" s="45" t="s">
        <v>153</v>
      </c>
      <c r="G116" s="46"/>
      <c r="H116" s="2" t="s">
        <v>15</v>
      </c>
      <c r="I116" s="43" t="s">
        <v>154</v>
      </c>
      <c r="J116" s="44"/>
      <c r="K116" s="71">
        <v>3.93</v>
      </c>
      <c r="L116" s="72"/>
      <c r="M116" s="73"/>
    </row>
    <row r="117" spans="1:13" ht="14.25">
      <c r="A117" s="8" t="s">
        <v>953</v>
      </c>
      <c r="B117" s="43" t="s">
        <v>173</v>
      </c>
      <c r="C117" s="44"/>
      <c r="D117" s="9" t="s">
        <v>31</v>
      </c>
      <c r="E117" s="8" t="s">
        <v>156</v>
      </c>
      <c r="F117" s="45" t="s">
        <v>157</v>
      </c>
      <c r="G117" s="46"/>
      <c r="H117" s="2" t="s">
        <v>15</v>
      </c>
      <c r="I117" s="43" t="s">
        <v>154</v>
      </c>
      <c r="J117" s="44"/>
      <c r="K117" s="71">
        <v>11.66</v>
      </c>
      <c r="L117" s="72"/>
      <c r="M117" s="73"/>
    </row>
    <row r="118" spans="1:13" ht="14.25">
      <c r="A118" s="8" t="s">
        <v>953</v>
      </c>
      <c r="B118" s="43" t="s">
        <v>81</v>
      </c>
      <c r="C118" s="44"/>
      <c r="D118" s="9" t="s">
        <v>206</v>
      </c>
      <c r="E118" s="8" t="s">
        <v>152</v>
      </c>
      <c r="F118" s="45" t="s">
        <v>153</v>
      </c>
      <c r="G118" s="46"/>
      <c r="H118" s="2" t="s">
        <v>14</v>
      </c>
      <c r="I118" s="43" t="s">
        <v>154</v>
      </c>
      <c r="J118" s="44"/>
      <c r="K118" s="71">
        <v>6.86</v>
      </c>
      <c r="L118" s="72"/>
      <c r="M118" s="73"/>
    </row>
    <row r="119" spans="1:13" ht="14.25">
      <c r="A119" s="8" t="s">
        <v>953</v>
      </c>
      <c r="B119" s="43" t="s">
        <v>1031</v>
      </c>
      <c r="C119" s="44"/>
      <c r="D119" s="9" t="s">
        <v>31</v>
      </c>
      <c r="E119" s="8" t="s">
        <v>152</v>
      </c>
      <c r="F119" s="45" t="s">
        <v>153</v>
      </c>
      <c r="G119" s="46"/>
      <c r="H119" s="2" t="s">
        <v>15</v>
      </c>
      <c r="I119" s="43" t="s">
        <v>154</v>
      </c>
      <c r="J119" s="44"/>
      <c r="K119" s="71">
        <v>7.67</v>
      </c>
      <c r="L119" s="72"/>
      <c r="M119" s="73"/>
    </row>
    <row r="120" spans="1:13" ht="14.25">
      <c r="A120" s="8" t="s">
        <v>953</v>
      </c>
      <c r="B120" s="43" t="s">
        <v>998</v>
      </c>
      <c r="C120" s="44"/>
      <c r="D120" s="9" t="s">
        <v>31</v>
      </c>
      <c r="E120" s="8" t="s">
        <v>152</v>
      </c>
      <c r="F120" s="45" t="s">
        <v>153</v>
      </c>
      <c r="G120" s="46"/>
      <c r="H120" s="2" t="s">
        <v>15</v>
      </c>
      <c r="I120" s="43" t="s">
        <v>154</v>
      </c>
      <c r="J120" s="44"/>
      <c r="K120" s="71">
        <v>8.67</v>
      </c>
      <c r="L120" s="72"/>
      <c r="M120" s="73"/>
    </row>
    <row r="121" spans="1:13" ht="14.25">
      <c r="A121" s="8" t="s">
        <v>953</v>
      </c>
      <c r="B121" s="43" t="s">
        <v>1032</v>
      </c>
      <c r="C121" s="44"/>
      <c r="D121" s="9" t="s">
        <v>31</v>
      </c>
      <c r="E121" s="8" t="s">
        <v>152</v>
      </c>
      <c r="F121" s="45" t="s">
        <v>153</v>
      </c>
      <c r="G121" s="46"/>
      <c r="H121" s="2" t="s">
        <v>15</v>
      </c>
      <c r="I121" s="43" t="s">
        <v>154</v>
      </c>
      <c r="J121" s="44"/>
      <c r="K121" s="71">
        <v>3.4</v>
      </c>
      <c r="L121" s="72"/>
      <c r="M121" s="73"/>
    </row>
    <row r="122" spans="1:13" ht="14.25">
      <c r="A122" s="8" t="s">
        <v>953</v>
      </c>
      <c r="B122" s="43" t="s">
        <v>1033</v>
      </c>
      <c r="C122" s="44"/>
      <c r="D122" s="9" t="s">
        <v>31</v>
      </c>
      <c r="E122" s="8" t="s">
        <v>152</v>
      </c>
      <c r="F122" s="45" t="s">
        <v>153</v>
      </c>
      <c r="G122" s="46"/>
      <c r="H122" s="2" t="s">
        <v>15</v>
      </c>
      <c r="I122" s="43" t="s">
        <v>154</v>
      </c>
      <c r="J122" s="44"/>
      <c r="K122" s="71">
        <v>5.3</v>
      </c>
      <c r="L122" s="72"/>
      <c r="M122" s="73"/>
    </row>
    <row r="123" spans="1:13" ht="14.25">
      <c r="A123" s="8" t="s">
        <v>956</v>
      </c>
      <c r="B123" s="43" t="s">
        <v>1034</v>
      </c>
      <c r="C123" s="44"/>
      <c r="D123" s="9" t="s">
        <v>31</v>
      </c>
      <c r="E123" s="8" t="s">
        <v>156</v>
      </c>
      <c r="F123" s="45" t="s">
        <v>157</v>
      </c>
      <c r="G123" s="46"/>
      <c r="H123" s="2" t="s">
        <v>15</v>
      </c>
      <c r="I123" s="43" t="s">
        <v>154</v>
      </c>
      <c r="J123" s="44"/>
      <c r="K123" s="71">
        <v>2.8</v>
      </c>
      <c r="L123" s="72"/>
      <c r="M123" s="73"/>
    </row>
    <row r="124" spans="1:13" ht="14.25">
      <c r="A124" s="8" t="s">
        <v>956</v>
      </c>
      <c r="B124" s="43" t="s">
        <v>1035</v>
      </c>
      <c r="C124" s="44"/>
      <c r="D124" s="9" t="s">
        <v>31</v>
      </c>
      <c r="E124" s="8" t="s">
        <v>168</v>
      </c>
      <c r="F124" s="45" t="s">
        <v>169</v>
      </c>
      <c r="G124" s="46"/>
      <c r="H124" s="2" t="s">
        <v>15</v>
      </c>
      <c r="I124" s="43" t="s">
        <v>154</v>
      </c>
      <c r="J124" s="44"/>
      <c r="K124" s="71">
        <v>8.4</v>
      </c>
      <c r="L124" s="72"/>
      <c r="M124" s="73"/>
    </row>
    <row r="125" spans="1:13" ht="14.25">
      <c r="A125" s="8" t="s">
        <v>958</v>
      </c>
      <c r="B125" s="43" t="s">
        <v>1009</v>
      </c>
      <c r="C125" s="44"/>
      <c r="D125" s="9" t="s">
        <v>31</v>
      </c>
      <c r="E125" s="8" t="s">
        <v>168</v>
      </c>
      <c r="F125" s="45" t="s">
        <v>169</v>
      </c>
      <c r="G125" s="46"/>
      <c r="H125" s="2" t="s">
        <v>17</v>
      </c>
      <c r="I125" s="43" t="s">
        <v>154</v>
      </c>
      <c r="J125" s="44"/>
      <c r="K125" s="71">
        <v>12.74</v>
      </c>
      <c r="L125" s="72"/>
      <c r="M125" s="73"/>
    </row>
    <row r="126" spans="1:13" ht="14.25">
      <c r="A126" s="8" t="s">
        <v>960</v>
      </c>
      <c r="B126" s="43" t="s">
        <v>1012</v>
      </c>
      <c r="C126" s="44"/>
      <c r="D126" s="9" t="s">
        <v>31</v>
      </c>
      <c r="E126" s="8" t="s">
        <v>152</v>
      </c>
      <c r="F126" s="45" t="s">
        <v>153</v>
      </c>
      <c r="G126" s="46"/>
      <c r="H126" s="2" t="s">
        <v>15</v>
      </c>
      <c r="I126" s="43" t="s">
        <v>154</v>
      </c>
      <c r="J126" s="44"/>
      <c r="K126" s="71">
        <v>7.14</v>
      </c>
      <c r="L126" s="72"/>
      <c r="M126" s="73"/>
    </row>
    <row r="127" spans="1:13" ht="14.25">
      <c r="A127" s="8" t="s">
        <v>960</v>
      </c>
      <c r="B127" s="43" t="s">
        <v>662</v>
      </c>
      <c r="C127" s="44"/>
      <c r="D127" s="9" t="s">
        <v>31</v>
      </c>
      <c r="E127" s="8" t="s">
        <v>156</v>
      </c>
      <c r="F127" s="45" t="s">
        <v>157</v>
      </c>
      <c r="G127" s="46"/>
      <c r="H127" s="2" t="s">
        <v>15</v>
      </c>
      <c r="I127" s="43" t="s">
        <v>154</v>
      </c>
      <c r="J127" s="44"/>
      <c r="K127" s="71">
        <v>5</v>
      </c>
      <c r="L127" s="72"/>
      <c r="M127" s="73"/>
    </row>
    <row r="128" spans="1:13" ht="14.25">
      <c r="A128" s="8" t="s">
        <v>960</v>
      </c>
      <c r="B128" s="43" t="s">
        <v>663</v>
      </c>
      <c r="C128" s="44"/>
      <c r="D128" s="9" t="s">
        <v>31</v>
      </c>
      <c r="E128" s="8" t="s">
        <v>156</v>
      </c>
      <c r="F128" s="45" t="s">
        <v>157</v>
      </c>
      <c r="G128" s="46"/>
      <c r="H128" s="2" t="s">
        <v>15</v>
      </c>
      <c r="I128" s="43" t="s">
        <v>154</v>
      </c>
      <c r="J128" s="44"/>
      <c r="K128" s="71">
        <v>8.04</v>
      </c>
      <c r="L128" s="72"/>
      <c r="M128" s="73"/>
    </row>
    <row r="129" spans="1:13" ht="14.25">
      <c r="A129" s="8" t="s">
        <v>960</v>
      </c>
      <c r="B129" s="43" t="s">
        <v>1015</v>
      </c>
      <c r="C129" s="44"/>
      <c r="D129" s="9" t="s">
        <v>31</v>
      </c>
      <c r="E129" s="8" t="s">
        <v>156</v>
      </c>
      <c r="F129" s="45" t="s">
        <v>157</v>
      </c>
      <c r="G129" s="46"/>
      <c r="H129" s="2" t="s">
        <v>15</v>
      </c>
      <c r="I129" s="43" t="s">
        <v>154</v>
      </c>
      <c r="J129" s="44"/>
      <c r="K129" s="71">
        <v>7.2</v>
      </c>
      <c r="L129" s="72"/>
      <c r="M129" s="73"/>
    </row>
    <row r="130" spans="1:13" ht="14.25">
      <c r="A130" s="8" t="s">
        <v>960</v>
      </c>
      <c r="B130" s="43" t="s">
        <v>1036</v>
      </c>
      <c r="C130" s="44"/>
      <c r="D130" s="9" t="s">
        <v>31</v>
      </c>
      <c r="E130" s="8" t="s">
        <v>152</v>
      </c>
      <c r="F130" s="45" t="s">
        <v>153</v>
      </c>
      <c r="G130" s="46"/>
      <c r="H130" s="2" t="s">
        <v>15</v>
      </c>
      <c r="I130" s="43" t="s">
        <v>154</v>
      </c>
      <c r="J130" s="44"/>
      <c r="K130" s="71">
        <v>15.41</v>
      </c>
      <c r="L130" s="72"/>
      <c r="M130" s="73"/>
    </row>
    <row r="131" spans="1:13" ht="14.25">
      <c r="A131" s="8" t="s">
        <v>960</v>
      </c>
      <c r="B131" s="43" t="s">
        <v>1037</v>
      </c>
      <c r="C131" s="44"/>
      <c r="D131" s="9" t="s">
        <v>31</v>
      </c>
      <c r="E131" s="8" t="s">
        <v>152</v>
      </c>
      <c r="F131" s="45" t="s">
        <v>153</v>
      </c>
      <c r="G131" s="46"/>
      <c r="H131" s="2" t="s">
        <v>15</v>
      </c>
      <c r="I131" s="43" t="s">
        <v>154</v>
      </c>
      <c r="J131" s="44"/>
      <c r="K131" s="71">
        <v>6.14</v>
      </c>
      <c r="L131" s="72"/>
      <c r="M131" s="73"/>
    </row>
    <row r="132" spans="1:13" ht="14.25">
      <c r="A132" s="8" t="s">
        <v>960</v>
      </c>
      <c r="B132" s="43" t="s">
        <v>1038</v>
      </c>
      <c r="C132" s="44"/>
      <c r="D132" s="9" t="s">
        <v>31</v>
      </c>
      <c r="E132" s="8" t="s">
        <v>152</v>
      </c>
      <c r="F132" s="45" t="s">
        <v>153</v>
      </c>
      <c r="G132" s="46"/>
      <c r="H132" s="2" t="s">
        <v>15</v>
      </c>
      <c r="I132" s="43" t="s">
        <v>154</v>
      </c>
      <c r="J132" s="44"/>
      <c r="K132" s="71">
        <v>13.34</v>
      </c>
      <c r="L132" s="72"/>
      <c r="M132" s="73"/>
    </row>
    <row r="133" spans="1:13" ht="14.25">
      <c r="A133" s="8" t="s">
        <v>960</v>
      </c>
      <c r="B133" s="43" t="s">
        <v>1017</v>
      </c>
      <c r="C133" s="44"/>
      <c r="D133" s="9" t="s">
        <v>31</v>
      </c>
      <c r="E133" s="8" t="s">
        <v>156</v>
      </c>
      <c r="F133" s="45" t="s">
        <v>157</v>
      </c>
      <c r="G133" s="46"/>
      <c r="H133" s="2" t="s">
        <v>15</v>
      </c>
      <c r="I133" s="43" t="s">
        <v>154</v>
      </c>
      <c r="J133" s="44"/>
      <c r="K133" s="71">
        <v>1.87</v>
      </c>
      <c r="L133" s="72"/>
      <c r="M133" s="73"/>
    </row>
    <row r="134" spans="1:13" ht="14.25">
      <c r="A134" s="8" t="s">
        <v>962</v>
      </c>
      <c r="B134" s="43" t="s">
        <v>1039</v>
      </c>
      <c r="C134" s="44"/>
      <c r="D134" s="9" t="s">
        <v>31</v>
      </c>
      <c r="E134" s="8" t="s">
        <v>156</v>
      </c>
      <c r="F134" s="45" t="s">
        <v>157</v>
      </c>
      <c r="G134" s="46"/>
      <c r="H134" s="2" t="s">
        <v>15</v>
      </c>
      <c r="I134" s="43" t="s">
        <v>154</v>
      </c>
      <c r="J134" s="44"/>
      <c r="K134" s="71">
        <v>4.2</v>
      </c>
      <c r="L134" s="72"/>
      <c r="M134" s="73"/>
    </row>
    <row r="135" spans="1:13" ht="14.25">
      <c r="A135" s="8" t="s">
        <v>962</v>
      </c>
      <c r="B135" s="43" t="s">
        <v>601</v>
      </c>
      <c r="C135" s="44"/>
      <c r="D135" s="9" t="s">
        <v>31</v>
      </c>
      <c r="E135" s="8" t="s">
        <v>156</v>
      </c>
      <c r="F135" s="45" t="s">
        <v>157</v>
      </c>
      <c r="G135" s="46"/>
      <c r="H135" s="2" t="s">
        <v>15</v>
      </c>
      <c r="I135" s="43" t="s">
        <v>154</v>
      </c>
      <c r="J135" s="44"/>
      <c r="K135" s="71">
        <v>5.3</v>
      </c>
      <c r="L135" s="72"/>
      <c r="M135" s="73"/>
    </row>
    <row r="136" spans="1:13" ht="14.25">
      <c r="A136" s="8" t="s">
        <v>962</v>
      </c>
      <c r="B136" s="43" t="s">
        <v>1040</v>
      </c>
      <c r="C136" s="44"/>
      <c r="D136" s="9" t="s">
        <v>31</v>
      </c>
      <c r="E136" s="8" t="s">
        <v>156</v>
      </c>
      <c r="F136" s="45" t="s">
        <v>157</v>
      </c>
      <c r="G136" s="46"/>
      <c r="H136" s="2" t="s">
        <v>15</v>
      </c>
      <c r="I136" s="43" t="s">
        <v>154</v>
      </c>
      <c r="J136" s="44"/>
      <c r="K136" s="71">
        <v>8.3</v>
      </c>
      <c r="L136" s="72"/>
      <c r="M136" s="73"/>
    </row>
    <row r="137" spans="1:13" ht="14.25">
      <c r="A137" s="8" t="s">
        <v>962</v>
      </c>
      <c r="B137" s="43" t="s">
        <v>80</v>
      </c>
      <c r="C137" s="44"/>
      <c r="D137" s="9" t="s">
        <v>31</v>
      </c>
      <c r="E137" s="8" t="s">
        <v>152</v>
      </c>
      <c r="F137" s="45" t="s">
        <v>153</v>
      </c>
      <c r="G137" s="46"/>
      <c r="H137" s="2" t="s">
        <v>16</v>
      </c>
      <c r="I137" s="43" t="s">
        <v>154</v>
      </c>
      <c r="J137" s="44"/>
      <c r="K137" s="71">
        <v>17.5</v>
      </c>
      <c r="L137" s="72"/>
      <c r="M137" s="73"/>
    </row>
    <row r="138" spans="1:13" ht="14.25">
      <c r="A138" s="8" t="s">
        <v>969</v>
      </c>
      <c r="B138" s="43" t="s">
        <v>1025</v>
      </c>
      <c r="C138" s="44"/>
      <c r="D138" s="9" t="s">
        <v>31</v>
      </c>
      <c r="E138" s="8" t="s">
        <v>152</v>
      </c>
      <c r="F138" s="45" t="s">
        <v>153</v>
      </c>
      <c r="G138" s="46"/>
      <c r="H138" s="2" t="s">
        <v>15</v>
      </c>
      <c r="I138" s="43" t="s">
        <v>154</v>
      </c>
      <c r="J138" s="44"/>
      <c r="K138" s="71">
        <v>10.46</v>
      </c>
      <c r="L138" s="72"/>
      <c r="M138" s="73"/>
    </row>
    <row r="139" spans="1:13" ht="14.25">
      <c r="A139" s="8" t="s">
        <v>969</v>
      </c>
      <c r="B139" s="43" t="s">
        <v>1041</v>
      </c>
      <c r="C139" s="44"/>
      <c r="D139" s="9" t="s">
        <v>31</v>
      </c>
      <c r="E139" s="8" t="s">
        <v>152</v>
      </c>
      <c r="F139" s="45" t="s">
        <v>153</v>
      </c>
      <c r="G139" s="46"/>
      <c r="H139" s="2" t="s">
        <v>16</v>
      </c>
      <c r="I139" s="43" t="s">
        <v>154</v>
      </c>
      <c r="J139" s="44"/>
      <c r="K139" s="71">
        <v>20.2</v>
      </c>
      <c r="L139" s="72"/>
      <c r="M139" s="73"/>
    </row>
    <row r="140" spans="1:15" ht="14.25">
      <c r="A140" s="8" t="s">
        <v>969</v>
      </c>
      <c r="B140" s="43" t="s">
        <v>1026</v>
      </c>
      <c r="C140" s="44"/>
      <c r="D140" s="9" t="s">
        <v>31</v>
      </c>
      <c r="E140" s="8" t="s">
        <v>161</v>
      </c>
      <c r="F140" s="45" t="s">
        <v>162</v>
      </c>
      <c r="G140" s="46"/>
      <c r="H140" s="2" t="s">
        <v>17</v>
      </c>
      <c r="I140" s="43" t="s">
        <v>160</v>
      </c>
      <c r="J140" s="44"/>
      <c r="K140" s="50">
        <v>2.22</v>
      </c>
      <c r="L140" s="51"/>
      <c r="M140" s="52"/>
      <c r="O140">
        <v>30.41</v>
      </c>
    </row>
    <row r="141" spans="1:13" ht="14.25">
      <c r="A141" s="8" t="s">
        <v>969</v>
      </c>
      <c r="B141" s="43" t="s">
        <v>1026</v>
      </c>
      <c r="C141" s="44"/>
      <c r="D141" s="9" t="s">
        <v>31</v>
      </c>
      <c r="E141" s="8" t="s">
        <v>152</v>
      </c>
      <c r="F141" s="45" t="s">
        <v>153</v>
      </c>
      <c r="G141" s="46"/>
      <c r="H141" s="2" t="s">
        <v>17</v>
      </c>
      <c r="I141" s="43" t="s">
        <v>154</v>
      </c>
      <c r="J141" s="44"/>
      <c r="K141" s="71">
        <v>2</v>
      </c>
      <c r="L141" s="72"/>
      <c r="M141" s="73"/>
    </row>
    <row r="142" spans="1:15" ht="15" thickBot="1">
      <c r="A142" s="8" t="s">
        <v>969</v>
      </c>
      <c r="B142" s="43" t="s">
        <v>1026</v>
      </c>
      <c r="C142" s="44"/>
      <c r="D142" s="9" t="s">
        <v>31</v>
      </c>
      <c r="E142" s="8" t="s">
        <v>158</v>
      </c>
      <c r="F142" s="45" t="s">
        <v>159</v>
      </c>
      <c r="G142" s="46"/>
      <c r="H142" s="2" t="s">
        <v>17</v>
      </c>
      <c r="I142" s="43" t="s">
        <v>160</v>
      </c>
      <c r="J142" s="44"/>
      <c r="K142" s="50">
        <v>2.22</v>
      </c>
      <c r="L142" s="51"/>
      <c r="M142" s="52"/>
      <c r="O142">
        <v>71.04</v>
      </c>
    </row>
    <row r="143" spans="1:15" ht="15" thickBot="1">
      <c r="A143" s="53" t="s">
        <v>177</v>
      </c>
      <c r="B143" s="54"/>
      <c r="C143" s="54"/>
      <c r="D143" s="54"/>
      <c r="E143" s="54" t="s">
        <v>178</v>
      </c>
      <c r="F143" s="54"/>
      <c r="G143" s="54"/>
      <c r="H143" s="6" t="s">
        <v>26</v>
      </c>
      <c r="I143" s="57" t="s">
        <v>27</v>
      </c>
      <c r="J143" s="58"/>
      <c r="K143" s="59">
        <v>217.04</v>
      </c>
      <c r="L143" s="59"/>
      <c r="M143" s="60"/>
      <c r="O143" s="19">
        <v>217.04</v>
      </c>
    </row>
    <row r="144" spans="1:16" ht="15" thickBot="1">
      <c r="A144" s="55"/>
      <c r="B144" s="56"/>
      <c r="C144" s="56"/>
      <c r="D144" s="56"/>
      <c r="E144" s="56"/>
      <c r="F144" s="56"/>
      <c r="G144" s="56"/>
      <c r="H144" s="7" t="s">
        <v>26</v>
      </c>
      <c r="I144" s="61" t="s">
        <v>28</v>
      </c>
      <c r="J144" s="62"/>
      <c r="K144" s="63">
        <v>0</v>
      </c>
      <c r="L144" s="63"/>
      <c r="M144" s="64"/>
      <c r="P144" s="19"/>
    </row>
    <row r="145" spans="1:13" ht="14.25">
      <c r="A145" s="8" t="s">
        <v>953</v>
      </c>
      <c r="B145" s="43" t="s">
        <v>1042</v>
      </c>
      <c r="C145" s="44"/>
      <c r="D145" s="9" t="s">
        <v>31</v>
      </c>
      <c r="E145" s="8" t="s">
        <v>195</v>
      </c>
      <c r="F145" s="45" t="s">
        <v>196</v>
      </c>
      <c r="G145" s="46"/>
      <c r="H145" s="2" t="s">
        <v>14</v>
      </c>
      <c r="I145" s="43" t="s">
        <v>160</v>
      </c>
      <c r="J145" s="44"/>
      <c r="K145" s="50">
        <v>1.66</v>
      </c>
      <c r="L145" s="51"/>
      <c r="M145" s="52"/>
    </row>
    <row r="146" spans="1:13" ht="14.25">
      <c r="A146" s="8" t="s">
        <v>953</v>
      </c>
      <c r="B146" s="43" t="s">
        <v>1042</v>
      </c>
      <c r="C146" s="44"/>
      <c r="D146" s="9" t="s">
        <v>31</v>
      </c>
      <c r="E146" s="8" t="s">
        <v>182</v>
      </c>
      <c r="F146" s="45" t="s">
        <v>183</v>
      </c>
      <c r="G146" s="46"/>
      <c r="H146" s="2" t="s">
        <v>15</v>
      </c>
      <c r="I146" s="43" t="s">
        <v>160</v>
      </c>
      <c r="J146" s="44"/>
      <c r="K146" s="50">
        <v>1.66</v>
      </c>
      <c r="L146" s="51"/>
      <c r="M146" s="52"/>
    </row>
    <row r="147" spans="1:13" ht="14.25">
      <c r="A147" s="8" t="s">
        <v>958</v>
      </c>
      <c r="B147" s="43" t="s">
        <v>1043</v>
      </c>
      <c r="C147" s="44"/>
      <c r="D147" s="9" t="s">
        <v>31</v>
      </c>
      <c r="E147" s="8" t="s">
        <v>195</v>
      </c>
      <c r="F147" s="45" t="s">
        <v>196</v>
      </c>
      <c r="G147" s="46"/>
      <c r="H147" s="2" t="s">
        <v>14</v>
      </c>
      <c r="I147" s="43" t="s">
        <v>160</v>
      </c>
      <c r="J147" s="44"/>
      <c r="K147" s="50">
        <v>3.56</v>
      </c>
      <c r="L147" s="51"/>
      <c r="M147" s="52"/>
    </row>
    <row r="148" spans="1:13" ht="14.25">
      <c r="A148" s="8" t="s">
        <v>958</v>
      </c>
      <c r="B148" s="43" t="s">
        <v>1043</v>
      </c>
      <c r="C148" s="44"/>
      <c r="D148" s="9" t="s">
        <v>31</v>
      </c>
      <c r="E148" s="8" t="s">
        <v>182</v>
      </c>
      <c r="F148" s="45" t="s">
        <v>183</v>
      </c>
      <c r="G148" s="46"/>
      <c r="H148" s="2" t="s">
        <v>15</v>
      </c>
      <c r="I148" s="43" t="s">
        <v>160</v>
      </c>
      <c r="J148" s="44"/>
      <c r="K148" s="50">
        <v>3.56</v>
      </c>
      <c r="L148" s="51"/>
      <c r="M148" s="52"/>
    </row>
    <row r="149" spans="1:13" ht="14.25">
      <c r="A149" s="8" t="s">
        <v>958</v>
      </c>
      <c r="B149" s="43" t="s">
        <v>1044</v>
      </c>
      <c r="C149" s="44"/>
      <c r="D149" s="9" t="s">
        <v>31</v>
      </c>
      <c r="E149" s="8" t="s">
        <v>195</v>
      </c>
      <c r="F149" s="45" t="s">
        <v>196</v>
      </c>
      <c r="G149" s="46"/>
      <c r="H149" s="2" t="s">
        <v>14</v>
      </c>
      <c r="I149" s="43" t="s">
        <v>160</v>
      </c>
      <c r="J149" s="44"/>
      <c r="K149" s="50">
        <v>3.63</v>
      </c>
      <c r="L149" s="51"/>
      <c r="M149" s="52"/>
    </row>
    <row r="150" spans="1:13" ht="14.25">
      <c r="A150" s="8" t="s">
        <v>958</v>
      </c>
      <c r="B150" s="43" t="s">
        <v>1044</v>
      </c>
      <c r="C150" s="44"/>
      <c r="D150" s="9" t="s">
        <v>31</v>
      </c>
      <c r="E150" s="8" t="s">
        <v>182</v>
      </c>
      <c r="F150" s="45" t="s">
        <v>183</v>
      </c>
      <c r="G150" s="46"/>
      <c r="H150" s="2" t="s">
        <v>15</v>
      </c>
      <c r="I150" s="43" t="s">
        <v>160</v>
      </c>
      <c r="J150" s="44"/>
      <c r="K150" s="50">
        <v>3.63</v>
      </c>
      <c r="L150" s="51"/>
      <c r="M150" s="52"/>
    </row>
    <row r="151" spans="1:13" ht="14.25">
      <c r="A151" s="8" t="s">
        <v>960</v>
      </c>
      <c r="B151" s="43" t="s">
        <v>1045</v>
      </c>
      <c r="C151" s="44"/>
      <c r="D151" s="9" t="s">
        <v>31</v>
      </c>
      <c r="E151" s="8" t="s">
        <v>195</v>
      </c>
      <c r="F151" s="45" t="s">
        <v>196</v>
      </c>
      <c r="G151" s="46"/>
      <c r="H151" s="2" t="s">
        <v>14</v>
      </c>
      <c r="I151" s="43" t="s">
        <v>160</v>
      </c>
      <c r="J151" s="44"/>
      <c r="K151" s="50">
        <v>0.37</v>
      </c>
      <c r="L151" s="51"/>
      <c r="M151" s="52"/>
    </row>
    <row r="152" spans="1:13" ht="15" thickBot="1">
      <c r="A152" s="8" t="s">
        <v>960</v>
      </c>
      <c r="B152" s="43" t="s">
        <v>1045</v>
      </c>
      <c r="C152" s="44"/>
      <c r="D152" s="9" t="s">
        <v>31</v>
      </c>
      <c r="E152" s="8" t="s">
        <v>182</v>
      </c>
      <c r="F152" s="45" t="s">
        <v>183</v>
      </c>
      <c r="G152" s="46"/>
      <c r="H152" s="2" t="s">
        <v>15</v>
      </c>
      <c r="I152" s="43" t="s">
        <v>160</v>
      </c>
      <c r="J152" s="44"/>
      <c r="K152" s="50">
        <v>0.37</v>
      </c>
      <c r="L152" s="51"/>
      <c r="M152" s="52"/>
    </row>
    <row r="153" spans="1:17" ht="15" thickBot="1">
      <c r="A153" s="53" t="s">
        <v>186</v>
      </c>
      <c r="B153" s="54"/>
      <c r="C153" s="54"/>
      <c r="D153" s="54"/>
      <c r="E153" s="54" t="s">
        <v>187</v>
      </c>
      <c r="F153" s="54"/>
      <c r="G153" s="54"/>
      <c r="H153" s="6" t="s">
        <v>26</v>
      </c>
      <c r="I153" s="57" t="s">
        <v>27</v>
      </c>
      <c r="J153" s="58"/>
      <c r="K153" s="59">
        <v>1655.04</v>
      </c>
      <c r="L153" s="59"/>
      <c r="M153" s="60"/>
      <c r="O153" s="20">
        <v>1655.04</v>
      </c>
      <c r="Q153" s="22"/>
    </row>
    <row r="154" spans="1:18" ht="15" thickBot="1">
      <c r="A154" s="55"/>
      <c r="B154" s="56"/>
      <c r="C154" s="56"/>
      <c r="D154" s="56"/>
      <c r="E154" s="56"/>
      <c r="F154" s="56"/>
      <c r="G154" s="56"/>
      <c r="H154" s="7" t="s">
        <v>26</v>
      </c>
      <c r="I154" s="61" t="s">
        <v>28</v>
      </c>
      <c r="J154" s="62"/>
      <c r="K154" s="63">
        <v>18</v>
      </c>
      <c r="L154" s="63"/>
      <c r="M154" s="64"/>
      <c r="P154" s="19"/>
      <c r="R154" s="22">
        <f>R164+R176+R191</f>
        <v>18</v>
      </c>
    </row>
    <row r="155" spans="1:13" ht="14.25">
      <c r="A155" s="8" t="s">
        <v>953</v>
      </c>
      <c r="B155" s="43" t="s">
        <v>1046</v>
      </c>
      <c r="C155" s="44"/>
      <c r="D155" s="9" t="s">
        <v>206</v>
      </c>
      <c r="E155" s="8" t="s">
        <v>1047</v>
      </c>
      <c r="F155" s="45" t="s">
        <v>1048</v>
      </c>
      <c r="G155" s="46"/>
      <c r="H155" s="2" t="s">
        <v>14</v>
      </c>
      <c r="I155" s="43" t="s">
        <v>160</v>
      </c>
      <c r="J155" s="44"/>
      <c r="K155" s="50">
        <v>8.01</v>
      </c>
      <c r="L155" s="51"/>
      <c r="M155" s="52"/>
    </row>
    <row r="156" spans="1:13" ht="14.25">
      <c r="A156" s="8" t="s">
        <v>953</v>
      </c>
      <c r="B156" s="43" t="s">
        <v>1046</v>
      </c>
      <c r="C156" s="44"/>
      <c r="D156" s="9" t="s">
        <v>206</v>
      </c>
      <c r="E156" s="8" t="s">
        <v>195</v>
      </c>
      <c r="F156" s="45" t="s">
        <v>196</v>
      </c>
      <c r="G156" s="46"/>
      <c r="H156" s="2" t="s">
        <v>14</v>
      </c>
      <c r="I156" s="43" t="s">
        <v>160</v>
      </c>
      <c r="J156" s="44"/>
      <c r="K156" s="50">
        <v>4.89</v>
      </c>
      <c r="L156" s="51"/>
      <c r="M156" s="52"/>
    </row>
    <row r="157" spans="1:13" ht="14.25">
      <c r="A157" s="8" t="s">
        <v>953</v>
      </c>
      <c r="B157" s="43" t="s">
        <v>1046</v>
      </c>
      <c r="C157" s="44"/>
      <c r="D157" s="9" t="s">
        <v>206</v>
      </c>
      <c r="E157" s="8" t="s">
        <v>182</v>
      </c>
      <c r="F157" s="45" t="s">
        <v>183</v>
      </c>
      <c r="G157" s="46"/>
      <c r="H157" s="2" t="s">
        <v>14</v>
      </c>
      <c r="I157" s="43" t="s">
        <v>160</v>
      </c>
      <c r="J157" s="44"/>
      <c r="K157" s="50">
        <v>4.89</v>
      </c>
      <c r="L157" s="51"/>
      <c r="M157" s="52"/>
    </row>
    <row r="158" spans="1:13" ht="14.25">
      <c r="A158" s="8" t="s">
        <v>953</v>
      </c>
      <c r="B158" s="43" t="s">
        <v>1046</v>
      </c>
      <c r="C158" s="44"/>
      <c r="D158" s="9" t="s">
        <v>206</v>
      </c>
      <c r="E158" s="8" t="s">
        <v>1049</v>
      </c>
      <c r="F158" s="45" t="s">
        <v>1050</v>
      </c>
      <c r="G158" s="46"/>
      <c r="H158" s="2" t="s">
        <v>14</v>
      </c>
      <c r="I158" s="43" t="s">
        <v>160</v>
      </c>
      <c r="J158" s="44"/>
      <c r="K158" s="50">
        <v>21.33</v>
      </c>
      <c r="L158" s="51"/>
      <c r="M158" s="52"/>
    </row>
    <row r="159" spans="1:13" ht="14.25">
      <c r="A159" s="8" t="s">
        <v>953</v>
      </c>
      <c r="B159" s="43" t="s">
        <v>1046</v>
      </c>
      <c r="C159" s="44"/>
      <c r="D159" s="9" t="s">
        <v>206</v>
      </c>
      <c r="E159" s="8" t="s">
        <v>193</v>
      </c>
      <c r="F159" s="45" t="s">
        <v>194</v>
      </c>
      <c r="G159" s="46"/>
      <c r="H159" s="2" t="s">
        <v>15</v>
      </c>
      <c r="I159" s="43" t="s">
        <v>160</v>
      </c>
      <c r="J159" s="44"/>
      <c r="K159" s="50">
        <v>13.32</v>
      </c>
      <c r="L159" s="51"/>
      <c r="M159" s="52"/>
    </row>
    <row r="160" spans="1:13" ht="14.25">
      <c r="A160" s="8" t="s">
        <v>953</v>
      </c>
      <c r="B160" s="43" t="s">
        <v>1046</v>
      </c>
      <c r="C160" s="44"/>
      <c r="D160" s="9" t="s">
        <v>206</v>
      </c>
      <c r="E160" s="8" t="s">
        <v>199</v>
      </c>
      <c r="F160" s="45" t="s">
        <v>200</v>
      </c>
      <c r="G160" s="46"/>
      <c r="H160" s="2" t="s">
        <v>14</v>
      </c>
      <c r="I160" s="43" t="s">
        <v>201</v>
      </c>
      <c r="J160" s="44"/>
      <c r="K160" s="50">
        <v>5</v>
      </c>
      <c r="L160" s="51"/>
      <c r="M160" s="52"/>
    </row>
    <row r="161" spans="1:13" ht="14.25">
      <c r="A161" s="8" t="s">
        <v>953</v>
      </c>
      <c r="B161" s="43" t="s">
        <v>1051</v>
      </c>
      <c r="C161" s="44"/>
      <c r="D161" s="9" t="s">
        <v>206</v>
      </c>
      <c r="E161" s="8" t="s">
        <v>193</v>
      </c>
      <c r="F161" s="45" t="s">
        <v>194</v>
      </c>
      <c r="G161" s="46"/>
      <c r="H161" s="2" t="s">
        <v>14</v>
      </c>
      <c r="I161" s="43" t="s">
        <v>160</v>
      </c>
      <c r="J161" s="44"/>
      <c r="K161" s="50">
        <v>5.11</v>
      </c>
      <c r="L161" s="51"/>
      <c r="M161" s="52"/>
    </row>
    <row r="162" spans="1:13" ht="14.25">
      <c r="A162" s="8" t="s">
        <v>953</v>
      </c>
      <c r="B162" s="43" t="s">
        <v>1051</v>
      </c>
      <c r="C162" s="44"/>
      <c r="D162" s="9" t="s">
        <v>206</v>
      </c>
      <c r="E162" s="8" t="s">
        <v>195</v>
      </c>
      <c r="F162" s="45" t="s">
        <v>196</v>
      </c>
      <c r="G162" s="46"/>
      <c r="H162" s="2" t="s">
        <v>14</v>
      </c>
      <c r="I162" s="43" t="s">
        <v>160</v>
      </c>
      <c r="J162" s="44"/>
      <c r="K162" s="50">
        <v>4.44</v>
      </c>
      <c r="L162" s="51"/>
      <c r="M162" s="52"/>
    </row>
    <row r="163" spans="1:13" ht="14.25">
      <c r="A163" s="8" t="s">
        <v>953</v>
      </c>
      <c r="B163" s="43" t="s">
        <v>1051</v>
      </c>
      <c r="C163" s="44"/>
      <c r="D163" s="9" t="s">
        <v>206</v>
      </c>
      <c r="E163" s="8" t="s">
        <v>199</v>
      </c>
      <c r="F163" s="45" t="s">
        <v>200</v>
      </c>
      <c r="G163" s="46"/>
      <c r="H163" s="2" t="s">
        <v>14</v>
      </c>
      <c r="I163" s="43" t="s">
        <v>201</v>
      </c>
      <c r="J163" s="44"/>
      <c r="K163" s="50">
        <v>4</v>
      </c>
      <c r="L163" s="51"/>
      <c r="M163" s="52"/>
    </row>
    <row r="164" spans="1:18" ht="14.25">
      <c r="A164" s="8" t="s">
        <v>953</v>
      </c>
      <c r="B164" s="43" t="s">
        <v>1051</v>
      </c>
      <c r="C164" s="44"/>
      <c r="D164" s="9" t="s">
        <v>206</v>
      </c>
      <c r="E164" s="8" t="s">
        <v>180</v>
      </c>
      <c r="F164" s="45" t="s">
        <v>181</v>
      </c>
      <c r="G164" s="46"/>
      <c r="H164" s="2" t="s">
        <v>14</v>
      </c>
      <c r="I164" s="43" t="s">
        <v>154</v>
      </c>
      <c r="J164" s="44"/>
      <c r="K164" s="74">
        <v>20</v>
      </c>
      <c r="L164" s="75"/>
      <c r="M164" s="76"/>
      <c r="R164" s="23">
        <v>6</v>
      </c>
    </row>
    <row r="165" spans="1:13" ht="14.25">
      <c r="A165" s="8" t="s">
        <v>953</v>
      </c>
      <c r="B165" s="43" t="s">
        <v>1051</v>
      </c>
      <c r="C165" s="44"/>
      <c r="D165" s="9" t="s">
        <v>206</v>
      </c>
      <c r="E165" s="8" t="s">
        <v>182</v>
      </c>
      <c r="F165" s="45" t="s">
        <v>183</v>
      </c>
      <c r="G165" s="46"/>
      <c r="H165" s="2" t="s">
        <v>14</v>
      </c>
      <c r="I165" s="43" t="s">
        <v>160</v>
      </c>
      <c r="J165" s="44"/>
      <c r="K165" s="50">
        <v>4.44</v>
      </c>
      <c r="L165" s="51"/>
      <c r="M165" s="52"/>
    </row>
    <row r="166" spans="1:13" ht="14.25">
      <c r="A166" s="8" t="s">
        <v>953</v>
      </c>
      <c r="B166" s="43" t="s">
        <v>1052</v>
      </c>
      <c r="C166" s="44"/>
      <c r="D166" s="9" t="s">
        <v>31</v>
      </c>
      <c r="E166" s="8" t="s">
        <v>1047</v>
      </c>
      <c r="F166" s="45" t="s">
        <v>1048</v>
      </c>
      <c r="G166" s="46"/>
      <c r="H166" s="2" t="s">
        <v>14</v>
      </c>
      <c r="I166" s="43" t="s">
        <v>160</v>
      </c>
      <c r="J166" s="44"/>
      <c r="K166" s="50">
        <v>3.58</v>
      </c>
      <c r="L166" s="51"/>
      <c r="M166" s="52"/>
    </row>
    <row r="167" spans="1:13" ht="14.25">
      <c r="A167" s="8" t="s">
        <v>953</v>
      </c>
      <c r="B167" s="43" t="s">
        <v>1052</v>
      </c>
      <c r="C167" s="44"/>
      <c r="D167" s="9" t="s">
        <v>31</v>
      </c>
      <c r="E167" s="8" t="s">
        <v>1049</v>
      </c>
      <c r="F167" s="45" t="s">
        <v>1050</v>
      </c>
      <c r="G167" s="46"/>
      <c r="H167" s="2" t="s">
        <v>14</v>
      </c>
      <c r="I167" s="43" t="s">
        <v>160</v>
      </c>
      <c r="J167" s="44"/>
      <c r="K167" s="50">
        <v>3.58</v>
      </c>
      <c r="L167" s="51"/>
      <c r="M167" s="52"/>
    </row>
    <row r="168" spans="1:13" ht="14.25">
      <c r="A168" s="8" t="s">
        <v>953</v>
      </c>
      <c r="B168" s="43" t="s">
        <v>1052</v>
      </c>
      <c r="C168" s="44"/>
      <c r="D168" s="9" t="s">
        <v>31</v>
      </c>
      <c r="E168" s="8" t="s">
        <v>182</v>
      </c>
      <c r="F168" s="45" t="s">
        <v>183</v>
      </c>
      <c r="G168" s="46"/>
      <c r="H168" s="2" t="s">
        <v>14</v>
      </c>
      <c r="I168" s="43" t="s">
        <v>160</v>
      </c>
      <c r="J168" s="44"/>
      <c r="K168" s="50">
        <v>2.64</v>
      </c>
      <c r="L168" s="51"/>
      <c r="M168" s="52"/>
    </row>
    <row r="169" spans="1:13" ht="14.25">
      <c r="A169" s="8" t="s">
        <v>953</v>
      </c>
      <c r="B169" s="43" t="s">
        <v>1052</v>
      </c>
      <c r="C169" s="44"/>
      <c r="D169" s="9" t="s">
        <v>31</v>
      </c>
      <c r="E169" s="8" t="s">
        <v>195</v>
      </c>
      <c r="F169" s="45" t="s">
        <v>196</v>
      </c>
      <c r="G169" s="46"/>
      <c r="H169" s="2" t="s">
        <v>14</v>
      </c>
      <c r="I169" s="43" t="s">
        <v>160</v>
      </c>
      <c r="J169" s="44"/>
      <c r="K169" s="50">
        <v>2.64</v>
      </c>
      <c r="L169" s="51"/>
      <c r="M169" s="52"/>
    </row>
    <row r="170" spans="1:13" ht="14.25">
      <c r="A170" s="8" t="s">
        <v>958</v>
      </c>
      <c r="B170" s="43" t="s">
        <v>1053</v>
      </c>
      <c r="C170" s="44"/>
      <c r="D170" s="9" t="s">
        <v>31</v>
      </c>
      <c r="E170" s="8" t="s">
        <v>191</v>
      </c>
      <c r="F170" s="45" t="s">
        <v>192</v>
      </c>
      <c r="G170" s="46"/>
      <c r="H170" s="2" t="s">
        <v>14</v>
      </c>
      <c r="I170" s="43" t="s">
        <v>160</v>
      </c>
      <c r="J170" s="44"/>
      <c r="K170" s="50">
        <v>0.4</v>
      </c>
      <c r="L170" s="51"/>
      <c r="M170" s="52"/>
    </row>
    <row r="171" spans="1:13" ht="14.25">
      <c r="A171" s="8" t="s">
        <v>958</v>
      </c>
      <c r="B171" s="43" t="s">
        <v>1053</v>
      </c>
      <c r="C171" s="44"/>
      <c r="D171" s="9" t="s">
        <v>31</v>
      </c>
      <c r="E171" s="8" t="s">
        <v>195</v>
      </c>
      <c r="F171" s="45" t="s">
        <v>196</v>
      </c>
      <c r="G171" s="46"/>
      <c r="H171" s="2" t="s">
        <v>14</v>
      </c>
      <c r="I171" s="43" t="s">
        <v>160</v>
      </c>
      <c r="J171" s="44"/>
      <c r="K171" s="50">
        <v>5.88</v>
      </c>
      <c r="L171" s="51"/>
      <c r="M171" s="52"/>
    </row>
    <row r="172" spans="1:13" ht="14.25">
      <c r="A172" s="8" t="s">
        <v>958</v>
      </c>
      <c r="B172" s="43" t="s">
        <v>1053</v>
      </c>
      <c r="C172" s="44"/>
      <c r="D172" s="9" t="s">
        <v>31</v>
      </c>
      <c r="E172" s="8" t="s">
        <v>199</v>
      </c>
      <c r="F172" s="45" t="s">
        <v>200</v>
      </c>
      <c r="G172" s="46"/>
      <c r="H172" s="2" t="s">
        <v>15</v>
      </c>
      <c r="I172" s="43" t="s">
        <v>201</v>
      </c>
      <c r="J172" s="44"/>
      <c r="K172" s="50">
        <v>4</v>
      </c>
      <c r="L172" s="51"/>
      <c r="M172" s="52"/>
    </row>
    <row r="173" spans="1:13" ht="14.25">
      <c r="A173" s="8" t="s">
        <v>958</v>
      </c>
      <c r="B173" s="43" t="s">
        <v>1053</v>
      </c>
      <c r="C173" s="44"/>
      <c r="D173" s="9" t="s">
        <v>31</v>
      </c>
      <c r="E173" s="8" t="s">
        <v>1047</v>
      </c>
      <c r="F173" s="45" t="s">
        <v>1048</v>
      </c>
      <c r="G173" s="46"/>
      <c r="H173" s="2" t="s">
        <v>14</v>
      </c>
      <c r="I173" s="43" t="s">
        <v>160</v>
      </c>
      <c r="J173" s="44"/>
      <c r="K173" s="50">
        <v>3</v>
      </c>
      <c r="L173" s="51"/>
      <c r="M173" s="52"/>
    </row>
    <row r="174" spans="1:13" ht="14.25">
      <c r="A174" s="8" t="s">
        <v>958</v>
      </c>
      <c r="B174" s="43" t="s">
        <v>1053</v>
      </c>
      <c r="C174" s="44"/>
      <c r="D174" s="9" t="s">
        <v>31</v>
      </c>
      <c r="E174" s="8" t="s">
        <v>189</v>
      </c>
      <c r="F174" s="45" t="s">
        <v>190</v>
      </c>
      <c r="G174" s="46"/>
      <c r="H174" s="2" t="s">
        <v>14</v>
      </c>
      <c r="I174" s="43" t="s">
        <v>160</v>
      </c>
      <c r="J174" s="44"/>
      <c r="K174" s="50">
        <v>0.4</v>
      </c>
      <c r="L174" s="51"/>
      <c r="M174" s="52"/>
    </row>
    <row r="175" spans="1:13" ht="14.25">
      <c r="A175" s="8" t="s">
        <v>958</v>
      </c>
      <c r="B175" s="43" t="s">
        <v>1053</v>
      </c>
      <c r="C175" s="44"/>
      <c r="D175" s="9" t="s">
        <v>31</v>
      </c>
      <c r="E175" s="8" t="s">
        <v>1049</v>
      </c>
      <c r="F175" s="45" t="s">
        <v>1050</v>
      </c>
      <c r="G175" s="46"/>
      <c r="H175" s="2" t="s">
        <v>14</v>
      </c>
      <c r="I175" s="43" t="s">
        <v>160</v>
      </c>
      <c r="J175" s="44"/>
      <c r="K175" s="50">
        <v>3</v>
      </c>
      <c r="L175" s="51"/>
      <c r="M175" s="52"/>
    </row>
    <row r="176" spans="1:18" ht="14.25">
      <c r="A176" s="8" t="s">
        <v>958</v>
      </c>
      <c r="B176" s="43" t="s">
        <v>1053</v>
      </c>
      <c r="C176" s="44"/>
      <c r="D176" s="9" t="s">
        <v>31</v>
      </c>
      <c r="E176" s="8" t="s">
        <v>180</v>
      </c>
      <c r="F176" s="45" t="s">
        <v>181</v>
      </c>
      <c r="G176" s="46"/>
      <c r="H176" s="2" t="s">
        <v>14</v>
      </c>
      <c r="I176" s="43" t="s">
        <v>154</v>
      </c>
      <c r="J176" s="44"/>
      <c r="K176" s="74">
        <v>35</v>
      </c>
      <c r="L176" s="75"/>
      <c r="M176" s="76"/>
      <c r="R176" s="23">
        <v>6</v>
      </c>
    </row>
    <row r="177" spans="1:13" ht="14.25">
      <c r="A177" s="8" t="s">
        <v>958</v>
      </c>
      <c r="B177" s="43" t="s">
        <v>1053</v>
      </c>
      <c r="C177" s="44"/>
      <c r="D177" s="9" t="s">
        <v>31</v>
      </c>
      <c r="E177" s="8" t="s">
        <v>182</v>
      </c>
      <c r="F177" s="45" t="s">
        <v>183</v>
      </c>
      <c r="G177" s="46"/>
      <c r="H177" s="2" t="s">
        <v>14</v>
      </c>
      <c r="I177" s="43" t="s">
        <v>160</v>
      </c>
      <c r="J177" s="44"/>
      <c r="K177" s="50">
        <v>5.88</v>
      </c>
      <c r="L177" s="51"/>
      <c r="M177" s="52"/>
    </row>
    <row r="178" spans="1:13" ht="14.25">
      <c r="A178" s="8" t="s">
        <v>958</v>
      </c>
      <c r="B178" s="43" t="s">
        <v>41</v>
      </c>
      <c r="C178" s="44"/>
      <c r="D178" s="9" t="s">
        <v>31</v>
      </c>
      <c r="E178" s="8" t="s">
        <v>191</v>
      </c>
      <c r="F178" s="45" t="s">
        <v>192</v>
      </c>
      <c r="G178" s="46"/>
      <c r="H178" s="2" t="s">
        <v>14</v>
      </c>
      <c r="I178" s="43" t="s">
        <v>160</v>
      </c>
      <c r="J178" s="44"/>
      <c r="K178" s="50">
        <v>0.3</v>
      </c>
      <c r="L178" s="51"/>
      <c r="M178" s="52"/>
    </row>
    <row r="179" spans="1:13" ht="14.25">
      <c r="A179" s="8" t="s">
        <v>958</v>
      </c>
      <c r="B179" s="43" t="s">
        <v>41</v>
      </c>
      <c r="C179" s="44"/>
      <c r="D179" s="9" t="s">
        <v>31</v>
      </c>
      <c r="E179" s="8" t="s">
        <v>199</v>
      </c>
      <c r="F179" s="45" t="s">
        <v>200</v>
      </c>
      <c r="G179" s="46"/>
      <c r="H179" s="2" t="s">
        <v>14</v>
      </c>
      <c r="I179" s="43" t="s">
        <v>201</v>
      </c>
      <c r="J179" s="44"/>
      <c r="K179" s="50">
        <v>4</v>
      </c>
      <c r="L179" s="51"/>
      <c r="M179" s="52"/>
    </row>
    <row r="180" spans="1:13" ht="14.25">
      <c r="A180" s="8" t="s">
        <v>958</v>
      </c>
      <c r="B180" s="43" t="s">
        <v>41</v>
      </c>
      <c r="C180" s="44"/>
      <c r="D180" s="9" t="s">
        <v>31</v>
      </c>
      <c r="E180" s="8" t="s">
        <v>195</v>
      </c>
      <c r="F180" s="45" t="s">
        <v>196</v>
      </c>
      <c r="G180" s="46"/>
      <c r="H180" s="2" t="s">
        <v>14</v>
      </c>
      <c r="I180" s="43" t="s">
        <v>160</v>
      </c>
      <c r="J180" s="44"/>
      <c r="K180" s="50">
        <v>0.61</v>
      </c>
      <c r="L180" s="51"/>
      <c r="M180" s="52"/>
    </row>
    <row r="181" spans="1:13" ht="14.25">
      <c r="A181" s="8" t="s">
        <v>958</v>
      </c>
      <c r="B181" s="43" t="s">
        <v>41</v>
      </c>
      <c r="C181" s="44"/>
      <c r="D181" s="9" t="s">
        <v>31</v>
      </c>
      <c r="E181" s="8" t="s">
        <v>189</v>
      </c>
      <c r="F181" s="45" t="s">
        <v>190</v>
      </c>
      <c r="G181" s="46"/>
      <c r="H181" s="2" t="s">
        <v>14</v>
      </c>
      <c r="I181" s="43" t="s">
        <v>160</v>
      </c>
      <c r="J181" s="44"/>
      <c r="K181" s="50">
        <v>2.82</v>
      </c>
      <c r="L181" s="51"/>
      <c r="M181" s="52"/>
    </row>
    <row r="182" spans="1:13" ht="14.25">
      <c r="A182" s="8" t="s">
        <v>958</v>
      </c>
      <c r="B182" s="43" t="s">
        <v>41</v>
      </c>
      <c r="C182" s="44"/>
      <c r="D182" s="9" t="s">
        <v>31</v>
      </c>
      <c r="E182" s="8" t="s">
        <v>182</v>
      </c>
      <c r="F182" s="45" t="s">
        <v>183</v>
      </c>
      <c r="G182" s="46"/>
      <c r="H182" s="2" t="s">
        <v>14</v>
      </c>
      <c r="I182" s="43" t="s">
        <v>160</v>
      </c>
      <c r="J182" s="44"/>
      <c r="K182" s="50">
        <v>1.14</v>
      </c>
      <c r="L182" s="51"/>
      <c r="M182" s="52"/>
    </row>
    <row r="183" spans="1:13" ht="14.25">
      <c r="A183" s="8" t="s">
        <v>958</v>
      </c>
      <c r="B183" s="43" t="s">
        <v>41</v>
      </c>
      <c r="C183" s="44"/>
      <c r="D183" s="9" t="s">
        <v>31</v>
      </c>
      <c r="E183" s="8" t="s">
        <v>1047</v>
      </c>
      <c r="F183" s="45" t="s">
        <v>1048</v>
      </c>
      <c r="G183" s="46"/>
      <c r="H183" s="2" t="s">
        <v>14</v>
      </c>
      <c r="I183" s="43" t="s">
        <v>160</v>
      </c>
      <c r="J183" s="44"/>
      <c r="K183" s="50">
        <v>5.43</v>
      </c>
      <c r="L183" s="51"/>
      <c r="M183" s="52"/>
    </row>
    <row r="184" spans="1:13" ht="14.25">
      <c r="A184" s="8" t="s">
        <v>958</v>
      </c>
      <c r="B184" s="43" t="s">
        <v>41</v>
      </c>
      <c r="C184" s="44"/>
      <c r="D184" s="9" t="s">
        <v>31</v>
      </c>
      <c r="E184" s="8" t="s">
        <v>203</v>
      </c>
      <c r="F184" s="45" t="s">
        <v>204</v>
      </c>
      <c r="G184" s="46"/>
      <c r="H184" s="2" t="s">
        <v>14</v>
      </c>
      <c r="I184" s="43" t="s">
        <v>160</v>
      </c>
      <c r="J184" s="44"/>
      <c r="K184" s="50">
        <v>0.53</v>
      </c>
      <c r="L184" s="51"/>
      <c r="M184" s="52"/>
    </row>
    <row r="185" spans="1:13" ht="14.25">
      <c r="A185" s="8" t="s">
        <v>958</v>
      </c>
      <c r="B185" s="43" t="s">
        <v>41</v>
      </c>
      <c r="C185" s="44"/>
      <c r="D185" s="9" t="s">
        <v>31</v>
      </c>
      <c r="E185" s="8" t="s">
        <v>1049</v>
      </c>
      <c r="F185" s="45" t="s">
        <v>1050</v>
      </c>
      <c r="G185" s="46"/>
      <c r="H185" s="2" t="s">
        <v>14</v>
      </c>
      <c r="I185" s="43" t="s">
        <v>160</v>
      </c>
      <c r="J185" s="44"/>
      <c r="K185" s="50">
        <v>5.43</v>
      </c>
      <c r="L185" s="51"/>
      <c r="M185" s="52"/>
    </row>
    <row r="186" spans="1:13" ht="14.25">
      <c r="A186" s="8" t="s">
        <v>962</v>
      </c>
      <c r="B186" s="43" t="s">
        <v>1054</v>
      </c>
      <c r="C186" s="44"/>
      <c r="D186" s="9" t="s">
        <v>31</v>
      </c>
      <c r="E186" s="8" t="s">
        <v>182</v>
      </c>
      <c r="F186" s="45" t="s">
        <v>183</v>
      </c>
      <c r="G186" s="46"/>
      <c r="H186" s="2" t="s">
        <v>17</v>
      </c>
      <c r="I186" s="43" t="s">
        <v>160</v>
      </c>
      <c r="J186" s="44"/>
      <c r="K186" s="50">
        <v>5.5</v>
      </c>
      <c r="L186" s="51"/>
      <c r="M186" s="52"/>
    </row>
    <row r="187" spans="1:13" ht="14.25">
      <c r="A187" s="8" t="s">
        <v>962</v>
      </c>
      <c r="B187" s="43" t="s">
        <v>1054</v>
      </c>
      <c r="C187" s="44"/>
      <c r="D187" s="9" t="s">
        <v>31</v>
      </c>
      <c r="E187" s="8" t="s">
        <v>199</v>
      </c>
      <c r="F187" s="45" t="s">
        <v>200</v>
      </c>
      <c r="G187" s="46"/>
      <c r="H187" s="2" t="s">
        <v>14</v>
      </c>
      <c r="I187" s="43" t="s">
        <v>201</v>
      </c>
      <c r="J187" s="44"/>
      <c r="K187" s="50">
        <v>4</v>
      </c>
      <c r="L187" s="51"/>
      <c r="M187" s="52"/>
    </row>
    <row r="188" spans="1:13" ht="14.25">
      <c r="A188" s="8" t="s">
        <v>962</v>
      </c>
      <c r="B188" s="43" t="s">
        <v>1054</v>
      </c>
      <c r="C188" s="44"/>
      <c r="D188" s="9" t="s">
        <v>31</v>
      </c>
      <c r="E188" s="8" t="s">
        <v>195</v>
      </c>
      <c r="F188" s="45" t="s">
        <v>196</v>
      </c>
      <c r="G188" s="46"/>
      <c r="H188" s="2" t="s">
        <v>14</v>
      </c>
      <c r="I188" s="43" t="s">
        <v>160</v>
      </c>
      <c r="J188" s="44"/>
      <c r="K188" s="50">
        <v>5.5</v>
      </c>
      <c r="L188" s="51"/>
      <c r="M188" s="52"/>
    </row>
    <row r="189" spans="1:13" ht="14.25">
      <c r="A189" s="8" t="s">
        <v>969</v>
      </c>
      <c r="B189" s="43" t="s">
        <v>1025</v>
      </c>
      <c r="C189" s="44"/>
      <c r="D189" s="9" t="s">
        <v>31</v>
      </c>
      <c r="E189" s="8" t="s">
        <v>199</v>
      </c>
      <c r="F189" s="45" t="s">
        <v>200</v>
      </c>
      <c r="G189" s="46"/>
      <c r="H189" s="2" t="s">
        <v>14</v>
      </c>
      <c r="I189" s="43" t="s">
        <v>201</v>
      </c>
      <c r="J189" s="44"/>
      <c r="K189" s="50">
        <v>2</v>
      </c>
      <c r="L189" s="51"/>
      <c r="M189" s="52"/>
    </row>
    <row r="190" spans="1:13" ht="14.25">
      <c r="A190" s="8" t="s">
        <v>969</v>
      </c>
      <c r="B190" s="43" t="s">
        <v>1025</v>
      </c>
      <c r="C190" s="44"/>
      <c r="D190" s="9" t="s">
        <v>31</v>
      </c>
      <c r="E190" s="8" t="s">
        <v>193</v>
      </c>
      <c r="F190" s="45" t="s">
        <v>194</v>
      </c>
      <c r="G190" s="46"/>
      <c r="H190" s="2" t="s">
        <v>14</v>
      </c>
      <c r="I190" s="43" t="s">
        <v>160</v>
      </c>
      <c r="J190" s="44"/>
      <c r="K190" s="50">
        <v>8.96</v>
      </c>
      <c r="L190" s="51"/>
      <c r="M190" s="52"/>
    </row>
    <row r="191" spans="1:18" ht="14.25">
      <c r="A191" s="8" t="s">
        <v>969</v>
      </c>
      <c r="B191" s="43" t="s">
        <v>1025</v>
      </c>
      <c r="C191" s="44"/>
      <c r="D191" s="9" t="s">
        <v>31</v>
      </c>
      <c r="E191" s="8" t="s">
        <v>180</v>
      </c>
      <c r="F191" s="45" t="s">
        <v>181</v>
      </c>
      <c r="G191" s="46"/>
      <c r="H191" s="2" t="s">
        <v>14</v>
      </c>
      <c r="I191" s="43" t="s">
        <v>154</v>
      </c>
      <c r="J191" s="44"/>
      <c r="K191" s="74">
        <v>30</v>
      </c>
      <c r="L191" s="75"/>
      <c r="M191" s="76"/>
      <c r="R191" s="23">
        <v>6</v>
      </c>
    </row>
    <row r="192" spans="1:13" ht="14.25">
      <c r="A192" s="8" t="s">
        <v>969</v>
      </c>
      <c r="B192" s="43" t="s">
        <v>1025</v>
      </c>
      <c r="C192" s="44"/>
      <c r="D192" s="9" t="s">
        <v>31</v>
      </c>
      <c r="E192" s="8" t="s">
        <v>195</v>
      </c>
      <c r="F192" s="45" t="s">
        <v>196</v>
      </c>
      <c r="G192" s="46"/>
      <c r="H192" s="2" t="s">
        <v>14</v>
      </c>
      <c r="I192" s="43" t="s">
        <v>160</v>
      </c>
      <c r="J192" s="44"/>
      <c r="K192" s="50">
        <v>2.69</v>
      </c>
      <c r="L192" s="51"/>
      <c r="M192" s="52"/>
    </row>
    <row r="193" spans="1:13" ht="14.25">
      <c r="A193" s="8" t="s">
        <v>969</v>
      </c>
      <c r="B193" s="43" t="s">
        <v>1025</v>
      </c>
      <c r="C193" s="44"/>
      <c r="D193" s="9" t="s">
        <v>31</v>
      </c>
      <c r="E193" s="8" t="s">
        <v>191</v>
      </c>
      <c r="F193" s="45" t="s">
        <v>192</v>
      </c>
      <c r="G193" s="46"/>
      <c r="H193" s="2" t="s">
        <v>14</v>
      </c>
      <c r="I193" s="43" t="s">
        <v>160</v>
      </c>
      <c r="J193" s="44"/>
      <c r="K193" s="50">
        <v>0.3</v>
      </c>
      <c r="L193" s="51"/>
      <c r="M193" s="52"/>
    </row>
    <row r="194" spans="1:13" ht="14.25">
      <c r="A194" s="8" t="s">
        <v>969</v>
      </c>
      <c r="B194" s="43" t="s">
        <v>1025</v>
      </c>
      <c r="C194" s="44"/>
      <c r="D194" s="9" t="s">
        <v>31</v>
      </c>
      <c r="E194" s="8" t="s">
        <v>182</v>
      </c>
      <c r="F194" s="45" t="s">
        <v>183</v>
      </c>
      <c r="G194" s="46"/>
      <c r="H194" s="2" t="s">
        <v>14</v>
      </c>
      <c r="I194" s="43" t="s">
        <v>160</v>
      </c>
      <c r="J194" s="44"/>
      <c r="K194" s="50">
        <v>11.65</v>
      </c>
      <c r="L194" s="51"/>
      <c r="M194" s="52"/>
    </row>
    <row r="195" spans="1:13" ht="14.25">
      <c r="A195" s="8" t="s">
        <v>969</v>
      </c>
      <c r="B195" s="43" t="s">
        <v>1025</v>
      </c>
      <c r="C195" s="44"/>
      <c r="D195" s="9" t="s">
        <v>31</v>
      </c>
      <c r="E195" s="8" t="s">
        <v>189</v>
      </c>
      <c r="F195" s="45" t="s">
        <v>190</v>
      </c>
      <c r="G195" s="46"/>
      <c r="H195" s="2" t="s">
        <v>14</v>
      </c>
      <c r="I195" s="43" t="s">
        <v>160</v>
      </c>
      <c r="J195" s="44"/>
      <c r="K195" s="50">
        <v>0.3</v>
      </c>
      <c r="L195" s="51"/>
      <c r="M195" s="52"/>
    </row>
    <row r="196" spans="1:13" ht="14.25">
      <c r="A196" s="8" t="s">
        <v>969</v>
      </c>
      <c r="B196" s="43" t="s">
        <v>1026</v>
      </c>
      <c r="C196" s="44"/>
      <c r="D196" s="9" t="s">
        <v>31</v>
      </c>
      <c r="E196" s="8" t="s">
        <v>191</v>
      </c>
      <c r="F196" s="45" t="s">
        <v>192</v>
      </c>
      <c r="G196" s="46"/>
      <c r="H196" s="2" t="s">
        <v>14</v>
      </c>
      <c r="I196" s="43" t="s">
        <v>160</v>
      </c>
      <c r="J196" s="44"/>
      <c r="K196" s="50">
        <v>0.1</v>
      </c>
      <c r="L196" s="51"/>
      <c r="M196" s="52"/>
    </row>
    <row r="197" spans="1:13" ht="14.25">
      <c r="A197" s="8" t="s">
        <v>969</v>
      </c>
      <c r="B197" s="43" t="s">
        <v>1026</v>
      </c>
      <c r="C197" s="44"/>
      <c r="D197" s="9" t="s">
        <v>31</v>
      </c>
      <c r="E197" s="8" t="s">
        <v>182</v>
      </c>
      <c r="F197" s="45" t="s">
        <v>183</v>
      </c>
      <c r="G197" s="46"/>
      <c r="H197" s="2" t="s">
        <v>15</v>
      </c>
      <c r="I197" s="43" t="s">
        <v>160</v>
      </c>
      <c r="J197" s="44"/>
      <c r="K197" s="50">
        <v>4.84</v>
      </c>
      <c r="L197" s="51"/>
      <c r="M197" s="52"/>
    </row>
    <row r="198" spans="1:13" ht="14.25">
      <c r="A198" s="8" t="s">
        <v>969</v>
      </c>
      <c r="B198" s="43" t="s">
        <v>1026</v>
      </c>
      <c r="C198" s="44"/>
      <c r="D198" s="9" t="s">
        <v>31</v>
      </c>
      <c r="E198" s="8" t="s">
        <v>195</v>
      </c>
      <c r="F198" s="45" t="s">
        <v>196</v>
      </c>
      <c r="G198" s="46"/>
      <c r="H198" s="2" t="s">
        <v>14</v>
      </c>
      <c r="I198" s="43" t="s">
        <v>160</v>
      </c>
      <c r="J198" s="44"/>
      <c r="K198" s="50">
        <v>4.84</v>
      </c>
      <c r="L198" s="51"/>
      <c r="M198" s="52"/>
    </row>
    <row r="199" spans="1:13" ht="15" thickBot="1">
      <c r="A199" s="8" t="s">
        <v>969</v>
      </c>
      <c r="B199" s="43" t="s">
        <v>1026</v>
      </c>
      <c r="C199" s="44"/>
      <c r="D199" s="9" t="s">
        <v>31</v>
      </c>
      <c r="E199" s="8" t="s">
        <v>189</v>
      </c>
      <c r="F199" s="45" t="s">
        <v>190</v>
      </c>
      <c r="G199" s="46"/>
      <c r="H199" s="2" t="s">
        <v>15</v>
      </c>
      <c r="I199" s="43" t="s">
        <v>160</v>
      </c>
      <c r="J199" s="44"/>
      <c r="K199" s="50">
        <v>0.1</v>
      </c>
      <c r="L199" s="51"/>
      <c r="M199" s="52"/>
    </row>
    <row r="200" spans="1:17" ht="15" thickBot="1">
      <c r="A200" s="53" t="s">
        <v>211</v>
      </c>
      <c r="B200" s="54"/>
      <c r="C200" s="54"/>
      <c r="D200" s="54"/>
      <c r="E200" s="54" t="s">
        <v>212</v>
      </c>
      <c r="F200" s="54"/>
      <c r="G200" s="54"/>
      <c r="H200" s="6" t="s">
        <v>26</v>
      </c>
      <c r="I200" s="57" t="s">
        <v>27</v>
      </c>
      <c r="J200" s="58"/>
      <c r="K200" s="59">
        <v>5093.12</v>
      </c>
      <c r="L200" s="59"/>
      <c r="M200" s="60"/>
      <c r="O200" s="20">
        <v>5093.12</v>
      </c>
      <c r="Q200" s="22"/>
    </row>
    <row r="201" spans="1:18" ht="15" thickBot="1">
      <c r="A201" s="55"/>
      <c r="B201" s="56"/>
      <c r="C201" s="56"/>
      <c r="D201" s="56"/>
      <c r="E201" s="56"/>
      <c r="F201" s="56"/>
      <c r="G201" s="56"/>
      <c r="H201" s="7" t="s">
        <v>26</v>
      </c>
      <c r="I201" s="61" t="s">
        <v>28</v>
      </c>
      <c r="J201" s="62"/>
      <c r="K201" s="63">
        <f>P201+R201</f>
        <v>51.74</v>
      </c>
      <c r="L201" s="63"/>
      <c r="M201" s="64"/>
      <c r="P201" s="19">
        <f>P212+P265+P282</f>
        <v>9.74</v>
      </c>
      <c r="R201" s="22">
        <f>R202+R225+R233+R244+R250+R258+R268</f>
        <v>42</v>
      </c>
    </row>
    <row r="202" spans="1:18" ht="14.25">
      <c r="A202" s="8" t="s">
        <v>953</v>
      </c>
      <c r="B202" s="43" t="s">
        <v>124</v>
      </c>
      <c r="C202" s="44"/>
      <c r="D202" s="9" t="s">
        <v>31</v>
      </c>
      <c r="E202" s="8" t="s">
        <v>180</v>
      </c>
      <c r="F202" s="45" t="s">
        <v>181</v>
      </c>
      <c r="G202" s="46"/>
      <c r="H202" s="2" t="s">
        <v>14</v>
      </c>
      <c r="I202" s="43" t="s">
        <v>154</v>
      </c>
      <c r="J202" s="44"/>
      <c r="K202" s="74">
        <v>20</v>
      </c>
      <c r="L202" s="75"/>
      <c r="M202" s="76"/>
      <c r="R202" s="23">
        <v>6</v>
      </c>
    </row>
    <row r="203" spans="1:13" ht="14.25">
      <c r="A203" s="8" t="s">
        <v>953</v>
      </c>
      <c r="B203" s="43" t="s">
        <v>124</v>
      </c>
      <c r="C203" s="44"/>
      <c r="D203" s="9" t="s">
        <v>31</v>
      </c>
      <c r="E203" s="8" t="s">
        <v>182</v>
      </c>
      <c r="F203" s="45" t="s">
        <v>183</v>
      </c>
      <c r="G203" s="46"/>
      <c r="H203" s="2" t="s">
        <v>15</v>
      </c>
      <c r="I203" s="43" t="s">
        <v>160</v>
      </c>
      <c r="J203" s="44"/>
      <c r="K203" s="50">
        <v>12.2</v>
      </c>
      <c r="L203" s="51"/>
      <c r="M203" s="52"/>
    </row>
    <row r="204" spans="1:13" ht="14.25">
      <c r="A204" s="8" t="s">
        <v>953</v>
      </c>
      <c r="B204" s="43" t="s">
        <v>124</v>
      </c>
      <c r="C204" s="44"/>
      <c r="D204" s="9" t="s">
        <v>31</v>
      </c>
      <c r="E204" s="8" t="s">
        <v>199</v>
      </c>
      <c r="F204" s="45" t="s">
        <v>200</v>
      </c>
      <c r="G204" s="46"/>
      <c r="H204" s="2" t="s">
        <v>14</v>
      </c>
      <c r="I204" s="43" t="s">
        <v>201</v>
      </c>
      <c r="J204" s="44"/>
      <c r="K204" s="50">
        <v>4</v>
      </c>
      <c r="L204" s="51"/>
      <c r="M204" s="52"/>
    </row>
    <row r="205" spans="1:13" ht="14.25">
      <c r="A205" s="8" t="s">
        <v>953</v>
      </c>
      <c r="B205" s="43" t="s">
        <v>124</v>
      </c>
      <c r="C205" s="44"/>
      <c r="D205" s="9" t="s">
        <v>31</v>
      </c>
      <c r="E205" s="8" t="s">
        <v>195</v>
      </c>
      <c r="F205" s="45" t="s">
        <v>196</v>
      </c>
      <c r="G205" s="46"/>
      <c r="H205" s="2" t="s">
        <v>14</v>
      </c>
      <c r="I205" s="43" t="s">
        <v>160</v>
      </c>
      <c r="J205" s="44"/>
      <c r="K205" s="50">
        <v>12.2</v>
      </c>
      <c r="L205" s="51"/>
      <c r="M205" s="52"/>
    </row>
    <row r="206" spans="1:13" ht="14.25">
      <c r="A206" s="8" t="s">
        <v>953</v>
      </c>
      <c r="B206" s="43" t="s">
        <v>1055</v>
      </c>
      <c r="C206" s="44"/>
      <c r="D206" s="9" t="s">
        <v>31</v>
      </c>
      <c r="E206" s="8" t="s">
        <v>195</v>
      </c>
      <c r="F206" s="45" t="s">
        <v>196</v>
      </c>
      <c r="G206" s="46"/>
      <c r="H206" s="2" t="s">
        <v>14</v>
      </c>
      <c r="I206" s="43" t="s">
        <v>160</v>
      </c>
      <c r="J206" s="44"/>
      <c r="K206" s="50">
        <v>3.48</v>
      </c>
      <c r="L206" s="51"/>
      <c r="M206" s="52"/>
    </row>
    <row r="207" spans="1:13" ht="14.25">
      <c r="A207" s="8" t="s">
        <v>953</v>
      </c>
      <c r="B207" s="43" t="s">
        <v>1055</v>
      </c>
      <c r="C207" s="44"/>
      <c r="D207" s="9" t="s">
        <v>31</v>
      </c>
      <c r="E207" s="8" t="s">
        <v>182</v>
      </c>
      <c r="F207" s="45" t="s">
        <v>183</v>
      </c>
      <c r="G207" s="46"/>
      <c r="H207" s="2" t="s">
        <v>15</v>
      </c>
      <c r="I207" s="43" t="s">
        <v>160</v>
      </c>
      <c r="J207" s="44"/>
      <c r="K207" s="50">
        <v>3.48</v>
      </c>
      <c r="L207" s="51"/>
      <c r="M207" s="52"/>
    </row>
    <row r="208" spans="1:13" ht="14.25">
      <c r="A208" s="8" t="s">
        <v>953</v>
      </c>
      <c r="B208" s="43" t="s">
        <v>1056</v>
      </c>
      <c r="C208" s="44"/>
      <c r="D208" s="9" t="s">
        <v>31</v>
      </c>
      <c r="E208" s="8" t="s">
        <v>199</v>
      </c>
      <c r="F208" s="45" t="s">
        <v>200</v>
      </c>
      <c r="G208" s="46"/>
      <c r="H208" s="2" t="s">
        <v>14</v>
      </c>
      <c r="I208" s="43" t="s">
        <v>201</v>
      </c>
      <c r="J208" s="44"/>
      <c r="K208" s="50">
        <v>4</v>
      </c>
      <c r="L208" s="51"/>
      <c r="M208" s="52"/>
    </row>
    <row r="209" spans="1:13" ht="14.25">
      <c r="A209" s="8" t="s">
        <v>953</v>
      </c>
      <c r="B209" s="43" t="s">
        <v>1056</v>
      </c>
      <c r="C209" s="44"/>
      <c r="D209" s="9" t="s">
        <v>31</v>
      </c>
      <c r="E209" s="8" t="s">
        <v>195</v>
      </c>
      <c r="F209" s="45" t="s">
        <v>196</v>
      </c>
      <c r="G209" s="46"/>
      <c r="H209" s="2" t="s">
        <v>14</v>
      </c>
      <c r="I209" s="43" t="s">
        <v>160</v>
      </c>
      <c r="J209" s="44"/>
      <c r="K209" s="50">
        <v>5.7</v>
      </c>
      <c r="L209" s="51"/>
      <c r="M209" s="52"/>
    </row>
    <row r="210" spans="1:13" ht="14.25">
      <c r="A210" s="8" t="s">
        <v>953</v>
      </c>
      <c r="B210" s="43" t="s">
        <v>1056</v>
      </c>
      <c r="C210" s="44"/>
      <c r="D210" s="9" t="s">
        <v>31</v>
      </c>
      <c r="E210" s="8" t="s">
        <v>182</v>
      </c>
      <c r="F210" s="45" t="s">
        <v>183</v>
      </c>
      <c r="G210" s="46"/>
      <c r="H210" s="2" t="s">
        <v>15</v>
      </c>
      <c r="I210" s="43" t="s">
        <v>160</v>
      </c>
      <c r="J210" s="44"/>
      <c r="K210" s="50">
        <v>5.7</v>
      </c>
      <c r="L210" s="51"/>
      <c r="M210" s="52"/>
    </row>
    <row r="211" spans="1:13" ht="14.25">
      <c r="A211" s="8" t="s">
        <v>953</v>
      </c>
      <c r="B211" s="43" t="s">
        <v>1057</v>
      </c>
      <c r="C211" s="44"/>
      <c r="D211" s="9" t="s">
        <v>31</v>
      </c>
      <c r="E211" s="8" t="s">
        <v>193</v>
      </c>
      <c r="F211" s="45" t="s">
        <v>194</v>
      </c>
      <c r="G211" s="46"/>
      <c r="H211" s="2" t="s">
        <v>14</v>
      </c>
      <c r="I211" s="43" t="s">
        <v>160</v>
      </c>
      <c r="J211" s="44"/>
      <c r="K211" s="50">
        <v>7.92</v>
      </c>
      <c r="L211" s="51"/>
      <c r="M211" s="52"/>
    </row>
    <row r="212" spans="1:16" ht="14.25">
      <c r="A212" s="8" t="s">
        <v>953</v>
      </c>
      <c r="B212" s="43" t="s">
        <v>1057</v>
      </c>
      <c r="C212" s="44"/>
      <c r="D212" s="9" t="s">
        <v>31</v>
      </c>
      <c r="E212" s="8" t="s">
        <v>168</v>
      </c>
      <c r="F212" s="45" t="s">
        <v>169</v>
      </c>
      <c r="G212" s="46"/>
      <c r="H212" s="2" t="s">
        <v>15</v>
      </c>
      <c r="I212" s="43" t="s">
        <v>154</v>
      </c>
      <c r="J212" s="44"/>
      <c r="K212" s="71">
        <v>8.6</v>
      </c>
      <c r="L212" s="72"/>
      <c r="M212" s="73"/>
      <c r="P212" s="21">
        <v>7.74</v>
      </c>
    </row>
    <row r="213" spans="1:13" ht="14.25">
      <c r="A213" s="8" t="s">
        <v>953</v>
      </c>
      <c r="B213" s="43" t="s">
        <v>1057</v>
      </c>
      <c r="C213" s="44"/>
      <c r="D213" s="9" t="s">
        <v>31</v>
      </c>
      <c r="E213" s="8" t="s">
        <v>182</v>
      </c>
      <c r="F213" s="45" t="s">
        <v>183</v>
      </c>
      <c r="G213" s="46"/>
      <c r="H213" s="2" t="s">
        <v>15</v>
      </c>
      <c r="I213" s="43" t="s">
        <v>160</v>
      </c>
      <c r="J213" s="44"/>
      <c r="K213" s="50">
        <v>5.55</v>
      </c>
      <c r="L213" s="51"/>
      <c r="M213" s="52"/>
    </row>
    <row r="214" spans="1:13" ht="14.25">
      <c r="A214" s="8" t="s">
        <v>953</v>
      </c>
      <c r="B214" s="43" t="s">
        <v>1057</v>
      </c>
      <c r="C214" s="44"/>
      <c r="D214" s="9" t="s">
        <v>31</v>
      </c>
      <c r="E214" s="8" t="s">
        <v>199</v>
      </c>
      <c r="F214" s="45" t="s">
        <v>200</v>
      </c>
      <c r="G214" s="46"/>
      <c r="H214" s="2" t="s">
        <v>14</v>
      </c>
      <c r="I214" s="43" t="s">
        <v>201</v>
      </c>
      <c r="J214" s="44"/>
      <c r="K214" s="50">
        <v>4</v>
      </c>
      <c r="L214" s="51"/>
      <c r="M214" s="52"/>
    </row>
    <row r="215" spans="1:13" ht="14.25">
      <c r="A215" s="8" t="s">
        <v>953</v>
      </c>
      <c r="B215" s="43" t="s">
        <v>1057</v>
      </c>
      <c r="C215" s="44"/>
      <c r="D215" s="9" t="s">
        <v>31</v>
      </c>
      <c r="E215" s="8" t="s">
        <v>195</v>
      </c>
      <c r="F215" s="45" t="s">
        <v>196</v>
      </c>
      <c r="G215" s="46"/>
      <c r="H215" s="2" t="s">
        <v>14</v>
      </c>
      <c r="I215" s="43" t="s">
        <v>160</v>
      </c>
      <c r="J215" s="44"/>
      <c r="K215" s="50">
        <v>5.55</v>
      </c>
      <c r="L215" s="51"/>
      <c r="M215" s="52"/>
    </row>
    <row r="216" spans="1:13" ht="14.25">
      <c r="A216" s="8" t="s">
        <v>953</v>
      </c>
      <c r="B216" s="43" t="s">
        <v>410</v>
      </c>
      <c r="C216" s="44"/>
      <c r="D216" s="9" t="s">
        <v>31</v>
      </c>
      <c r="E216" s="8" t="s">
        <v>182</v>
      </c>
      <c r="F216" s="45" t="s">
        <v>183</v>
      </c>
      <c r="G216" s="46"/>
      <c r="H216" s="2" t="s">
        <v>15</v>
      </c>
      <c r="I216" s="43" t="s">
        <v>160</v>
      </c>
      <c r="J216" s="44"/>
      <c r="K216" s="50">
        <v>2.74</v>
      </c>
      <c r="L216" s="51"/>
      <c r="M216" s="52"/>
    </row>
    <row r="217" spans="1:13" ht="14.25">
      <c r="A217" s="8" t="s">
        <v>953</v>
      </c>
      <c r="B217" s="43" t="s">
        <v>410</v>
      </c>
      <c r="C217" s="44"/>
      <c r="D217" s="9" t="s">
        <v>31</v>
      </c>
      <c r="E217" s="8" t="s">
        <v>199</v>
      </c>
      <c r="F217" s="45" t="s">
        <v>200</v>
      </c>
      <c r="G217" s="46"/>
      <c r="H217" s="2" t="s">
        <v>14</v>
      </c>
      <c r="I217" s="43" t="s">
        <v>201</v>
      </c>
      <c r="J217" s="44"/>
      <c r="K217" s="50">
        <v>4</v>
      </c>
      <c r="L217" s="51"/>
      <c r="M217" s="52"/>
    </row>
    <row r="218" spans="1:13" ht="14.25">
      <c r="A218" s="8" t="s">
        <v>953</v>
      </c>
      <c r="B218" s="43" t="s">
        <v>410</v>
      </c>
      <c r="C218" s="44"/>
      <c r="D218" s="9" t="s">
        <v>31</v>
      </c>
      <c r="E218" s="8" t="s">
        <v>195</v>
      </c>
      <c r="F218" s="45" t="s">
        <v>196</v>
      </c>
      <c r="G218" s="46"/>
      <c r="H218" s="2" t="s">
        <v>14</v>
      </c>
      <c r="I218" s="43" t="s">
        <v>160</v>
      </c>
      <c r="J218" s="44"/>
      <c r="K218" s="50">
        <v>2.74</v>
      </c>
      <c r="L218" s="51"/>
      <c r="M218" s="52"/>
    </row>
    <row r="219" spans="1:13" ht="14.25">
      <c r="A219" s="8" t="s">
        <v>953</v>
      </c>
      <c r="B219" s="43" t="s">
        <v>1058</v>
      </c>
      <c r="C219" s="44"/>
      <c r="D219" s="9" t="s">
        <v>31</v>
      </c>
      <c r="E219" s="8" t="s">
        <v>193</v>
      </c>
      <c r="F219" s="45" t="s">
        <v>194</v>
      </c>
      <c r="G219" s="46"/>
      <c r="H219" s="2" t="s">
        <v>15</v>
      </c>
      <c r="I219" s="43" t="s">
        <v>160</v>
      </c>
      <c r="J219" s="44"/>
      <c r="K219" s="50">
        <v>4.74</v>
      </c>
      <c r="L219" s="51"/>
      <c r="M219" s="52"/>
    </row>
    <row r="220" spans="1:13" ht="14.25">
      <c r="A220" s="8" t="s">
        <v>953</v>
      </c>
      <c r="B220" s="43" t="s">
        <v>1058</v>
      </c>
      <c r="C220" s="44"/>
      <c r="D220" s="9" t="s">
        <v>31</v>
      </c>
      <c r="E220" s="8" t="s">
        <v>195</v>
      </c>
      <c r="F220" s="45" t="s">
        <v>196</v>
      </c>
      <c r="G220" s="46"/>
      <c r="H220" s="2" t="s">
        <v>14</v>
      </c>
      <c r="I220" s="43" t="s">
        <v>160</v>
      </c>
      <c r="J220" s="44"/>
      <c r="K220" s="50">
        <v>3.4</v>
      </c>
      <c r="L220" s="51"/>
      <c r="M220" s="52"/>
    </row>
    <row r="221" spans="1:13" ht="14.25">
      <c r="A221" s="8" t="s">
        <v>953</v>
      </c>
      <c r="B221" s="43" t="s">
        <v>1058</v>
      </c>
      <c r="C221" s="44"/>
      <c r="D221" s="9" t="s">
        <v>31</v>
      </c>
      <c r="E221" s="8" t="s">
        <v>182</v>
      </c>
      <c r="F221" s="45" t="s">
        <v>183</v>
      </c>
      <c r="G221" s="46"/>
      <c r="H221" s="2" t="s">
        <v>15</v>
      </c>
      <c r="I221" s="43" t="s">
        <v>160</v>
      </c>
      <c r="J221" s="44"/>
      <c r="K221" s="50">
        <v>3.4</v>
      </c>
      <c r="L221" s="51"/>
      <c r="M221" s="52"/>
    </row>
    <row r="222" spans="1:13" ht="14.25">
      <c r="A222" s="8" t="s">
        <v>953</v>
      </c>
      <c r="B222" s="43" t="s">
        <v>1059</v>
      </c>
      <c r="C222" s="44"/>
      <c r="D222" s="9" t="s">
        <v>31</v>
      </c>
      <c r="E222" s="8" t="s">
        <v>195</v>
      </c>
      <c r="F222" s="45" t="s">
        <v>196</v>
      </c>
      <c r="G222" s="46"/>
      <c r="H222" s="2" t="s">
        <v>14</v>
      </c>
      <c r="I222" s="43" t="s">
        <v>160</v>
      </c>
      <c r="J222" s="44"/>
      <c r="K222" s="50">
        <v>4.74</v>
      </c>
      <c r="L222" s="51"/>
      <c r="M222" s="52"/>
    </row>
    <row r="223" spans="1:13" ht="14.25">
      <c r="A223" s="8" t="s">
        <v>953</v>
      </c>
      <c r="B223" s="43" t="s">
        <v>1059</v>
      </c>
      <c r="C223" s="44"/>
      <c r="D223" s="9" t="s">
        <v>31</v>
      </c>
      <c r="E223" s="8" t="s">
        <v>182</v>
      </c>
      <c r="F223" s="45" t="s">
        <v>183</v>
      </c>
      <c r="G223" s="46"/>
      <c r="H223" s="2" t="s">
        <v>15</v>
      </c>
      <c r="I223" s="43" t="s">
        <v>160</v>
      </c>
      <c r="J223" s="44"/>
      <c r="K223" s="50">
        <v>4.74</v>
      </c>
      <c r="L223" s="51"/>
      <c r="M223" s="52"/>
    </row>
    <row r="224" spans="1:13" ht="14.25">
      <c r="A224" s="8" t="s">
        <v>953</v>
      </c>
      <c r="B224" s="43" t="s">
        <v>1060</v>
      </c>
      <c r="C224" s="44"/>
      <c r="D224" s="9" t="s">
        <v>31</v>
      </c>
      <c r="E224" s="8" t="s">
        <v>182</v>
      </c>
      <c r="F224" s="45" t="s">
        <v>183</v>
      </c>
      <c r="G224" s="46"/>
      <c r="H224" s="2" t="s">
        <v>15</v>
      </c>
      <c r="I224" s="43" t="s">
        <v>160</v>
      </c>
      <c r="J224" s="44"/>
      <c r="K224" s="50">
        <v>14.81</v>
      </c>
      <c r="L224" s="51"/>
      <c r="M224" s="52"/>
    </row>
    <row r="225" spans="1:18" ht="14.25">
      <c r="A225" s="8" t="s">
        <v>953</v>
      </c>
      <c r="B225" s="43" t="s">
        <v>1060</v>
      </c>
      <c r="C225" s="44"/>
      <c r="D225" s="9" t="s">
        <v>31</v>
      </c>
      <c r="E225" s="8" t="s">
        <v>180</v>
      </c>
      <c r="F225" s="45" t="s">
        <v>181</v>
      </c>
      <c r="G225" s="46"/>
      <c r="H225" s="2" t="s">
        <v>14</v>
      </c>
      <c r="I225" s="43" t="s">
        <v>154</v>
      </c>
      <c r="J225" s="44"/>
      <c r="K225" s="74">
        <v>20</v>
      </c>
      <c r="L225" s="75"/>
      <c r="M225" s="76"/>
      <c r="R225" s="23">
        <v>6</v>
      </c>
    </row>
    <row r="226" spans="1:13" ht="14.25">
      <c r="A226" s="8" t="s">
        <v>953</v>
      </c>
      <c r="B226" s="43" t="s">
        <v>1060</v>
      </c>
      <c r="C226" s="44"/>
      <c r="D226" s="9" t="s">
        <v>31</v>
      </c>
      <c r="E226" s="8" t="s">
        <v>195</v>
      </c>
      <c r="F226" s="45" t="s">
        <v>196</v>
      </c>
      <c r="G226" s="46"/>
      <c r="H226" s="2" t="s">
        <v>14</v>
      </c>
      <c r="I226" s="43" t="s">
        <v>160</v>
      </c>
      <c r="J226" s="44"/>
      <c r="K226" s="50">
        <v>14.81</v>
      </c>
      <c r="L226" s="51"/>
      <c r="M226" s="52"/>
    </row>
    <row r="227" spans="1:13" ht="14.25">
      <c r="A227" s="8" t="s">
        <v>953</v>
      </c>
      <c r="B227" s="43" t="s">
        <v>1060</v>
      </c>
      <c r="C227" s="44"/>
      <c r="D227" s="9" t="s">
        <v>31</v>
      </c>
      <c r="E227" s="8" t="s">
        <v>199</v>
      </c>
      <c r="F227" s="45" t="s">
        <v>200</v>
      </c>
      <c r="G227" s="46"/>
      <c r="H227" s="2" t="s">
        <v>14</v>
      </c>
      <c r="I227" s="43" t="s">
        <v>201</v>
      </c>
      <c r="J227" s="44"/>
      <c r="K227" s="50">
        <v>4</v>
      </c>
      <c r="L227" s="51"/>
      <c r="M227" s="52"/>
    </row>
    <row r="228" spans="1:13" ht="14.25">
      <c r="A228" s="8" t="s">
        <v>956</v>
      </c>
      <c r="B228" s="43" t="s">
        <v>474</v>
      </c>
      <c r="C228" s="44"/>
      <c r="D228" s="9" t="s">
        <v>31</v>
      </c>
      <c r="E228" s="8" t="s">
        <v>189</v>
      </c>
      <c r="F228" s="45" t="s">
        <v>190</v>
      </c>
      <c r="G228" s="46"/>
      <c r="H228" s="2" t="s">
        <v>15</v>
      </c>
      <c r="I228" s="43" t="s">
        <v>160</v>
      </c>
      <c r="J228" s="44"/>
      <c r="K228" s="50">
        <v>0.03</v>
      </c>
      <c r="L228" s="51"/>
      <c r="M228" s="52"/>
    </row>
    <row r="229" spans="1:13" ht="14.25">
      <c r="A229" s="8" t="s">
        <v>956</v>
      </c>
      <c r="B229" s="43" t="s">
        <v>474</v>
      </c>
      <c r="C229" s="44"/>
      <c r="D229" s="9" t="s">
        <v>31</v>
      </c>
      <c r="E229" s="8" t="s">
        <v>191</v>
      </c>
      <c r="F229" s="45" t="s">
        <v>192</v>
      </c>
      <c r="G229" s="46"/>
      <c r="H229" s="2" t="s">
        <v>14</v>
      </c>
      <c r="I229" s="43" t="s">
        <v>160</v>
      </c>
      <c r="J229" s="44"/>
      <c r="K229" s="50">
        <v>0.03</v>
      </c>
      <c r="L229" s="51"/>
      <c r="M229" s="52"/>
    </row>
    <row r="230" spans="1:13" ht="14.25">
      <c r="A230" s="8" t="s">
        <v>956</v>
      </c>
      <c r="B230" s="43" t="s">
        <v>474</v>
      </c>
      <c r="C230" s="44"/>
      <c r="D230" s="9" t="s">
        <v>31</v>
      </c>
      <c r="E230" s="8" t="s">
        <v>195</v>
      </c>
      <c r="F230" s="45" t="s">
        <v>196</v>
      </c>
      <c r="G230" s="46"/>
      <c r="H230" s="2" t="s">
        <v>14</v>
      </c>
      <c r="I230" s="43" t="s">
        <v>160</v>
      </c>
      <c r="J230" s="44"/>
      <c r="K230" s="50">
        <v>4.67</v>
      </c>
      <c r="L230" s="51"/>
      <c r="M230" s="52"/>
    </row>
    <row r="231" spans="1:13" ht="14.25">
      <c r="A231" s="8" t="s">
        <v>956</v>
      </c>
      <c r="B231" s="43" t="s">
        <v>474</v>
      </c>
      <c r="C231" s="44"/>
      <c r="D231" s="9" t="s">
        <v>31</v>
      </c>
      <c r="E231" s="8" t="s">
        <v>182</v>
      </c>
      <c r="F231" s="45" t="s">
        <v>183</v>
      </c>
      <c r="G231" s="46"/>
      <c r="H231" s="2" t="s">
        <v>15</v>
      </c>
      <c r="I231" s="43" t="s">
        <v>160</v>
      </c>
      <c r="J231" s="44"/>
      <c r="K231" s="50">
        <v>4.67</v>
      </c>
      <c r="L231" s="51"/>
      <c r="M231" s="52"/>
    </row>
    <row r="232" spans="1:13" ht="14.25">
      <c r="A232" s="8" t="s">
        <v>956</v>
      </c>
      <c r="B232" s="43" t="s">
        <v>1061</v>
      </c>
      <c r="C232" s="44"/>
      <c r="D232" s="9" t="s">
        <v>206</v>
      </c>
      <c r="E232" s="8" t="s">
        <v>195</v>
      </c>
      <c r="F232" s="45" t="s">
        <v>196</v>
      </c>
      <c r="G232" s="46"/>
      <c r="H232" s="2" t="s">
        <v>14</v>
      </c>
      <c r="I232" s="43" t="s">
        <v>160</v>
      </c>
      <c r="J232" s="44"/>
      <c r="K232" s="50">
        <v>14.89</v>
      </c>
      <c r="L232" s="51"/>
      <c r="M232" s="52"/>
    </row>
    <row r="233" spans="1:18" ht="14.25">
      <c r="A233" s="8" t="s">
        <v>956</v>
      </c>
      <c r="B233" s="43" t="s">
        <v>1061</v>
      </c>
      <c r="C233" s="44"/>
      <c r="D233" s="9" t="s">
        <v>206</v>
      </c>
      <c r="E233" s="8" t="s">
        <v>180</v>
      </c>
      <c r="F233" s="45" t="s">
        <v>181</v>
      </c>
      <c r="G233" s="46"/>
      <c r="H233" s="2" t="s">
        <v>14</v>
      </c>
      <c r="I233" s="43" t="s">
        <v>154</v>
      </c>
      <c r="J233" s="44"/>
      <c r="K233" s="74">
        <v>27</v>
      </c>
      <c r="L233" s="75"/>
      <c r="M233" s="76"/>
      <c r="R233" s="23">
        <v>6</v>
      </c>
    </row>
    <row r="234" spans="1:13" ht="14.25">
      <c r="A234" s="8" t="s">
        <v>956</v>
      </c>
      <c r="B234" s="43" t="s">
        <v>1061</v>
      </c>
      <c r="C234" s="44"/>
      <c r="D234" s="9" t="s">
        <v>206</v>
      </c>
      <c r="E234" s="8" t="s">
        <v>182</v>
      </c>
      <c r="F234" s="45" t="s">
        <v>183</v>
      </c>
      <c r="G234" s="46"/>
      <c r="H234" s="2" t="s">
        <v>15</v>
      </c>
      <c r="I234" s="43" t="s">
        <v>160</v>
      </c>
      <c r="J234" s="44"/>
      <c r="K234" s="50">
        <v>14.89</v>
      </c>
      <c r="L234" s="51"/>
      <c r="M234" s="52"/>
    </row>
    <row r="235" spans="1:13" ht="14.25">
      <c r="A235" s="8" t="s">
        <v>956</v>
      </c>
      <c r="B235" s="43" t="s">
        <v>1062</v>
      </c>
      <c r="C235" s="44"/>
      <c r="D235" s="9" t="s">
        <v>31</v>
      </c>
      <c r="E235" s="8" t="s">
        <v>193</v>
      </c>
      <c r="F235" s="45" t="s">
        <v>194</v>
      </c>
      <c r="G235" s="46"/>
      <c r="H235" s="2" t="s">
        <v>15</v>
      </c>
      <c r="I235" s="43" t="s">
        <v>160</v>
      </c>
      <c r="J235" s="44"/>
      <c r="K235" s="50">
        <v>22.15</v>
      </c>
      <c r="L235" s="51"/>
      <c r="M235" s="52"/>
    </row>
    <row r="236" spans="1:13" ht="14.25">
      <c r="A236" s="8" t="s">
        <v>960</v>
      </c>
      <c r="B236" s="43" t="s">
        <v>1063</v>
      </c>
      <c r="C236" s="44"/>
      <c r="D236" s="9" t="s">
        <v>31</v>
      </c>
      <c r="E236" s="8" t="s">
        <v>195</v>
      </c>
      <c r="F236" s="45" t="s">
        <v>196</v>
      </c>
      <c r="G236" s="46"/>
      <c r="H236" s="2" t="s">
        <v>14</v>
      </c>
      <c r="I236" s="43" t="s">
        <v>160</v>
      </c>
      <c r="J236" s="44"/>
      <c r="K236" s="50">
        <v>3.94</v>
      </c>
      <c r="L236" s="51"/>
      <c r="M236" s="52"/>
    </row>
    <row r="237" spans="1:13" ht="14.25">
      <c r="A237" s="8" t="s">
        <v>960</v>
      </c>
      <c r="B237" s="43" t="s">
        <v>1063</v>
      </c>
      <c r="C237" s="44"/>
      <c r="D237" s="9" t="s">
        <v>31</v>
      </c>
      <c r="E237" s="8" t="s">
        <v>199</v>
      </c>
      <c r="F237" s="45" t="s">
        <v>200</v>
      </c>
      <c r="G237" s="46"/>
      <c r="H237" s="2" t="s">
        <v>14</v>
      </c>
      <c r="I237" s="43" t="s">
        <v>201</v>
      </c>
      <c r="J237" s="44"/>
      <c r="K237" s="50">
        <v>6</v>
      </c>
      <c r="L237" s="51"/>
      <c r="M237" s="52"/>
    </row>
    <row r="238" spans="1:13" ht="14.25">
      <c r="A238" s="8" t="s">
        <v>960</v>
      </c>
      <c r="B238" s="43" t="s">
        <v>1063</v>
      </c>
      <c r="C238" s="44"/>
      <c r="D238" s="9" t="s">
        <v>31</v>
      </c>
      <c r="E238" s="8" t="s">
        <v>182</v>
      </c>
      <c r="F238" s="45" t="s">
        <v>183</v>
      </c>
      <c r="G238" s="46"/>
      <c r="H238" s="2" t="s">
        <v>15</v>
      </c>
      <c r="I238" s="43" t="s">
        <v>160</v>
      </c>
      <c r="J238" s="44"/>
      <c r="K238" s="50">
        <v>3.97</v>
      </c>
      <c r="L238" s="51"/>
      <c r="M238" s="52"/>
    </row>
    <row r="239" spans="1:13" ht="14.25">
      <c r="A239" s="8" t="s">
        <v>960</v>
      </c>
      <c r="B239" s="43" t="s">
        <v>1064</v>
      </c>
      <c r="C239" s="44"/>
      <c r="D239" s="9" t="s">
        <v>31</v>
      </c>
      <c r="E239" s="8" t="s">
        <v>195</v>
      </c>
      <c r="F239" s="45" t="s">
        <v>196</v>
      </c>
      <c r="G239" s="46"/>
      <c r="H239" s="2" t="s">
        <v>14</v>
      </c>
      <c r="I239" s="43" t="s">
        <v>160</v>
      </c>
      <c r="J239" s="44"/>
      <c r="K239" s="50">
        <v>2.89</v>
      </c>
      <c r="L239" s="51"/>
      <c r="M239" s="52"/>
    </row>
    <row r="240" spans="1:13" ht="14.25">
      <c r="A240" s="8" t="s">
        <v>960</v>
      </c>
      <c r="B240" s="43" t="s">
        <v>1064</v>
      </c>
      <c r="C240" s="44"/>
      <c r="D240" s="9" t="s">
        <v>31</v>
      </c>
      <c r="E240" s="8" t="s">
        <v>199</v>
      </c>
      <c r="F240" s="45" t="s">
        <v>200</v>
      </c>
      <c r="G240" s="46"/>
      <c r="H240" s="2" t="s">
        <v>14</v>
      </c>
      <c r="I240" s="43" t="s">
        <v>201</v>
      </c>
      <c r="J240" s="44"/>
      <c r="K240" s="50">
        <v>6</v>
      </c>
      <c r="L240" s="51"/>
      <c r="M240" s="52"/>
    </row>
    <row r="241" spans="1:13" ht="14.25">
      <c r="A241" s="8" t="s">
        <v>960</v>
      </c>
      <c r="B241" s="43" t="s">
        <v>1064</v>
      </c>
      <c r="C241" s="44"/>
      <c r="D241" s="9" t="s">
        <v>31</v>
      </c>
      <c r="E241" s="8" t="s">
        <v>182</v>
      </c>
      <c r="F241" s="45" t="s">
        <v>183</v>
      </c>
      <c r="G241" s="46"/>
      <c r="H241" s="2" t="s">
        <v>15</v>
      </c>
      <c r="I241" s="43" t="s">
        <v>160</v>
      </c>
      <c r="J241" s="44"/>
      <c r="K241" s="50">
        <v>2.89</v>
      </c>
      <c r="L241" s="51"/>
      <c r="M241" s="52"/>
    </row>
    <row r="242" spans="1:13" ht="14.25">
      <c r="A242" s="8" t="s">
        <v>960</v>
      </c>
      <c r="B242" s="43" t="s">
        <v>1065</v>
      </c>
      <c r="C242" s="44"/>
      <c r="D242" s="9" t="s">
        <v>100</v>
      </c>
      <c r="E242" s="8" t="s">
        <v>182</v>
      </c>
      <c r="F242" s="45" t="s">
        <v>183</v>
      </c>
      <c r="G242" s="46"/>
      <c r="H242" s="2" t="s">
        <v>15</v>
      </c>
      <c r="I242" s="43" t="s">
        <v>160</v>
      </c>
      <c r="J242" s="44"/>
      <c r="K242" s="50">
        <v>1.04</v>
      </c>
      <c r="L242" s="51"/>
      <c r="M242" s="52"/>
    </row>
    <row r="243" spans="1:13" ht="14.25">
      <c r="A243" s="8" t="s">
        <v>960</v>
      </c>
      <c r="B243" s="43" t="s">
        <v>1065</v>
      </c>
      <c r="C243" s="44"/>
      <c r="D243" s="9" t="s">
        <v>100</v>
      </c>
      <c r="E243" s="8" t="s">
        <v>195</v>
      </c>
      <c r="F243" s="45" t="s">
        <v>196</v>
      </c>
      <c r="G243" s="46"/>
      <c r="H243" s="2" t="s">
        <v>14</v>
      </c>
      <c r="I243" s="43" t="s">
        <v>160</v>
      </c>
      <c r="J243" s="44"/>
      <c r="K243" s="50">
        <v>1.04</v>
      </c>
      <c r="L243" s="51"/>
      <c r="M243" s="52"/>
    </row>
    <row r="244" spans="1:18" ht="14.25">
      <c r="A244" s="8" t="s">
        <v>960</v>
      </c>
      <c r="B244" s="43" t="s">
        <v>1065</v>
      </c>
      <c r="C244" s="44"/>
      <c r="D244" s="9" t="s">
        <v>100</v>
      </c>
      <c r="E244" s="8" t="s">
        <v>180</v>
      </c>
      <c r="F244" s="45" t="s">
        <v>181</v>
      </c>
      <c r="G244" s="46"/>
      <c r="H244" s="2" t="s">
        <v>14</v>
      </c>
      <c r="I244" s="43" t="s">
        <v>154</v>
      </c>
      <c r="J244" s="44"/>
      <c r="K244" s="74">
        <v>35</v>
      </c>
      <c r="L244" s="75"/>
      <c r="M244" s="76"/>
      <c r="R244" s="23">
        <v>6</v>
      </c>
    </row>
    <row r="245" spans="1:13" ht="14.25">
      <c r="A245" s="8" t="s">
        <v>960</v>
      </c>
      <c r="B245" s="43" t="s">
        <v>1065</v>
      </c>
      <c r="C245" s="44"/>
      <c r="D245" s="9" t="s">
        <v>100</v>
      </c>
      <c r="E245" s="8" t="s">
        <v>199</v>
      </c>
      <c r="F245" s="45" t="s">
        <v>200</v>
      </c>
      <c r="G245" s="46"/>
      <c r="H245" s="2" t="s">
        <v>14</v>
      </c>
      <c r="I245" s="43" t="s">
        <v>201</v>
      </c>
      <c r="J245" s="44"/>
      <c r="K245" s="50">
        <v>6</v>
      </c>
      <c r="L245" s="51"/>
      <c r="M245" s="52"/>
    </row>
    <row r="246" spans="1:13" ht="14.25">
      <c r="A246" s="8" t="s">
        <v>960</v>
      </c>
      <c r="B246" s="43" t="s">
        <v>1066</v>
      </c>
      <c r="C246" s="44"/>
      <c r="D246" s="9" t="s">
        <v>31</v>
      </c>
      <c r="E246" s="8" t="s">
        <v>193</v>
      </c>
      <c r="F246" s="45" t="s">
        <v>194</v>
      </c>
      <c r="G246" s="46"/>
      <c r="H246" s="2" t="s">
        <v>15</v>
      </c>
      <c r="I246" s="43" t="s">
        <v>160</v>
      </c>
      <c r="J246" s="44"/>
      <c r="K246" s="50">
        <v>0.67</v>
      </c>
      <c r="L246" s="51"/>
      <c r="M246" s="52"/>
    </row>
    <row r="247" spans="1:13" ht="14.25">
      <c r="A247" s="8" t="s">
        <v>960</v>
      </c>
      <c r="B247" s="43" t="s">
        <v>1066</v>
      </c>
      <c r="C247" s="44"/>
      <c r="D247" s="9" t="s">
        <v>31</v>
      </c>
      <c r="E247" s="8" t="s">
        <v>195</v>
      </c>
      <c r="F247" s="45" t="s">
        <v>196</v>
      </c>
      <c r="G247" s="46"/>
      <c r="H247" s="2" t="s">
        <v>14</v>
      </c>
      <c r="I247" s="43" t="s">
        <v>160</v>
      </c>
      <c r="J247" s="44"/>
      <c r="K247" s="50">
        <v>19.3</v>
      </c>
      <c r="L247" s="51"/>
      <c r="M247" s="52"/>
    </row>
    <row r="248" spans="1:13" ht="14.25">
      <c r="A248" s="8" t="s">
        <v>960</v>
      </c>
      <c r="B248" s="43" t="s">
        <v>1066</v>
      </c>
      <c r="C248" s="44"/>
      <c r="D248" s="9" t="s">
        <v>31</v>
      </c>
      <c r="E248" s="8" t="s">
        <v>199</v>
      </c>
      <c r="F248" s="45" t="s">
        <v>200</v>
      </c>
      <c r="G248" s="46"/>
      <c r="H248" s="2" t="s">
        <v>14</v>
      </c>
      <c r="I248" s="43" t="s">
        <v>201</v>
      </c>
      <c r="J248" s="44"/>
      <c r="K248" s="50">
        <v>6</v>
      </c>
      <c r="L248" s="51"/>
      <c r="M248" s="52"/>
    </row>
    <row r="249" spans="1:13" ht="14.25">
      <c r="A249" s="8" t="s">
        <v>960</v>
      </c>
      <c r="B249" s="43" t="s">
        <v>1066</v>
      </c>
      <c r="C249" s="44"/>
      <c r="D249" s="9" t="s">
        <v>31</v>
      </c>
      <c r="E249" s="8" t="s">
        <v>182</v>
      </c>
      <c r="F249" s="45" t="s">
        <v>183</v>
      </c>
      <c r="G249" s="46"/>
      <c r="H249" s="2" t="s">
        <v>15</v>
      </c>
      <c r="I249" s="43" t="s">
        <v>160</v>
      </c>
      <c r="J249" s="44"/>
      <c r="K249" s="50">
        <v>19.3</v>
      </c>
      <c r="L249" s="51"/>
      <c r="M249" s="52"/>
    </row>
    <row r="250" spans="1:18" ht="14.25">
      <c r="A250" s="8" t="s">
        <v>960</v>
      </c>
      <c r="B250" s="43" t="s">
        <v>1066</v>
      </c>
      <c r="C250" s="44"/>
      <c r="D250" s="9" t="s">
        <v>31</v>
      </c>
      <c r="E250" s="8" t="s">
        <v>180</v>
      </c>
      <c r="F250" s="45" t="s">
        <v>181</v>
      </c>
      <c r="G250" s="46"/>
      <c r="H250" s="2" t="s">
        <v>14</v>
      </c>
      <c r="I250" s="43" t="s">
        <v>154</v>
      </c>
      <c r="J250" s="44"/>
      <c r="K250" s="74">
        <v>35</v>
      </c>
      <c r="L250" s="75"/>
      <c r="M250" s="76"/>
      <c r="R250" s="23">
        <v>6</v>
      </c>
    </row>
    <row r="251" spans="1:13" ht="14.25">
      <c r="A251" s="8" t="s">
        <v>962</v>
      </c>
      <c r="B251" s="43" t="s">
        <v>1067</v>
      </c>
      <c r="C251" s="44"/>
      <c r="D251" s="9" t="s">
        <v>31</v>
      </c>
      <c r="E251" s="8" t="s">
        <v>193</v>
      </c>
      <c r="F251" s="45" t="s">
        <v>194</v>
      </c>
      <c r="G251" s="46"/>
      <c r="H251" s="2" t="s">
        <v>15</v>
      </c>
      <c r="I251" s="43" t="s">
        <v>160</v>
      </c>
      <c r="J251" s="44"/>
      <c r="K251" s="50">
        <v>2.6</v>
      </c>
      <c r="L251" s="51"/>
      <c r="M251" s="52"/>
    </row>
    <row r="252" spans="1:13" ht="14.25">
      <c r="A252" s="8" t="s">
        <v>962</v>
      </c>
      <c r="B252" s="43" t="s">
        <v>1067</v>
      </c>
      <c r="C252" s="44"/>
      <c r="D252" s="9" t="s">
        <v>31</v>
      </c>
      <c r="E252" s="8" t="s">
        <v>182</v>
      </c>
      <c r="F252" s="45" t="s">
        <v>183</v>
      </c>
      <c r="G252" s="46"/>
      <c r="H252" s="2" t="s">
        <v>15</v>
      </c>
      <c r="I252" s="43" t="s">
        <v>160</v>
      </c>
      <c r="J252" s="44"/>
      <c r="K252" s="50">
        <v>0.4</v>
      </c>
      <c r="L252" s="51"/>
      <c r="M252" s="52"/>
    </row>
    <row r="253" spans="1:13" ht="14.25">
      <c r="A253" s="8" t="s">
        <v>962</v>
      </c>
      <c r="B253" s="43" t="s">
        <v>1067</v>
      </c>
      <c r="C253" s="44"/>
      <c r="D253" s="9" t="s">
        <v>31</v>
      </c>
      <c r="E253" s="8" t="s">
        <v>203</v>
      </c>
      <c r="F253" s="45" t="s">
        <v>204</v>
      </c>
      <c r="G253" s="46"/>
      <c r="H253" s="2" t="s">
        <v>14</v>
      </c>
      <c r="I253" s="43" t="s">
        <v>160</v>
      </c>
      <c r="J253" s="44"/>
      <c r="K253" s="50">
        <v>0.4</v>
      </c>
      <c r="L253" s="51"/>
      <c r="M253" s="52"/>
    </row>
    <row r="254" spans="1:13" ht="14.25">
      <c r="A254" s="8" t="s">
        <v>962</v>
      </c>
      <c r="B254" s="43" t="s">
        <v>370</v>
      </c>
      <c r="C254" s="44"/>
      <c r="D254" s="9" t="s">
        <v>31</v>
      </c>
      <c r="E254" s="8" t="s">
        <v>195</v>
      </c>
      <c r="F254" s="45" t="s">
        <v>196</v>
      </c>
      <c r="G254" s="46"/>
      <c r="H254" s="2" t="s">
        <v>14</v>
      </c>
      <c r="I254" s="43" t="s">
        <v>160</v>
      </c>
      <c r="J254" s="44"/>
      <c r="K254" s="50">
        <v>8.1</v>
      </c>
      <c r="L254" s="51"/>
      <c r="M254" s="52"/>
    </row>
    <row r="255" spans="1:13" ht="14.25">
      <c r="A255" s="8" t="s">
        <v>962</v>
      </c>
      <c r="B255" s="43" t="s">
        <v>370</v>
      </c>
      <c r="C255" s="44"/>
      <c r="D255" s="9" t="s">
        <v>31</v>
      </c>
      <c r="E255" s="8" t="s">
        <v>182</v>
      </c>
      <c r="F255" s="45" t="s">
        <v>183</v>
      </c>
      <c r="G255" s="46"/>
      <c r="H255" s="2" t="s">
        <v>15</v>
      </c>
      <c r="I255" s="43" t="s">
        <v>160</v>
      </c>
      <c r="J255" s="44"/>
      <c r="K255" s="50">
        <v>8.1</v>
      </c>
      <c r="L255" s="51"/>
      <c r="M255" s="52"/>
    </row>
    <row r="256" spans="1:13" ht="14.25">
      <c r="A256" s="8" t="s">
        <v>962</v>
      </c>
      <c r="B256" s="43" t="s">
        <v>370</v>
      </c>
      <c r="C256" s="44"/>
      <c r="D256" s="9" t="s">
        <v>31</v>
      </c>
      <c r="E256" s="8" t="s">
        <v>199</v>
      </c>
      <c r="F256" s="45" t="s">
        <v>200</v>
      </c>
      <c r="G256" s="46"/>
      <c r="H256" s="2" t="s">
        <v>15</v>
      </c>
      <c r="I256" s="43" t="s">
        <v>201</v>
      </c>
      <c r="J256" s="44"/>
      <c r="K256" s="50">
        <v>4</v>
      </c>
      <c r="L256" s="51"/>
      <c r="M256" s="52"/>
    </row>
    <row r="257" spans="1:13" ht="14.25">
      <c r="A257" s="8" t="s">
        <v>962</v>
      </c>
      <c r="B257" s="43" t="s">
        <v>500</v>
      </c>
      <c r="C257" s="44"/>
      <c r="D257" s="9" t="s">
        <v>31</v>
      </c>
      <c r="E257" s="8" t="s">
        <v>199</v>
      </c>
      <c r="F257" s="45" t="s">
        <v>200</v>
      </c>
      <c r="G257" s="46"/>
      <c r="H257" s="2" t="s">
        <v>15</v>
      </c>
      <c r="I257" s="43" t="s">
        <v>201</v>
      </c>
      <c r="J257" s="44"/>
      <c r="K257" s="50">
        <v>4</v>
      </c>
      <c r="L257" s="51"/>
      <c r="M257" s="52"/>
    </row>
    <row r="258" spans="1:18" ht="14.25">
      <c r="A258" s="8" t="s">
        <v>962</v>
      </c>
      <c r="B258" s="43" t="s">
        <v>500</v>
      </c>
      <c r="C258" s="44"/>
      <c r="D258" s="9" t="s">
        <v>31</v>
      </c>
      <c r="E258" s="8" t="s">
        <v>180</v>
      </c>
      <c r="F258" s="45" t="s">
        <v>181</v>
      </c>
      <c r="G258" s="46"/>
      <c r="H258" s="2" t="s">
        <v>14</v>
      </c>
      <c r="I258" s="43" t="s">
        <v>154</v>
      </c>
      <c r="J258" s="44"/>
      <c r="K258" s="74">
        <v>25</v>
      </c>
      <c r="L258" s="75"/>
      <c r="M258" s="76"/>
      <c r="R258" s="23">
        <v>6</v>
      </c>
    </row>
    <row r="259" spans="1:13" ht="14.25">
      <c r="A259" s="8" t="s">
        <v>962</v>
      </c>
      <c r="B259" s="43" t="s">
        <v>500</v>
      </c>
      <c r="C259" s="44"/>
      <c r="D259" s="9" t="s">
        <v>31</v>
      </c>
      <c r="E259" s="8" t="s">
        <v>193</v>
      </c>
      <c r="F259" s="45" t="s">
        <v>194</v>
      </c>
      <c r="G259" s="46"/>
      <c r="H259" s="2" t="s">
        <v>15</v>
      </c>
      <c r="I259" s="43" t="s">
        <v>160</v>
      </c>
      <c r="J259" s="44"/>
      <c r="K259" s="50">
        <v>5.19</v>
      </c>
      <c r="L259" s="51"/>
      <c r="M259" s="52"/>
    </row>
    <row r="260" spans="1:13" ht="14.25">
      <c r="A260" s="8" t="s">
        <v>962</v>
      </c>
      <c r="B260" s="43" t="s">
        <v>500</v>
      </c>
      <c r="C260" s="44"/>
      <c r="D260" s="9" t="s">
        <v>31</v>
      </c>
      <c r="E260" s="8" t="s">
        <v>203</v>
      </c>
      <c r="F260" s="45" t="s">
        <v>204</v>
      </c>
      <c r="G260" s="46"/>
      <c r="H260" s="2" t="s">
        <v>14</v>
      </c>
      <c r="I260" s="43" t="s">
        <v>160</v>
      </c>
      <c r="J260" s="44"/>
      <c r="K260" s="50">
        <v>6.6</v>
      </c>
      <c r="L260" s="51"/>
      <c r="M260" s="52"/>
    </row>
    <row r="261" spans="1:13" ht="14.25">
      <c r="A261" s="8" t="s">
        <v>962</v>
      </c>
      <c r="B261" s="43" t="s">
        <v>500</v>
      </c>
      <c r="C261" s="44"/>
      <c r="D261" s="9" t="s">
        <v>31</v>
      </c>
      <c r="E261" s="8" t="s">
        <v>182</v>
      </c>
      <c r="F261" s="45" t="s">
        <v>183</v>
      </c>
      <c r="G261" s="46"/>
      <c r="H261" s="2" t="s">
        <v>15</v>
      </c>
      <c r="I261" s="43" t="s">
        <v>160</v>
      </c>
      <c r="J261" s="44"/>
      <c r="K261" s="50">
        <v>6.6</v>
      </c>
      <c r="L261" s="51"/>
      <c r="M261" s="52"/>
    </row>
    <row r="262" spans="1:13" ht="14.25">
      <c r="A262" s="8" t="s">
        <v>969</v>
      </c>
      <c r="B262" s="43" t="s">
        <v>1068</v>
      </c>
      <c r="C262" s="44"/>
      <c r="D262" s="9" t="s">
        <v>31</v>
      </c>
      <c r="E262" s="8" t="s">
        <v>182</v>
      </c>
      <c r="F262" s="45" t="s">
        <v>183</v>
      </c>
      <c r="G262" s="46"/>
      <c r="H262" s="2" t="s">
        <v>15</v>
      </c>
      <c r="I262" s="43" t="s">
        <v>160</v>
      </c>
      <c r="J262" s="44"/>
      <c r="K262" s="50">
        <v>5.93</v>
      </c>
      <c r="L262" s="51"/>
      <c r="M262" s="52"/>
    </row>
    <row r="263" spans="1:13" ht="14.25">
      <c r="A263" s="8" t="s">
        <v>969</v>
      </c>
      <c r="B263" s="43" t="s">
        <v>1068</v>
      </c>
      <c r="C263" s="44"/>
      <c r="D263" s="9" t="s">
        <v>31</v>
      </c>
      <c r="E263" s="8" t="s">
        <v>189</v>
      </c>
      <c r="F263" s="45" t="s">
        <v>190</v>
      </c>
      <c r="G263" s="46"/>
      <c r="H263" s="2" t="s">
        <v>15</v>
      </c>
      <c r="I263" s="43" t="s">
        <v>160</v>
      </c>
      <c r="J263" s="44"/>
      <c r="K263" s="50">
        <v>0.3</v>
      </c>
      <c r="L263" s="51"/>
      <c r="M263" s="52"/>
    </row>
    <row r="264" spans="1:13" ht="14.25">
      <c r="A264" s="8" t="s">
        <v>969</v>
      </c>
      <c r="B264" s="43" t="s">
        <v>1068</v>
      </c>
      <c r="C264" s="44"/>
      <c r="D264" s="9" t="s">
        <v>31</v>
      </c>
      <c r="E264" s="8" t="s">
        <v>193</v>
      </c>
      <c r="F264" s="45" t="s">
        <v>194</v>
      </c>
      <c r="G264" s="46"/>
      <c r="H264" s="2" t="s">
        <v>15</v>
      </c>
      <c r="I264" s="43" t="s">
        <v>160</v>
      </c>
      <c r="J264" s="44"/>
      <c r="K264" s="50">
        <v>9.26</v>
      </c>
      <c r="L264" s="51"/>
      <c r="M264" s="52"/>
    </row>
    <row r="265" spans="1:18" ht="14.25">
      <c r="A265" s="8" t="s">
        <v>969</v>
      </c>
      <c r="B265" s="43" t="s">
        <v>1068</v>
      </c>
      <c r="C265" s="44"/>
      <c r="D265" s="9" t="s">
        <v>31</v>
      </c>
      <c r="E265" s="8" t="s">
        <v>136</v>
      </c>
      <c r="F265" s="45" t="s">
        <v>137</v>
      </c>
      <c r="G265" s="46"/>
      <c r="H265" s="2" t="s">
        <v>14</v>
      </c>
      <c r="I265" s="43" t="s">
        <v>138</v>
      </c>
      <c r="J265" s="44"/>
      <c r="K265" s="71">
        <v>1</v>
      </c>
      <c r="L265" s="72"/>
      <c r="M265" s="73"/>
      <c r="P265" s="21">
        <v>1</v>
      </c>
      <c r="R265" s="27"/>
    </row>
    <row r="266" spans="1:13" ht="14.25">
      <c r="A266" s="8" t="s">
        <v>969</v>
      </c>
      <c r="B266" s="43" t="s">
        <v>1068</v>
      </c>
      <c r="C266" s="44"/>
      <c r="D266" s="9" t="s">
        <v>31</v>
      </c>
      <c r="E266" s="8" t="s">
        <v>195</v>
      </c>
      <c r="F266" s="45" t="s">
        <v>196</v>
      </c>
      <c r="G266" s="46"/>
      <c r="H266" s="2" t="s">
        <v>14</v>
      </c>
      <c r="I266" s="43" t="s">
        <v>160</v>
      </c>
      <c r="J266" s="44"/>
      <c r="K266" s="50">
        <v>5.93</v>
      </c>
      <c r="L266" s="51"/>
      <c r="M266" s="52"/>
    </row>
    <row r="267" spans="1:13" ht="14.25">
      <c r="A267" s="8" t="s">
        <v>969</v>
      </c>
      <c r="B267" s="43" t="s">
        <v>1068</v>
      </c>
      <c r="C267" s="44"/>
      <c r="D267" s="9" t="s">
        <v>31</v>
      </c>
      <c r="E267" s="8" t="s">
        <v>214</v>
      </c>
      <c r="F267" s="45" t="s">
        <v>215</v>
      </c>
      <c r="G267" s="46"/>
      <c r="H267" s="2" t="s">
        <v>14</v>
      </c>
      <c r="I267" s="43" t="s">
        <v>138</v>
      </c>
      <c r="J267" s="44"/>
      <c r="K267" s="50">
        <v>3</v>
      </c>
      <c r="L267" s="51"/>
      <c r="M267" s="52"/>
    </row>
    <row r="268" spans="1:18" ht="14.25">
      <c r="A268" s="8" t="s">
        <v>969</v>
      </c>
      <c r="B268" s="43" t="s">
        <v>1068</v>
      </c>
      <c r="C268" s="44"/>
      <c r="D268" s="9" t="s">
        <v>31</v>
      </c>
      <c r="E268" s="8" t="s">
        <v>180</v>
      </c>
      <c r="F268" s="45" t="s">
        <v>181</v>
      </c>
      <c r="G268" s="46"/>
      <c r="H268" s="2" t="s">
        <v>14</v>
      </c>
      <c r="I268" s="43" t="s">
        <v>154</v>
      </c>
      <c r="J268" s="44"/>
      <c r="K268" s="74">
        <v>30</v>
      </c>
      <c r="L268" s="75"/>
      <c r="M268" s="76"/>
      <c r="R268" s="23">
        <v>6</v>
      </c>
    </row>
    <row r="269" spans="1:13" ht="14.25">
      <c r="A269" s="8" t="s">
        <v>969</v>
      </c>
      <c r="B269" s="43" t="s">
        <v>1068</v>
      </c>
      <c r="C269" s="44"/>
      <c r="D269" s="9" t="s">
        <v>31</v>
      </c>
      <c r="E269" s="8" t="s">
        <v>199</v>
      </c>
      <c r="F269" s="45" t="s">
        <v>200</v>
      </c>
      <c r="G269" s="46"/>
      <c r="H269" s="2" t="s">
        <v>15</v>
      </c>
      <c r="I269" s="43" t="s">
        <v>201</v>
      </c>
      <c r="J269" s="44"/>
      <c r="K269" s="50">
        <v>2</v>
      </c>
      <c r="L269" s="51"/>
      <c r="M269" s="52"/>
    </row>
    <row r="270" spans="1:13" ht="14.25">
      <c r="A270" s="8" t="s">
        <v>969</v>
      </c>
      <c r="B270" s="43" t="s">
        <v>1068</v>
      </c>
      <c r="C270" s="44"/>
      <c r="D270" s="9" t="s">
        <v>31</v>
      </c>
      <c r="E270" s="8" t="s">
        <v>191</v>
      </c>
      <c r="F270" s="45" t="s">
        <v>192</v>
      </c>
      <c r="G270" s="46"/>
      <c r="H270" s="2" t="s">
        <v>14</v>
      </c>
      <c r="I270" s="43" t="s">
        <v>160</v>
      </c>
      <c r="J270" s="44"/>
      <c r="K270" s="50">
        <v>0.3</v>
      </c>
      <c r="L270" s="51"/>
      <c r="M270" s="52"/>
    </row>
    <row r="271" spans="1:13" ht="14.25">
      <c r="A271" s="8" t="s">
        <v>969</v>
      </c>
      <c r="B271" s="43" t="s">
        <v>1069</v>
      </c>
      <c r="C271" s="44"/>
      <c r="D271" s="9" t="s">
        <v>31</v>
      </c>
      <c r="E271" s="8" t="s">
        <v>195</v>
      </c>
      <c r="F271" s="45" t="s">
        <v>196</v>
      </c>
      <c r="G271" s="46"/>
      <c r="H271" s="2" t="s">
        <v>14</v>
      </c>
      <c r="I271" s="43" t="s">
        <v>160</v>
      </c>
      <c r="J271" s="44"/>
      <c r="K271" s="50">
        <v>4.68</v>
      </c>
      <c r="L271" s="51"/>
      <c r="M271" s="52"/>
    </row>
    <row r="272" spans="1:13" ht="14.25">
      <c r="A272" s="8" t="s">
        <v>969</v>
      </c>
      <c r="B272" s="43" t="s">
        <v>1069</v>
      </c>
      <c r="C272" s="44"/>
      <c r="D272" s="9" t="s">
        <v>31</v>
      </c>
      <c r="E272" s="8" t="s">
        <v>191</v>
      </c>
      <c r="F272" s="45" t="s">
        <v>192</v>
      </c>
      <c r="G272" s="46"/>
      <c r="H272" s="2" t="s">
        <v>14</v>
      </c>
      <c r="I272" s="43" t="s">
        <v>160</v>
      </c>
      <c r="J272" s="44"/>
      <c r="K272" s="50">
        <v>0.1</v>
      </c>
      <c r="L272" s="51"/>
      <c r="M272" s="52"/>
    </row>
    <row r="273" spans="1:13" ht="14.25">
      <c r="A273" s="8" t="s">
        <v>969</v>
      </c>
      <c r="B273" s="43" t="s">
        <v>1069</v>
      </c>
      <c r="C273" s="44"/>
      <c r="D273" s="9" t="s">
        <v>31</v>
      </c>
      <c r="E273" s="8" t="s">
        <v>182</v>
      </c>
      <c r="F273" s="45" t="s">
        <v>183</v>
      </c>
      <c r="G273" s="46"/>
      <c r="H273" s="2" t="s">
        <v>15</v>
      </c>
      <c r="I273" s="43" t="s">
        <v>160</v>
      </c>
      <c r="J273" s="44"/>
      <c r="K273" s="50">
        <v>4.68</v>
      </c>
      <c r="L273" s="51"/>
      <c r="M273" s="52"/>
    </row>
    <row r="274" spans="1:13" ht="14.25">
      <c r="A274" s="8" t="s">
        <v>969</v>
      </c>
      <c r="B274" s="43" t="s">
        <v>1069</v>
      </c>
      <c r="C274" s="44"/>
      <c r="D274" s="9" t="s">
        <v>31</v>
      </c>
      <c r="E274" s="8" t="s">
        <v>189</v>
      </c>
      <c r="F274" s="45" t="s">
        <v>190</v>
      </c>
      <c r="G274" s="46"/>
      <c r="H274" s="2" t="s">
        <v>15</v>
      </c>
      <c r="I274" s="43" t="s">
        <v>160</v>
      </c>
      <c r="J274" s="44"/>
      <c r="K274" s="50">
        <v>0.1</v>
      </c>
      <c r="L274" s="51"/>
      <c r="M274" s="52"/>
    </row>
    <row r="275" spans="1:13" ht="14.25">
      <c r="A275" s="8" t="s">
        <v>969</v>
      </c>
      <c r="B275" s="43" t="s">
        <v>780</v>
      </c>
      <c r="C275" s="44"/>
      <c r="D275" s="9" t="s">
        <v>31</v>
      </c>
      <c r="E275" s="8" t="s">
        <v>193</v>
      </c>
      <c r="F275" s="45" t="s">
        <v>194</v>
      </c>
      <c r="G275" s="46"/>
      <c r="H275" s="2" t="s">
        <v>15</v>
      </c>
      <c r="I275" s="43" t="s">
        <v>160</v>
      </c>
      <c r="J275" s="44"/>
      <c r="K275" s="50">
        <v>6.81</v>
      </c>
      <c r="L275" s="51"/>
      <c r="M275" s="52"/>
    </row>
    <row r="276" spans="1:13" ht="14.25">
      <c r="A276" s="8" t="s">
        <v>969</v>
      </c>
      <c r="B276" s="43" t="s">
        <v>780</v>
      </c>
      <c r="C276" s="44"/>
      <c r="D276" s="9" t="s">
        <v>31</v>
      </c>
      <c r="E276" s="8" t="s">
        <v>189</v>
      </c>
      <c r="F276" s="45" t="s">
        <v>190</v>
      </c>
      <c r="G276" s="46"/>
      <c r="H276" s="2" t="s">
        <v>15</v>
      </c>
      <c r="I276" s="43" t="s">
        <v>160</v>
      </c>
      <c r="J276" s="44"/>
      <c r="K276" s="50">
        <v>0.3</v>
      </c>
      <c r="L276" s="51"/>
      <c r="M276" s="52"/>
    </row>
    <row r="277" spans="1:13" ht="14.25">
      <c r="A277" s="8" t="s">
        <v>969</v>
      </c>
      <c r="B277" s="43" t="s">
        <v>780</v>
      </c>
      <c r="C277" s="44"/>
      <c r="D277" s="9" t="s">
        <v>31</v>
      </c>
      <c r="E277" s="8" t="s">
        <v>182</v>
      </c>
      <c r="F277" s="45" t="s">
        <v>183</v>
      </c>
      <c r="G277" s="46"/>
      <c r="H277" s="2" t="s">
        <v>15</v>
      </c>
      <c r="I277" s="43" t="s">
        <v>160</v>
      </c>
      <c r="J277" s="44"/>
      <c r="K277" s="50">
        <v>5.04</v>
      </c>
      <c r="L277" s="51"/>
      <c r="M277" s="52"/>
    </row>
    <row r="278" spans="1:13" ht="14.25">
      <c r="A278" s="8" t="s">
        <v>969</v>
      </c>
      <c r="B278" s="43" t="s">
        <v>780</v>
      </c>
      <c r="C278" s="44"/>
      <c r="D278" s="9" t="s">
        <v>31</v>
      </c>
      <c r="E278" s="8" t="s">
        <v>214</v>
      </c>
      <c r="F278" s="45" t="s">
        <v>215</v>
      </c>
      <c r="G278" s="46"/>
      <c r="H278" s="2" t="s">
        <v>14</v>
      </c>
      <c r="I278" s="43" t="s">
        <v>138</v>
      </c>
      <c r="J278" s="44"/>
      <c r="K278" s="50">
        <v>2</v>
      </c>
      <c r="L278" s="51"/>
      <c r="M278" s="52"/>
    </row>
    <row r="279" spans="1:13" ht="14.25">
      <c r="A279" s="8" t="s">
        <v>969</v>
      </c>
      <c r="B279" s="43" t="s">
        <v>780</v>
      </c>
      <c r="C279" s="44"/>
      <c r="D279" s="9" t="s">
        <v>31</v>
      </c>
      <c r="E279" s="8" t="s">
        <v>195</v>
      </c>
      <c r="F279" s="45" t="s">
        <v>196</v>
      </c>
      <c r="G279" s="46"/>
      <c r="H279" s="2" t="s">
        <v>14</v>
      </c>
      <c r="I279" s="43" t="s">
        <v>160</v>
      </c>
      <c r="J279" s="44"/>
      <c r="K279" s="50">
        <v>5.04</v>
      </c>
      <c r="L279" s="51"/>
      <c r="M279" s="52"/>
    </row>
    <row r="280" spans="1:13" ht="14.25">
      <c r="A280" s="8" t="s">
        <v>969</v>
      </c>
      <c r="B280" s="43" t="s">
        <v>780</v>
      </c>
      <c r="C280" s="44"/>
      <c r="D280" s="9" t="s">
        <v>31</v>
      </c>
      <c r="E280" s="8" t="s">
        <v>191</v>
      </c>
      <c r="F280" s="45" t="s">
        <v>192</v>
      </c>
      <c r="G280" s="46"/>
      <c r="H280" s="2" t="s">
        <v>14</v>
      </c>
      <c r="I280" s="43" t="s">
        <v>160</v>
      </c>
      <c r="J280" s="44"/>
      <c r="K280" s="50">
        <v>0.3</v>
      </c>
      <c r="L280" s="51"/>
      <c r="M280" s="52"/>
    </row>
    <row r="281" spans="1:13" ht="14.25">
      <c r="A281" s="8" t="s">
        <v>969</v>
      </c>
      <c r="B281" s="43" t="s">
        <v>780</v>
      </c>
      <c r="C281" s="44"/>
      <c r="D281" s="9" t="s">
        <v>31</v>
      </c>
      <c r="E281" s="8" t="s">
        <v>199</v>
      </c>
      <c r="F281" s="45" t="s">
        <v>200</v>
      </c>
      <c r="G281" s="46"/>
      <c r="H281" s="2" t="s">
        <v>15</v>
      </c>
      <c r="I281" s="43" t="s">
        <v>201</v>
      </c>
      <c r="J281" s="44"/>
      <c r="K281" s="50">
        <v>2</v>
      </c>
      <c r="L281" s="51"/>
      <c r="M281" s="52"/>
    </row>
    <row r="282" spans="1:18" ht="15" thickBot="1">
      <c r="A282" s="8" t="s">
        <v>969</v>
      </c>
      <c r="B282" s="43" t="s">
        <v>780</v>
      </c>
      <c r="C282" s="44"/>
      <c r="D282" s="9" t="s">
        <v>31</v>
      </c>
      <c r="E282" s="8" t="s">
        <v>136</v>
      </c>
      <c r="F282" s="45" t="s">
        <v>137</v>
      </c>
      <c r="G282" s="46"/>
      <c r="H282" s="2" t="s">
        <v>14</v>
      </c>
      <c r="I282" s="43" t="s">
        <v>138</v>
      </c>
      <c r="J282" s="44"/>
      <c r="K282" s="71">
        <v>1</v>
      </c>
      <c r="L282" s="72"/>
      <c r="M282" s="73"/>
      <c r="P282" s="21">
        <v>1</v>
      </c>
      <c r="R282" s="27"/>
    </row>
    <row r="283" spans="1:15" ht="15" thickBot="1">
      <c r="A283" s="53" t="s">
        <v>819</v>
      </c>
      <c r="B283" s="54"/>
      <c r="C283" s="54"/>
      <c r="D283" s="54"/>
      <c r="E283" s="54" t="s">
        <v>820</v>
      </c>
      <c r="F283" s="54"/>
      <c r="G283" s="54"/>
      <c r="H283" s="6" t="s">
        <v>26</v>
      </c>
      <c r="I283" s="57" t="s">
        <v>27</v>
      </c>
      <c r="J283" s="58"/>
      <c r="K283" s="59">
        <v>70.62</v>
      </c>
      <c r="L283" s="59"/>
      <c r="M283" s="60"/>
      <c r="O283" s="19">
        <v>70.62</v>
      </c>
    </row>
    <row r="284" spans="1:16" ht="15" thickBot="1">
      <c r="A284" s="55"/>
      <c r="B284" s="56"/>
      <c r="C284" s="56"/>
      <c r="D284" s="56"/>
      <c r="E284" s="56"/>
      <c r="F284" s="56"/>
      <c r="G284" s="56"/>
      <c r="H284" s="7" t="s">
        <v>26</v>
      </c>
      <c r="I284" s="61" t="s">
        <v>28</v>
      </c>
      <c r="J284" s="62"/>
      <c r="K284" s="63">
        <v>0</v>
      </c>
      <c r="L284" s="63"/>
      <c r="M284" s="64"/>
      <c r="P284" s="19"/>
    </row>
    <row r="285" spans="1:13" ht="14.25">
      <c r="A285" s="8" t="s">
        <v>962</v>
      </c>
      <c r="B285" s="43" t="s">
        <v>1070</v>
      </c>
      <c r="C285" s="44"/>
      <c r="D285" s="9" t="s">
        <v>31</v>
      </c>
      <c r="E285" s="8" t="s">
        <v>182</v>
      </c>
      <c r="F285" s="45" t="s">
        <v>183</v>
      </c>
      <c r="G285" s="46"/>
      <c r="H285" s="2" t="s">
        <v>15</v>
      </c>
      <c r="I285" s="43" t="s">
        <v>160</v>
      </c>
      <c r="J285" s="44"/>
      <c r="K285" s="50">
        <v>3</v>
      </c>
      <c r="L285" s="51"/>
      <c r="M285" s="52"/>
    </row>
    <row r="286" spans="1:13" ht="15" thickBot="1">
      <c r="A286" s="8" t="s">
        <v>962</v>
      </c>
      <c r="B286" s="43" t="s">
        <v>1070</v>
      </c>
      <c r="C286" s="44"/>
      <c r="D286" s="9" t="s">
        <v>31</v>
      </c>
      <c r="E286" s="8" t="s">
        <v>195</v>
      </c>
      <c r="F286" s="45" t="s">
        <v>196</v>
      </c>
      <c r="G286" s="46"/>
      <c r="H286" s="2" t="s">
        <v>14</v>
      </c>
      <c r="I286" s="43" t="s">
        <v>160</v>
      </c>
      <c r="J286" s="44"/>
      <c r="K286" s="50">
        <v>3</v>
      </c>
      <c r="L286" s="51"/>
      <c r="M286" s="52"/>
    </row>
    <row r="287" spans="1:15" ht="15" thickBot="1">
      <c r="A287" s="53" t="s">
        <v>238</v>
      </c>
      <c r="B287" s="54"/>
      <c r="C287" s="54"/>
      <c r="D287" s="54"/>
      <c r="E287" s="54" t="s">
        <v>239</v>
      </c>
      <c r="F287" s="54"/>
      <c r="G287" s="54"/>
      <c r="H287" s="6" t="s">
        <v>26</v>
      </c>
      <c r="I287" s="57" t="s">
        <v>27</v>
      </c>
      <c r="J287" s="58"/>
      <c r="K287" s="59">
        <v>8033.99</v>
      </c>
      <c r="L287" s="59"/>
      <c r="M287" s="60"/>
      <c r="O287" s="19">
        <v>8033.99</v>
      </c>
    </row>
    <row r="288" spans="1:16" ht="15" thickBot="1">
      <c r="A288" s="55"/>
      <c r="B288" s="56"/>
      <c r="C288" s="56"/>
      <c r="D288" s="56"/>
      <c r="E288" s="56"/>
      <c r="F288" s="56"/>
      <c r="G288" s="56"/>
      <c r="H288" s="7" t="s">
        <v>26</v>
      </c>
      <c r="I288" s="61" t="s">
        <v>28</v>
      </c>
      <c r="J288" s="62"/>
      <c r="K288" s="63">
        <v>0</v>
      </c>
      <c r="L288" s="63"/>
      <c r="M288" s="64"/>
      <c r="P288" s="19"/>
    </row>
    <row r="289" spans="1:13" ht="14.25">
      <c r="A289" s="8" t="s">
        <v>953</v>
      </c>
      <c r="B289" s="43" t="s">
        <v>1071</v>
      </c>
      <c r="C289" s="44"/>
      <c r="D289" s="9" t="s">
        <v>31</v>
      </c>
      <c r="E289" s="8" t="s">
        <v>241</v>
      </c>
      <c r="F289" s="45" t="s">
        <v>242</v>
      </c>
      <c r="G289" s="46"/>
      <c r="H289" s="2" t="s">
        <v>15</v>
      </c>
      <c r="I289" s="43" t="s">
        <v>34</v>
      </c>
      <c r="J289" s="44"/>
      <c r="K289" s="50">
        <v>1.41</v>
      </c>
      <c r="L289" s="51"/>
      <c r="M289" s="52"/>
    </row>
    <row r="290" spans="1:13" ht="14.25">
      <c r="A290" s="8" t="s">
        <v>953</v>
      </c>
      <c r="B290" s="43" t="s">
        <v>1072</v>
      </c>
      <c r="C290" s="44"/>
      <c r="D290" s="9" t="s">
        <v>31</v>
      </c>
      <c r="E290" s="8" t="s">
        <v>241</v>
      </c>
      <c r="F290" s="45" t="s">
        <v>242</v>
      </c>
      <c r="G290" s="46"/>
      <c r="H290" s="2" t="s">
        <v>15</v>
      </c>
      <c r="I290" s="43" t="s">
        <v>34</v>
      </c>
      <c r="J290" s="44"/>
      <c r="K290" s="50">
        <v>0.14</v>
      </c>
      <c r="L290" s="51"/>
      <c r="M290" s="52"/>
    </row>
    <row r="291" spans="1:13" ht="14.25">
      <c r="A291" s="8" t="s">
        <v>953</v>
      </c>
      <c r="B291" s="43" t="s">
        <v>1073</v>
      </c>
      <c r="C291" s="44"/>
      <c r="D291" s="9" t="s">
        <v>31</v>
      </c>
      <c r="E291" s="8" t="s">
        <v>241</v>
      </c>
      <c r="F291" s="45" t="s">
        <v>242</v>
      </c>
      <c r="G291" s="46"/>
      <c r="H291" s="2" t="s">
        <v>16</v>
      </c>
      <c r="I291" s="43" t="s">
        <v>34</v>
      </c>
      <c r="J291" s="44"/>
      <c r="K291" s="50">
        <v>1.92</v>
      </c>
      <c r="L291" s="51"/>
      <c r="M291" s="52"/>
    </row>
    <row r="292" spans="1:13" ht="14.25">
      <c r="A292" s="8" t="s">
        <v>953</v>
      </c>
      <c r="B292" s="43" t="s">
        <v>1074</v>
      </c>
      <c r="C292" s="44"/>
      <c r="D292" s="9" t="s">
        <v>31</v>
      </c>
      <c r="E292" s="8" t="s">
        <v>241</v>
      </c>
      <c r="F292" s="45" t="s">
        <v>242</v>
      </c>
      <c r="G292" s="46"/>
      <c r="H292" s="2" t="s">
        <v>16</v>
      </c>
      <c r="I292" s="43" t="s">
        <v>34</v>
      </c>
      <c r="J292" s="44"/>
      <c r="K292" s="50">
        <v>0.14</v>
      </c>
      <c r="L292" s="51"/>
      <c r="M292" s="52"/>
    </row>
    <row r="293" spans="1:13" ht="14.25">
      <c r="A293" s="8" t="s">
        <v>953</v>
      </c>
      <c r="B293" s="43" t="s">
        <v>1075</v>
      </c>
      <c r="C293" s="44"/>
      <c r="D293" s="9" t="s">
        <v>31</v>
      </c>
      <c r="E293" s="8" t="s">
        <v>241</v>
      </c>
      <c r="F293" s="45" t="s">
        <v>242</v>
      </c>
      <c r="G293" s="46"/>
      <c r="H293" s="2" t="s">
        <v>16</v>
      </c>
      <c r="I293" s="43" t="s">
        <v>34</v>
      </c>
      <c r="J293" s="44"/>
      <c r="K293" s="50">
        <v>0.77</v>
      </c>
      <c r="L293" s="51"/>
      <c r="M293" s="52"/>
    </row>
    <row r="294" spans="1:13" ht="14.25">
      <c r="A294" s="8" t="s">
        <v>953</v>
      </c>
      <c r="B294" s="43" t="s">
        <v>124</v>
      </c>
      <c r="C294" s="44"/>
      <c r="D294" s="9" t="s">
        <v>31</v>
      </c>
      <c r="E294" s="8" t="s">
        <v>241</v>
      </c>
      <c r="F294" s="45" t="s">
        <v>242</v>
      </c>
      <c r="G294" s="46"/>
      <c r="H294" s="2" t="s">
        <v>16</v>
      </c>
      <c r="I294" s="43" t="s">
        <v>34</v>
      </c>
      <c r="J294" s="44"/>
      <c r="K294" s="50">
        <v>1.65</v>
      </c>
      <c r="L294" s="51"/>
      <c r="M294" s="52"/>
    </row>
    <row r="295" spans="1:13" ht="14.25">
      <c r="A295" s="8" t="s">
        <v>953</v>
      </c>
      <c r="B295" s="43" t="s">
        <v>602</v>
      </c>
      <c r="C295" s="44"/>
      <c r="D295" s="9" t="s">
        <v>31</v>
      </c>
      <c r="E295" s="8" t="s">
        <v>241</v>
      </c>
      <c r="F295" s="45" t="s">
        <v>242</v>
      </c>
      <c r="G295" s="46"/>
      <c r="H295" s="2" t="s">
        <v>16</v>
      </c>
      <c r="I295" s="43" t="s">
        <v>34</v>
      </c>
      <c r="J295" s="44"/>
      <c r="K295" s="50">
        <v>3.58</v>
      </c>
      <c r="L295" s="51"/>
      <c r="M295" s="52"/>
    </row>
    <row r="296" spans="1:13" ht="14.25">
      <c r="A296" s="8" t="s">
        <v>953</v>
      </c>
      <c r="B296" s="43" t="s">
        <v>1076</v>
      </c>
      <c r="C296" s="44"/>
      <c r="D296" s="9" t="s">
        <v>31</v>
      </c>
      <c r="E296" s="8" t="s">
        <v>241</v>
      </c>
      <c r="F296" s="45" t="s">
        <v>242</v>
      </c>
      <c r="G296" s="46"/>
      <c r="H296" s="2" t="s">
        <v>16</v>
      </c>
      <c r="I296" s="43" t="s">
        <v>34</v>
      </c>
      <c r="J296" s="44"/>
      <c r="K296" s="50">
        <v>1.3</v>
      </c>
      <c r="L296" s="51"/>
      <c r="M296" s="52"/>
    </row>
    <row r="297" spans="1:13" ht="14.25">
      <c r="A297" s="8" t="s">
        <v>953</v>
      </c>
      <c r="B297" s="43" t="s">
        <v>296</v>
      </c>
      <c r="C297" s="44"/>
      <c r="D297" s="9" t="s">
        <v>206</v>
      </c>
      <c r="E297" s="8" t="s">
        <v>241</v>
      </c>
      <c r="F297" s="45" t="s">
        <v>242</v>
      </c>
      <c r="G297" s="46"/>
      <c r="H297" s="2" t="s">
        <v>16</v>
      </c>
      <c r="I297" s="43" t="s">
        <v>34</v>
      </c>
      <c r="J297" s="44"/>
      <c r="K297" s="50">
        <v>1.72</v>
      </c>
      <c r="L297" s="51"/>
      <c r="M297" s="52"/>
    </row>
    <row r="298" spans="1:13" ht="14.25">
      <c r="A298" s="8" t="s">
        <v>953</v>
      </c>
      <c r="B298" s="43" t="s">
        <v>1077</v>
      </c>
      <c r="C298" s="44"/>
      <c r="D298" s="9" t="s">
        <v>31</v>
      </c>
      <c r="E298" s="8" t="s">
        <v>241</v>
      </c>
      <c r="F298" s="45" t="s">
        <v>242</v>
      </c>
      <c r="G298" s="46"/>
      <c r="H298" s="2" t="s">
        <v>16</v>
      </c>
      <c r="I298" s="43" t="s">
        <v>34</v>
      </c>
      <c r="J298" s="44"/>
      <c r="K298" s="50">
        <v>3.73</v>
      </c>
      <c r="L298" s="51"/>
      <c r="M298" s="52"/>
    </row>
    <row r="299" spans="1:13" ht="14.25">
      <c r="A299" s="8" t="s">
        <v>953</v>
      </c>
      <c r="B299" s="43" t="s">
        <v>1055</v>
      </c>
      <c r="C299" s="44"/>
      <c r="D299" s="9" t="s">
        <v>31</v>
      </c>
      <c r="E299" s="8" t="s">
        <v>241</v>
      </c>
      <c r="F299" s="45" t="s">
        <v>242</v>
      </c>
      <c r="G299" s="46"/>
      <c r="H299" s="2" t="s">
        <v>16</v>
      </c>
      <c r="I299" s="43" t="s">
        <v>34</v>
      </c>
      <c r="J299" s="44"/>
      <c r="K299" s="50">
        <v>0.47</v>
      </c>
      <c r="L299" s="51"/>
      <c r="M299" s="52"/>
    </row>
    <row r="300" spans="1:13" ht="14.25">
      <c r="A300" s="8" t="s">
        <v>953</v>
      </c>
      <c r="B300" s="43" t="s">
        <v>1056</v>
      </c>
      <c r="C300" s="44"/>
      <c r="D300" s="9" t="s">
        <v>31</v>
      </c>
      <c r="E300" s="8" t="s">
        <v>241</v>
      </c>
      <c r="F300" s="45" t="s">
        <v>242</v>
      </c>
      <c r="G300" s="46"/>
      <c r="H300" s="2" t="s">
        <v>16</v>
      </c>
      <c r="I300" s="43" t="s">
        <v>34</v>
      </c>
      <c r="J300" s="44"/>
      <c r="K300" s="50">
        <v>0.77</v>
      </c>
      <c r="L300" s="51"/>
      <c r="M300" s="52"/>
    </row>
    <row r="301" spans="1:13" ht="14.25">
      <c r="A301" s="8" t="s">
        <v>953</v>
      </c>
      <c r="B301" s="43" t="s">
        <v>1078</v>
      </c>
      <c r="C301" s="44"/>
      <c r="D301" s="9" t="s">
        <v>31</v>
      </c>
      <c r="E301" s="8" t="s">
        <v>241</v>
      </c>
      <c r="F301" s="45" t="s">
        <v>242</v>
      </c>
      <c r="G301" s="46"/>
      <c r="H301" s="2" t="s">
        <v>16</v>
      </c>
      <c r="I301" s="43" t="s">
        <v>34</v>
      </c>
      <c r="J301" s="44"/>
      <c r="K301" s="50">
        <v>1.05</v>
      </c>
      <c r="L301" s="51"/>
      <c r="M301" s="52"/>
    </row>
    <row r="302" spans="1:13" ht="14.25">
      <c r="A302" s="8" t="s">
        <v>953</v>
      </c>
      <c r="B302" s="43" t="s">
        <v>1057</v>
      </c>
      <c r="C302" s="44"/>
      <c r="D302" s="9" t="s">
        <v>31</v>
      </c>
      <c r="E302" s="8" t="s">
        <v>241</v>
      </c>
      <c r="F302" s="45" t="s">
        <v>242</v>
      </c>
      <c r="G302" s="46"/>
      <c r="H302" s="2" t="s">
        <v>16</v>
      </c>
      <c r="I302" s="43" t="s">
        <v>34</v>
      </c>
      <c r="J302" s="44"/>
      <c r="K302" s="50">
        <v>2.89</v>
      </c>
      <c r="L302" s="51"/>
      <c r="M302" s="52"/>
    </row>
    <row r="303" spans="1:13" ht="14.25">
      <c r="A303" s="8" t="s">
        <v>953</v>
      </c>
      <c r="B303" s="43" t="s">
        <v>410</v>
      </c>
      <c r="C303" s="44"/>
      <c r="D303" s="9" t="s">
        <v>31</v>
      </c>
      <c r="E303" s="8" t="s">
        <v>241</v>
      </c>
      <c r="F303" s="45" t="s">
        <v>242</v>
      </c>
      <c r="G303" s="46"/>
      <c r="H303" s="2" t="s">
        <v>16</v>
      </c>
      <c r="I303" s="43" t="s">
        <v>34</v>
      </c>
      <c r="J303" s="44"/>
      <c r="K303" s="50">
        <v>0.37</v>
      </c>
      <c r="L303" s="51"/>
      <c r="M303" s="52"/>
    </row>
    <row r="304" spans="1:13" ht="14.25">
      <c r="A304" s="8" t="s">
        <v>953</v>
      </c>
      <c r="B304" s="43" t="s">
        <v>1058</v>
      </c>
      <c r="C304" s="44"/>
      <c r="D304" s="9" t="s">
        <v>31</v>
      </c>
      <c r="E304" s="8" t="s">
        <v>241</v>
      </c>
      <c r="F304" s="45" t="s">
        <v>242</v>
      </c>
      <c r="G304" s="46"/>
      <c r="H304" s="2" t="s">
        <v>16</v>
      </c>
      <c r="I304" s="43" t="s">
        <v>34</v>
      </c>
      <c r="J304" s="44"/>
      <c r="K304" s="50">
        <v>1.74</v>
      </c>
      <c r="L304" s="51"/>
      <c r="M304" s="52"/>
    </row>
    <row r="305" spans="1:13" ht="14.25">
      <c r="A305" s="8" t="s">
        <v>953</v>
      </c>
      <c r="B305" s="43" t="s">
        <v>1046</v>
      </c>
      <c r="C305" s="44"/>
      <c r="D305" s="9" t="s">
        <v>206</v>
      </c>
      <c r="E305" s="8" t="s">
        <v>241</v>
      </c>
      <c r="F305" s="45" t="s">
        <v>242</v>
      </c>
      <c r="G305" s="46"/>
      <c r="H305" s="2" t="s">
        <v>14</v>
      </c>
      <c r="I305" s="43" t="s">
        <v>34</v>
      </c>
      <c r="J305" s="44"/>
      <c r="K305" s="50">
        <v>2.56</v>
      </c>
      <c r="L305" s="51"/>
      <c r="M305" s="52"/>
    </row>
    <row r="306" spans="1:13" ht="14.25">
      <c r="A306" s="8" t="s">
        <v>953</v>
      </c>
      <c r="B306" s="43" t="s">
        <v>1079</v>
      </c>
      <c r="C306" s="44"/>
      <c r="D306" s="9" t="s">
        <v>31</v>
      </c>
      <c r="E306" s="8" t="s">
        <v>241</v>
      </c>
      <c r="F306" s="45" t="s">
        <v>242</v>
      </c>
      <c r="G306" s="46"/>
      <c r="H306" s="2" t="s">
        <v>16</v>
      </c>
      <c r="I306" s="43" t="s">
        <v>34</v>
      </c>
      <c r="J306" s="44"/>
      <c r="K306" s="50">
        <v>1.54</v>
      </c>
      <c r="L306" s="51"/>
      <c r="M306" s="52"/>
    </row>
    <row r="307" spans="1:13" ht="14.25">
      <c r="A307" s="8" t="s">
        <v>953</v>
      </c>
      <c r="B307" s="43" t="s">
        <v>828</v>
      </c>
      <c r="C307" s="44"/>
      <c r="D307" s="9" t="s">
        <v>31</v>
      </c>
      <c r="E307" s="8" t="s">
        <v>241</v>
      </c>
      <c r="F307" s="45" t="s">
        <v>242</v>
      </c>
      <c r="G307" s="46"/>
      <c r="H307" s="2" t="s">
        <v>16</v>
      </c>
      <c r="I307" s="43" t="s">
        <v>34</v>
      </c>
      <c r="J307" s="44"/>
      <c r="K307" s="50">
        <v>2.48</v>
      </c>
      <c r="L307" s="51"/>
      <c r="M307" s="52"/>
    </row>
    <row r="308" spans="1:13" ht="14.25">
      <c r="A308" s="8" t="s">
        <v>953</v>
      </c>
      <c r="B308" s="43" t="s">
        <v>1051</v>
      </c>
      <c r="C308" s="44"/>
      <c r="D308" s="9" t="s">
        <v>206</v>
      </c>
      <c r="E308" s="8" t="s">
        <v>241</v>
      </c>
      <c r="F308" s="45" t="s">
        <v>242</v>
      </c>
      <c r="G308" s="46"/>
      <c r="H308" s="2" t="s">
        <v>15</v>
      </c>
      <c r="I308" s="43" t="s">
        <v>34</v>
      </c>
      <c r="J308" s="44"/>
      <c r="K308" s="50">
        <v>2.07</v>
      </c>
      <c r="L308" s="51"/>
      <c r="M308" s="52"/>
    </row>
    <row r="309" spans="1:13" ht="14.25">
      <c r="A309" s="8" t="s">
        <v>953</v>
      </c>
      <c r="B309" s="43" t="s">
        <v>1052</v>
      </c>
      <c r="C309" s="44"/>
      <c r="D309" s="9" t="s">
        <v>31</v>
      </c>
      <c r="E309" s="8" t="s">
        <v>241</v>
      </c>
      <c r="F309" s="45" t="s">
        <v>242</v>
      </c>
      <c r="G309" s="46"/>
      <c r="H309" s="2" t="s">
        <v>15</v>
      </c>
      <c r="I309" s="43" t="s">
        <v>34</v>
      </c>
      <c r="J309" s="44"/>
      <c r="K309" s="50">
        <v>1.28</v>
      </c>
      <c r="L309" s="51"/>
      <c r="M309" s="52"/>
    </row>
    <row r="310" spans="1:13" ht="14.25">
      <c r="A310" s="8" t="s">
        <v>953</v>
      </c>
      <c r="B310" s="43" t="s">
        <v>1059</v>
      </c>
      <c r="C310" s="44"/>
      <c r="D310" s="9" t="s">
        <v>31</v>
      </c>
      <c r="E310" s="8" t="s">
        <v>241</v>
      </c>
      <c r="F310" s="45" t="s">
        <v>242</v>
      </c>
      <c r="G310" s="46"/>
      <c r="H310" s="2" t="s">
        <v>16</v>
      </c>
      <c r="I310" s="43" t="s">
        <v>34</v>
      </c>
      <c r="J310" s="44"/>
      <c r="K310" s="50">
        <v>0.64</v>
      </c>
      <c r="L310" s="51"/>
      <c r="M310" s="52"/>
    </row>
    <row r="311" spans="1:13" ht="14.25">
      <c r="A311" s="8" t="s">
        <v>953</v>
      </c>
      <c r="B311" s="43" t="s">
        <v>1080</v>
      </c>
      <c r="C311" s="44"/>
      <c r="D311" s="9" t="s">
        <v>31</v>
      </c>
      <c r="E311" s="8" t="s">
        <v>241</v>
      </c>
      <c r="F311" s="45" t="s">
        <v>242</v>
      </c>
      <c r="G311" s="46"/>
      <c r="H311" s="2" t="s">
        <v>17</v>
      </c>
      <c r="I311" s="43" t="s">
        <v>34</v>
      </c>
      <c r="J311" s="44"/>
      <c r="K311" s="50">
        <v>4.22</v>
      </c>
      <c r="L311" s="51"/>
      <c r="M311" s="52"/>
    </row>
    <row r="312" spans="1:13" ht="14.25">
      <c r="A312" s="8" t="s">
        <v>953</v>
      </c>
      <c r="B312" s="43" t="s">
        <v>1081</v>
      </c>
      <c r="C312" s="44"/>
      <c r="D312" s="9" t="s">
        <v>31</v>
      </c>
      <c r="E312" s="8" t="s">
        <v>241</v>
      </c>
      <c r="F312" s="45" t="s">
        <v>242</v>
      </c>
      <c r="G312" s="46"/>
      <c r="H312" s="2" t="s">
        <v>16</v>
      </c>
      <c r="I312" s="43" t="s">
        <v>34</v>
      </c>
      <c r="J312" s="44"/>
      <c r="K312" s="50">
        <v>1.38</v>
      </c>
      <c r="L312" s="51"/>
      <c r="M312" s="52"/>
    </row>
    <row r="313" spans="1:13" ht="14.25">
      <c r="A313" s="8" t="s">
        <v>953</v>
      </c>
      <c r="B313" s="43" t="s">
        <v>1082</v>
      </c>
      <c r="C313" s="44"/>
      <c r="D313" s="9" t="s">
        <v>31</v>
      </c>
      <c r="E313" s="8" t="s">
        <v>241</v>
      </c>
      <c r="F313" s="45" t="s">
        <v>242</v>
      </c>
      <c r="G313" s="46"/>
      <c r="H313" s="2" t="s">
        <v>16</v>
      </c>
      <c r="I313" s="43" t="s">
        <v>34</v>
      </c>
      <c r="J313" s="44"/>
      <c r="K313" s="50">
        <v>1.2</v>
      </c>
      <c r="L313" s="51"/>
      <c r="M313" s="52"/>
    </row>
    <row r="314" spans="1:13" ht="14.25">
      <c r="A314" s="8" t="s">
        <v>953</v>
      </c>
      <c r="B314" s="43" t="s">
        <v>1083</v>
      </c>
      <c r="C314" s="44"/>
      <c r="D314" s="9" t="s">
        <v>31</v>
      </c>
      <c r="E314" s="8" t="s">
        <v>241</v>
      </c>
      <c r="F314" s="45" t="s">
        <v>242</v>
      </c>
      <c r="G314" s="46"/>
      <c r="H314" s="2" t="s">
        <v>16</v>
      </c>
      <c r="I314" s="43" t="s">
        <v>34</v>
      </c>
      <c r="J314" s="44"/>
      <c r="K314" s="50">
        <v>3.34</v>
      </c>
      <c r="L314" s="51"/>
      <c r="M314" s="52"/>
    </row>
    <row r="315" spans="1:13" ht="14.25">
      <c r="A315" s="8" t="s">
        <v>953</v>
      </c>
      <c r="B315" s="43" t="s">
        <v>1060</v>
      </c>
      <c r="C315" s="44"/>
      <c r="D315" s="9" t="s">
        <v>31</v>
      </c>
      <c r="E315" s="8" t="s">
        <v>241</v>
      </c>
      <c r="F315" s="45" t="s">
        <v>242</v>
      </c>
      <c r="G315" s="46"/>
      <c r="H315" s="2" t="s">
        <v>16</v>
      </c>
      <c r="I315" s="43" t="s">
        <v>34</v>
      </c>
      <c r="J315" s="44"/>
      <c r="K315" s="50">
        <v>2</v>
      </c>
      <c r="L315" s="51"/>
      <c r="M315" s="52"/>
    </row>
    <row r="316" spans="1:13" ht="14.25">
      <c r="A316" s="8" t="s">
        <v>956</v>
      </c>
      <c r="B316" s="43" t="s">
        <v>1084</v>
      </c>
      <c r="C316" s="44"/>
      <c r="D316" s="9" t="s">
        <v>31</v>
      </c>
      <c r="E316" s="8" t="s">
        <v>241</v>
      </c>
      <c r="F316" s="45" t="s">
        <v>242</v>
      </c>
      <c r="G316" s="46"/>
      <c r="H316" s="2" t="s">
        <v>16</v>
      </c>
      <c r="I316" s="43" t="s">
        <v>34</v>
      </c>
      <c r="J316" s="44"/>
      <c r="K316" s="50">
        <v>0.44</v>
      </c>
      <c r="L316" s="51"/>
      <c r="M316" s="52"/>
    </row>
    <row r="317" spans="1:13" ht="14.25">
      <c r="A317" s="8" t="s">
        <v>956</v>
      </c>
      <c r="B317" s="43" t="s">
        <v>1085</v>
      </c>
      <c r="C317" s="44"/>
      <c r="D317" s="9" t="s">
        <v>31</v>
      </c>
      <c r="E317" s="8" t="s">
        <v>241</v>
      </c>
      <c r="F317" s="45" t="s">
        <v>242</v>
      </c>
      <c r="G317" s="46"/>
      <c r="H317" s="2" t="s">
        <v>16</v>
      </c>
      <c r="I317" s="43" t="s">
        <v>34</v>
      </c>
      <c r="J317" s="44"/>
      <c r="K317" s="50">
        <v>1.31</v>
      </c>
      <c r="L317" s="51"/>
      <c r="M317" s="52"/>
    </row>
    <row r="318" spans="1:13" ht="14.25">
      <c r="A318" s="8" t="s">
        <v>956</v>
      </c>
      <c r="B318" s="43" t="s">
        <v>1086</v>
      </c>
      <c r="C318" s="44"/>
      <c r="D318" s="9" t="s">
        <v>206</v>
      </c>
      <c r="E318" s="8" t="s">
        <v>241</v>
      </c>
      <c r="F318" s="45" t="s">
        <v>242</v>
      </c>
      <c r="G318" s="46"/>
      <c r="H318" s="2" t="s">
        <v>14</v>
      </c>
      <c r="I318" s="43" t="s">
        <v>34</v>
      </c>
      <c r="J318" s="44"/>
      <c r="K318" s="50">
        <v>1.32</v>
      </c>
      <c r="L318" s="51"/>
      <c r="M318" s="52"/>
    </row>
    <row r="319" spans="1:13" ht="14.25">
      <c r="A319" s="8" t="s">
        <v>956</v>
      </c>
      <c r="B319" s="43" t="s">
        <v>1061</v>
      </c>
      <c r="C319" s="44"/>
      <c r="D319" s="9" t="s">
        <v>206</v>
      </c>
      <c r="E319" s="8" t="s">
        <v>241</v>
      </c>
      <c r="F319" s="45" t="s">
        <v>242</v>
      </c>
      <c r="G319" s="46"/>
      <c r="H319" s="2" t="s">
        <v>16</v>
      </c>
      <c r="I319" s="43" t="s">
        <v>34</v>
      </c>
      <c r="J319" s="44"/>
      <c r="K319" s="50">
        <v>2.01</v>
      </c>
      <c r="L319" s="51"/>
      <c r="M319" s="52"/>
    </row>
    <row r="320" spans="1:13" ht="14.25">
      <c r="A320" s="8" t="s">
        <v>956</v>
      </c>
      <c r="B320" s="43" t="s">
        <v>1087</v>
      </c>
      <c r="C320" s="44"/>
      <c r="D320" s="9" t="s">
        <v>31</v>
      </c>
      <c r="E320" s="8" t="s">
        <v>241</v>
      </c>
      <c r="F320" s="45" t="s">
        <v>242</v>
      </c>
      <c r="G320" s="46"/>
      <c r="H320" s="2" t="s">
        <v>16</v>
      </c>
      <c r="I320" s="43" t="s">
        <v>34</v>
      </c>
      <c r="J320" s="44"/>
      <c r="K320" s="50">
        <v>1.41</v>
      </c>
      <c r="L320" s="51"/>
      <c r="M320" s="52"/>
    </row>
    <row r="321" spans="1:13" ht="14.25">
      <c r="A321" s="8" t="s">
        <v>956</v>
      </c>
      <c r="B321" s="43" t="s">
        <v>1088</v>
      </c>
      <c r="C321" s="44"/>
      <c r="D321" s="9" t="s">
        <v>31</v>
      </c>
      <c r="E321" s="8" t="s">
        <v>241</v>
      </c>
      <c r="F321" s="45" t="s">
        <v>242</v>
      </c>
      <c r="G321" s="46"/>
      <c r="H321" s="2" t="s">
        <v>16</v>
      </c>
      <c r="I321" s="43" t="s">
        <v>34</v>
      </c>
      <c r="J321" s="44"/>
      <c r="K321" s="50">
        <v>0.47</v>
      </c>
      <c r="L321" s="51"/>
      <c r="M321" s="52"/>
    </row>
    <row r="322" spans="1:13" ht="14.25">
      <c r="A322" s="8" t="s">
        <v>956</v>
      </c>
      <c r="B322" s="43" t="s">
        <v>1089</v>
      </c>
      <c r="C322" s="44"/>
      <c r="D322" s="9" t="s">
        <v>31</v>
      </c>
      <c r="E322" s="8" t="s">
        <v>241</v>
      </c>
      <c r="F322" s="45" t="s">
        <v>242</v>
      </c>
      <c r="G322" s="46"/>
      <c r="H322" s="2" t="s">
        <v>16</v>
      </c>
      <c r="I322" s="43" t="s">
        <v>34</v>
      </c>
      <c r="J322" s="44"/>
      <c r="K322" s="50">
        <v>1.69</v>
      </c>
      <c r="L322" s="51"/>
      <c r="M322" s="52"/>
    </row>
    <row r="323" spans="1:13" ht="14.25">
      <c r="A323" s="8" t="s">
        <v>956</v>
      </c>
      <c r="B323" s="43" t="s">
        <v>1090</v>
      </c>
      <c r="C323" s="44"/>
      <c r="D323" s="9" t="s">
        <v>31</v>
      </c>
      <c r="E323" s="8" t="s">
        <v>241</v>
      </c>
      <c r="F323" s="45" t="s">
        <v>242</v>
      </c>
      <c r="G323" s="46"/>
      <c r="H323" s="2" t="s">
        <v>16</v>
      </c>
      <c r="I323" s="43" t="s">
        <v>34</v>
      </c>
      <c r="J323" s="44"/>
      <c r="K323" s="50">
        <v>1.2</v>
      </c>
      <c r="L323" s="51"/>
      <c r="M323" s="52"/>
    </row>
    <row r="324" spans="1:13" ht="14.25">
      <c r="A324" s="8" t="s">
        <v>956</v>
      </c>
      <c r="B324" s="43" t="s">
        <v>1091</v>
      </c>
      <c r="C324" s="44"/>
      <c r="D324" s="9" t="s">
        <v>31</v>
      </c>
      <c r="E324" s="8" t="s">
        <v>241</v>
      </c>
      <c r="F324" s="45" t="s">
        <v>242</v>
      </c>
      <c r="G324" s="46"/>
      <c r="H324" s="2" t="s">
        <v>16</v>
      </c>
      <c r="I324" s="43" t="s">
        <v>34</v>
      </c>
      <c r="J324" s="44"/>
      <c r="K324" s="50">
        <v>3.55</v>
      </c>
      <c r="L324" s="51"/>
      <c r="M324" s="52"/>
    </row>
    <row r="325" spans="1:13" ht="14.25">
      <c r="A325" s="8" t="s">
        <v>956</v>
      </c>
      <c r="B325" s="43" t="s">
        <v>1062</v>
      </c>
      <c r="C325" s="44"/>
      <c r="D325" s="9" t="s">
        <v>31</v>
      </c>
      <c r="E325" s="8" t="s">
        <v>241</v>
      </c>
      <c r="F325" s="45" t="s">
        <v>242</v>
      </c>
      <c r="G325" s="46"/>
      <c r="H325" s="2" t="s">
        <v>16</v>
      </c>
      <c r="I325" s="43" t="s">
        <v>34</v>
      </c>
      <c r="J325" s="44"/>
      <c r="K325" s="50">
        <v>2.99</v>
      </c>
      <c r="L325" s="51"/>
      <c r="M325" s="52"/>
    </row>
    <row r="326" spans="1:13" ht="14.25">
      <c r="A326" s="8" t="s">
        <v>956</v>
      </c>
      <c r="B326" s="43" t="s">
        <v>1092</v>
      </c>
      <c r="C326" s="44"/>
      <c r="D326" s="9" t="s">
        <v>31</v>
      </c>
      <c r="E326" s="8" t="s">
        <v>241</v>
      </c>
      <c r="F326" s="45" t="s">
        <v>242</v>
      </c>
      <c r="G326" s="46"/>
      <c r="H326" s="2" t="s">
        <v>16</v>
      </c>
      <c r="I326" s="43" t="s">
        <v>34</v>
      </c>
      <c r="J326" s="44"/>
      <c r="K326" s="50">
        <v>1.17</v>
      </c>
      <c r="L326" s="51"/>
      <c r="M326" s="52"/>
    </row>
    <row r="327" spans="1:13" ht="14.25">
      <c r="A327" s="8" t="s">
        <v>956</v>
      </c>
      <c r="B327" s="43" t="s">
        <v>1093</v>
      </c>
      <c r="C327" s="44"/>
      <c r="D327" s="9" t="s">
        <v>31</v>
      </c>
      <c r="E327" s="8" t="s">
        <v>241</v>
      </c>
      <c r="F327" s="45" t="s">
        <v>242</v>
      </c>
      <c r="G327" s="46"/>
      <c r="H327" s="2" t="s">
        <v>16</v>
      </c>
      <c r="I327" s="43" t="s">
        <v>34</v>
      </c>
      <c r="J327" s="44"/>
      <c r="K327" s="50">
        <v>0.6</v>
      </c>
      <c r="L327" s="51"/>
      <c r="M327" s="52"/>
    </row>
    <row r="328" spans="1:13" ht="14.25">
      <c r="A328" s="8" t="s">
        <v>956</v>
      </c>
      <c r="B328" s="43" t="s">
        <v>1094</v>
      </c>
      <c r="C328" s="44"/>
      <c r="D328" s="9" t="s">
        <v>31</v>
      </c>
      <c r="E328" s="8" t="s">
        <v>241</v>
      </c>
      <c r="F328" s="45" t="s">
        <v>242</v>
      </c>
      <c r="G328" s="46"/>
      <c r="H328" s="2" t="s">
        <v>16</v>
      </c>
      <c r="I328" s="43" t="s">
        <v>34</v>
      </c>
      <c r="J328" s="44"/>
      <c r="K328" s="50">
        <v>1.36</v>
      </c>
      <c r="L328" s="51"/>
      <c r="M328" s="52"/>
    </row>
    <row r="329" spans="1:13" ht="14.25">
      <c r="A329" s="8" t="s">
        <v>956</v>
      </c>
      <c r="B329" s="43" t="s">
        <v>1095</v>
      </c>
      <c r="C329" s="44"/>
      <c r="D329" s="9" t="s">
        <v>31</v>
      </c>
      <c r="E329" s="8" t="s">
        <v>241</v>
      </c>
      <c r="F329" s="45" t="s">
        <v>242</v>
      </c>
      <c r="G329" s="46"/>
      <c r="H329" s="2" t="s">
        <v>16</v>
      </c>
      <c r="I329" s="43" t="s">
        <v>34</v>
      </c>
      <c r="J329" s="44"/>
      <c r="K329" s="50">
        <v>0.5</v>
      </c>
      <c r="L329" s="51"/>
      <c r="M329" s="52"/>
    </row>
    <row r="330" spans="1:13" ht="14.25">
      <c r="A330" s="8" t="s">
        <v>956</v>
      </c>
      <c r="B330" s="43" t="s">
        <v>1096</v>
      </c>
      <c r="C330" s="44"/>
      <c r="D330" s="9" t="s">
        <v>31</v>
      </c>
      <c r="E330" s="8" t="s">
        <v>241</v>
      </c>
      <c r="F330" s="45" t="s">
        <v>242</v>
      </c>
      <c r="G330" s="46"/>
      <c r="H330" s="2" t="s">
        <v>16</v>
      </c>
      <c r="I330" s="43" t="s">
        <v>34</v>
      </c>
      <c r="J330" s="44"/>
      <c r="K330" s="50">
        <v>0.5</v>
      </c>
      <c r="L330" s="51"/>
      <c r="M330" s="52"/>
    </row>
    <row r="331" spans="1:13" ht="14.25">
      <c r="A331" s="8" t="s">
        <v>956</v>
      </c>
      <c r="B331" s="43" t="s">
        <v>1097</v>
      </c>
      <c r="C331" s="44"/>
      <c r="D331" s="9" t="s">
        <v>31</v>
      </c>
      <c r="E331" s="8" t="s">
        <v>241</v>
      </c>
      <c r="F331" s="45" t="s">
        <v>242</v>
      </c>
      <c r="G331" s="46"/>
      <c r="H331" s="2" t="s">
        <v>16</v>
      </c>
      <c r="I331" s="43" t="s">
        <v>34</v>
      </c>
      <c r="J331" s="44"/>
      <c r="K331" s="50">
        <v>1.1</v>
      </c>
      <c r="L331" s="51"/>
      <c r="M331" s="52"/>
    </row>
    <row r="332" spans="1:13" ht="14.25">
      <c r="A332" s="8" t="s">
        <v>958</v>
      </c>
      <c r="B332" s="43" t="s">
        <v>1098</v>
      </c>
      <c r="C332" s="44"/>
      <c r="D332" s="9" t="s">
        <v>31</v>
      </c>
      <c r="E332" s="8" t="s">
        <v>241</v>
      </c>
      <c r="F332" s="45" t="s">
        <v>242</v>
      </c>
      <c r="G332" s="46"/>
      <c r="H332" s="2" t="s">
        <v>15</v>
      </c>
      <c r="I332" s="43" t="s">
        <v>34</v>
      </c>
      <c r="J332" s="44"/>
      <c r="K332" s="50">
        <v>1.53</v>
      </c>
      <c r="L332" s="51"/>
      <c r="M332" s="52"/>
    </row>
    <row r="333" spans="1:13" ht="14.25">
      <c r="A333" s="8" t="s">
        <v>958</v>
      </c>
      <c r="B333" s="43" t="s">
        <v>1099</v>
      </c>
      <c r="C333" s="44"/>
      <c r="D333" s="9" t="s">
        <v>31</v>
      </c>
      <c r="E333" s="8" t="s">
        <v>241</v>
      </c>
      <c r="F333" s="45" t="s">
        <v>242</v>
      </c>
      <c r="G333" s="46"/>
      <c r="H333" s="2" t="s">
        <v>15</v>
      </c>
      <c r="I333" s="43" t="s">
        <v>34</v>
      </c>
      <c r="J333" s="44"/>
      <c r="K333" s="50">
        <v>2.15</v>
      </c>
      <c r="L333" s="51"/>
      <c r="M333" s="52"/>
    </row>
    <row r="334" spans="1:13" ht="14.25">
      <c r="A334" s="8" t="s">
        <v>958</v>
      </c>
      <c r="B334" s="43" t="s">
        <v>1100</v>
      </c>
      <c r="C334" s="44"/>
      <c r="D334" s="9" t="s">
        <v>31</v>
      </c>
      <c r="E334" s="8" t="s">
        <v>241</v>
      </c>
      <c r="F334" s="45" t="s">
        <v>242</v>
      </c>
      <c r="G334" s="46"/>
      <c r="H334" s="2" t="s">
        <v>15</v>
      </c>
      <c r="I334" s="43" t="s">
        <v>34</v>
      </c>
      <c r="J334" s="44"/>
      <c r="K334" s="50">
        <v>1.8</v>
      </c>
      <c r="L334" s="51"/>
      <c r="M334" s="52"/>
    </row>
    <row r="335" spans="1:13" ht="14.25">
      <c r="A335" s="8" t="s">
        <v>958</v>
      </c>
      <c r="B335" s="43" t="s">
        <v>1101</v>
      </c>
      <c r="C335" s="44"/>
      <c r="D335" s="9" t="s">
        <v>31</v>
      </c>
      <c r="E335" s="8" t="s">
        <v>241</v>
      </c>
      <c r="F335" s="45" t="s">
        <v>242</v>
      </c>
      <c r="G335" s="46"/>
      <c r="H335" s="2" t="s">
        <v>15</v>
      </c>
      <c r="I335" s="43" t="s">
        <v>34</v>
      </c>
      <c r="J335" s="44"/>
      <c r="K335" s="50">
        <v>0.5</v>
      </c>
      <c r="L335" s="51"/>
      <c r="M335" s="52"/>
    </row>
    <row r="336" spans="1:13" ht="14.25">
      <c r="A336" s="8" t="s">
        <v>958</v>
      </c>
      <c r="B336" s="43" t="s">
        <v>1102</v>
      </c>
      <c r="C336" s="44"/>
      <c r="D336" s="9" t="s">
        <v>31</v>
      </c>
      <c r="E336" s="8" t="s">
        <v>241</v>
      </c>
      <c r="F336" s="45" t="s">
        <v>242</v>
      </c>
      <c r="G336" s="46"/>
      <c r="H336" s="2" t="s">
        <v>16</v>
      </c>
      <c r="I336" s="43" t="s">
        <v>34</v>
      </c>
      <c r="J336" s="44"/>
      <c r="K336" s="50">
        <v>1.28</v>
      </c>
      <c r="L336" s="51"/>
      <c r="M336" s="52"/>
    </row>
    <row r="337" spans="1:13" ht="14.25">
      <c r="A337" s="8" t="s">
        <v>958</v>
      </c>
      <c r="B337" s="43" t="s">
        <v>226</v>
      </c>
      <c r="C337" s="44"/>
      <c r="D337" s="9" t="s">
        <v>31</v>
      </c>
      <c r="E337" s="8" t="s">
        <v>241</v>
      </c>
      <c r="F337" s="45" t="s">
        <v>242</v>
      </c>
      <c r="G337" s="46"/>
      <c r="H337" s="2" t="s">
        <v>15</v>
      </c>
      <c r="I337" s="43" t="s">
        <v>34</v>
      </c>
      <c r="J337" s="44"/>
      <c r="K337" s="50">
        <v>1.78</v>
      </c>
      <c r="L337" s="51"/>
      <c r="M337" s="52"/>
    </row>
    <row r="338" spans="1:13" ht="14.25">
      <c r="A338" s="8" t="s">
        <v>958</v>
      </c>
      <c r="B338" s="43" t="s">
        <v>1103</v>
      </c>
      <c r="C338" s="44"/>
      <c r="D338" s="9" t="s">
        <v>31</v>
      </c>
      <c r="E338" s="8" t="s">
        <v>241</v>
      </c>
      <c r="F338" s="45" t="s">
        <v>242</v>
      </c>
      <c r="G338" s="46"/>
      <c r="H338" s="2" t="s">
        <v>15</v>
      </c>
      <c r="I338" s="43" t="s">
        <v>34</v>
      </c>
      <c r="J338" s="44"/>
      <c r="K338" s="50">
        <v>1.08</v>
      </c>
      <c r="L338" s="51"/>
      <c r="M338" s="52"/>
    </row>
    <row r="339" spans="1:13" ht="14.25">
      <c r="A339" s="8" t="s">
        <v>958</v>
      </c>
      <c r="B339" s="43" t="s">
        <v>1104</v>
      </c>
      <c r="C339" s="44"/>
      <c r="D339" s="9" t="s">
        <v>31</v>
      </c>
      <c r="E339" s="8" t="s">
        <v>241</v>
      </c>
      <c r="F339" s="45" t="s">
        <v>242</v>
      </c>
      <c r="G339" s="46"/>
      <c r="H339" s="2" t="s">
        <v>16</v>
      </c>
      <c r="I339" s="43" t="s">
        <v>34</v>
      </c>
      <c r="J339" s="44"/>
      <c r="K339" s="50">
        <v>0.69</v>
      </c>
      <c r="L339" s="51"/>
      <c r="M339" s="52"/>
    </row>
    <row r="340" spans="1:13" ht="14.25">
      <c r="A340" s="8" t="s">
        <v>958</v>
      </c>
      <c r="B340" s="43" t="s">
        <v>1105</v>
      </c>
      <c r="C340" s="44"/>
      <c r="D340" s="9" t="s">
        <v>31</v>
      </c>
      <c r="E340" s="8" t="s">
        <v>241</v>
      </c>
      <c r="F340" s="45" t="s">
        <v>242</v>
      </c>
      <c r="G340" s="46"/>
      <c r="H340" s="2" t="s">
        <v>16</v>
      </c>
      <c r="I340" s="43" t="s">
        <v>34</v>
      </c>
      <c r="J340" s="44"/>
      <c r="K340" s="50">
        <v>0.35</v>
      </c>
      <c r="L340" s="51"/>
      <c r="M340" s="52"/>
    </row>
    <row r="341" spans="1:13" ht="14.25">
      <c r="A341" s="8" t="s">
        <v>958</v>
      </c>
      <c r="B341" s="43" t="s">
        <v>1106</v>
      </c>
      <c r="C341" s="44"/>
      <c r="D341" s="9" t="s">
        <v>206</v>
      </c>
      <c r="E341" s="8" t="s">
        <v>241</v>
      </c>
      <c r="F341" s="45" t="s">
        <v>242</v>
      </c>
      <c r="G341" s="46"/>
      <c r="H341" s="2" t="s">
        <v>15</v>
      </c>
      <c r="I341" s="43" t="s">
        <v>34</v>
      </c>
      <c r="J341" s="44"/>
      <c r="K341" s="50">
        <v>3.15</v>
      </c>
      <c r="L341" s="51"/>
      <c r="M341" s="52"/>
    </row>
    <row r="342" spans="1:13" ht="14.25">
      <c r="A342" s="8" t="s">
        <v>958</v>
      </c>
      <c r="B342" s="43" t="s">
        <v>1107</v>
      </c>
      <c r="C342" s="44"/>
      <c r="D342" s="9" t="s">
        <v>206</v>
      </c>
      <c r="E342" s="8" t="s">
        <v>241</v>
      </c>
      <c r="F342" s="45" t="s">
        <v>242</v>
      </c>
      <c r="G342" s="46"/>
      <c r="H342" s="2" t="s">
        <v>16</v>
      </c>
      <c r="I342" s="43" t="s">
        <v>34</v>
      </c>
      <c r="J342" s="44"/>
      <c r="K342" s="50">
        <v>1.05</v>
      </c>
      <c r="L342" s="51"/>
      <c r="M342" s="52"/>
    </row>
    <row r="343" spans="1:13" ht="14.25">
      <c r="A343" s="8" t="s">
        <v>958</v>
      </c>
      <c r="B343" s="43" t="s">
        <v>1108</v>
      </c>
      <c r="C343" s="44"/>
      <c r="D343" s="9" t="s">
        <v>31</v>
      </c>
      <c r="E343" s="8" t="s">
        <v>241</v>
      </c>
      <c r="F343" s="45" t="s">
        <v>242</v>
      </c>
      <c r="G343" s="46"/>
      <c r="H343" s="2" t="s">
        <v>15</v>
      </c>
      <c r="I343" s="43" t="s">
        <v>34</v>
      </c>
      <c r="J343" s="44"/>
      <c r="K343" s="50">
        <v>1.61</v>
      </c>
      <c r="L343" s="51"/>
      <c r="M343" s="52"/>
    </row>
    <row r="344" spans="1:13" ht="14.25">
      <c r="A344" s="8" t="s">
        <v>958</v>
      </c>
      <c r="B344" s="43" t="s">
        <v>1109</v>
      </c>
      <c r="C344" s="44"/>
      <c r="D344" s="9" t="s">
        <v>31</v>
      </c>
      <c r="E344" s="8" t="s">
        <v>241</v>
      </c>
      <c r="F344" s="45" t="s">
        <v>242</v>
      </c>
      <c r="G344" s="46"/>
      <c r="H344" s="2" t="s">
        <v>15</v>
      </c>
      <c r="I344" s="43" t="s">
        <v>34</v>
      </c>
      <c r="J344" s="44"/>
      <c r="K344" s="50">
        <v>5.6</v>
      </c>
      <c r="L344" s="51"/>
      <c r="M344" s="52"/>
    </row>
    <row r="345" spans="1:13" ht="14.25">
      <c r="A345" s="8" t="s">
        <v>958</v>
      </c>
      <c r="B345" s="43" t="s">
        <v>1053</v>
      </c>
      <c r="C345" s="44"/>
      <c r="D345" s="9" t="s">
        <v>31</v>
      </c>
      <c r="E345" s="8" t="s">
        <v>241</v>
      </c>
      <c r="F345" s="45" t="s">
        <v>242</v>
      </c>
      <c r="G345" s="46"/>
      <c r="H345" s="2" t="s">
        <v>15</v>
      </c>
      <c r="I345" s="43" t="s">
        <v>34</v>
      </c>
      <c r="J345" s="44"/>
      <c r="K345" s="50">
        <v>1.38</v>
      </c>
      <c r="L345" s="51"/>
      <c r="M345" s="52"/>
    </row>
    <row r="346" spans="1:13" ht="14.25">
      <c r="A346" s="8" t="s">
        <v>958</v>
      </c>
      <c r="B346" s="43" t="s">
        <v>832</v>
      </c>
      <c r="C346" s="44"/>
      <c r="D346" s="9" t="s">
        <v>31</v>
      </c>
      <c r="E346" s="8" t="s">
        <v>241</v>
      </c>
      <c r="F346" s="45" t="s">
        <v>242</v>
      </c>
      <c r="G346" s="46"/>
      <c r="H346" s="2" t="s">
        <v>15</v>
      </c>
      <c r="I346" s="43" t="s">
        <v>34</v>
      </c>
      <c r="J346" s="44"/>
      <c r="K346" s="50">
        <v>1.03</v>
      </c>
      <c r="L346" s="51"/>
      <c r="M346" s="52"/>
    </row>
    <row r="347" spans="1:13" ht="14.25">
      <c r="A347" s="8" t="s">
        <v>958</v>
      </c>
      <c r="B347" s="43" t="s">
        <v>1110</v>
      </c>
      <c r="C347" s="44"/>
      <c r="D347" s="9" t="s">
        <v>31</v>
      </c>
      <c r="E347" s="8" t="s">
        <v>241</v>
      </c>
      <c r="F347" s="45" t="s">
        <v>242</v>
      </c>
      <c r="G347" s="46"/>
      <c r="H347" s="2" t="s">
        <v>16</v>
      </c>
      <c r="I347" s="43" t="s">
        <v>34</v>
      </c>
      <c r="J347" s="44"/>
      <c r="K347" s="50">
        <v>3.12</v>
      </c>
      <c r="L347" s="51"/>
      <c r="M347" s="52"/>
    </row>
    <row r="348" spans="1:13" ht="14.25">
      <c r="A348" s="8" t="s">
        <v>958</v>
      </c>
      <c r="B348" s="43" t="s">
        <v>849</v>
      </c>
      <c r="C348" s="44"/>
      <c r="D348" s="9" t="s">
        <v>31</v>
      </c>
      <c r="E348" s="8" t="s">
        <v>241</v>
      </c>
      <c r="F348" s="45" t="s">
        <v>242</v>
      </c>
      <c r="G348" s="46"/>
      <c r="H348" s="2" t="s">
        <v>15</v>
      </c>
      <c r="I348" s="43" t="s">
        <v>34</v>
      </c>
      <c r="J348" s="44"/>
      <c r="K348" s="50">
        <v>0.98</v>
      </c>
      <c r="L348" s="51"/>
      <c r="M348" s="52"/>
    </row>
    <row r="349" spans="1:13" ht="14.25">
      <c r="A349" s="8" t="s">
        <v>958</v>
      </c>
      <c r="B349" s="43" t="s">
        <v>925</v>
      </c>
      <c r="C349" s="44"/>
      <c r="D349" s="9" t="s">
        <v>31</v>
      </c>
      <c r="E349" s="8" t="s">
        <v>241</v>
      </c>
      <c r="F349" s="45" t="s">
        <v>242</v>
      </c>
      <c r="G349" s="46"/>
      <c r="H349" s="2" t="s">
        <v>15</v>
      </c>
      <c r="I349" s="43" t="s">
        <v>34</v>
      </c>
      <c r="J349" s="44"/>
      <c r="K349" s="50">
        <v>0.95</v>
      </c>
      <c r="L349" s="51"/>
      <c r="M349" s="52"/>
    </row>
    <row r="350" spans="1:13" ht="14.25">
      <c r="A350" s="8" t="s">
        <v>958</v>
      </c>
      <c r="B350" s="43" t="s">
        <v>41</v>
      </c>
      <c r="C350" s="44"/>
      <c r="D350" s="9" t="s">
        <v>31</v>
      </c>
      <c r="E350" s="8" t="s">
        <v>241</v>
      </c>
      <c r="F350" s="45" t="s">
        <v>242</v>
      </c>
      <c r="G350" s="46"/>
      <c r="H350" s="2" t="s">
        <v>15</v>
      </c>
      <c r="I350" s="43" t="s">
        <v>34</v>
      </c>
      <c r="J350" s="44"/>
      <c r="K350" s="50">
        <v>1.14</v>
      </c>
      <c r="L350" s="51"/>
      <c r="M350" s="52"/>
    </row>
    <row r="351" spans="1:13" ht="14.25">
      <c r="A351" s="8" t="s">
        <v>958</v>
      </c>
      <c r="B351" s="43" t="s">
        <v>1111</v>
      </c>
      <c r="C351" s="44"/>
      <c r="D351" s="9" t="s">
        <v>31</v>
      </c>
      <c r="E351" s="8" t="s">
        <v>241</v>
      </c>
      <c r="F351" s="45" t="s">
        <v>242</v>
      </c>
      <c r="G351" s="46"/>
      <c r="H351" s="2" t="s">
        <v>15</v>
      </c>
      <c r="I351" s="43" t="s">
        <v>34</v>
      </c>
      <c r="J351" s="44"/>
      <c r="K351" s="50">
        <v>0.31</v>
      </c>
      <c r="L351" s="51"/>
      <c r="M351" s="52"/>
    </row>
    <row r="352" spans="1:13" ht="14.25">
      <c r="A352" s="8" t="s">
        <v>958</v>
      </c>
      <c r="B352" s="43" t="s">
        <v>1112</v>
      </c>
      <c r="C352" s="44"/>
      <c r="D352" s="9" t="s">
        <v>206</v>
      </c>
      <c r="E352" s="8" t="s">
        <v>241</v>
      </c>
      <c r="F352" s="45" t="s">
        <v>242</v>
      </c>
      <c r="G352" s="46"/>
      <c r="H352" s="2" t="s">
        <v>15</v>
      </c>
      <c r="I352" s="43" t="s">
        <v>34</v>
      </c>
      <c r="J352" s="44"/>
      <c r="K352" s="50">
        <v>2.85</v>
      </c>
      <c r="L352" s="51"/>
      <c r="M352" s="52"/>
    </row>
    <row r="353" spans="1:13" ht="14.25">
      <c r="A353" s="8" t="s">
        <v>958</v>
      </c>
      <c r="B353" s="43" t="s">
        <v>1113</v>
      </c>
      <c r="C353" s="44"/>
      <c r="D353" s="9" t="s">
        <v>31</v>
      </c>
      <c r="E353" s="8" t="s">
        <v>241</v>
      </c>
      <c r="F353" s="45" t="s">
        <v>242</v>
      </c>
      <c r="G353" s="46"/>
      <c r="H353" s="2" t="s">
        <v>16</v>
      </c>
      <c r="I353" s="43" t="s">
        <v>34</v>
      </c>
      <c r="J353" s="44"/>
      <c r="K353" s="50">
        <v>0.41</v>
      </c>
      <c r="L353" s="51"/>
      <c r="M353" s="52"/>
    </row>
    <row r="354" spans="1:13" ht="14.25">
      <c r="A354" s="8" t="s">
        <v>958</v>
      </c>
      <c r="B354" s="43" t="s">
        <v>1043</v>
      </c>
      <c r="C354" s="44"/>
      <c r="D354" s="9" t="s">
        <v>31</v>
      </c>
      <c r="E354" s="8" t="s">
        <v>241</v>
      </c>
      <c r="F354" s="45" t="s">
        <v>242</v>
      </c>
      <c r="G354" s="46"/>
      <c r="H354" s="2" t="s">
        <v>16</v>
      </c>
      <c r="I354" s="43" t="s">
        <v>34</v>
      </c>
      <c r="J354" s="44"/>
      <c r="K354" s="50">
        <v>0.48</v>
      </c>
      <c r="L354" s="51"/>
      <c r="M354" s="52"/>
    </row>
    <row r="355" spans="1:13" ht="14.25">
      <c r="A355" s="8" t="s">
        <v>958</v>
      </c>
      <c r="B355" s="43" t="s">
        <v>1114</v>
      </c>
      <c r="C355" s="44"/>
      <c r="D355" s="9" t="s">
        <v>31</v>
      </c>
      <c r="E355" s="8" t="s">
        <v>241</v>
      </c>
      <c r="F355" s="45" t="s">
        <v>242</v>
      </c>
      <c r="G355" s="46"/>
      <c r="H355" s="2" t="s">
        <v>15</v>
      </c>
      <c r="I355" s="43" t="s">
        <v>34</v>
      </c>
      <c r="J355" s="44"/>
      <c r="K355" s="50">
        <v>4.74</v>
      </c>
      <c r="L355" s="51"/>
      <c r="M355" s="52"/>
    </row>
    <row r="356" spans="1:13" ht="14.25">
      <c r="A356" s="8" t="s">
        <v>958</v>
      </c>
      <c r="B356" s="43" t="s">
        <v>1115</v>
      </c>
      <c r="C356" s="44"/>
      <c r="D356" s="9" t="s">
        <v>31</v>
      </c>
      <c r="E356" s="8" t="s">
        <v>241</v>
      </c>
      <c r="F356" s="45" t="s">
        <v>242</v>
      </c>
      <c r="G356" s="46"/>
      <c r="H356" s="2" t="s">
        <v>15</v>
      </c>
      <c r="I356" s="43" t="s">
        <v>34</v>
      </c>
      <c r="J356" s="44"/>
      <c r="K356" s="50">
        <v>1.14</v>
      </c>
      <c r="L356" s="51"/>
      <c r="M356" s="52"/>
    </row>
    <row r="357" spans="1:13" ht="14.25">
      <c r="A357" s="8" t="s">
        <v>958</v>
      </c>
      <c r="B357" s="43" t="s">
        <v>1116</v>
      </c>
      <c r="C357" s="44"/>
      <c r="D357" s="9" t="s">
        <v>31</v>
      </c>
      <c r="E357" s="8" t="s">
        <v>241</v>
      </c>
      <c r="F357" s="45" t="s">
        <v>242</v>
      </c>
      <c r="G357" s="46"/>
      <c r="H357" s="2" t="s">
        <v>15</v>
      </c>
      <c r="I357" s="43" t="s">
        <v>34</v>
      </c>
      <c r="J357" s="44"/>
      <c r="K357" s="50">
        <v>1.68</v>
      </c>
      <c r="L357" s="51"/>
      <c r="M357" s="52"/>
    </row>
    <row r="358" spans="1:13" ht="14.25">
      <c r="A358" s="8" t="s">
        <v>958</v>
      </c>
      <c r="B358" s="43" t="s">
        <v>1044</v>
      </c>
      <c r="C358" s="44"/>
      <c r="D358" s="9" t="s">
        <v>31</v>
      </c>
      <c r="E358" s="8" t="s">
        <v>241</v>
      </c>
      <c r="F358" s="45" t="s">
        <v>242</v>
      </c>
      <c r="G358" s="46"/>
      <c r="H358" s="2" t="s">
        <v>16</v>
      </c>
      <c r="I358" s="43" t="s">
        <v>34</v>
      </c>
      <c r="J358" s="44"/>
      <c r="K358" s="50">
        <v>0.49</v>
      </c>
      <c r="L358" s="51"/>
      <c r="M358" s="52"/>
    </row>
    <row r="359" spans="1:13" ht="14.25">
      <c r="A359" s="8" t="s">
        <v>958</v>
      </c>
      <c r="B359" s="43" t="s">
        <v>1117</v>
      </c>
      <c r="C359" s="44"/>
      <c r="D359" s="9" t="s">
        <v>31</v>
      </c>
      <c r="E359" s="8" t="s">
        <v>241</v>
      </c>
      <c r="F359" s="45" t="s">
        <v>242</v>
      </c>
      <c r="G359" s="46"/>
      <c r="H359" s="2" t="s">
        <v>16</v>
      </c>
      <c r="I359" s="43" t="s">
        <v>34</v>
      </c>
      <c r="J359" s="44"/>
      <c r="K359" s="50">
        <v>0.63</v>
      </c>
      <c r="L359" s="51"/>
      <c r="M359" s="52"/>
    </row>
    <row r="360" spans="1:13" ht="14.25">
      <c r="A360" s="8" t="s">
        <v>960</v>
      </c>
      <c r="B360" s="43" t="s">
        <v>1063</v>
      </c>
      <c r="C360" s="44"/>
      <c r="D360" s="9" t="s">
        <v>31</v>
      </c>
      <c r="E360" s="8" t="s">
        <v>241</v>
      </c>
      <c r="F360" s="45" t="s">
        <v>242</v>
      </c>
      <c r="G360" s="46"/>
      <c r="H360" s="2" t="s">
        <v>15</v>
      </c>
      <c r="I360" s="43" t="s">
        <v>34</v>
      </c>
      <c r="J360" s="44"/>
      <c r="K360" s="50">
        <v>1.47</v>
      </c>
      <c r="L360" s="51"/>
      <c r="M360" s="52"/>
    </row>
    <row r="361" spans="1:13" ht="14.25">
      <c r="A361" s="8" t="s">
        <v>960</v>
      </c>
      <c r="B361" s="43" t="s">
        <v>1118</v>
      </c>
      <c r="C361" s="44"/>
      <c r="D361" s="9" t="s">
        <v>31</v>
      </c>
      <c r="E361" s="8" t="s">
        <v>241</v>
      </c>
      <c r="F361" s="45" t="s">
        <v>242</v>
      </c>
      <c r="G361" s="46"/>
      <c r="H361" s="2" t="s">
        <v>15</v>
      </c>
      <c r="I361" s="43" t="s">
        <v>34</v>
      </c>
      <c r="J361" s="44"/>
      <c r="K361" s="50">
        <v>0.12</v>
      </c>
      <c r="L361" s="51"/>
      <c r="M361" s="52"/>
    </row>
    <row r="362" spans="1:13" ht="14.25">
      <c r="A362" s="8" t="s">
        <v>960</v>
      </c>
      <c r="B362" s="43" t="s">
        <v>1119</v>
      </c>
      <c r="C362" s="44"/>
      <c r="D362" s="9" t="s">
        <v>31</v>
      </c>
      <c r="E362" s="8" t="s">
        <v>241</v>
      </c>
      <c r="F362" s="45" t="s">
        <v>242</v>
      </c>
      <c r="G362" s="46"/>
      <c r="H362" s="2" t="s">
        <v>15</v>
      </c>
      <c r="I362" s="43" t="s">
        <v>34</v>
      </c>
      <c r="J362" s="44"/>
      <c r="K362" s="50">
        <v>1.17</v>
      </c>
      <c r="L362" s="51"/>
      <c r="M362" s="52"/>
    </row>
    <row r="363" spans="1:13" ht="14.25">
      <c r="A363" s="8" t="s">
        <v>960</v>
      </c>
      <c r="B363" s="43" t="s">
        <v>1064</v>
      </c>
      <c r="C363" s="44"/>
      <c r="D363" s="9" t="s">
        <v>31</v>
      </c>
      <c r="E363" s="8" t="s">
        <v>241</v>
      </c>
      <c r="F363" s="45" t="s">
        <v>242</v>
      </c>
      <c r="G363" s="46"/>
      <c r="H363" s="2" t="s">
        <v>16</v>
      </c>
      <c r="I363" s="43" t="s">
        <v>34</v>
      </c>
      <c r="J363" s="44"/>
      <c r="K363" s="50">
        <v>1.18</v>
      </c>
      <c r="L363" s="51"/>
      <c r="M363" s="52"/>
    </row>
    <row r="364" spans="1:13" ht="14.25">
      <c r="A364" s="8" t="s">
        <v>960</v>
      </c>
      <c r="B364" s="43" t="s">
        <v>1065</v>
      </c>
      <c r="C364" s="44"/>
      <c r="D364" s="9" t="s">
        <v>100</v>
      </c>
      <c r="E364" s="8" t="s">
        <v>241</v>
      </c>
      <c r="F364" s="45" t="s">
        <v>242</v>
      </c>
      <c r="G364" s="46"/>
      <c r="H364" s="2" t="s">
        <v>16</v>
      </c>
      <c r="I364" s="43" t="s">
        <v>34</v>
      </c>
      <c r="J364" s="44"/>
      <c r="K364" s="50">
        <v>0.54</v>
      </c>
      <c r="L364" s="51"/>
      <c r="M364" s="52"/>
    </row>
    <row r="365" spans="1:13" ht="14.25">
      <c r="A365" s="8" t="s">
        <v>960</v>
      </c>
      <c r="B365" s="43" t="s">
        <v>1120</v>
      </c>
      <c r="C365" s="44"/>
      <c r="D365" s="9" t="s">
        <v>31</v>
      </c>
      <c r="E365" s="8" t="s">
        <v>241</v>
      </c>
      <c r="F365" s="45" t="s">
        <v>242</v>
      </c>
      <c r="G365" s="46"/>
      <c r="H365" s="2" t="s">
        <v>17</v>
      </c>
      <c r="I365" s="43" t="s">
        <v>34</v>
      </c>
      <c r="J365" s="44"/>
      <c r="K365" s="50">
        <v>4.43</v>
      </c>
      <c r="L365" s="51"/>
      <c r="M365" s="52"/>
    </row>
    <row r="366" spans="1:13" ht="14.25">
      <c r="A366" s="8" t="s">
        <v>960</v>
      </c>
      <c r="B366" s="43" t="s">
        <v>1066</v>
      </c>
      <c r="C366" s="44"/>
      <c r="D366" s="9" t="s">
        <v>31</v>
      </c>
      <c r="E366" s="8" t="s">
        <v>241</v>
      </c>
      <c r="F366" s="45" t="s">
        <v>242</v>
      </c>
      <c r="G366" s="46"/>
      <c r="H366" s="2" t="s">
        <v>16</v>
      </c>
      <c r="I366" s="43" t="s">
        <v>34</v>
      </c>
      <c r="J366" s="44"/>
      <c r="K366" s="50">
        <v>3.33</v>
      </c>
      <c r="L366" s="51"/>
      <c r="M366" s="52"/>
    </row>
    <row r="367" spans="1:13" ht="14.25">
      <c r="A367" s="8" t="s">
        <v>960</v>
      </c>
      <c r="B367" s="43" t="s">
        <v>1121</v>
      </c>
      <c r="C367" s="44"/>
      <c r="D367" s="9" t="s">
        <v>31</v>
      </c>
      <c r="E367" s="8" t="s">
        <v>241</v>
      </c>
      <c r="F367" s="45" t="s">
        <v>242</v>
      </c>
      <c r="G367" s="46"/>
      <c r="H367" s="2" t="s">
        <v>16</v>
      </c>
      <c r="I367" s="43" t="s">
        <v>34</v>
      </c>
      <c r="J367" s="44"/>
      <c r="K367" s="50">
        <v>1.23</v>
      </c>
      <c r="L367" s="51"/>
      <c r="M367" s="52"/>
    </row>
    <row r="368" spans="1:13" ht="14.25">
      <c r="A368" s="8" t="s">
        <v>960</v>
      </c>
      <c r="B368" s="43" t="s">
        <v>1122</v>
      </c>
      <c r="C368" s="44"/>
      <c r="D368" s="9" t="s">
        <v>31</v>
      </c>
      <c r="E368" s="8" t="s">
        <v>241</v>
      </c>
      <c r="F368" s="45" t="s">
        <v>242</v>
      </c>
      <c r="G368" s="46"/>
      <c r="H368" s="2" t="s">
        <v>16</v>
      </c>
      <c r="I368" s="43" t="s">
        <v>34</v>
      </c>
      <c r="J368" s="44"/>
      <c r="K368" s="50">
        <v>0.17</v>
      </c>
      <c r="L368" s="51"/>
      <c r="M368" s="52"/>
    </row>
    <row r="369" spans="1:13" ht="14.25">
      <c r="A369" s="8" t="s">
        <v>960</v>
      </c>
      <c r="B369" s="43" t="s">
        <v>1123</v>
      </c>
      <c r="C369" s="44"/>
      <c r="D369" s="9" t="s">
        <v>31</v>
      </c>
      <c r="E369" s="8" t="s">
        <v>241</v>
      </c>
      <c r="F369" s="45" t="s">
        <v>242</v>
      </c>
      <c r="G369" s="46"/>
      <c r="H369" s="2" t="s">
        <v>15</v>
      </c>
      <c r="I369" s="43" t="s">
        <v>34</v>
      </c>
      <c r="J369" s="44"/>
      <c r="K369" s="50">
        <v>0.18</v>
      </c>
      <c r="L369" s="51"/>
      <c r="M369" s="52"/>
    </row>
    <row r="370" spans="1:13" ht="14.25">
      <c r="A370" s="8" t="s">
        <v>960</v>
      </c>
      <c r="B370" s="43" t="s">
        <v>1124</v>
      </c>
      <c r="C370" s="44"/>
      <c r="D370" s="9" t="s">
        <v>31</v>
      </c>
      <c r="E370" s="8" t="s">
        <v>241</v>
      </c>
      <c r="F370" s="45" t="s">
        <v>242</v>
      </c>
      <c r="G370" s="46"/>
      <c r="H370" s="2" t="s">
        <v>15</v>
      </c>
      <c r="I370" s="43" t="s">
        <v>34</v>
      </c>
      <c r="J370" s="44"/>
      <c r="K370" s="50">
        <v>0.4</v>
      </c>
      <c r="L370" s="51"/>
      <c r="M370" s="52"/>
    </row>
    <row r="371" spans="1:13" ht="14.25">
      <c r="A371" s="8" t="s">
        <v>960</v>
      </c>
      <c r="B371" s="43" t="s">
        <v>1125</v>
      </c>
      <c r="C371" s="44"/>
      <c r="D371" s="9" t="s">
        <v>206</v>
      </c>
      <c r="E371" s="8" t="s">
        <v>241</v>
      </c>
      <c r="F371" s="45" t="s">
        <v>242</v>
      </c>
      <c r="G371" s="46"/>
      <c r="H371" s="2" t="s">
        <v>15</v>
      </c>
      <c r="I371" s="43" t="s">
        <v>34</v>
      </c>
      <c r="J371" s="44"/>
      <c r="K371" s="50">
        <v>1.41</v>
      </c>
      <c r="L371" s="51"/>
      <c r="M371" s="52"/>
    </row>
    <row r="372" spans="1:13" ht="14.25">
      <c r="A372" s="8" t="s">
        <v>960</v>
      </c>
      <c r="B372" s="43" t="s">
        <v>1126</v>
      </c>
      <c r="C372" s="44"/>
      <c r="D372" s="9" t="s">
        <v>31</v>
      </c>
      <c r="E372" s="8" t="s">
        <v>241</v>
      </c>
      <c r="F372" s="45" t="s">
        <v>242</v>
      </c>
      <c r="G372" s="46"/>
      <c r="H372" s="2" t="s">
        <v>16</v>
      </c>
      <c r="I372" s="43" t="s">
        <v>34</v>
      </c>
      <c r="J372" s="44"/>
      <c r="K372" s="50">
        <v>4.67</v>
      </c>
      <c r="L372" s="51"/>
      <c r="M372" s="52"/>
    </row>
    <row r="373" spans="1:13" ht="14.25">
      <c r="A373" s="8" t="s">
        <v>960</v>
      </c>
      <c r="B373" s="43" t="s">
        <v>1127</v>
      </c>
      <c r="C373" s="44"/>
      <c r="D373" s="9" t="s">
        <v>31</v>
      </c>
      <c r="E373" s="8" t="s">
        <v>241</v>
      </c>
      <c r="F373" s="45" t="s">
        <v>242</v>
      </c>
      <c r="G373" s="46"/>
      <c r="H373" s="2" t="s">
        <v>16</v>
      </c>
      <c r="I373" s="43" t="s">
        <v>34</v>
      </c>
      <c r="J373" s="44"/>
      <c r="K373" s="50">
        <v>0.86</v>
      </c>
      <c r="L373" s="51"/>
      <c r="M373" s="52"/>
    </row>
    <row r="374" spans="1:13" ht="14.25">
      <c r="A374" s="8" t="s">
        <v>960</v>
      </c>
      <c r="B374" s="43" t="s">
        <v>1128</v>
      </c>
      <c r="C374" s="44"/>
      <c r="D374" s="9" t="s">
        <v>31</v>
      </c>
      <c r="E374" s="8" t="s">
        <v>241</v>
      </c>
      <c r="F374" s="45" t="s">
        <v>242</v>
      </c>
      <c r="G374" s="46"/>
      <c r="H374" s="2" t="s">
        <v>15</v>
      </c>
      <c r="I374" s="43" t="s">
        <v>34</v>
      </c>
      <c r="J374" s="44"/>
      <c r="K374" s="50">
        <v>2.05</v>
      </c>
      <c r="L374" s="51"/>
      <c r="M374" s="52"/>
    </row>
    <row r="375" spans="1:13" ht="14.25">
      <c r="A375" s="8" t="s">
        <v>960</v>
      </c>
      <c r="B375" s="43" t="s">
        <v>1129</v>
      </c>
      <c r="C375" s="44"/>
      <c r="D375" s="9" t="s">
        <v>31</v>
      </c>
      <c r="E375" s="8" t="s">
        <v>241</v>
      </c>
      <c r="F375" s="45" t="s">
        <v>242</v>
      </c>
      <c r="G375" s="46"/>
      <c r="H375" s="2" t="s">
        <v>16</v>
      </c>
      <c r="I375" s="43" t="s">
        <v>34</v>
      </c>
      <c r="J375" s="44"/>
      <c r="K375" s="50">
        <v>0.15</v>
      </c>
      <c r="L375" s="51"/>
      <c r="M375" s="52"/>
    </row>
    <row r="376" spans="1:13" ht="14.25">
      <c r="A376" s="8" t="s">
        <v>960</v>
      </c>
      <c r="B376" s="43" t="s">
        <v>1130</v>
      </c>
      <c r="C376" s="44"/>
      <c r="D376" s="9" t="s">
        <v>31</v>
      </c>
      <c r="E376" s="8" t="s">
        <v>241</v>
      </c>
      <c r="F376" s="45" t="s">
        <v>242</v>
      </c>
      <c r="G376" s="46"/>
      <c r="H376" s="2" t="s">
        <v>15</v>
      </c>
      <c r="I376" s="43" t="s">
        <v>34</v>
      </c>
      <c r="J376" s="44"/>
      <c r="K376" s="50">
        <v>1.92</v>
      </c>
      <c r="L376" s="51"/>
      <c r="M376" s="52"/>
    </row>
    <row r="377" spans="1:13" ht="14.25">
      <c r="A377" s="8" t="s">
        <v>960</v>
      </c>
      <c r="B377" s="43" t="s">
        <v>1016</v>
      </c>
      <c r="C377" s="44"/>
      <c r="D377" s="9" t="s">
        <v>31</v>
      </c>
      <c r="E377" s="8" t="s">
        <v>241</v>
      </c>
      <c r="F377" s="45" t="s">
        <v>242</v>
      </c>
      <c r="G377" s="46"/>
      <c r="H377" s="2" t="s">
        <v>16</v>
      </c>
      <c r="I377" s="43" t="s">
        <v>34</v>
      </c>
      <c r="J377" s="44"/>
      <c r="K377" s="50">
        <v>1.95</v>
      </c>
      <c r="L377" s="51"/>
      <c r="M377" s="52"/>
    </row>
    <row r="378" spans="1:13" ht="14.25">
      <c r="A378" s="8" t="s">
        <v>960</v>
      </c>
      <c r="B378" s="43" t="s">
        <v>1131</v>
      </c>
      <c r="C378" s="44"/>
      <c r="D378" s="9" t="s">
        <v>31</v>
      </c>
      <c r="E378" s="8" t="s">
        <v>241</v>
      </c>
      <c r="F378" s="45" t="s">
        <v>242</v>
      </c>
      <c r="G378" s="46"/>
      <c r="H378" s="2" t="s">
        <v>15</v>
      </c>
      <c r="I378" s="43" t="s">
        <v>34</v>
      </c>
      <c r="J378" s="44"/>
      <c r="K378" s="50">
        <v>2.26</v>
      </c>
      <c r="L378" s="51"/>
      <c r="M378" s="52"/>
    </row>
    <row r="379" spans="1:13" ht="14.25">
      <c r="A379" s="8" t="s">
        <v>960</v>
      </c>
      <c r="B379" s="43" t="s">
        <v>1045</v>
      </c>
      <c r="C379" s="44"/>
      <c r="D379" s="9" t="s">
        <v>31</v>
      </c>
      <c r="E379" s="8" t="s">
        <v>241</v>
      </c>
      <c r="F379" s="45" t="s">
        <v>242</v>
      </c>
      <c r="G379" s="46"/>
      <c r="H379" s="2" t="s">
        <v>16</v>
      </c>
      <c r="I379" s="43" t="s">
        <v>34</v>
      </c>
      <c r="J379" s="44"/>
      <c r="K379" s="50">
        <v>0.05</v>
      </c>
      <c r="L379" s="51"/>
      <c r="M379" s="52"/>
    </row>
    <row r="380" spans="1:13" ht="14.25">
      <c r="A380" s="8" t="s">
        <v>960</v>
      </c>
      <c r="B380" s="43" t="s">
        <v>1132</v>
      </c>
      <c r="C380" s="44"/>
      <c r="D380" s="9" t="s">
        <v>31</v>
      </c>
      <c r="E380" s="8" t="s">
        <v>241</v>
      </c>
      <c r="F380" s="45" t="s">
        <v>242</v>
      </c>
      <c r="G380" s="46"/>
      <c r="H380" s="2" t="s">
        <v>16</v>
      </c>
      <c r="I380" s="43" t="s">
        <v>34</v>
      </c>
      <c r="J380" s="44"/>
      <c r="K380" s="50">
        <v>1</v>
      </c>
      <c r="L380" s="51"/>
      <c r="M380" s="52"/>
    </row>
    <row r="381" spans="1:13" ht="14.25">
      <c r="A381" s="8" t="s">
        <v>960</v>
      </c>
      <c r="B381" s="43" t="s">
        <v>1019</v>
      </c>
      <c r="C381" s="44"/>
      <c r="D381" s="9" t="s">
        <v>31</v>
      </c>
      <c r="E381" s="8" t="s">
        <v>241</v>
      </c>
      <c r="F381" s="45" t="s">
        <v>242</v>
      </c>
      <c r="G381" s="46"/>
      <c r="H381" s="2" t="s">
        <v>16</v>
      </c>
      <c r="I381" s="43" t="s">
        <v>34</v>
      </c>
      <c r="J381" s="44"/>
      <c r="K381" s="50">
        <v>0.77</v>
      </c>
      <c r="L381" s="51"/>
      <c r="M381" s="52"/>
    </row>
    <row r="382" spans="1:13" ht="14.25">
      <c r="A382" s="8" t="s">
        <v>960</v>
      </c>
      <c r="B382" s="43" t="s">
        <v>1133</v>
      </c>
      <c r="C382" s="44"/>
      <c r="D382" s="9" t="s">
        <v>31</v>
      </c>
      <c r="E382" s="8" t="s">
        <v>241</v>
      </c>
      <c r="F382" s="45" t="s">
        <v>242</v>
      </c>
      <c r="G382" s="46"/>
      <c r="H382" s="2" t="s">
        <v>15</v>
      </c>
      <c r="I382" s="43" t="s">
        <v>34</v>
      </c>
      <c r="J382" s="44"/>
      <c r="K382" s="50">
        <v>0.65</v>
      </c>
      <c r="L382" s="51"/>
      <c r="M382" s="52"/>
    </row>
    <row r="383" spans="1:13" ht="14.25">
      <c r="A383" s="8" t="s">
        <v>960</v>
      </c>
      <c r="B383" s="43" t="s">
        <v>1134</v>
      </c>
      <c r="C383" s="44"/>
      <c r="D383" s="9" t="s">
        <v>31</v>
      </c>
      <c r="E383" s="8" t="s">
        <v>241</v>
      </c>
      <c r="F383" s="45" t="s">
        <v>242</v>
      </c>
      <c r="G383" s="46"/>
      <c r="H383" s="2" t="s">
        <v>17</v>
      </c>
      <c r="I383" s="43" t="s">
        <v>34</v>
      </c>
      <c r="J383" s="44"/>
      <c r="K383" s="50">
        <v>2.23</v>
      </c>
      <c r="L383" s="51"/>
      <c r="M383" s="52"/>
    </row>
    <row r="384" spans="1:13" ht="14.25">
      <c r="A384" s="8" t="s">
        <v>962</v>
      </c>
      <c r="B384" s="43" t="s">
        <v>1135</v>
      </c>
      <c r="C384" s="44"/>
      <c r="D384" s="9" t="s">
        <v>31</v>
      </c>
      <c r="E384" s="8" t="s">
        <v>241</v>
      </c>
      <c r="F384" s="45" t="s">
        <v>242</v>
      </c>
      <c r="G384" s="46"/>
      <c r="H384" s="2" t="s">
        <v>16</v>
      </c>
      <c r="I384" s="43" t="s">
        <v>34</v>
      </c>
      <c r="J384" s="44"/>
      <c r="K384" s="50">
        <v>0.16</v>
      </c>
      <c r="L384" s="51"/>
      <c r="M384" s="52"/>
    </row>
    <row r="385" spans="1:13" ht="14.25">
      <c r="A385" s="8" t="s">
        <v>962</v>
      </c>
      <c r="B385" s="43" t="s">
        <v>1070</v>
      </c>
      <c r="C385" s="44"/>
      <c r="D385" s="9" t="s">
        <v>31</v>
      </c>
      <c r="E385" s="8" t="s">
        <v>241</v>
      </c>
      <c r="F385" s="45" t="s">
        <v>242</v>
      </c>
      <c r="G385" s="46"/>
      <c r="H385" s="2" t="s">
        <v>15</v>
      </c>
      <c r="I385" s="43" t="s">
        <v>34</v>
      </c>
      <c r="J385" s="44"/>
      <c r="K385" s="50">
        <v>0.45</v>
      </c>
      <c r="L385" s="51"/>
      <c r="M385" s="52"/>
    </row>
    <row r="386" spans="1:13" ht="14.25">
      <c r="A386" s="8" t="s">
        <v>962</v>
      </c>
      <c r="B386" s="43" t="s">
        <v>1136</v>
      </c>
      <c r="C386" s="44"/>
      <c r="D386" s="9" t="s">
        <v>31</v>
      </c>
      <c r="E386" s="8" t="s">
        <v>241</v>
      </c>
      <c r="F386" s="45" t="s">
        <v>242</v>
      </c>
      <c r="G386" s="46"/>
      <c r="H386" s="2" t="s">
        <v>16</v>
      </c>
      <c r="I386" s="43" t="s">
        <v>34</v>
      </c>
      <c r="J386" s="44"/>
      <c r="K386" s="50">
        <v>0.36</v>
      </c>
      <c r="L386" s="51"/>
      <c r="M386" s="52"/>
    </row>
    <row r="387" spans="1:13" ht="14.25">
      <c r="A387" s="8" t="s">
        <v>962</v>
      </c>
      <c r="B387" s="43" t="s">
        <v>673</v>
      </c>
      <c r="C387" s="44"/>
      <c r="D387" s="9" t="s">
        <v>31</v>
      </c>
      <c r="E387" s="8" t="s">
        <v>241</v>
      </c>
      <c r="F387" s="45" t="s">
        <v>242</v>
      </c>
      <c r="G387" s="46"/>
      <c r="H387" s="2" t="s">
        <v>16</v>
      </c>
      <c r="I387" s="43" t="s">
        <v>34</v>
      </c>
      <c r="J387" s="44"/>
      <c r="K387" s="50">
        <v>2.57</v>
      </c>
      <c r="L387" s="51"/>
      <c r="M387" s="52"/>
    </row>
    <row r="388" spans="1:13" ht="14.25">
      <c r="A388" s="8" t="s">
        <v>962</v>
      </c>
      <c r="B388" s="43" t="s">
        <v>104</v>
      </c>
      <c r="C388" s="44"/>
      <c r="D388" s="9" t="s">
        <v>31</v>
      </c>
      <c r="E388" s="8" t="s">
        <v>241</v>
      </c>
      <c r="F388" s="45" t="s">
        <v>242</v>
      </c>
      <c r="G388" s="46"/>
      <c r="H388" s="2" t="s">
        <v>15</v>
      </c>
      <c r="I388" s="43" t="s">
        <v>34</v>
      </c>
      <c r="J388" s="44"/>
      <c r="K388" s="50">
        <v>1.66</v>
      </c>
      <c r="L388" s="51"/>
      <c r="M388" s="52"/>
    </row>
    <row r="389" spans="1:13" ht="14.25">
      <c r="A389" s="8" t="s">
        <v>962</v>
      </c>
      <c r="B389" s="43" t="s">
        <v>331</v>
      </c>
      <c r="C389" s="44"/>
      <c r="D389" s="9" t="s">
        <v>31</v>
      </c>
      <c r="E389" s="8" t="s">
        <v>241</v>
      </c>
      <c r="F389" s="45" t="s">
        <v>242</v>
      </c>
      <c r="G389" s="46"/>
      <c r="H389" s="2" t="s">
        <v>15</v>
      </c>
      <c r="I389" s="43" t="s">
        <v>34</v>
      </c>
      <c r="J389" s="44"/>
      <c r="K389" s="50">
        <v>0.36</v>
      </c>
      <c r="L389" s="51"/>
      <c r="M389" s="52"/>
    </row>
    <row r="390" spans="1:13" ht="14.25">
      <c r="A390" s="8" t="s">
        <v>962</v>
      </c>
      <c r="B390" s="43" t="s">
        <v>1137</v>
      </c>
      <c r="C390" s="44"/>
      <c r="D390" s="9" t="s">
        <v>31</v>
      </c>
      <c r="E390" s="8" t="s">
        <v>241</v>
      </c>
      <c r="F390" s="45" t="s">
        <v>242</v>
      </c>
      <c r="G390" s="46"/>
      <c r="H390" s="2" t="s">
        <v>15</v>
      </c>
      <c r="I390" s="43" t="s">
        <v>34</v>
      </c>
      <c r="J390" s="44"/>
      <c r="K390" s="50">
        <v>1.34</v>
      </c>
      <c r="L390" s="51"/>
      <c r="M390" s="52"/>
    </row>
    <row r="391" spans="1:13" ht="14.25">
      <c r="A391" s="8" t="s">
        <v>962</v>
      </c>
      <c r="B391" s="43" t="s">
        <v>1067</v>
      </c>
      <c r="C391" s="44"/>
      <c r="D391" s="9" t="s">
        <v>31</v>
      </c>
      <c r="E391" s="8" t="s">
        <v>241</v>
      </c>
      <c r="F391" s="45" t="s">
        <v>242</v>
      </c>
      <c r="G391" s="46"/>
      <c r="H391" s="2" t="s">
        <v>16</v>
      </c>
      <c r="I391" s="43" t="s">
        <v>34</v>
      </c>
      <c r="J391" s="44"/>
      <c r="K391" s="50">
        <v>0.45</v>
      </c>
      <c r="L391" s="51"/>
      <c r="M391" s="52"/>
    </row>
    <row r="392" spans="1:13" ht="14.25">
      <c r="A392" s="8" t="s">
        <v>962</v>
      </c>
      <c r="B392" s="43" t="s">
        <v>1138</v>
      </c>
      <c r="C392" s="44"/>
      <c r="D392" s="9" t="s">
        <v>206</v>
      </c>
      <c r="E392" s="8" t="s">
        <v>241</v>
      </c>
      <c r="F392" s="45" t="s">
        <v>242</v>
      </c>
      <c r="G392" s="46"/>
      <c r="H392" s="2" t="s">
        <v>16</v>
      </c>
      <c r="I392" s="43" t="s">
        <v>34</v>
      </c>
      <c r="J392" s="44"/>
      <c r="K392" s="50">
        <v>0.5</v>
      </c>
      <c r="L392" s="51"/>
      <c r="M392" s="52"/>
    </row>
    <row r="393" spans="1:13" ht="14.25">
      <c r="A393" s="8" t="s">
        <v>962</v>
      </c>
      <c r="B393" s="43" t="s">
        <v>1139</v>
      </c>
      <c r="C393" s="44"/>
      <c r="D393" s="9" t="s">
        <v>206</v>
      </c>
      <c r="E393" s="8" t="s">
        <v>241</v>
      </c>
      <c r="F393" s="45" t="s">
        <v>242</v>
      </c>
      <c r="G393" s="46"/>
      <c r="H393" s="2" t="s">
        <v>16</v>
      </c>
      <c r="I393" s="43" t="s">
        <v>34</v>
      </c>
      <c r="J393" s="44"/>
      <c r="K393" s="50">
        <v>0.34</v>
      </c>
      <c r="L393" s="51"/>
      <c r="M393" s="52"/>
    </row>
    <row r="394" spans="1:13" ht="14.25">
      <c r="A394" s="8" t="s">
        <v>962</v>
      </c>
      <c r="B394" s="43" t="s">
        <v>1140</v>
      </c>
      <c r="C394" s="44"/>
      <c r="D394" s="9" t="s">
        <v>206</v>
      </c>
      <c r="E394" s="8" t="s">
        <v>241</v>
      </c>
      <c r="F394" s="45" t="s">
        <v>242</v>
      </c>
      <c r="G394" s="46"/>
      <c r="H394" s="2" t="s">
        <v>16</v>
      </c>
      <c r="I394" s="43" t="s">
        <v>34</v>
      </c>
      <c r="J394" s="44"/>
      <c r="K394" s="50">
        <v>0.38</v>
      </c>
      <c r="L394" s="51"/>
      <c r="M394" s="52"/>
    </row>
    <row r="395" spans="1:13" ht="14.25">
      <c r="A395" s="8" t="s">
        <v>962</v>
      </c>
      <c r="B395" s="43" t="s">
        <v>370</v>
      </c>
      <c r="C395" s="44"/>
      <c r="D395" s="9" t="s">
        <v>31</v>
      </c>
      <c r="E395" s="8" t="s">
        <v>241</v>
      </c>
      <c r="F395" s="45" t="s">
        <v>242</v>
      </c>
      <c r="G395" s="46"/>
      <c r="H395" s="2" t="s">
        <v>16</v>
      </c>
      <c r="I395" s="43" t="s">
        <v>34</v>
      </c>
      <c r="J395" s="44"/>
      <c r="K395" s="50">
        <v>1.1</v>
      </c>
      <c r="L395" s="51"/>
      <c r="M395" s="52"/>
    </row>
    <row r="396" spans="1:13" ht="14.25">
      <c r="A396" s="8" t="s">
        <v>962</v>
      </c>
      <c r="B396" s="43" t="s">
        <v>1054</v>
      </c>
      <c r="C396" s="44"/>
      <c r="D396" s="9" t="s">
        <v>31</v>
      </c>
      <c r="E396" s="8" t="s">
        <v>241</v>
      </c>
      <c r="F396" s="45" t="s">
        <v>242</v>
      </c>
      <c r="G396" s="46"/>
      <c r="H396" s="2" t="s">
        <v>17</v>
      </c>
      <c r="I396" s="43" t="s">
        <v>34</v>
      </c>
      <c r="J396" s="44"/>
      <c r="K396" s="50">
        <v>2</v>
      </c>
      <c r="L396" s="51"/>
      <c r="M396" s="52"/>
    </row>
    <row r="397" spans="1:13" ht="14.25">
      <c r="A397" s="8" t="s">
        <v>962</v>
      </c>
      <c r="B397" s="43" t="s">
        <v>165</v>
      </c>
      <c r="C397" s="44"/>
      <c r="D397" s="9" t="s">
        <v>31</v>
      </c>
      <c r="E397" s="8" t="s">
        <v>241</v>
      </c>
      <c r="F397" s="45" t="s">
        <v>242</v>
      </c>
      <c r="G397" s="46"/>
      <c r="H397" s="2" t="s">
        <v>16</v>
      </c>
      <c r="I397" s="43" t="s">
        <v>34</v>
      </c>
      <c r="J397" s="44"/>
      <c r="K397" s="50">
        <v>0.8</v>
      </c>
      <c r="L397" s="51"/>
      <c r="M397" s="52"/>
    </row>
    <row r="398" spans="1:13" ht="14.25">
      <c r="A398" s="8" t="s">
        <v>962</v>
      </c>
      <c r="B398" s="43" t="s">
        <v>1141</v>
      </c>
      <c r="C398" s="44"/>
      <c r="D398" s="9" t="s">
        <v>31</v>
      </c>
      <c r="E398" s="8" t="s">
        <v>241</v>
      </c>
      <c r="F398" s="45" t="s">
        <v>242</v>
      </c>
      <c r="G398" s="46"/>
      <c r="H398" s="2" t="s">
        <v>16</v>
      </c>
      <c r="I398" s="43" t="s">
        <v>34</v>
      </c>
      <c r="J398" s="44"/>
      <c r="K398" s="50">
        <v>4.3</v>
      </c>
      <c r="L398" s="51"/>
      <c r="M398" s="52"/>
    </row>
    <row r="399" spans="1:13" ht="14.25">
      <c r="A399" s="8" t="s">
        <v>962</v>
      </c>
      <c r="B399" s="43" t="s">
        <v>1142</v>
      </c>
      <c r="C399" s="44"/>
      <c r="D399" s="9" t="s">
        <v>31</v>
      </c>
      <c r="E399" s="8" t="s">
        <v>241</v>
      </c>
      <c r="F399" s="45" t="s">
        <v>242</v>
      </c>
      <c r="G399" s="46"/>
      <c r="H399" s="2" t="s">
        <v>16</v>
      </c>
      <c r="I399" s="43" t="s">
        <v>34</v>
      </c>
      <c r="J399" s="44"/>
      <c r="K399" s="50">
        <v>2.4</v>
      </c>
      <c r="L399" s="51"/>
      <c r="M399" s="52"/>
    </row>
    <row r="400" spans="1:13" ht="14.25">
      <c r="A400" s="8" t="s">
        <v>962</v>
      </c>
      <c r="B400" s="43" t="s">
        <v>1143</v>
      </c>
      <c r="C400" s="44"/>
      <c r="D400" s="9" t="s">
        <v>31</v>
      </c>
      <c r="E400" s="8" t="s">
        <v>241</v>
      </c>
      <c r="F400" s="45" t="s">
        <v>242</v>
      </c>
      <c r="G400" s="46"/>
      <c r="H400" s="2" t="s">
        <v>16</v>
      </c>
      <c r="I400" s="43" t="s">
        <v>34</v>
      </c>
      <c r="J400" s="44"/>
      <c r="K400" s="50">
        <v>0.84</v>
      </c>
      <c r="L400" s="51"/>
      <c r="M400" s="52"/>
    </row>
    <row r="401" spans="1:13" ht="14.25">
      <c r="A401" s="8" t="s">
        <v>962</v>
      </c>
      <c r="B401" s="43" t="s">
        <v>1144</v>
      </c>
      <c r="C401" s="44"/>
      <c r="D401" s="9" t="s">
        <v>31</v>
      </c>
      <c r="E401" s="8" t="s">
        <v>241</v>
      </c>
      <c r="F401" s="45" t="s">
        <v>242</v>
      </c>
      <c r="G401" s="46"/>
      <c r="H401" s="2" t="s">
        <v>16</v>
      </c>
      <c r="I401" s="43" t="s">
        <v>34</v>
      </c>
      <c r="J401" s="44"/>
      <c r="K401" s="50">
        <v>0.9</v>
      </c>
      <c r="L401" s="51"/>
      <c r="M401" s="52"/>
    </row>
    <row r="402" spans="1:13" ht="14.25">
      <c r="A402" s="8" t="s">
        <v>962</v>
      </c>
      <c r="B402" s="43" t="s">
        <v>603</v>
      </c>
      <c r="C402" s="44"/>
      <c r="D402" s="9" t="s">
        <v>206</v>
      </c>
      <c r="E402" s="8" t="s">
        <v>241</v>
      </c>
      <c r="F402" s="45" t="s">
        <v>242</v>
      </c>
      <c r="G402" s="46"/>
      <c r="H402" s="2" t="s">
        <v>16</v>
      </c>
      <c r="I402" s="43" t="s">
        <v>34</v>
      </c>
      <c r="J402" s="44"/>
      <c r="K402" s="50">
        <v>1.4</v>
      </c>
      <c r="L402" s="51"/>
      <c r="M402" s="52"/>
    </row>
    <row r="403" spans="1:13" ht="14.25">
      <c r="A403" s="8" t="s">
        <v>962</v>
      </c>
      <c r="B403" s="43" t="s">
        <v>1145</v>
      </c>
      <c r="C403" s="44"/>
      <c r="D403" s="9" t="s">
        <v>206</v>
      </c>
      <c r="E403" s="8" t="s">
        <v>241</v>
      </c>
      <c r="F403" s="45" t="s">
        <v>242</v>
      </c>
      <c r="G403" s="46"/>
      <c r="H403" s="2" t="s">
        <v>16</v>
      </c>
      <c r="I403" s="43" t="s">
        <v>34</v>
      </c>
      <c r="J403" s="44"/>
      <c r="K403" s="50">
        <v>0.75</v>
      </c>
      <c r="L403" s="51"/>
      <c r="M403" s="52"/>
    </row>
    <row r="404" spans="1:13" ht="14.25">
      <c r="A404" s="8" t="s">
        <v>962</v>
      </c>
      <c r="B404" s="43" t="s">
        <v>500</v>
      </c>
      <c r="C404" s="44"/>
      <c r="D404" s="9" t="s">
        <v>31</v>
      </c>
      <c r="E404" s="8" t="s">
        <v>241</v>
      </c>
      <c r="F404" s="45" t="s">
        <v>242</v>
      </c>
      <c r="G404" s="46"/>
      <c r="H404" s="2" t="s">
        <v>16</v>
      </c>
      <c r="I404" s="43" t="s">
        <v>34</v>
      </c>
      <c r="J404" s="44"/>
      <c r="K404" s="50">
        <v>2.4</v>
      </c>
      <c r="L404" s="51"/>
      <c r="M404" s="52"/>
    </row>
    <row r="405" spans="1:13" ht="14.25">
      <c r="A405" s="8" t="s">
        <v>962</v>
      </c>
      <c r="B405" s="43" t="s">
        <v>1146</v>
      </c>
      <c r="C405" s="44"/>
      <c r="D405" s="9" t="s">
        <v>31</v>
      </c>
      <c r="E405" s="8" t="s">
        <v>241</v>
      </c>
      <c r="F405" s="45" t="s">
        <v>242</v>
      </c>
      <c r="G405" s="46"/>
      <c r="H405" s="2" t="s">
        <v>15</v>
      </c>
      <c r="I405" s="43" t="s">
        <v>34</v>
      </c>
      <c r="J405" s="44"/>
      <c r="K405" s="50">
        <v>1.2</v>
      </c>
      <c r="L405" s="51"/>
      <c r="M405" s="52"/>
    </row>
    <row r="406" spans="1:13" ht="14.25">
      <c r="A406" s="8" t="s">
        <v>962</v>
      </c>
      <c r="B406" s="43" t="s">
        <v>1147</v>
      </c>
      <c r="C406" s="44"/>
      <c r="D406" s="9" t="s">
        <v>31</v>
      </c>
      <c r="E406" s="8" t="s">
        <v>241</v>
      </c>
      <c r="F406" s="45" t="s">
        <v>242</v>
      </c>
      <c r="G406" s="46"/>
      <c r="H406" s="2" t="s">
        <v>16</v>
      </c>
      <c r="I406" s="43" t="s">
        <v>34</v>
      </c>
      <c r="J406" s="44"/>
      <c r="K406" s="50">
        <v>2.7</v>
      </c>
      <c r="L406" s="51"/>
      <c r="M406" s="52"/>
    </row>
    <row r="407" spans="1:13" ht="14.25">
      <c r="A407" s="8" t="s">
        <v>969</v>
      </c>
      <c r="B407" s="43" t="s">
        <v>1148</v>
      </c>
      <c r="C407" s="44"/>
      <c r="D407" s="9" t="s">
        <v>31</v>
      </c>
      <c r="E407" s="8" t="s">
        <v>241</v>
      </c>
      <c r="F407" s="45" t="s">
        <v>242</v>
      </c>
      <c r="G407" s="46"/>
      <c r="H407" s="2" t="s">
        <v>16</v>
      </c>
      <c r="I407" s="43" t="s">
        <v>34</v>
      </c>
      <c r="J407" s="44"/>
      <c r="K407" s="50">
        <v>0.24</v>
      </c>
      <c r="L407" s="51"/>
      <c r="M407" s="52"/>
    </row>
    <row r="408" spans="1:13" ht="14.25">
      <c r="A408" s="8" t="s">
        <v>969</v>
      </c>
      <c r="B408" s="43" t="s">
        <v>776</v>
      </c>
      <c r="C408" s="44"/>
      <c r="D408" s="9" t="s">
        <v>31</v>
      </c>
      <c r="E408" s="8" t="s">
        <v>241</v>
      </c>
      <c r="F408" s="45" t="s">
        <v>242</v>
      </c>
      <c r="G408" s="46"/>
      <c r="H408" s="2" t="s">
        <v>16</v>
      </c>
      <c r="I408" s="43" t="s">
        <v>34</v>
      </c>
      <c r="J408" s="44"/>
      <c r="K408" s="50">
        <v>7.59</v>
      </c>
      <c r="L408" s="51"/>
      <c r="M408" s="52"/>
    </row>
    <row r="409" spans="1:13" ht="14.25">
      <c r="A409" s="8" t="s">
        <v>969</v>
      </c>
      <c r="B409" s="43" t="s">
        <v>1149</v>
      </c>
      <c r="C409" s="44"/>
      <c r="D409" s="9" t="s">
        <v>31</v>
      </c>
      <c r="E409" s="8" t="s">
        <v>241</v>
      </c>
      <c r="F409" s="45" t="s">
        <v>242</v>
      </c>
      <c r="G409" s="46"/>
      <c r="H409" s="2" t="s">
        <v>15</v>
      </c>
      <c r="I409" s="43" t="s">
        <v>34</v>
      </c>
      <c r="J409" s="44"/>
      <c r="K409" s="50">
        <v>2.3</v>
      </c>
      <c r="L409" s="51"/>
      <c r="M409" s="52"/>
    </row>
    <row r="410" spans="1:13" ht="14.25">
      <c r="A410" s="8" t="s">
        <v>969</v>
      </c>
      <c r="B410" s="43" t="s">
        <v>1150</v>
      </c>
      <c r="C410" s="44"/>
      <c r="D410" s="9" t="s">
        <v>31</v>
      </c>
      <c r="E410" s="8" t="s">
        <v>241</v>
      </c>
      <c r="F410" s="45" t="s">
        <v>242</v>
      </c>
      <c r="G410" s="46"/>
      <c r="H410" s="2" t="s">
        <v>16</v>
      </c>
      <c r="I410" s="43" t="s">
        <v>34</v>
      </c>
      <c r="J410" s="44"/>
      <c r="K410" s="50">
        <v>6.54</v>
      </c>
      <c r="L410" s="51"/>
      <c r="M410" s="52"/>
    </row>
    <row r="411" spans="1:13" ht="14.25">
      <c r="A411" s="8" t="s">
        <v>969</v>
      </c>
      <c r="B411" s="43" t="s">
        <v>1151</v>
      </c>
      <c r="C411" s="44"/>
      <c r="D411" s="9" t="s">
        <v>31</v>
      </c>
      <c r="E411" s="8" t="s">
        <v>241</v>
      </c>
      <c r="F411" s="45" t="s">
        <v>242</v>
      </c>
      <c r="G411" s="46"/>
      <c r="H411" s="2" t="s">
        <v>16</v>
      </c>
      <c r="I411" s="43" t="s">
        <v>34</v>
      </c>
      <c r="J411" s="44"/>
      <c r="K411" s="50">
        <v>2.92</v>
      </c>
      <c r="L411" s="51"/>
      <c r="M411" s="52"/>
    </row>
    <row r="412" spans="1:13" ht="14.25">
      <c r="A412" s="8" t="s">
        <v>969</v>
      </c>
      <c r="B412" s="43" t="s">
        <v>799</v>
      </c>
      <c r="C412" s="44"/>
      <c r="D412" s="9" t="s">
        <v>31</v>
      </c>
      <c r="E412" s="8" t="s">
        <v>241</v>
      </c>
      <c r="F412" s="45" t="s">
        <v>242</v>
      </c>
      <c r="G412" s="46"/>
      <c r="H412" s="2" t="s">
        <v>16</v>
      </c>
      <c r="I412" s="43" t="s">
        <v>34</v>
      </c>
      <c r="J412" s="44"/>
      <c r="K412" s="50">
        <v>0.8</v>
      </c>
      <c r="L412" s="51"/>
      <c r="M412" s="52"/>
    </row>
    <row r="413" spans="1:13" ht="14.25">
      <c r="A413" s="8" t="s">
        <v>969</v>
      </c>
      <c r="B413" s="43" t="s">
        <v>1152</v>
      </c>
      <c r="C413" s="44"/>
      <c r="D413" s="9" t="s">
        <v>31</v>
      </c>
      <c r="E413" s="8" t="s">
        <v>241</v>
      </c>
      <c r="F413" s="45" t="s">
        <v>242</v>
      </c>
      <c r="G413" s="46"/>
      <c r="H413" s="2" t="s">
        <v>16</v>
      </c>
      <c r="I413" s="43" t="s">
        <v>34</v>
      </c>
      <c r="J413" s="44"/>
      <c r="K413" s="50">
        <v>0.2</v>
      </c>
      <c r="L413" s="51"/>
      <c r="M413" s="52"/>
    </row>
    <row r="414" spans="1:13" ht="14.25">
      <c r="A414" s="8" t="s">
        <v>969</v>
      </c>
      <c r="B414" s="43" t="s">
        <v>1153</v>
      </c>
      <c r="C414" s="44"/>
      <c r="D414" s="9" t="s">
        <v>31</v>
      </c>
      <c r="E414" s="8" t="s">
        <v>241</v>
      </c>
      <c r="F414" s="45" t="s">
        <v>242</v>
      </c>
      <c r="G414" s="46"/>
      <c r="H414" s="2" t="s">
        <v>16</v>
      </c>
      <c r="I414" s="43" t="s">
        <v>34</v>
      </c>
      <c r="J414" s="44"/>
      <c r="K414" s="50">
        <v>0.68</v>
      </c>
      <c r="L414" s="51"/>
      <c r="M414" s="52"/>
    </row>
    <row r="415" spans="1:13" ht="14.25">
      <c r="A415" s="8" t="s">
        <v>969</v>
      </c>
      <c r="B415" s="43" t="s">
        <v>1154</v>
      </c>
      <c r="C415" s="44"/>
      <c r="D415" s="9" t="s">
        <v>31</v>
      </c>
      <c r="E415" s="8" t="s">
        <v>241</v>
      </c>
      <c r="F415" s="45" t="s">
        <v>242</v>
      </c>
      <c r="G415" s="46"/>
      <c r="H415" s="2" t="s">
        <v>16</v>
      </c>
      <c r="I415" s="43" t="s">
        <v>34</v>
      </c>
      <c r="J415" s="44"/>
      <c r="K415" s="50">
        <v>1.4</v>
      </c>
      <c r="L415" s="51"/>
      <c r="M415" s="52"/>
    </row>
    <row r="416" spans="1:13" ht="14.25">
      <c r="A416" s="8" t="s">
        <v>969</v>
      </c>
      <c r="B416" s="43" t="s">
        <v>885</v>
      </c>
      <c r="C416" s="44"/>
      <c r="D416" s="9" t="s">
        <v>31</v>
      </c>
      <c r="E416" s="8" t="s">
        <v>241</v>
      </c>
      <c r="F416" s="45" t="s">
        <v>242</v>
      </c>
      <c r="G416" s="46"/>
      <c r="H416" s="2" t="s">
        <v>16</v>
      </c>
      <c r="I416" s="43" t="s">
        <v>34</v>
      </c>
      <c r="J416" s="44"/>
      <c r="K416" s="50">
        <v>2.47</v>
      </c>
      <c r="L416" s="51"/>
      <c r="M416" s="52"/>
    </row>
    <row r="417" spans="1:13" ht="14.25">
      <c r="A417" s="8" t="s">
        <v>969</v>
      </c>
      <c r="B417" s="43" t="s">
        <v>1068</v>
      </c>
      <c r="C417" s="44"/>
      <c r="D417" s="9" t="s">
        <v>31</v>
      </c>
      <c r="E417" s="8" t="s">
        <v>241</v>
      </c>
      <c r="F417" s="45" t="s">
        <v>242</v>
      </c>
      <c r="G417" s="46"/>
      <c r="H417" s="2" t="s">
        <v>16</v>
      </c>
      <c r="I417" s="43" t="s">
        <v>34</v>
      </c>
      <c r="J417" s="44"/>
      <c r="K417" s="50">
        <v>4.46</v>
      </c>
      <c r="L417" s="51"/>
      <c r="M417" s="52"/>
    </row>
    <row r="418" spans="1:13" ht="14.25">
      <c r="A418" s="8" t="s">
        <v>969</v>
      </c>
      <c r="B418" s="43" t="s">
        <v>994</v>
      </c>
      <c r="C418" s="44"/>
      <c r="D418" s="9" t="s">
        <v>31</v>
      </c>
      <c r="E418" s="8" t="s">
        <v>241</v>
      </c>
      <c r="F418" s="45" t="s">
        <v>242</v>
      </c>
      <c r="G418" s="46"/>
      <c r="H418" s="2" t="s">
        <v>16</v>
      </c>
      <c r="I418" s="43" t="s">
        <v>34</v>
      </c>
      <c r="J418" s="44"/>
      <c r="K418" s="50">
        <v>1.11</v>
      </c>
      <c r="L418" s="51"/>
      <c r="M418" s="52"/>
    </row>
    <row r="419" spans="1:13" ht="14.25">
      <c r="A419" s="8" t="s">
        <v>969</v>
      </c>
      <c r="B419" s="43" t="s">
        <v>1069</v>
      </c>
      <c r="C419" s="44"/>
      <c r="D419" s="9" t="s">
        <v>31</v>
      </c>
      <c r="E419" s="8" t="s">
        <v>241</v>
      </c>
      <c r="F419" s="45" t="s">
        <v>242</v>
      </c>
      <c r="G419" s="46"/>
      <c r="H419" s="2" t="s">
        <v>16</v>
      </c>
      <c r="I419" s="43" t="s">
        <v>34</v>
      </c>
      <c r="J419" s="44"/>
      <c r="K419" s="50">
        <v>0.66</v>
      </c>
      <c r="L419" s="51"/>
      <c r="M419" s="52"/>
    </row>
    <row r="420" spans="1:13" ht="14.25">
      <c r="A420" s="8" t="s">
        <v>969</v>
      </c>
      <c r="B420" s="43" t="s">
        <v>780</v>
      </c>
      <c r="C420" s="44"/>
      <c r="D420" s="9" t="s">
        <v>31</v>
      </c>
      <c r="E420" s="8" t="s">
        <v>241</v>
      </c>
      <c r="F420" s="45" t="s">
        <v>242</v>
      </c>
      <c r="G420" s="46"/>
      <c r="H420" s="2" t="s">
        <v>16</v>
      </c>
      <c r="I420" s="43" t="s">
        <v>34</v>
      </c>
      <c r="J420" s="44"/>
      <c r="K420" s="50">
        <v>2.26</v>
      </c>
      <c r="L420" s="51"/>
      <c r="M420" s="52"/>
    </row>
    <row r="421" spans="1:13" ht="14.25">
      <c r="A421" s="8" t="s">
        <v>969</v>
      </c>
      <c r="B421" s="43" t="s">
        <v>1155</v>
      </c>
      <c r="C421" s="44"/>
      <c r="D421" s="9" t="s">
        <v>206</v>
      </c>
      <c r="E421" s="8" t="s">
        <v>241</v>
      </c>
      <c r="F421" s="45" t="s">
        <v>242</v>
      </c>
      <c r="G421" s="46"/>
      <c r="H421" s="2" t="s">
        <v>16</v>
      </c>
      <c r="I421" s="43" t="s">
        <v>34</v>
      </c>
      <c r="J421" s="44"/>
      <c r="K421" s="50">
        <v>2.43</v>
      </c>
      <c r="L421" s="51"/>
      <c r="M421" s="52"/>
    </row>
    <row r="422" spans="1:13" ht="14.25">
      <c r="A422" s="8" t="s">
        <v>969</v>
      </c>
      <c r="B422" s="43" t="s">
        <v>1156</v>
      </c>
      <c r="C422" s="44"/>
      <c r="D422" s="9" t="s">
        <v>31</v>
      </c>
      <c r="E422" s="8" t="s">
        <v>241</v>
      </c>
      <c r="F422" s="45" t="s">
        <v>242</v>
      </c>
      <c r="G422" s="46"/>
      <c r="H422" s="2" t="s">
        <v>16</v>
      </c>
      <c r="I422" s="43" t="s">
        <v>34</v>
      </c>
      <c r="J422" s="44"/>
      <c r="K422" s="50">
        <v>1.82</v>
      </c>
      <c r="L422" s="51"/>
      <c r="M422" s="52"/>
    </row>
    <row r="423" spans="1:13" ht="15" thickBot="1">
      <c r="A423" s="8" t="s">
        <v>969</v>
      </c>
      <c r="B423" s="43" t="s">
        <v>1157</v>
      </c>
      <c r="C423" s="44"/>
      <c r="D423" s="9" t="s">
        <v>31</v>
      </c>
      <c r="E423" s="8" t="s">
        <v>241</v>
      </c>
      <c r="F423" s="45" t="s">
        <v>242</v>
      </c>
      <c r="G423" s="46"/>
      <c r="H423" s="2" t="s">
        <v>16</v>
      </c>
      <c r="I423" s="43" t="s">
        <v>34</v>
      </c>
      <c r="J423" s="44"/>
      <c r="K423" s="50">
        <v>0.3</v>
      </c>
      <c r="L423" s="51"/>
      <c r="M423" s="52"/>
    </row>
    <row r="424" spans="1:15" ht="15" thickBot="1">
      <c r="A424" s="53" t="s">
        <v>1158</v>
      </c>
      <c r="B424" s="54"/>
      <c r="C424" s="54"/>
      <c r="D424" s="54"/>
      <c r="E424" s="54" t="s">
        <v>1159</v>
      </c>
      <c r="F424" s="54"/>
      <c r="G424" s="54"/>
      <c r="H424" s="6" t="s">
        <v>26</v>
      </c>
      <c r="I424" s="57" t="s">
        <v>27</v>
      </c>
      <c r="J424" s="58"/>
      <c r="K424" s="59">
        <v>11.01</v>
      </c>
      <c r="L424" s="59"/>
      <c r="M424" s="60"/>
      <c r="O424" s="20">
        <v>11.01</v>
      </c>
    </row>
    <row r="425" spans="1:16" ht="15" thickBot="1">
      <c r="A425" s="55"/>
      <c r="B425" s="56"/>
      <c r="C425" s="56"/>
      <c r="D425" s="56"/>
      <c r="E425" s="56"/>
      <c r="F425" s="56"/>
      <c r="G425" s="56"/>
      <c r="H425" s="7" t="s">
        <v>26</v>
      </c>
      <c r="I425" s="61" t="s">
        <v>28</v>
      </c>
      <c r="J425" s="62"/>
      <c r="K425" s="63">
        <v>1.16</v>
      </c>
      <c r="L425" s="63"/>
      <c r="M425" s="64"/>
      <c r="P425" s="19">
        <f>P428</f>
        <v>1.16</v>
      </c>
    </row>
    <row r="426" spans="1:13" ht="14.25">
      <c r="A426" s="8" t="s">
        <v>960</v>
      </c>
      <c r="B426" s="43" t="s">
        <v>1160</v>
      </c>
      <c r="C426" s="44"/>
      <c r="D426" s="9" t="s">
        <v>31</v>
      </c>
      <c r="E426" s="8" t="s">
        <v>182</v>
      </c>
      <c r="F426" s="45" t="s">
        <v>183</v>
      </c>
      <c r="G426" s="46"/>
      <c r="H426" s="2" t="s">
        <v>15</v>
      </c>
      <c r="I426" s="43" t="s">
        <v>160</v>
      </c>
      <c r="J426" s="44"/>
      <c r="K426" s="50">
        <v>0.47</v>
      </c>
      <c r="L426" s="51"/>
      <c r="M426" s="52"/>
    </row>
    <row r="427" spans="1:13" ht="14.25">
      <c r="A427" s="8" t="s">
        <v>960</v>
      </c>
      <c r="B427" s="43" t="s">
        <v>1160</v>
      </c>
      <c r="C427" s="44"/>
      <c r="D427" s="9" t="s">
        <v>31</v>
      </c>
      <c r="E427" s="8" t="s">
        <v>203</v>
      </c>
      <c r="F427" s="45" t="s">
        <v>204</v>
      </c>
      <c r="G427" s="46"/>
      <c r="H427" s="2" t="s">
        <v>14</v>
      </c>
      <c r="I427" s="43" t="s">
        <v>160</v>
      </c>
      <c r="J427" s="44"/>
      <c r="K427" s="50">
        <v>0.47</v>
      </c>
      <c r="L427" s="51"/>
      <c r="M427" s="52"/>
    </row>
    <row r="428" spans="1:16" ht="15" thickBot="1">
      <c r="A428" s="8" t="s">
        <v>960</v>
      </c>
      <c r="B428" s="43" t="s">
        <v>1160</v>
      </c>
      <c r="C428" s="44"/>
      <c r="D428" s="9" t="s">
        <v>31</v>
      </c>
      <c r="E428" s="8" t="s">
        <v>156</v>
      </c>
      <c r="F428" s="45" t="s">
        <v>157</v>
      </c>
      <c r="G428" s="46"/>
      <c r="H428" s="2" t="s">
        <v>15</v>
      </c>
      <c r="I428" s="43" t="s">
        <v>154</v>
      </c>
      <c r="J428" s="44"/>
      <c r="K428" s="71">
        <v>0.8</v>
      </c>
      <c r="L428" s="72"/>
      <c r="M428" s="73"/>
      <c r="P428" s="21">
        <v>1.16</v>
      </c>
    </row>
    <row r="429" spans="1:15" ht="15" thickBot="1">
      <c r="A429" s="53" t="s">
        <v>388</v>
      </c>
      <c r="B429" s="54"/>
      <c r="C429" s="54"/>
      <c r="D429" s="54"/>
      <c r="E429" s="54" t="s">
        <v>389</v>
      </c>
      <c r="F429" s="54"/>
      <c r="G429" s="54"/>
      <c r="H429" s="6" t="s">
        <v>26</v>
      </c>
      <c r="I429" s="57" t="s">
        <v>27</v>
      </c>
      <c r="J429" s="58"/>
      <c r="K429" s="59">
        <v>300.82</v>
      </c>
      <c r="L429" s="59"/>
      <c r="M429" s="60"/>
      <c r="O429" s="19">
        <v>300.82</v>
      </c>
    </row>
    <row r="430" spans="1:16" ht="15" thickBot="1">
      <c r="A430" s="55"/>
      <c r="B430" s="56"/>
      <c r="C430" s="56"/>
      <c r="D430" s="56"/>
      <c r="E430" s="56"/>
      <c r="F430" s="56"/>
      <c r="G430" s="56"/>
      <c r="H430" s="7" t="s">
        <v>26</v>
      </c>
      <c r="I430" s="61" t="s">
        <v>28</v>
      </c>
      <c r="J430" s="62"/>
      <c r="K430" s="63">
        <v>0</v>
      </c>
      <c r="L430" s="63"/>
      <c r="M430" s="64"/>
      <c r="P430" s="19"/>
    </row>
    <row r="431" spans="1:13" ht="14.25">
      <c r="A431" s="8" t="s">
        <v>956</v>
      </c>
      <c r="B431" s="43" t="s">
        <v>1091</v>
      </c>
      <c r="C431" s="44"/>
      <c r="D431" s="9" t="s">
        <v>31</v>
      </c>
      <c r="E431" s="8" t="s">
        <v>1161</v>
      </c>
      <c r="F431" s="45" t="s">
        <v>1162</v>
      </c>
      <c r="G431" s="46"/>
      <c r="H431" s="2" t="s">
        <v>15</v>
      </c>
      <c r="I431" s="43" t="s">
        <v>160</v>
      </c>
      <c r="J431" s="44"/>
      <c r="K431" s="50">
        <v>10.52</v>
      </c>
      <c r="L431" s="51"/>
      <c r="M431" s="52"/>
    </row>
    <row r="432" spans="1:13" ht="14.25">
      <c r="A432" s="8" t="s">
        <v>956</v>
      </c>
      <c r="B432" s="43" t="s">
        <v>1163</v>
      </c>
      <c r="C432" s="44"/>
      <c r="D432" s="9" t="s">
        <v>31</v>
      </c>
      <c r="E432" s="8" t="s">
        <v>390</v>
      </c>
      <c r="F432" s="45" t="s">
        <v>391</v>
      </c>
      <c r="G432" s="46"/>
      <c r="H432" s="2" t="s">
        <v>17</v>
      </c>
      <c r="I432" s="43" t="s">
        <v>160</v>
      </c>
      <c r="J432" s="44"/>
      <c r="K432" s="50">
        <v>0.56</v>
      </c>
      <c r="L432" s="51"/>
      <c r="M432" s="52"/>
    </row>
    <row r="433" spans="1:13" ht="14.25">
      <c r="A433" s="8" t="s">
        <v>962</v>
      </c>
      <c r="B433" s="43" t="s">
        <v>165</v>
      </c>
      <c r="C433" s="44"/>
      <c r="D433" s="9" t="s">
        <v>31</v>
      </c>
      <c r="E433" s="8" t="s">
        <v>390</v>
      </c>
      <c r="F433" s="45" t="s">
        <v>391</v>
      </c>
      <c r="G433" s="46"/>
      <c r="H433" s="2" t="s">
        <v>15</v>
      </c>
      <c r="I433" s="43" t="s">
        <v>160</v>
      </c>
      <c r="J433" s="44"/>
      <c r="K433" s="50">
        <v>1.5</v>
      </c>
      <c r="L433" s="51"/>
      <c r="M433" s="52"/>
    </row>
    <row r="434" spans="1:13" ht="14.25">
      <c r="A434" s="8" t="s">
        <v>962</v>
      </c>
      <c r="B434" s="43" t="s">
        <v>165</v>
      </c>
      <c r="C434" s="44"/>
      <c r="D434" s="9" t="s">
        <v>31</v>
      </c>
      <c r="E434" s="8" t="s">
        <v>195</v>
      </c>
      <c r="F434" s="45" t="s">
        <v>196</v>
      </c>
      <c r="G434" s="46"/>
      <c r="H434" s="2" t="s">
        <v>14</v>
      </c>
      <c r="I434" s="43" t="s">
        <v>160</v>
      </c>
      <c r="J434" s="44"/>
      <c r="K434" s="50">
        <v>1.5</v>
      </c>
      <c r="L434" s="51"/>
      <c r="M434" s="52"/>
    </row>
    <row r="435" spans="1:13" ht="14.25">
      <c r="A435" s="8" t="s">
        <v>969</v>
      </c>
      <c r="B435" s="43" t="s">
        <v>1150</v>
      </c>
      <c r="C435" s="44"/>
      <c r="D435" s="9" t="s">
        <v>31</v>
      </c>
      <c r="E435" s="8" t="s">
        <v>203</v>
      </c>
      <c r="F435" s="45" t="s">
        <v>204</v>
      </c>
      <c r="G435" s="46"/>
      <c r="H435" s="2" t="s">
        <v>14</v>
      </c>
      <c r="I435" s="43" t="s">
        <v>160</v>
      </c>
      <c r="J435" s="44"/>
      <c r="K435" s="50">
        <v>0.59</v>
      </c>
      <c r="L435" s="51"/>
      <c r="M435" s="52"/>
    </row>
    <row r="436" spans="1:13" ht="15" thickBot="1">
      <c r="A436" s="8" t="s">
        <v>969</v>
      </c>
      <c r="B436" s="43" t="s">
        <v>1150</v>
      </c>
      <c r="C436" s="44"/>
      <c r="D436" s="9" t="s">
        <v>31</v>
      </c>
      <c r="E436" s="8" t="s">
        <v>390</v>
      </c>
      <c r="F436" s="45" t="s">
        <v>391</v>
      </c>
      <c r="G436" s="46"/>
      <c r="H436" s="2" t="s">
        <v>16</v>
      </c>
      <c r="I436" s="43" t="s">
        <v>160</v>
      </c>
      <c r="J436" s="44"/>
      <c r="K436" s="50">
        <v>0.59</v>
      </c>
      <c r="L436" s="51"/>
      <c r="M436" s="52"/>
    </row>
    <row r="437" spans="1:15" ht="15" thickBot="1">
      <c r="A437" s="53" t="s">
        <v>395</v>
      </c>
      <c r="B437" s="54"/>
      <c r="C437" s="54"/>
      <c r="D437" s="54"/>
      <c r="E437" s="54" t="s">
        <v>396</v>
      </c>
      <c r="F437" s="54"/>
      <c r="G437" s="54"/>
      <c r="H437" s="6" t="s">
        <v>26</v>
      </c>
      <c r="I437" s="57" t="s">
        <v>27</v>
      </c>
      <c r="J437" s="58"/>
      <c r="K437" s="59">
        <v>0</v>
      </c>
      <c r="L437" s="59"/>
      <c r="M437" s="60"/>
      <c r="O437" s="19"/>
    </row>
    <row r="438" spans="1:16" ht="15" thickBot="1">
      <c r="A438" s="55"/>
      <c r="B438" s="56"/>
      <c r="C438" s="56"/>
      <c r="D438" s="56"/>
      <c r="E438" s="56"/>
      <c r="F438" s="56"/>
      <c r="G438" s="56"/>
      <c r="H438" s="7" t="s">
        <v>26</v>
      </c>
      <c r="I438" s="61" t="s">
        <v>28</v>
      </c>
      <c r="J438" s="62"/>
      <c r="K438" s="63">
        <v>227.55</v>
      </c>
      <c r="L438" s="63"/>
      <c r="M438" s="64"/>
      <c r="P438" s="19">
        <f>P442+P445</f>
        <v>6.9799999999999995</v>
      </c>
    </row>
    <row r="439" spans="1:13" ht="14.25">
      <c r="A439" s="8" t="s">
        <v>960</v>
      </c>
      <c r="B439" s="43" t="s">
        <v>1016</v>
      </c>
      <c r="C439" s="44"/>
      <c r="D439" s="9" t="s">
        <v>31</v>
      </c>
      <c r="E439" s="8" t="s">
        <v>199</v>
      </c>
      <c r="F439" s="45" t="s">
        <v>200</v>
      </c>
      <c r="G439" s="46"/>
      <c r="H439" s="2" t="s">
        <v>14</v>
      </c>
      <c r="I439" s="43" t="s">
        <v>201</v>
      </c>
      <c r="J439" s="44"/>
      <c r="K439" s="50">
        <v>6</v>
      </c>
      <c r="L439" s="51"/>
      <c r="M439" s="52"/>
    </row>
    <row r="440" spans="1:13" ht="14.25">
      <c r="A440" s="8" t="s">
        <v>960</v>
      </c>
      <c r="B440" s="43" t="s">
        <v>1016</v>
      </c>
      <c r="C440" s="44"/>
      <c r="D440" s="9" t="s">
        <v>31</v>
      </c>
      <c r="E440" s="8" t="s">
        <v>390</v>
      </c>
      <c r="F440" s="45" t="s">
        <v>391</v>
      </c>
      <c r="G440" s="46"/>
      <c r="H440" s="2" t="s">
        <v>15</v>
      </c>
      <c r="I440" s="43" t="s">
        <v>160</v>
      </c>
      <c r="J440" s="44"/>
      <c r="K440" s="50">
        <v>2.44</v>
      </c>
      <c r="L440" s="51"/>
      <c r="M440" s="52"/>
    </row>
    <row r="441" spans="1:13" ht="14.25">
      <c r="A441" s="8" t="s">
        <v>960</v>
      </c>
      <c r="B441" s="43" t="s">
        <v>1016</v>
      </c>
      <c r="C441" s="44"/>
      <c r="D441" s="9" t="s">
        <v>31</v>
      </c>
      <c r="E441" s="8" t="s">
        <v>195</v>
      </c>
      <c r="F441" s="45" t="s">
        <v>196</v>
      </c>
      <c r="G441" s="46"/>
      <c r="H441" s="2" t="s">
        <v>14</v>
      </c>
      <c r="I441" s="43" t="s">
        <v>160</v>
      </c>
      <c r="J441" s="44"/>
      <c r="K441" s="50">
        <v>2.44</v>
      </c>
      <c r="L441" s="51"/>
      <c r="M441" s="52"/>
    </row>
    <row r="442" spans="1:16" ht="14.25">
      <c r="A442" s="8" t="s">
        <v>960</v>
      </c>
      <c r="B442" s="43" t="s">
        <v>1016</v>
      </c>
      <c r="C442" s="44"/>
      <c r="D442" s="9" t="s">
        <v>31</v>
      </c>
      <c r="E442" s="8" t="s">
        <v>168</v>
      </c>
      <c r="F442" s="45" t="s">
        <v>169</v>
      </c>
      <c r="G442" s="46"/>
      <c r="H442" s="2" t="s">
        <v>15</v>
      </c>
      <c r="I442" s="43" t="s">
        <v>154</v>
      </c>
      <c r="J442" s="44"/>
      <c r="K442" s="71">
        <v>4.74</v>
      </c>
      <c r="L442" s="72"/>
      <c r="M442" s="73"/>
      <c r="P442" s="21">
        <v>4.27</v>
      </c>
    </row>
    <row r="443" spans="1:13" ht="14.25">
      <c r="A443" s="8" t="s">
        <v>960</v>
      </c>
      <c r="B443" s="43" t="s">
        <v>1019</v>
      </c>
      <c r="C443" s="44"/>
      <c r="D443" s="9" t="s">
        <v>31</v>
      </c>
      <c r="E443" s="8" t="s">
        <v>195</v>
      </c>
      <c r="F443" s="45" t="s">
        <v>196</v>
      </c>
      <c r="G443" s="46"/>
      <c r="H443" s="2" t="s">
        <v>14</v>
      </c>
      <c r="I443" s="43" t="s">
        <v>160</v>
      </c>
      <c r="J443" s="44"/>
      <c r="K443" s="50">
        <v>1.04</v>
      </c>
      <c r="L443" s="51"/>
      <c r="M443" s="52"/>
    </row>
    <row r="444" spans="1:13" ht="14.25">
      <c r="A444" s="8" t="s">
        <v>960</v>
      </c>
      <c r="B444" s="43" t="s">
        <v>1019</v>
      </c>
      <c r="C444" s="44"/>
      <c r="D444" s="9" t="s">
        <v>31</v>
      </c>
      <c r="E444" s="8" t="s">
        <v>390</v>
      </c>
      <c r="F444" s="45" t="s">
        <v>391</v>
      </c>
      <c r="G444" s="46"/>
      <c r="H444" s="2" t="s">
        <v>15</v>
      </c>
      <c r="I444" s="43" t="s">
        <v>160</v>
      </c>
      <c r="J444" s="44"/>
      <c r="K444" s="50">
        <v>1.04</v>
      </c>
      <c r="L444" s="51"/>
      <c r="M444" s="52"/>
    </row>
    <row r="445" spans="1:16" ht="14.25">
      <c r="A445" s="8" t="s">
        <v>960</v>
      </c>
      <c r="B445" s="43" t="s">
        <v>1019</v>
      </c>
      <c r="C445" s="44"/>
      <c r="D445" s="9" t="s">
        <v>31</v>
      </c>
      <c r="E445" s="8" t="s">
        <v>156</v>
      </c>
      <c r="F445" s="45" t="s">
        <v>157</v>
      </c>
      <c r="G445" s="46"/>
      <c r="H445" s="2" t="s">
        <v>15</v>
      </c>
      <c r="I445" s="43" t="s">
        <v>154</v>
      </c>
      <c r="J445" s="44"/>
      <c r="K445" s="71">
        <v>1.87</v>
      </c>
      <c r="L445" s="72"/>
      <c r="M445" s="73"/>
      <c r="P445" s="21">
        <v>2.71</v>
      </c>
    </row>
    <row r="446" spans="1:13" ht="15" thickBot="1">
      <c r="A446" s="65" t="s">
        <v>397</v>
      </c>
      <c r="B446" s="66"/>
      <c r="C446" s="66"/>
      <c r="D446" s="66"/>
      <c r="E446" s="66" t="s">
        <v>398</v>
      </c>
      <c r="F446" s="66"/>
      <c r="G446" s="66"/>
      <c r="H446" s="66"/>
      <c r="I446" s="66"/>
      <c r="J446" s="66"/>
      <c r="K446" s="66"/>
      <c r="L446" s="66"/>
      <c r="M446" s="67"/>
    </row>
    <row r="447" spans="1:15" ht="15" thickBot="1">
      <c r="A447" s="53" t="s">
        <v>399</v>
      </c>
      <c r="B447" s="54"/>
      <c r="C447" s="54"/>
      <c r="D447" s="54"/>
      <c r="E447" s="54" t="s">
        <v>400</v>
      </c>
      <c r="F447" s="54"/>
      <c r="G447" s="54"/>
      <c r="H447" s="6" t="s">
        <v>26</v>
      </c>
      <c r="I447" s="57" t="s">
        <v>27</v>
      </c>
      <c r="J447" s="58"/>
      <c r="K447" s="59">
        <v>130</v>
      </c>
      <c r="L447" s="59"/>
      <c r="M447" s="60"/>
      <c r="O447" s="19">
        <v>130</v>
      </c>
    </row>
    <row r="448" spans="1:16" ht="15" thickBot="1">
      <c r="A448" s="55"/>
      <c r="B448" s="56"/>
      <c r="C448" s="56"/>
      <c r="D448" s="56"/>
      <c r="E448" s="56"/>
      <c r="F448" s="56"/>
      <c r="G448" s="56"/>
      <c r="H448" s="7" t="s">
        <v>26</v>
      </c>
      <c r="I448" s="61" t="s">
        <v>28</v>
      </c>
      <c r="J448" s="62"/>
      <c r="K448" s="63">
        <v>10</v>
      </c>
      <c r="L448" s="63"/>
      <c r="M448" s="64"/>
      <c r="P448" s="19">
        <v>10</v>
      </c>
    </row>
    <row r="449" spans="1:13" ht="14.25">
      <c r="A449" s="8" t="s">
        <v>953</v>
      </c>
      <c r="B449" s="43" t="s">
        <v>401</v>
      </c>
      <c r="C449" s="44"/>
      <c r="D449" s="9" t="s">
        <v>402</v>
      </c>
      <c r="E449" s="8" t="s">
        <v>403</v>
      </c>
      <c r="F449" s="45" t="s">
        <v>404</v>
      </c>
      <c r="G449" s="46"/>
      <c r="H449" s="2" t="s">
        <v>14</v>
      </c>
      <c r="I449" s="43" t="s">
        <v>208</v>
      </c>
      <c r="J449" s="44"/>
      <c r="K449" s="50">
        <v>55</v>
      </c>
      <c r="L449" s="51"/>
      <c r="M449" s="52"/>
    </row>
    <row r="450" spans="1:13" ht="14.25">
      <c r="A450" s="8" t="s">
        <v>956</v>
      </c>
      <c r="B450" s="43" t="s">
        <v>401</v>
      </c>
      <c r="C450" s="44"/>
      <c r="D450" s="9" t="s">
        <v>402</v>
      </c>
      <c r="E450" s="8" t="s">
        <v>403</v>
      </c>
      <c r="F450" s="45" t="s">
        <v>404</v>
      </c>
      <c r="G450" s="46"/>
      <c r="H450" s="2" t="s">
        <v>14</v>
      </c>
      <c r="I450" s="43" t="s">
        <v>208</v>
      </c>
      <c r="J450" s="44"/>
      <c r="K450" s="50">
        <v>70</v>
      </c>
      <c r="L450" s="51"/>
      <c r="M450" s="52"/>
    </row>
    <row r="451" spans="1:13" ht="14.25">
      <c r="A451" s="8" t="s">
        <v>958</v>
      </c>
      <c r="B451" s="43" t="s">
        <v>401</v>
      </c>
      <c r="C451" s="44"/>
      <c r="D451" s="9" t="s">
        <v>402</v>
      </c>
      <c r="E451" s="8" t="s">
        <v>403</v>
      </c>
      <c r="F451" s="45" t="s">
        <v>404</v>
      </c>
      <c r="G451" s="46"/>
      <c r="H451" s="2" t="s">
        <v>14</v>
      </c>
      <c r="I451" s="43" t="s">
        <v>208</v>
      </c>
      <c r="J451" s="44"/>
      <c r="K451" s="50">
        <v>50</v>
      </c>
      <c r="L451" s="51"/>
      <c r="M451" s="52"/>
    </row>
    <row r="452" spans="1:13" ht="14.25">
      <c r="A452" s="8" t="s">
        <v>960</v>
      </c>
      <c r="B452" s="43" t="s">
        <v>401</v>
      </c>
      <c r="C452" s="44"/>
      <c r="D452" s="9" t="s">
        <v>402</v>
      </c>
      <c r="E452" s="8" t="s">
        <v>403</v>
      </c>
      <c r="F452" s="45" t="s">
        <v>404</v>
      </c>
      <c r="G452" s="46"/>
      <c r="H452" s="2" t="s">
        <v>14</v>
      </c>
      <c r="I452" s="43" t="s">
        <v>208</v>
      </c>
      <c r="J452" s="44"/>
      <c r="K452" s="50">
        <v>66</v>
      </c>
      <c r="L452" s="51"/>
      <c r="M452" s="52"/>
    </row>
    <row r="453" spans="1:16" ht="14.25">
      <c r="A453" s="8" t="s">
        <v>960</v>
      </c>
      <c r="B453" s="43" t="s">
        <v>401</v>
      </c>
      <c r="C453" s="44"/>
      <c r="D453" s="9" t="s">
        <v>402</v>
      </c>
      <c r="E453" s="8" t="s">
        <v>136</v>
      </c>
      <c r="F453" s="45" t="s">
        <v>137</v>
      </c>
      <c r="G453" s="46"/>
      <c r="H453" s="2" t="s">
        <v>14</v>
      </c>
      <c r="I453" s="43" t="s">
        <v>138</v>
      </c>
      <c r="J453" s="44"/>
      <c r="K453" s="71">
        <v>6</v>
      </c>
      <c r="L453" s="72"/>
      <c r="M453" s="73"/>
      <c r="P453" s="21">
        <v>6</v>
      </c>
    </row>
    <row r="454" spans="1:16" ht="14.25">
      <c r="A454" s="8" t="s">
        <v>962</v>
      </c>
      <c r="B454" s="43" t="s">
        <v>401</v>
      </c>
      <c r="C454" s="44"/>
      <c r="D454" s="9" t="s">
        <v>402</v>
      </c>
      <c r="E454" s="8" t="s">
        <v>136</v>
      </c>
      <c r="F454" s="45" t="s">
        <v>137</v>
      </c>
      <c r="G454" s="46"/>
      <c r="H454" s="2" t="s">
        <v>14</v>
      </c>
      <c r="I454" s="43" t="s">
        <v>138</v>
      </c>
      <c r="J454" s="44"/>
      <c r="K454" s="71">
        <v>4</v>
      </c>
      <c r="L454" s="72"/>
      <c r="M454" s="73"/>
      <c r="P454" s="21">
        <v>4</v>
      </c>
    </row>
    <row r="455" spans="1:13" ht="14.25">
      <c r="A455" s="8" t="s">
        <v>962</v>
      </c>
      <c r="B455" s="43" t="s">
        <v>401</v>
      </c>
      <c r="C455" s="44"/>
      <c r="D455" s="9" t="s">
        <v>402</v>
      </c>
      <c r="E455" s="8" t="s">
        <v>403</v>
      </c>
      <c r="F455" s="45" t="s">
        <v>404</v>
      </c>
      <c r="G455" s="46"/>
      <c r="H455" s="2" t="s">
        <v>14</v>
      </c>
      <c r="I455" s="43" t="s">
        <v>208</v>
      </c>
      <c r="J455" s="44"/>
      <c r="K455" s="50">
        <v>60</v>
      </c>
      <c r="L455" s="51"/>
      <c r="M455" s="52"/>
    </row>
    <row r="456" spans="1:13" ht="15" thickBot="1">
      <c r="A456" s="8" t="s">
        <v>969</v>
      </c>
      <c r="B456" s="43" t="s">
        <v>401</v>
      </c>
      <c r="C456" s="44"/>
      <c r="D456" s="9" t="s">
        <v>402</v>
      </c>
      <c r="E456" s="8" t="s">
        <v>403</v>
      </c>
      <c r="F456" s="45" t="s">
        <v>404</v>
      </c>
      <c r="G456" s="46"/>
      <c r="H456" s="2" t="s">
        <v>14</v>
      </c>
      <c r="I456" s="43" t="s">
        <v>208</v>
      </c>
      <c r="J456" s="44"/>
      <c r="K456" s="50">
        <v>80</v>
      </c>
      <c r="L456" s="51"/>
      <c r="M456" s="52"/>
    </row>
    <row r="457" spans="1:15" ht="15" thickBot="1">
      <c r="A457" s="53" t="s">
        <v>1164</v>
      </c>
      <c r="B457" s="54"/>
      <c r="C457" s="54"/>
      <c r="D457" s="54"/>
      <c r="E457" s="54" t="s">
        <v>1165</v>
      </c>
      <c r="F457" s="54"/>
      <c r="G457" s="54"/>
      <c r="H457" s="6" t="s">
        <v>26</v>
      </c>
      <c r="I457" s="57" t="s">
        <v>27</v>
      </c>
      <c r="J457" s="58"/>
      <c r="K457" s="59">
        <v>36.27</v>
      </c>
      <c r="L457" s="59"/>
      <c r="M457" s="60"/>
      <c r="O457" s="19">
        <v>36.27</v>
      </c>
    </row>
    <row r="458" spans="1:16" ht="15" thickBot="1">
      <c r="A458" s="55"/>
      <c r="B458" s="56"/>
      <c r="C458" s="56"/>
      <c r="D458" s="56"/>
      <c r="E458" s="56"/>
      <c r="F458" s="56"/>
      <c r="G458" s="56"/>
      <c r="H458" s="7" t="s">
        <v>26</v>
      </c>
      <c r="I458" s="61" t="s">
        <v>28</v>
      </c>
      <c r="J458" s="62"/>
      <c r="K458" s="63">
        <v>0</v>
      </c>
      <c r="L458" s="63"/>
      <c r="M458" s="64"/>
      <c r="P458" s="19"/>
    </row>
    <row r="459" spans="1:13" ht="14.25">
      <c r="A459" s="8" t="s">
        <v>960</v>
      </c>
      <c r="B459" s="43" t="s">
        <v>1066</v>
      </c>
      <c r="C459" s="44"/>
      <c r="D459" s="9" t="s">
        <v>31</v>
      </c>
      <c r="E459" s="8" t="s">
        <v>195</v>
      </c>
      <c r="F459" s="45" t="s">
        <v>196</v>
      </c>
      <c r="G459" s="46"/>
      <c r="H459" s="2" t="s">
        <v>14</v>
      </c>
      <c r="I459" s="43" t="s">
        <v>160</v>
      </c>
      <c r="J459" s="44"/>
      <c r="K459" s="50">
        <v>1.42</v>
      </c>
      <c r="L459" s="51"/>
      <c r="M459" s="52"/>
    </row>
    <row r="460" spans="1:13" ht="14.25">
      <c r="A460" s="8" t="s">
        <v>960</v>
      </c>
      <c r="B460" s="43" t="s">
        <v>1066</v>
      </c>
      <c r="C460" s="44"/>
      <c r="D460" s="9" t="s">
        <v>31</v>
      </c>
      <c r="E460" s="8" t="s">
        <v>191</v>
      </c>
      <c r="F460" s="45" t="s">
        <v>192</v>
      </c>
      <c r="G460" s="46"/>
      <c r="H460" s="2" t="s">
        <v>14</v>
      </c>
      <c r="I460" s="43" t="s">
        <v>160</v>
      </c>
      <c r="J460" s="44"/>
      <c r="K460" s="50">
        <v>0.14</v>
      </c>
      <c r="L460" s="51"/>
      <c r="M460" s="52"/>
    </row>
    <row r="461" spans="1:13" ht="14.25">
      <c r="A461" s="8" t="s">
        <v>960</v>
      </c>
      <c r="B461" s="43" t="s">
        <v>1066</v>
      </c>
      <c r="C461" s="44"/>
      <c r="D461" s="9" t="s">
        <v>31</v>
      </c>
      <c r="E461" s="8" t="s">
        <v>182</v>
      </c>
      <c r="F461" s="45" t="s">
        <v>183</v>
      </c>
      <c r="G461" s="46"/>
      <c r="H461" s="2" t="s">
        <v>15</v>
      </c>
      <c r="I461" s="43" t="s">
        <v>160</v>
      </c>
      <c r="J461" s="44"/>
      <c r="K461" s="50">
        <v>1.42</v>
      </c>
      <c r="L461" s="51"/>
      <c r="M461" s="52"/>
    </row>
    <row r="462" spans="1:13" ht="15" thickBot="1">
      <c r="A462" s="8" t="s">
        <v>960</v>
      </c>
      <c r="B462" s="43" t="s">
        <v>1066</v>
      </c>
      <c r="C462" s="44"/>
      <c r="D462" s="9" t="s">
        <v>31</v>
      </c>
      <c r="E462" s="8" t="s">
        <v>189</v>
      </c>
      <c r="F462" s="45" t="s">
        <v>190</v>
      </c>
      <c r="G462" s="46"/>
      <c r="H462" s="2" t="s">
        <v>15</v>
      </c>
      <c r="I462" s="43" t="s">
        <v>160</v>
      </c>
      <c r="J462" s="44"/>
      <c r="K462" s="50">
        <v>0.14</v>
      </c>
      <c r="L462" s="51"/>
      <c r="M462" s="52"/>
    </row>
    <row r="463" spans="1:17" ht="15" thickBot="1">
      <c r="A463" s="53" t="s">
        <v>405</v>
      </c>
      <c r="B463" s="54"/>
      <c r="C463" s="54"/>
      <c r="D463" s="54"/>
      <c r="E463" s="54" t="s">
        <v>406</v>
      </c>
      <c r="F463" s="54"/>
      <c r="G463" s="54"/>
      <c r="H463" s="6" t="s">
        <v>26</v>
      </c>
      <c r="I463" s="57" t="s">
        <v>27</v>
      </c>
      <c r="J463" s="58"/>
      <c r="K463" s="59">
        <v>3214.88</v>
      </c>
      <c r="L463" s="59"/>
      <c r="M463" s="60"/>
      <c r="O463" s="20"/>
      <c r="Q463" s="22">
        <v>3214.88</v>
      </c>
    </row>
    <row r="464" spans="1:18" ht="15" thickBot="1">
      <c r="A464" s="55"/>
      <c r="B464" s="56"/>
      <c r="C464" s="56"/>
      <c r="D464" s="56"/>
      <c r="E464" s="56"/>
      <c r="F464" s="56"/>
      <c r="G464" s="56"/>
      <c r="H464" s="7" t="s">
        <v>26</v>
      </c>
      <c r="I464" s="61" t="s">
        <v>28</v>
      </c>
      <c r="J464" s="62"/>
      <c r="K464" s="63">
        <v>40</v>
      </c>
      <c r="L464" s="63"/>
      <c r="M464" s="64"/>
      <c r="P464" s="19"/>
      <c r="R464" s="22">
        <f>R467+R469+R472+R475+R478+R481+R484+R485+R488+R490+R493+R497+R499+R501+R504+R505+R508</f>
        <v>40</v>
      </c>
    </row>
    <row r="465" spans="1:13" ht="14.25">
      <c r="A465" s="8" t="s">
        <v>953</v>
      </c>
      <c r="B465" s="43" t="s">
        <v>124</v>
      </c>
      <c r="C465" s="44"/>
      <c r="D465" s="9" t="s">
        <v>31</v>
      </c>
      <c r="E465" s="8" t="s">
        <v>214</v>
      </c>
      <c r="F465" s="45" t="s">
        <v>215</v>
      </c>
      <c r="G465" s="46"/>
      <c r="H465" s="2" t="s">
        <v>14</v>
      </c>
      <c r="I465" s="43" t="s">
        <v>138</v>
      </c>
      <c r="J465" s="44"/>
      <c r="K465" s="50">
        <v>15</v>
      </c>
      <c r="L465" s="51"/>
      <c r="M465" s="52"/>
    </row>
    <row r="466" spans="1:13" ht="14.25">
      <c r="A466" s="8" t="s">
        <v>953</v>
      </c>
      <c r="B466" s="43" t="s">
        <v>124</v>
      </c>
      <c r="C466" s="44"/>
      <c r="D466" s="9" t="s">
        <v>31</v>
      </c>
      <c r="E466" s="8" t="s">
        <v>407</v>
      </c>
      <c r="F466" s="45" t="s">
        <v>408</v>
      </c>
      <c r="G466" s="46"/>
      <c r="H466" s="2" t="s">
        <v>14</v>
      </c>
      <c r="I466" s="43" t="s">
        <v>409</v>
      </c>
      <c r="J466" s="44"/>
      <c r="K466" s="50">
        <v>11.5</v>
      </c>
      <c r="L466" s="51"/>
      <c r="M466" s="52"/>
    </row>
    <row r="467" spans="1:18" ht="14.25">
      <c r="A467" s="8" t="s">
        <v>953</v>
      </c>
      <c r="B467" s="43" t="s">
        <v>124</v>
      </c>
      <c r="C467" s="44"/>
      <c r="D467" s="9" t="s">
        <v>31</v>
      </c>
      <c r="E467" s="8" t="s">
        <v>136</v>
      </c>
      <c r="F467" s="45" t="s">
        <v>137</v>
      </c>
      <c r="G467" s="46"/>
      <c r="H467" s="2" t="s">
        <v>14</v>
      </c>
      <c r="I467" s="43" t="s">
        <v>138</v>
      </c>
      <c r="J467" s="44"/>
      <c r="K467" s="71">
        <v>6</v>
      </c>
      <c r="L467" s="72"/>
      <c r="M467" s="73"/>
      <c r="R467" s="23">
        <v>6</v>
      </c>
    </row>
    <row r="468" spans="1:13" ht="14.25">
      <c r="A468" s="8" t="s">
        <v>953</v>
      </c>
      <c r="B468" s="43" t="s">
        <v>1055</v>
      </c>
      <c r="C468" s="44"/>
      <c r="D468" s="9" t="s">
        <v>31</v>
      </c>
      <c r="E468" s="8" t="s">
        <v>407</v>
      </c>
      <c r="F468" s="45" t="s">
        <v>408</v>
      </c>
      <c r="G468" s="46"/>
      <c r="H468" s="2" t="s">
        <v>14</v>
      </c>
      <c r="I468" s="43" t="s">
        <v>409</v>
      </c>
      <c r="J468" s="44"/>
      <c r="K468" s="50">
        <v>3.3</v>
      </c>
      <c r="L468" s="51"/>
      <c r="M468" s="52"/>
    </row>
    <row r="469" spans="1:18" ht="14.25">
      <c r="A469" s="8" t="s">
        <v>953</v>
      </c>
      <c r="B469" s="43" t="s">
        <v>1055</v>
      </c>
      <c r="C469" s="44"/>
      <c r="D469" s="9" t="s">
        <v>31</v>
      </c>
      <c r="E469" s="8" t="s">
        <v>136</v>
      </c>
      <c r="F469" s="45" t="s">
        <v>137</v>
      </c>
      <c r="G469" s="46"/>
      <c r="H469" s="2" t="s">
        <v>14</v>
      </c>
      <c r="I469" s="43" t="s">
        <v>138</v>
      </c>
      <c r="J469" s="44"/>
      <c r="K469" s="71">
        <v>1</v>
      </c>
      <c r="L469" s="72"/>
      <c r="M469" s="73"/>
      <c r="R469" s="23">
        <v>1</v>
      </c>
    </row>
    <row r="470" spans="1:13" ht="14.25">
      <c r="A470" s="8" t="s">
        <v>953</v>
      </c>
      <c r="B470" s="43" t="s">
        <v>1055</v>
      </c>
      <c r="C470" s="44"/>
      <c r="D470" s="9" t="s">
        <v>31</v>
      </c>
      <c r="E470" s="8" t="s">
        <v>214</v>
      </c>
      <c r="F470" s="45" t="s">
        <v>215</v>
      </c>
      <c r="G470" s="46"/>
      <c r="H470" s="2" t="s">
        <v>14</v>
      </c>
      <c r="I470" s="43" t="s">
        <v>138</v>
      </c>
      <c r="J470" s="44"/>
      <c r="K470" s="50">
        <v>3</v>
      </c>
      <c r="L470" s="51"/>
      <c r="M470" s="52"/>
    </row>
    <row r="471" spans="1:13" ht="14.25">
      <c r="A471" s="8" t="s">
        <v>953</v>
      </c>
      <c r="B471" s="43" t="s">
        <v>1056</v>
      </c>
      <c r="C471" s="44"/>
      <c r="D471" s="9" t="s">
        <v>31</v>
      </c>
      <c r="E471" s="8" t="s">
        <v>407</v>
      </c>
      <c r="F471" s="45" t="s">
        <v>408</v>
      </c>
      <c r="G471" s="46"/>
      <c r="H471" s="2" t="s">
        <v>14</v>
      </c>
      <c r="I471" s="43" t="s">
        <v>409</v>
      </c>
      <c r="J471" s="44"/>
      <c r="K471" s="50">
        <v>5.5</v>
      </c>
      <c r="L471" s="51"/>
      <c r="M471" s="52"/>
    </row>
    <row r="472" spans="1:18" ht="14.25">
      <c r="A472" s="8" t="s">
        <v>953</v>
      </c>
      <c r="B472" s="43" t="s">
        <v>1056</v>
      </c>
      <c r="C472" s="44"/>
      <c r="D472" s="9" t="s">
        <v>31</v>
      </c>
      <c r="E472" s="8" t="s">
        <v>136</v>
      </c>
      <c r="F472" s="45" t="s">
        <v>137</v>
      </c>
      <c r="G472" s="46"/>
      <c r="H472" s="2" t="s">
        <v>14</v>
      </c>
      <c r="I472" s="43" t="s">
        <v>138</v>
      </c>
      <c r="J472" s="44"/>
      <c r="K472" s="71">
        <v>2</v>
      </c>
      <c r="L472" s="72"/>
      <c r="M472" s="73"/>
      <c r="R472" s="23">
        <v>2</v>
      </c>
    </row>
    <row r="473" spans="1:13" ht="14.25">
      <c r="A473" s="8" t="s">
        <v>953</v>
      </c>
      <c r="B473" s="43" t="s">
        <v>1056</v>
      </c>
      <c r="C473" s="44"/>
      <c r="D473" s="9" t="s">
        <v>31</v>
      </c>
      <c r="E473" s="8" t="s">
        <v>214</v>
      </c>
      <c r="F473" s="45" t="s">
        <v>215</v>
      </c>
      <c r="G473" s="46"/>
      <c r="H473" s="2" t="s">
        <v>14</v>
      </c>
      <c r="I473" s="43" t="s">
        <v>138</v>
      </c>
      <c r="J473" s="44"/>
      <c r="K473" s="50">
        <v>5</v>
      </c>
      <c r="L473" s="51"/>
      <c r="M473" s="52"/>
    </row>
    <row r="474" spans="1:13" ht="14.25">
      <c r="A474" s="8" t="s">
        <v>953</v>
      </c>
      <c r="B474" s="43" t="s">
        <v>1059</v>
      </c>
      <c r="C474" s="44"/>
      <c r="D474" s="9" t="s">
        <v>31</v>
      </c>
      <c r="E474" s="8" t="s">
        <v>214</v>
      </c>
      <c r="F474" s="45" t="s">
        <v>215</v>
      </c>
      <c r="G474" s="46"/>
      <c r="H474" s="2" t="s">
        <v>14</v>
      </c>
      <c r="I474" s="43" t="s">
        <v>138</v>
      </c>
      <c r="J474" s="44"/>
      <c r="K474" s="50">
        <v>2</v>
      </c>
      <c r="L474" s="51"/>
      <c r="M474" s="52"/>
    </row>
    <row r="475" spans="1:18" ht="14.25">
      <c r="A475" s="8" t="s">
        <v>953</v>
      </c>
      <c r="B475" s="43" t="s">
        <v>1059</v>
      </c>
      <c r="C475" s="44"/>
      <c r="D475" s="9" t="s">
        <v>31</v>
      </c>
      <c r="E475" s="8" t="s">
        <v>136</v>
      </c>
      <c r="F475" s="45" t="s">
        <v>137</v>
      </c>
      <c r="G475" s="46"/>
      <c r="H475" s="2" t="s">
        <v>14</v>
      </c>
      <c r="I475" s="43" t="s">
        <v>138</v>
      </c>
      <c r="J475" s="44"/>
      <c r="K475" s="71">
        <v>2</v>
      </c>
      <c r="L475" s="72"/>
      <c r="M475" s="73"/>
      <c r="R475" s="23">
        <v>2</v>
      </c>
    </row>
    <row r="476" spans="1:13" ht="14.25">
      <c r="A476" s="8" t="s">
        <v>953</v>
      </c>
      <c r="B476" s="43" t="s">
        <v>1059</v>
      </c>
      <c r="C476" s="44"/>
      <c r="D476" s="9" t="s">
        <v>31</v>
      </c>
      <c r="E476" s="8" t="s">
        <v>407</v>
      </c>
      <c r="F476" s="45" t="s">
        <v>408</v>
      </c>
      <c r="G476" s="46"/>
      <c r="H476" s="2" t="s">
        <v>14</v>
      </c>
      <c r="I476" s="43" t="s">
        <v>409</v>
      </c>
      <c r="J476" s="44"/>
      <c r="K476" s="50">
        <v>5.4</v>
      </c>
      <c r="L476" s="51"/>
      <c r="M476" s="52"/>
    </row>
    <row r="477" spans="1:13" ht="14.25">
      <c r="A477" s="8" t="s">
        <v>953</v>
      </c>
      <c r="B477" s="43" t="s">
        <v>1060</v>
      </c>
      <c r="C477" s="44"/>
      <c r="D477" s="9" t="s">
        <v>31</v>
      </c>
      <c r="E477" s="8" t="s">
        <v>407</v>
      </c>
      <c r="F477" s="45" t="s">
        <v>408</v>
      </c>
      <c r="G477" s="46"/>
      <c r="H477" s="2" t="s">
        <v>14</v>
      </c>
      <c r="I477" s="43" t="s">
        <v>409</v>
      </c>
      <c r="J477" s="44"/>
      <c r="K477" s="50">
        <v>13.6</v>
      </c>
      <c r="L477" s="51"/>
      <c r="M477" s="52"/>
    </row>
    <row r="478" spans="1:18" ht="14.25">
      <c r="A478" s="8" t="s">
        <v>953</v>
      </c>
      <c r="B478" s="43" t="s">
        <v>1060</v>
      </c>
      <c r="C478" s="44"/>
      <c r="D478" s="9" t="s">
        <v>31</v>
      </c>
      <c r="E478" s="8" t="s">
        <v>136</v>
      </c>
      <c r="F478" s="45" t="s">
        <v>137</v>
      </c>
      <c r="G478" s="46"/>
      <c r="H478" s="2" t="s">
        <v>14</v>
      </c>
      <c r="I478" s="43" t="s">
        <v>138</v>
      </c>
      <c r="J478" s="44"/>
      <c r="K478" s="71">
        <v>5</v>
      </c>
      <c r="L478" s="72"/>
      <c r="M478" s="73"/>
      <c r="R478" s="23">
        <v>5</v>
      </c>
    </row>
    <row r="479" spans="1:13" ht="14.25">
      <c r="A479" s="8" t="s">
        <v>953</v>
      </c>
      <c r="B479" s="43" t="s">
        <v>1060</v>
      </c>
      <c r="C479" s="44"/>
      <c r="D479" s="9" t="s">
        <v>31</v>
      </c>
      <c r="E479" s="8" t="s">
        <v>214</v>
      </c>
      <c r="F479" s="45" t="s">
        <v>215</v>
      </c>
      <c r="G479" s="46"/>
      <c r="H479" s="2" t="s">
        <v>14</v>
      </c>
      <c r="I479" s="43" t="s">
        <v>138</v>
      </c>
      <c r="J479" s="44"/>
      <c r="K479" s="50">
        <v>15</v>
      </c>
      <c r="L479" s="51"/>
      <c r="M479" s="52"/>
    </row>
    <row r="480" spans="1:13" ht="14.25">
      <c r="A480" s="8" t="s">
        <v>956</v>
      </c>
      <c r="B480" s="43" t="s">
        <v>474</v>
      </c>
      <c r="C480" s="44"/>
      <c r="D480" s="9" t="s">
        <v>31</v>
      </c>
      <c r="E480" s="8" t="s">
        <v>407</v>
      </c>
      <c r="F480" s="45" t="s">
        <v>408</v>
      </c>
      <c r="G480" s="46"/>
      <c r="H480" s="2" t="s">
        <v>14</v>
      </c>
      <c r="I480" s="43" t="s">
        <v>409</v>
      </c>
      <c r="J480" s="44"/>
      <c r="K480" s="50">
        <v>4.9</v>
      </c>
      <c r="L480" s="51"/>
      <c r="M480" s="52"/>
    </row>
    <row r="481" spans="1:18" ht="14.25">
      <c r="A481" s="8" t="s">
        <v>956</v>
      </c>
      <c r="B481" s="43" t="s">
        <v>474</v>
      </c>
      <c r="C481" s="44"/>
      <c r="D481" s="9" t="s">
        <v>31</v>
      </c>
      <c r="E481" s="8" t="s">
        <v>136</v>
      </c>
      <c r="F481" s="45" t="s">
        <v>137</v>
      </c>
      <c r="G481" s="46"/>
      <c r="H481" s="2" t="s">
        <v>14</v>
      </c>
      <c r="I481" s="43" t="s">
        <v>138</v>
      </c>
      <c r="J481" s="44"/>
      <c r="K481" s="71">
        <v>1</v>
      </c>
      <c r="L481" s="72"/>
      <c r="M481" s="73"/>
      <c r="R481" s="23">
        <v>1</v>
      </c>
    </row>
    <row r="482" spans="1:13" ht="14.25">
      <c r="A482" s="8" t="s">
        <v>956</v>
      </c>
      <c r="B482" s="43" t="s">
        <v>1061</v>
      </c>
      <c r="C482" s="44"/>
      <c r="D482" s="9" t="s">
        <v>206</v>
      </c>
      <c r="E482" s="8" t="s">
        <v>411</v>
      </c>
      <c r="F482" s="45" t="s">
        <v>412</v>
      </c>
      <c r="G482" s="46"/>
      <c r="H482" s="2" t="s">
        <v>14</v>
      </c>
      <c r="I482" s="43" t="s">
        <v>409</v>
      </c>
      <c r="J482" s="44"/>
      <c r="K482" s="50">
        <v>9.6</v>
      </c>
      <c r="L482" s="51"/>
      <c r="M482" s="52"/>
    </row>
    <row r="483" spans="1:13" ht="14.25">
      <c r="A483" s="8" t="s">
        <v>956</v>
      </c>
      <c r="B483" s="43" t="s">
        <v>1061</v>
      </c>
      <c r="C483" s="44"/>
      <c r="D483" s="9" t="s">
        <v>206</v>
      </c>
      <c r="E483" s="8" t="s">
        <v>407</v>
      </c>
      <c r="F483" s="45" t="s">
        <v>408</v>
      </c>
      <c r="G483" s="46"/>
      <c r="H483" s="2" t="s">
        <v>14</v>
      </c>
      <c r="I483" s="43" t="s">
        <v>409</v>
      </c>
      <c r="J483" s="44"/>
      <c r="K483" s="50">
        <v>5.1</v>
      </c>
      <c r="L483" s="51"/>
      <c r="M483" s="52"/>
    </row>
    <row r="484" spans="1:18" ht="14.25">
      <c r="A484" s="8" t="s">
        <v>956</v>
      </c>
      <c r="B484" s="43" t="s">
        <v>1061</v>
      </c>
      <c r="C484" s="44"/>
      <c r="D484" s="9" t="s">
        <v>206</v>
      </c>
      <c r="E484" s="8" t="s">
        <v>136</v>
      </c>
      <c r="F484" s="45" t="s">
        <v>137</v>
      </c>
      <c r="G484" s="46"/>
      <c r="H484" s="2" t="s">
        <v>14</v>
      </c>
      <c r="I484" s="43" t="s">
        <v>138</v>
      </c>
      <c r="J484" s="44"/>
      <c r="K484" s="71">
        <v>3</v>
      </c>
      <c r="L484" s="72"/>
      <c r="M484" s="73"/>
      <c r="R484" s="23">
        <v>3</v>
      </c>
    </row>
    <row r="485" spans="1:18" ht="14.25">
      <c r="A485" s="8" t="s">
        <v>958</v>
      </c>
      <c r="B485" s="43" t="s">
        <v>41</v>
      </c>
      <c r="C485" s="44"/>
      <c r="D485" s="9" t="s">
        <v>31</v>
      </c>
      <c r="E485" s="8" t="s">
        <v>136</v>
      </c>
      <c r="F485" s="45" t="s">
        <v>137</v>
      </c>
      <c r="G485" s="46"/>
      <c r="H485" s="2" t="s">
        <v>14</v>
      </c>
      <c r="I485" s="43" t="s">
        <v>138</v>
      </c>
      <c r="J485" s="44"/>
      <c r="K485" s="71">
        <v>4</v>
      </c>
      <c r="L485" s="72"/>
      <c r="M485" s="73"/>
      <c r="R485" s="23">
        <v>4</v>
      </c>
    </row>
    <row r="486" spans="1:13" ht="14.25">
      <c r="A486" s="8" t="s">
        <v>958</v>
      </c>
      <c r="B486" s="43" t="s">
        <v>41</v>
      </c>
      <c r="C486" s="44"/>
      <c r="D486" s="9" t="s">
        <v>31</v>
      </c>
      <c r="E486" s="8" t="s">
        <v>407</v>
      </c>
      <c r="F486" s="45" t="s">
        <v>408</v>
      </c>
      <c r="G486" s="46"/>
      <c r="H486" s="2" t="s">
        <v>14</v>
      </c>
      <c r="I486" s="43" t="s">
        <v>409</v>
      </c>
      <c r="J486" s="44"/>
      <c r="K486" s="50">
        <v>2.36</v>
      </c>
      <c r="L486" s="51"/>
      <c r="M486" s="52"/>
    </row>
    <row r="487" spans="1:13" ht="14.25">
      <c r="A487" s="8" t="s">
        <v>960</v>
      </c>
      <c r="B487" s="43" t="s">
        <v>1063</v>
      </c>
      <c r="C487" s="44"/>
      <c r="D487" s="9" t="s">
        <v>31</v>
      </c>
      <c r="E487" s="8" t="s">
        <v>407</v>
      </c>
      <c r="F487" s="45" t="s">
        <v>408</v>
      </c>
      <c r="G487" s="46"/>
      <c r="H487" s="2" t="s">
        <v>14</v>
      </c>
      <c r="I487" s="43" t="s">
        <v>409</v>
      </c>
      <c r="J487" s="44"/>
      <c r="K487" s="50">
        <v>3.1</v>
      </c>
      <c r="L487" s="51"/>
      <c r="M487" s="52"/>
    </row>
    <row r="488" spans="1:18" ht="14.25">
      <c r="A488" s="8" t="s">
        <v>960</v>
      </c>
      <c r="B488" s="43" t="s">
        <v>1063</v>
      </c>
      <c r="C488" s="44"/>
      <c r="D488" s="9" t="s">
        <v>31</v>
      </c>
      <c r="E488" s="8" t="s">
        <v>136</v>
      </c>
      <c r="F488" s="45" t="s">
        <v>137</v>
      </c>
      <c r="G488" s="46"/>
      <c r="H488" s="2" t="s">
        <v>14</v>
      </c>
      <c r="I488" s="43" t="s">
        <v>138</v>
      </c>
      <c r="J488" s="44"/>
      <c r="K488" s="71">
        <v>2</v>
      </c>
      <c r="L488" s="72"/>
      <c r="M488" s="73"/>
      <c r="R488" s="23">
        <v>2</v>
      </c>
    </row>
    <row r="489" spans="1:13" ht="14.25">
      <c r="A489" s="8" t="s">
        <v>960</v>
      </c>
      <c r="B489" s="43" t="s">
        <v>1063</v>
      </c>
      <c r="C489" s="44"/>
      <c r="D489" s="9" t="s">
        <v>31</v>
      </c>
      <c r="E489" s="8" t="s">
        <v>214</v>
      </c>
      <c r="F489" s="45" t="s">
        <v>215</v>
      </c>
      <c r="G489" s="46"/>
      <c r="H489" s="2" t="s">
        <v>14</v>
      </c>
      <c r="I489" s="43" t="s">
        <v>138</v>
      </c>
      <c r="J489" s="44"/>
      <c r="K489" s="50">
        <v>2</v>
      </c>
      <c r="L489" s="51"/>
      <c r="M489" s="52"/>
    </row>
    <row r="490" spans="1:18" ht="14.25">
      <c r="A490" s="8" t="s">
        <v>960</v>
      </c>
      <c r="B490" s="43" t="s">
        <v>1064</v>
      </c>
      <c r="C490" s="44"/>
      <c r="D490" s="9" t="s">
        <v>31</v>
      </c>
      <c r="E490" s="8" t="s">
        <v>136</v>
      </c>
      <c r="F490" s="45" t="s">
        <v>137</v>
      </c>
      <c r="G490" s="46"/>
      <c r="H490" s="2" t="s">
        <v>14</v>
      </c>
      <c r="I490" s="43" t="s">
        <v>138</v>
      </c>
      <c r="J490" s="44"/>
      <c r="K490" s="71">
        <v>1</v>
      </c>
      <c r="L490" s="72"/>
      <c r="M490" s="73"/>
      <c r="R490" s="23">
        <v>1</v>
      </c>
    </row>
    <row r="491" spans="1:13" ht="14.25">
      <c r="A491" s="8" t="s">
        <v>960</v>
      </c>
      <c r="B491" s="43" t="s">
        <v>1064</v>
      </c>
      <c r="C491" s="44"/>
      <c r="D491" s="9" t="s">
        <v>31</v>
      </c>
      <c r="E491" s="8" t="s">
        <v>214</v>
      </c>
      <c r="F491" s="45" t="s">
        <v>215</v>
      </c>
      <c r="G491" s="46"/>
      <c r="H491" s="2" t="s">
        <v>14</v>
      </c>
      <c r="I491" s="43" t="s">
        <v>138</v>
      </c>
      <c r="J491" s="44"/>
      <c r="K491" s="50">
        <v>2</v>
      </c>
      <c r="L491" s="51"/>
      <c r="M491" s="52"/>
    </row>
    <row r="492" spans="1:13" ht="14.25">
      <c r="A492" s="8" t="s">
        <v>960</v>
      </c>
      <c r="B492" s="43" t="s">
        <v>1064</v>
      </c>
      <c r="C492" s="44"/>
      <c r="D492" s="9" t="s">
        <v>31</v>
      </c>
      <c r="E492" s="8" t="s">
        <v>407</v>
      </c>
      <c r="F492" s="45" t="s">
        <v>408</v>
      </c>
      <c r="G492" s="46"/>
      <c r="H492" s="2" t="s">
        <v>14</v>
      </c>
      <c r="I492" s="43" t="s">
        <v>409</v>
      </c>
      <c r="J492" s="44"/>
      <c r="K492" s="50">
        <v>5.3</v>
      </c>
      <c r="L492" s="51"/>
      <c r="M492" s="52"/>
    </row>
    <row r="493" spans="1:18" ht="14.25">
      <c r="A493" s="8" t="s">
        <v>960</v>
      </c>
      <c r="B493" s="43" t="s">
        <v>1065</v>
      </c>
      <c r="C493" s="44"/>
      <c r="D493" s="9" t="s">
        <v>100</v>
      </c>
      <c r="E493" s="8" t="s">
        <v>136</v>
      </c>
      <c r="F493" s="45" t="s">
        <v>137</v>
      </c>
      <c r="G493" s="46"/>
      <c r="H493" s="2" t="s">
        <v>14</v>
      </c>
      <c r="I493" s="43" t="s">
        <v>138</v>
      </c>
      <c r="J493" s="44"/>
      <c r="K493" s="71">
        <v>1</v>
      </c>
      <c r="L493" s="72"/>
      <c r="M493" s="73"/>
      <c r="R493" s="23">
        <v>1</v>
      </c>
    </row>
    <row r="494" spans="1:13" ht="14.25">
      <c r="A494" s="8" t="s">
        <v>960</v>
      </c>
      <c r="B494" s="43" t="s">
        <v>1065</v>
      </c>
      <c r="C494" s="44"/>
      <c r="D494" s="9" t="s">
        <v>100</v>
      </c>
      <c r="E494" s="8" t="s">
        <v>214</v>
      </c>
      <c r="F494" s="45" t="s">
        <v>215</v>
      </c>
      <c r="G494" s="46"/>
      <c r="H494" s="2" t="s">
        <v>14</v>
      </c>
      <c r="I494" s="43" t="s">
        <v>138</v>
      </c>
      <c r="J494" s="44"/>
      <c r="K494" s="50">
        <v>1</v>
      </c>
      <c r="L494" s="51"/>
      <c r="M494" s="52"/>
    </row>
    <row r="495" spans="1:13" ht="14.25">
      <c r="A495" s="8" t="s">
        <v>960</v>
      </c>
      <c r="B495" s="43" t="s">
        <v>1065</v>
      </c>
      <c r="C495" s="44"/>
      <c r="D495" s="9" t="s">
        <v>100</v>
      </c>
      <c r="E495" s="8" t="s">
        <v>407</v>
      </c>
      <c r="F495" s="45" t="s">
        <v>408</v>
      </c>
      <c r="G495" s="46"/>
      <c r="H495" s="2" t="s">
        <v>14</v>
      </c>
      <c r="I495" s="43" t="s">
        <v>409</v>
      </c>
      <c r="J495" s="44"/>
      <c r="K495" s="50">
        <v>2.8</v>
      </c>
      <c r="L495" s="51"/>
      <c r="M495" s="52"/>
    </row>
    <row r="496" spans="1:13" ht="14.25">
      <c r="A496" s="8" t="s">
        <v>960</v>
      </c>
      <c r="B496" s="43" t="s">
        <v>1066</v>
      </c>
      <c r="C496" s="44"/>
      <c r="D496" s="9" t="s">
        <v>31</v>
      </c>
      <c r="E496" s="8" t="s">
        <v>407</v>
      </c>
      <c r="F496" s="45" t="s">
        <v>408</v>
      </c>
      <c r="G496" s="46"/>
      <c r="H496" s="2" t="s">
        <v>14</v>
      </c>
      <c r="I496" s="43" t="s">
        <v>409</v>
      </c>
      <c r="J496" s="44"/>
      <c r="K496" s="50">
        <v>2.3</v>
      </c>
      <c r="L496" s="51"/>
      <c r="M496" s="52"/>
    </row>
    <row r="497" spans="1:18" ht="14.25">
      <c r="A497" s="8" t="s">
        <v>960</v>
      </c>
      <c r="B497" s="43" t="s">
        <v>1066</v>
      </c>
      <c r="C497" s="44"/>
      <c r="D497" s="9" t="s">
        <v>31</v>
      </c>
      <c r="E497" s="8" t="s">
        <v>136</v>
      </c>
      <c r="F497" s="45" t="s">
        <v>137</v>
      </c>
      <c r="G497" s="46"/>
      <c r="H497" s="2" t="s">
        <v>14</v>
      </c>
      <c r="I497" s="43" t="s">
        <v>138</v>
      </c>
      <c r="J497" s="44"/>
      <c r="K497" s="71">
        <v>2</v>
      </c>
      <c r="L497" s="72"/>
      <c r="M497" s="73"/>
      <c r="R497" s="23">
        <v>2</v>
      </c>
    </row>
    <row r="498" spans="1:13" ht="14.25">
      <c r="A498" s="8" t="s">
        <v>960</v>
      </c>
      <c r="B498" s="43" t="s">
        <v>1066</v>
      </c>
      <c r="C498" s="44"/>
      <c r="D498" s="9" t="s">
        <v>31</v>
      </c>
      <c r="E498" s="8" t="s">
        <v>214</v>
      </c>
      <c r="F498" s="45" t="s">
        <v>215</v>
      </c>
      <c r="G498" s="46"/>
      <c r="H498" s="2" t="s">
        <v>14</v>
      </c>
      <c r="I498" s="43" t="s">
        <v>138</v>
      </c>
      <c r="J498" s="44"/>
      <c r="K498" s="50">
        <v>2</v>
      </c>
      <c r="L498" s="51"/>
      <c r="M498" s="52"/>
    </row>
    <row r="499" spans="1:18" ht="14.25">
      <c r="A499" s="8" t="s">
        <v>960</v>
      </c>
      <c r="B499" s="43" t="s">
        <v>1016</v>
      </c>
      <c r="C499" s="44"/>
      <c r="D499" s="9" t="s">
        <v>31</v>
      </c>
      <c r="E499" s="8" t="s">
        <v>136</v>
      </c>
      <c r="F499" s="45" t="s">
        <v>137</v>
      </c>
      <c r="G499" s="46"/>
      <c r="H499" s="2" t="s">
        <v>14</v>
      </c>
      <c r="I499" s="43" t="s">
        <v>138</v>
      </c>
      <c r="J499" s="44"/>
      <c r="K499" s="71">
        <v>1</v>
      </c>
      <c r="L499" s="72"/>
      <c r="M499" s="73"/>
      <c r="R499" s="23">
        <v>1</v>
      </c>
    </row>
    <row r="500" spans="1:13" ht="14.25">
      <c r="A500" s="8" t="s">
        <v>960</v>
      </c>
      <c r="B500" s="43" t="s">
        <v>1016</v>
      </c>
      <c r="C500" s="44"/>
      <c r="D500" s="9" t="s">
        <v>31</v>
      </c>
      <c r="E500" s="8" t="s">
        <v>407</v>
      </c>
      <c r="F500" s="45" t="s">
        <v>408</v>
      </c>
      <c r="G500" s="46"/>
      <c r="H500" s="2" t="s">
        <v>14</v>
      </c>
      <c r="I500" s="43" t="s">
        <v>409</v>
      </c>
      <c r="J500" s="44"/>
      <c r="K500" s="50">
        <v>2.9</v>
      </c>
      <c r="L500" s="51"/>
      <c r="M500" s="52"/>
    </row>
    <row r="501" spans="1:18" ht="14.25">
      <c r="A501" s="8" t="s">
        <v>960</v>
      </c>
      <c r="B501" s="43" t="s">
        <v>1019</v>
      </c>
      <c r="C501" s="44"/>
      <c r="D501" s="9" t="s">
        <v>31</v>
      </c>
      <c r="E501" s="8" t="s">
        <v>136</v>
      </c>
      <c r="F501" s="45" t="s">
        <v>137</v>
      </c>
      <c r="G501" s="46"/>
      <c r="H501" s="2" t="s">
        <v>14</v>
      </c>
      <c r="I501" s="43" t="s">
        <v>138</v>
      </c>
      <c r="J501" s="44"/>
      <c r="K501" s="71">
        <v>1</v>
      </c>
      <c r="L501" s="72"/>
      <c r="M501" s="73"/>
      <c r="R501" s="23">
        <v>1</v>
      </c>
    </row>
    <row r="502" spans="1:13" ht="14.25">
      <c r="A502" s="8" t="s">
        <v>960</v>
      </c>
      <c r="B502" s="43" t="s">
        <v>1019</v>
      </c>
      <c r="C502" s="44"/>
      <c r="D502" s="9" t="s">
        <v>31</v>
      </c>
      <c r="E502" s="8" t="s">
        <v>407</v>
      </c>
      <c r="F502" s="45" t="s">
        <v>408</v>
      </c>
      <c r="G502" s="46"/>
      <c r="H502" s="2" t="s">
        <v>14</v>
      </c>
      <c r="I502" s="43" t="s">
        <v>409</v>
      </c>
      <c r="J502" s="44"/>
      <c r="K502" s="50">
        <v>1.6</v>
      </c>
      <c r="L502" s="51"/>
      <c r="M502" s="52"/>
    </row>
    <row r="503" spans="1:13" ht="14.25">
      <c r="A503" s="8" t="s">
        <v>962</v>
      </c>
      <c r="B503" s="43" t="s">
        <v>1070</v>
      </c>
      <c r="C503" s="44"/>
      <c r="D503" s="9" t="s">
        <v>31</v>
      </c>
      <c r="E503" s="8" t="s">
        <v>407</v>
      </c>
      <c r="F503" s="45" t="s">
        <v>408</v>
      </c>
      <c r="G503" s="46"/>
      <c r="H503" s="2" t="s">
        <v>14</v>
      </c>
      <c r="I503" s="43" t="s">
        <v>409</v>
      </c>
      <c r="J503" s="44"/>
      <c r="K503" s="50">
        <v>5.1</v>
      </c>
      <c r="L503" s="51"/>
      <c r="M503" s="52"/>
    </row>
    <row r="504" spans="1:18" ht="14.25">
      <c r="A504" s="8" t="s">
        <v>962</v>
      </c>
      <c r="B504" s="43" t="s">
        <v>1070</v>
      </c>
      <c r="C504" s="44"/>
      <c r="D504" s="9" t="s">
        <v>31</v>
      </c>
      <c r="E504" s="8" t="s">
        <v>136</v>
      </c>
      <c r="F504" s="45" t="s">
        <v>137</v>
      </c>
      <c r="G504" s="46"/>
      <c r="H504" s="2" t="s">
        <v>14</v>
      </c>
      <c r="I504" s="43" t="s">
        <v>138</v>
      </c>
      <c r="J504" s="44"/>
      <c r="K504" s="71">
        <v>2</v>
      </c>
      <c r="L504" s="72"/>
      <c r="M504" s="73"/>
      <c r="R504" s="23">
        <v>2</v>
      </c>
    </row>
    <row r="505" spans="1:18" ht="14.25">
      <c r="A505" s="8" t="s">
        <v>962</v>
      </c>
      <c r="B505" s="43" t="s">
        <v>370</v>
      </c>
      <c r="C505" s="44"/>
      <c r="D505" s="9" t="s">
        <v>31</v>
      </c>
      <c r="E505" s="8" t="s">
        <v>136</v>
      </c>
      <c r="F505" s="45" t="s">
        <v>137</v>
      </c>
      <c r="G505" s="46"/>
      <c r="H505" s="2" t="s">
        <v>14</v>
      </c>
      <c r="I505" s="43" t="s">
        <v>138</v>
      </c>
      <c r="J505" s="44"/>
      <c r="K505" s="71">
        <v>3</v>
      </c>
      <c r="L505" s="72"/>
      <c r="M505" s="73"/>
      <c r="R505" s="23">
        <v>3</v>
      </c>
    </row>
    <row r="506" spans="1:13" ht="14.25">
      <c r="A506" s="8" t="s">
        <v>962</v>
      </c>
      <c r="B506" s="43" t="s">
        <v>370</v>
      </c>
      <c r="C506" s="44"/>
      <c r="D506" s="9" t="s">
        <v>31</v>
      </c>
      <c r="E506" s="8" t="s">
        <v>407</v>
      </c>
      <c r="F506" s="45" t="s">
        <v>408</v>
      </c>
      <c r="G506" s="46"/>
      <c r="H506" s="2" t="s">
        <v>14</v>
      </c>
      <c r="I506" s="43" t="s">
        <v>409</v>
      </c>
      <c r="J506" s="44"/>
      <c r="K506" s="50">
        <v>7.6</v>
      </c>
      <c r="L506" s="51"/>
      <c r="M506" s="52"/>
    </row>
    <row r="507" spans="1:13" ht="14.25">
      <c r="A507" s="8" t="s">
        <v>962</v>
      </c>
      <c r="B507" s="43" t="s">
        <v>1146</v>
      </c>
      <c r="C507" s="44"/>
      <c r="D507" s="9" t="s">
        <v>31</v>
      </c>
      <c r="E507" s="8" t="s">
        <v>407</v>
      </c>
      <c r="F507" s="45" t="s">
        <v>408</v>
      </c>
      <c r="G507" s="46"/>
      <c r="H507" s="2" t="s">
        <v>14</v>
      </c>
      <c r="I507" s="43" t="s">
        <v>409</v>
      </c>
      <c r="J507" s="44"/>
      <c r="K507" s="50">
        <v>5.2</v>
      </c>
      <c r="L507" s="51"/>
      <c r="M507" s="52"/>
    </row>
    <row r="508" spans="1:18" ht="15" thickBot="1">
      <c r="A508" s="8" t="s">
        <v>962</v>
      </c>
      <c r="B508" s="43" t="s">
        <v>1146</v>
      </c>
      <c r="C508" s="44"/>
      <c r="D508" s="9" t="s">
        <v>31</v>
      </c>
      <c r="E508" s="8" t="s">
        <v>136</v>
      </c>
      <c r="F508" s="45" t="s">
        <v>137</v>
      </c>
      <c r="G508" s="46"/>
      <c r="H508" s="2" t="s">
        <v>14</v>
      </c>
      <c r="I508" s="43" t="s">
        <v>138</v>
      </c>
      <c r="J508" s="44"/>
      <c r="K508" s="71">
        <v>3</v>
      </c>
      <c r="L508" s="72"/>
      <c r="M508" s="73"/>
      <c r="R508" s="23">
        <v>3</v>
      </c>
    </row>
    <row r="509" spans="1:17" ht="15" thickBot="1">
      <c r="A509" s="53" t="s">
        <v>413</v>
      </c>
      <c r="B509" s="54"/>
      <c r="C509" s="54"/>
      <c r="D509" s="54"/>
      <c r="E509" s="54" t="s">
        <v>414</v>
      </c>
      <c r="F509" s="54"/>
      <c r="G509" s="54"/>
      <c r="H509" s="6" t="s">
        <v>26</v>
      </c>
      <c r="I509" s="57" t="s">
        <v>27</v>
      </c>
      <c r="J509" s="58"/>
      <c r="K509" s="59">
        <v>1082.9</v>
      </c>
      <c r="L509" s="59"/>
      <c r="M509" s="60"/>
      <c r="Q509" s="25">
        <v>1082.9</v>
      </c>
    </row>
    <row r="510" spans="1:18" ht="15" thickBot="1">
      <c r="A510" s="55"/>
      <c r="B510" s="56"/>
      <c r="C510" s="56"/>
      <c r="D510" s="56"/>
      <c r="E510" s="56"/>
      <c r="F510" s="56"/>
      <c r="G510" s="56"/>
      <c r="H510" s="7" t="s">
        <v>26</v>
      </c>
      <c r="I510" s="61" t="s">
        <v>28</v>
      </c>
      <c r="J510" s="62"/>
      <c r="K510" s="63">
        <v>48</v>
      </c>
      <c r="L510" s="63"/>
      <c r="M510" s="64"/>
      <c r="R510" s="22">
        <f>R513+R514+R516+R519+R521+R523+R525+R526+R529+R530+R532+R534+R537+R539+R541+R543+R545+R547+R548+R551+R552+R555+R557+R559</f>
        <v>48</v>
      </c>
    </row>
    <row r="511" spans="1:13" ht="14.25">
      <c r="A511" s="8" t="s">
        <v>953</v>
      </c>
      <c r="B511" s="43" t="s">
        <v>1166</v>
      </c>
      <c r="C511" s="44"/>
      <c r="D511" s="9" t="s">
        <v>31</v>
      </c>
      <c r="E511" s="8" t="s">
        <v>416</v>
      </c>
      <c r="F511" s="45" t="s">
        <v>417</v>
      </c>
      <c r="G511" s="46"/>
      <c r="H511" s="2" t="s">
        <v>14</v>
      </c>
      <c r="I511" s="43" t="s">
        <v>409</v>
      </c>
      <c r="J511" s="44"/>
      <c r="K511" s="50">
        <v>1.1</v>
      </c>
      <c r="L511" s="51"/>
      <c r="M511" s="52"/>
    </row>
    <row r="512" spans="1:13" ht="14.25">
      <c r="A512" s="8" t="s">
        <v>956</v>
      </c>
      <c r="B512" s="43" t="s">
        <v>572</v>
      </c>
      <c r="C512" s="44"/>
      <c r="D512" s="9" t="s">
        <v>31</v>
      </c>
      <c r="E512" s="8" t="s">
        <v>416</v>
      </c>
      <c r="F512" s="45" t="s">
        <v>417</v>
      </c>
      <c r="G512" s="46"/>
      <c r="H512" s="2" t="s">
        <v>14</v>
      </c>
      <c r="I512" s="43" t="s">
        <v>409</v>
      </c>
      <c r="J512" s="44"/>
      <c r="K512" s="50">
        <v>2.5</v>
      </c>
      <c r="L512" s="51"/>
      <c r="M512" s="52"/>
    </row>
    <row r="513" spans="1:18" ht="14.25">
      <c r="A513" s="8" t="s">
        <v>956</v>
      </c>
      <c r="B513" s="43" t="s">
        <v>572</v>
      </c>
      <c r="C513" s="44"/>
      <c r="D513" s="9" t="s">
        <v>31</v>
      </c>
      <c r="E513" s="8" t="s">
        <v>136</v>
      </c>
      <c r="F513" s="45" t="s">
        <v>137</v>
      </c>
      <c r="G513" s="46"/>
      <c r="H513" s="2" t="s">
        <v>14</v>
      </c>
      <c r="I513" s="43" t="s">
        <v>138</v>
      </c>
      <c r="J513" s="44"/>
      <c r="K513" s="74">
        <v>1</v>
      </c>
      <c r="L513" s="75"/>
      <c r="M513" s="76"/>
      <c r="R513" s="23">
        <v>1</v>
      </c>
    </row>
    <row r="514" spans="1:18" ht="14.25">
      <c r="A514" s="8" t="s">
        <v>956</v>
      </c>
      <c r="B514" s="43" t="s">
        <v>1167</v>
      </c>
      <c r="C514" s="44"/>
      <c r="D514" s="9" t="s">
        <v>31</v>
      </c>
      <c r="E514" s="8" t="s">
        <v>136</v>
      </c>
      <c r="F514" s="45" t="s">
        <v>137</v>
      </c>
      <c r="G514" s="46"/>
      <c r="H514" s="2" t="s">
        <v>14</v>
      </c>
      <c r="I514" s="43" t="s">
        <v>138</v>
      </c>
      <c r="J514" s="44"/>
      <c r="K514" s="74">
        <v>1</v>
      </c>
      <c r="L514" s="75"/>
      <c r="M514" s="76"/>
      <c r="R514" s="23">
        <v>1</v>
      </c>
    </row>
    <row r="515" spans="1:13" ht="14.25">
      <c r="A515" s="8" t="s">
        <v>956</v>
      </c>
      <c r="B515" s="43" t="s">
        <v>1167</v>
      </c>
      <c r="C515" s="44"/>
      <c r="D515" s="9" t="s">
        <v>31</v>
      </c>
      <c r="E515" s="8" t="s">
        <v>416</v>
      </c>
      <c r="F515" s="45" t="s">
        <v>417</v>
      </c>
      <c r="G515" s="46"/>
      <c r="H515" s="2" t="s">
        <v>14</v>
      </c>
      <c r="I515" s="43" t="s">
        <v>409</v>
      </c>
      <c r="J515" s="44"/>
      <c r="K515" s="50">
        <v>7.5</v>
      </c>
      <c r="L515" s="51"/>
      <c r="M515" s="52"/>
    </row>
    <row r="516" spans="1:18" ht="14.25">
      <c r="A516" s="8" t="s">
        <v>956</v>
      </c>
      <c r="B516" s="43" t="s">
        <v>163</v>
      </c>
      <c r="C516" s="44"/>
      <c r="D516" s="9" t="s">
        <v>31</v>
      </c>
      <c r="E516" s="8" t="s">
        <v>136</v>
      </c>
      <c r="F516" s="45" t="s">
        <v>137</v>
      </c>
      <c r="G516" s="46"/>
      <c r="H516" s="2" t="s">
        <v>14</v>
      </c>
      <c r="I516" s="43" t="s">
        <v>138</v>
      </c>
      <c r="J516" s="44"/>
      <c r="K516" s="74">
        <v>1</v>
      </c>
      <c r="L516" s="75"/>
      <c r="M516" s="76"/>
      <c r="R516" s="23">
        <v>1</v>
      </c>
    </row>
    <row r="517" spans="1:13" ht="14.25">
      <c r="A517" s="8" t="s">
        <v>956</v>
      </c>
      <c r="B517" s="43" t="s">
        <v>163</v>
      </c>
      <c r="C517" s="44"/>
      <c r="D517" s="9" t="s">
        <v>31</v>
      </c>
      <c r="E517" s="8" t="s">
        <v>416</v>
      </c>
      <c r="F517" s="45" t="s">
        <v>417</v>
      </c>
      <c r="G517" s="46"/>
      <c r="H517" s="2" t="s">
        <v>14</v>
      </c>
      <c r="I517" s="43" t="s">
        <v>409</v>
      </c>
      <c r="J517" s="44"/>
      <c r="K517" s="50">
        <v>1.9</v>
      </c>
      <c r="L517" s="51"/>
      <c r="M517" s="52"/>
    </row>
    <row r="518" spans="1:13" ht="14.25">
      <c r="A518" s="8" t="s">
        <v>958</v>
      </c>
      <c r="B518" s="43" t="s">
        <v>1007</v>
      </c>
      <c r="C518" s="44"/>
      <c r="D518" s="9" t="s">
        <v>31</v>
      </c>
      <c r="E518" s="8" t="s">
        <v>416</v>
      </c>
      <c r="F518" s="45" t="s">
        <v>417</v>
      </c>
      <c r="G518" s="46"/>
      <c r="H518" s="2" t="s">
        <v>14</v>
      </c>
      <c r="I518" s="43" t="s">
        <v>409</v>
      </c>
      <c r="J518" s="44"/>
      <c r="K518" s="50">
        <v>11.25</v>
      </c>
      <c r="L518" s="51"/>
      <c r="M518" s="52"/>
    </row>
    <row r="519" spans="1:18" ht="14.25">
      <c r="A519" s="8" t="s">
        <v>958</v>
      </c>
      <c r="B519" s="43" t="s">
        <v>1007</v>
      </c>
      <c r="C519" s="44"/>
      <c r="D519" s="9" t="s">
        <v>31</v>
      </c>
      <c r="E519" s="8" t="s">
        <v>136</v>
      </c>
      <c r="F519" s="45" t="s">
        <v>137</v>
      </c>
      <c r="G519" s="46"/>
      <c r="H519" s="2" t="s">
        <v>14</v>
      </c>
      <c r="I519" s="43" t="s">
        <v>138</v>
      </c>
      <c r="J519" s="44"/>
      <c r="K519" s="74">
        <v>7</v>
      </c>
      <c r="L519" s="75"/>
      <c r="M519" s="76"/>
      <c r="R519" s="23">
        <v>7</v>
      </c>
    </row>
    <row r="520" spans="1:13" ht="14.25">
      <c r="A520" s="8" t="s">
        <v>958</v>
      </c>
      <c r="B520" s="43" t="s">
        <v>1168</v>
      </c>
      <c r="C520" s="44"/>
      <c r="D520" s="9" t="s">
        <v>31</v>
      </c>
      <c r="E520" s="8" t="s">
        <v>416</v>
      </c>
      <c r="F520" s="45" t="s">
        <v>417</v>
      </c>
      <c r="G520" s="46"/>
      <c r="H520" s="2" t="s">
        <v>14</v>
      </c>
      <c r="I520" s="43" t="s">
        <v>409</v>
      </c>
      <c r="J520" s="44"/>
      <c r="K520" s="50">
        <v>5.5</v>
      </c>
      <c r="L520" s="51"/>
      <c r="M520" s="52"/>
    </row>
    <row r="521" spans="1:18" ht="14.25">
      <c r="A521" s="8" t="s">
        <v>958</v>
      </c>
      <c r="B521" s="43" t="s">
        <v>1168</v>
      </c>
      <c r="C521" s="44"/>
      <c r="D521" s="9" t="s">
        <v>31</v>
      </c>
      <c r="E521" s="8" t="s">
        <v>136</v>
      </c>
      <c r="F521" s="45" t="s">
        <v>137</v>
      </c>
      <c r="G521" s="46"/>
      <c r="H521" s="2" t="s">
        <v>14</v>
      </c>
      <c r="I521" s="43" t="s">
        <v>138</v>
      </c>
      <c r="J521" s="44"/>
      <c r="K521" s="74">
        <v>3</v>
      </c>
      <c r="L521" s="75"/>
      <c r="M521" s="76"/>
      <c r="R521" s="23">
        <v>3</v>
      </c>
    </row>
    <row r="522" spans="1:13" ht="14.25">
      <c r="A522" s="8" t="s">
        <v>958</v>
      </c>
      <c r="B522" s="43" t="s">
        <v>1169</v>
      </c>
      <c r="C522" s="44"/>
      <c r="D522" s="9" t="s">
        <v>31</v>
      </c>
      <c r="E522" s="8" t="s">
        <v>416</v>
      </c>
      <c r="F522" s="45" t="s">
        <v>417</v>
      </c>
      <c r="G522" s="46"/>
      <c r="H522" s="2" t="s">
        <v>14</v>
      </c>
      <c r="I522" s="43" t="s">
        <v>409</v>
      </c>
      <c r="J522" s="44"/>
      <c r="K522" s="50">
        <v>3.18</v>
      </c>
      <c r="L522" s="51"/>
      <c r="M522" s="52"/>
    </row>
    <row r="523" spans="1:18" ht="14.25">
      <c r="A523" s="8" t="s">
        <v>958</v>
      </c>
      <c r="B523" s="43" t="s">
        <v>1169</v>
      </c>
      <c r="C523" s="44"/>
      <c r="D523" s="9" t="s">
        <v>31</v>
      </c>
      <c r="E523" s="8" t="s">
        <v>136</v>
      </c>
      <c r="F523" s="45" t="s">
        <v>137</v>
      </c>
      <c r="G523" s="46"/>
      <c r="H523" s="2" t="s">
        <v>14</v>
      </c>
      <c r="I523" s="43" t="s">
        <v>138</v>
      </c>
      <c r="J523" s="44"/>
      <c r="K523" s="74">
        <v>3</v>
      </c>
      <c r="L523" s="75"/>
      <c r="M523" s="76"/>
      <c r="R523" s="23">
        <v>3</v>
      </c>
    </row>
    <row r="524" spans="1:13" ht="14.25">
      <c r="A524" s="8" t="s">
        <v>958</v>
      </c>
      <c r="B524" s="43" t="s">
        <v>713</v>
      </c>
      <c r="C524" s="44"/>
      <c r="D524" s="9" t="s">
        <v>31</v>
      </c>
      <c r="E524" s="8" t="s">
        <v>416</v>
      </c>
      <c r="F524" s="45" t="s">
        <v>417</v>
      </c>
      <c r="G524" s="46"/>
      <c r="H524" s="2" t="s">
        <v>14</v>
      </c>
      <c r="I524" s="43" t="s">
        <v>409</v>
      </c>
      <c r="J524" s="44"/>
      <c r="K524" s="50">
        <v>1.4</v>
      </c>
      <c r="L524" s="51"/>
      <c r="M524" s="52"/>
    </row>
    <row r="525" spans="1:18" ht="14.25">
      <c r="A525" s="8" t="s">
        <v>958</v>
      </c>
      <c r="B525" s="43" t="s">
        <v>713</v>
      </c>
      <c r="C525" s="44"/>
      <c r="D525" s="9" t="s">
        <v>31</v>
      </c>
      <c r="E525" s="8" t="s">
        <v>136</v>
      </c>
      <c r="F525" s="45" t="s">
        <v>137</v>
      </c>
      <c r="G525" s="46"/>
      <c r="H525" s="2" t="s">
        <v>14</v>
      </c>
      <c r="I525" s="43" t="s">
        <v>138</v>
      </c>
      <c r="J525" s="44"/>
      <c r="K525" s="74">
        <v>1</v>
      </c>
      <c r="L525" s="75"/>
      <c r="M525" s="76"/>
      <c r="R525" s="23">
        <v>1</v>
      </c>
    </row>
    <row r="526" spans="1:18" ht="14.25">
      <c r="A526" s="8" t="s">
        <v>958</v>
      </c>
      <c r="B526" s="43" t="s">
        <v>1170</v>
      </c>
      <c r="C526" s="44"/>
      <c r="D526" s="9" t="s">
        <v>31</v>
      </c>
      <c r="E526" s="8" t="s">
        <v>136</v>
      </c>
      <c r="F526" s="45" t="s">
        <v>137</v>
      </c>
      <c r="G526" s="46"/>
      <c r="H526" s="2" t="s">
        <v>14</v>
      </c>
      <c r="I526" s="43" t="s">
        <v>138</v>
      </c>
      <c r="J526" s="44"/>
      <c r="K526" s="74">
        <v>3</v>
      </c>
      <c r="L526" s="75"/>
      <c r="M526" s="76"/>
      <c r="R526" s="23">
        <v>3</v>
      </c>
    </row>
    <row r="527" spans="1:13" ht="14.25">
      <c r="A527" s="8" t="s">
        <v>958</v>
      </c>
      <c r="B527" s="43" t="s">
        <v>1170</v>
      </c>
      <c r="C527" s="44"/>
      <c r="D527" s="9" t="s">
        <v>31</v>
      </c>
      <c r="E527" s="8" t="s">
        <v>416</v>
      </c>
      <c r="F527" s="45" t="s">
        <v>417</v>
      </c>
      <c r="G527" s="46"/>
      <c r="H527" s="2" t="s">
        <v>14</v>
      </c>
      <c r="I527" s="43" t="s">
        <v>409</v>
      </c>
      <c r="J527" s="44"/>
      <c r="K527" s="50">
        <v>3</v>
      </c>
      <c r="L527" s="51"/>
      <c r="M527" s="52"/>
    </row>
    <row r="528" spans="1:13" ht="14.25">
      <c r="A528" s="8" t="s">
        <v>960</v>
      </c>
      <c r="B528" s="43" t="s">
        <v>1171</v>
      </c>
      <c r="C528" s="44"/>
      <c r="D528" s="9" t="s">
        <v>31</v>
      </c>
      <c r="E528" s="8" t="s">
        <v>416</v>
      </c>
      <c r="F528" s="45" t="s">
        <v>417</v>
      </c>
      <c r="G528" s="46"/>
      <c r="H528" s="2" t="s">
        <v>14</v>
      </c>
      <c r="I528" s="43" t="s">
        <v>409</v>
      </c>
      <c r="J528" s="44"/>
      <c r="K528" s="50">
        <v>1.9</v>
      </c>
      <c r="L528" s="51"/>
      <c r="M528" s="52"/>
    </row>
    <row r="529" spans="1:18" ht="14.25">
      <c r="A529" s="8" t="s">
        <v>960</v>
      </c>
      <c r="B529" s="43" t="s">
        <v>1171</v>
      </c>
      <c r="C529" s="44"/>
      <c r="D529" s="9" t="s">
        <v>31</v>
      </c>
      <c r="E529" s="8" t="s">
        <v>136</v>
      </c>
      <c r="F529" s="45" t="s">
        <v>137</v>
      </c>
      <c r="G529" s="46"/>
      <c r="H529" s="2" t="s">
        <v>14</v>
      </c>
      <c r="I529" s="43" t="s">
        <v>138</v>
      </c>
      <c r="J529" s="44"/>
      <c r="K529" s="74">
        <v>1</v>
      </c>
      <c r="L529" s="75"/>
      <c r="M529" s="76"/>
      <c r="R529" s="23">
        <v>1</v>
      </c>
    </row>
    <row r="530" spans="1:18" ht="14.25">
      <c r="A530" s="8" t="s">
        <v>960</v>
      </c>
      <c r="B530" s="43" t="s">
        <v>1172</v>
      </c>
      <c r="C530" s="44"/>
      <c r="D530" s="9" t="s">
        <v>31</v>
      </c>
      <c r="E530" s="8" t="s">
        <v>136</v>
      </c>
      <c r="F530" s="45" t="s">
        <v>137</v>
      </c>
      <c r="G530" s="46"/>
      <c r="H530" s="2" t="s">
        <v>14</v>
      </c>
      <c r="I530" s="43" t="s">
        <v>138</v>
      </c>
      <c r="J530" s="44"/>
      <c r="K530" s="74">
        <v>1</v>
      </c>
      <c r="L530" s="75"/>
      <c r="M530" s="76"/>
      <c r="R530" s="23">
        <v>1</v>
      </c>
    </row>
    <row r="531" spans="1:13" ht="14.25">
      <c r="A531" s="8" t="s">
        <v>960</v>
      </c>
      <c r="B531" s="43" t="s">
        <v>1172</v>
      </c>
      <c r="C531" s="44"/>
      <c r="D531" s="9" t="s">
        <v>31</v>
      </c>
      <c r="E531" s="8" t="s">
        <v>416</v>
      </c>
      <c r="F531" s="45" t="s">
        <v>417</v>
      </c>
      <c r="G531" s="46"/>
      <c r="H531" s="2" t="s">
        <v>14</v>
      </c>
      <c r="I531" s="43" t="s">
        <v>409</v>
      </c>
      <c r="J531" s="44"/>
      <c r="K531" s="50">
        <v>1.45</v>
      </c>
      <c r="L531" s="51"/>
      <c r="M531" s="52"/>
    </row>
    <row r="532" spans="1:18" ht="14.25">
      <c r="A532" s="8" t="s">
        <v>960</v>
      </c>
      <c r="B532" s="43" t="s">
        <v>985</v>
      </c>
      <c r="C532" s="44"/>
      <c r="D532" s="9" t="s">
        <v>31</v>
      </c>
      <c r="E532" s="8" t="s">
        <v>136</v>
      </c>
      <c r="F532" s="45" t="s">
        <v>137</v>
      </c>
      <c r="G532" s="46"/>
      <c r="H532" s="2" t="s">
        <v>14</v>
      </c>
      <c r="I532" s="43" t="s">
        <v>138</v>
      </c>
      <c r="J532" s="44"/>
      <c r="K532" s="74">
        <v>1</v>
      </c>
      <c r="L532" s="75"/>
      <c r="M532" s="76"/>
      <c r="R532" s="23">
        <v>1</v>
      </c>
    </row>
    <row r="533" spans="1:13" ht="14.25">
      <c r="A533" s="8" t="s">
        <v>960</v>
      </c>
      <c r="B533" s="43" t="s">
        <v>985</v>
      </c>
      <c r="C533" s="44"/>
      <c r="D533" s="9" t="s">
        <v>31</v>
      </c>
      <c r="E533" s="8" t="s">
        <v>416</v>
      </c>
      <c r="F533" s="45" t="s">
        <v>417</v>
      </c>
      <c r="G533" s="46"/>
      <c r="H533" s="2" t="s">
        <v>14</v>
      </c>
      <c r="I533" s="43" t="s">
        <v>409</v>
      </c>
      <c r="J533" s="44"/>
      <c r="K533" s="50">
        <v>2.72</v>
      </c>
      <c r="L533" s="51"/>
      <c r="M533" s="52"/>
    </row>
    <row r="534" spans="1:18" ht="14.25">
      <c r="A534" s="8" t="s">
        <v>960</v>
      </c>
      <c r="B534" s="43" t="s">
        <v>1173</v>
      </c>
      <c r="C534" s="44"/>
      <c r="D534" s="9" t="s">
        <v>31</v>
      </c>
      <c r="E534" s="8" t="s">
        <v>136</v>
      </c>
      <c r="F534" s="45" t="s">
        <v>137</v>
      </c>
      <c r="G534" s="46"/>
      <c r="H534" s="2" t="s">
        <v>14</v>
      </c>
      <c r="I534" s="43" t="s">
        <v>138</v>
      </c>
      <c r="J534" s="44"/>
      <c r="K534" s="74">
        <v>1</v>
      </c>
      <c r="L534" s="75"/>
      <c r="M534" s="76"/>
      <c r="R534" s="23">
        <v>1</v>
      </c>
    </row>
    <row r="535" spans="1:13" ht="14.25">
      <c r="A535" s="8" t="s">
        <v>960</v>
      </c>
      <c r="B535" s="43" t="s">
        <v>1173</v>
      </c>
      <c r="C535" s="44"/>
      <c r="D535" s="9" t="s">
        <v>31</v>
      </c>
      <c r="E535" s="8" t="s">
        <v>416</v>
      </c>
      <c r="F535" s="45" t="s">
        <v>417</v>
      </c>
      <c r="G535" s="46"/>
      <c r="H535" s="2" t="s">
        <v>14</v>
      </c>
      <c r="I535" s="43" t="s">
        <v>409</v>
      </c>
      <c r="J535" s="44"/>
      <c r="K535" s="50">
        <v>2.15</v>
      </c>
      <c r="L535" s="51"/>
      <c r="M535" s="52"/>
    </row>
    <row r="536" spans="1:13" ht="14.25">
      <c r="A536" s="8" t="s">
        <v>960</v>
      </c>
      <c r="B536" s="43" t="s">
        <v>1174</v>
      </c>
      <c r="C536" s="44"/>
      <c r="D536" s="9" t="s">
        <v>31</v>
      </c>
      <c r="E536" s="8" t="s">
        <v>416</v>
      </c>
      <c r="F536" s="45" t="s">
        <v>417</v>
      </c>
      <c r="G536" s="46"/>
      <c r="H536" s="2" t="s">
        <v>14</v>
      </c>
      <c r="I536" s="43" t="s">
        <v>409</v>
      </c>
      <c r="J536" s="44"/>
      <c r="K536" s="50">
        <v>3.25</v>
      </c>
      <c r="L536" s="51"/>
      <c r="M536" s="52"/>
    </row>
    <row r="537" spans="1:18" ht="14.25">
      <c r="A537" s="8" t="s">
        <v>960</v>
      </c>
      <c r="B537" s="43" t="s">
        <v>1174</v>
      </c>
      <c r="C537" s="44"/>
      <c r="D537" s="9" t="s">
        <v>31</v>
      </c>
      <c r="E537" s="8" t="s">
        <v>136</v>
      </c>
      <c r="F537" s="45" t="s">
        <v>137</v>
      </c>
      <c r="G537" s="46"/>
      <c r="H537" s="2" t="s">
        <v>14</v>
      </c>
      <c r="I537" s="43" t="s">
        <v>138</v>
      </c>
      <c r="J537" s="44"/>
      <c r="K537" s="74">
        <v>1</v>
      </c>
      <c r="L537" s="75"/>
      <c r="M537" s="76"/>
      <c r="R537" s="23">
        <v>1</v>
      </c>
    </row>
    <row r="538" spans="1:13" ht="14.25">
      <c r="A538" s="8" t="s">
        <v>960</v>
      </c>
      <c r="B538" s="43" t="s">
        <v>1175</v>
      </c>
      <c r="C538" s="44"/>
      <c r="D538" s="9" t="s">
        <v>31</v>
      </c>
      <c r="E538" s="8" t="s">
        <v>416</v>
      </c>
      <c r="F538" s="45" t="s">
        <v>417</v>
      </c>
      <c r="G538" s="46"/>
      <c r="H538" s="2" t="s">
        <v>14</v>
      </c>
      <c r="I538" s="43" t="s">
        <v>409</v>
      </c>
      <c r="J538" s="44"/>
      <c r="K538" s="50">
        <v>2.63</v>
      </c>
      <c r="L538" s="51"/>
      <c r="M538" s="52"/>
    </row>
    <row r="539" spans="1:18" ht="14.25">
      <c r="A539" s="8" t="s">
        <v>960</v>
      </c>
      <c r="B539" s="43" t="s">
        <v>1175</v>
      </c>
      <c r="C539" s="44"/>
      <c r="D539" s="9" t="s">
        <v>31</v>
      </c>
      <c r="E539" s="8" t="s">
        <v>136</v>
      </c>
      <c r="F539" s="45" t="s">
        <v>137</v>
      </c>
      <c r="G539" s="46"/>
      <c r="H539" s="2" t="s">
        <v>14</v>
      </c>
      <c r="I539" s="43" t="s">
        <v>138</v>
      </c>
      <c r="J539" s="44"/>
      <c r="K539" s="74">
        <v>1</v>
      </c>
      <c r="L539" s="75"/>
      <c r="M539" s="76"/>
      <c r="R539" s="23">
        <v>1</v>
      </c>
    </row>
    <row r="540" spans="1:13" ht="14.25">
      <c r="A540" s="8" t="s">
        <v>960</v>
      </c>
      <c r="B540" s="43" t="s">
        <v>1176</v>
      </c>
      <c r="C540" s="44"/>
      <c r="D540" s="9" t="s">
        <v>31</v>
      </c>
      <c r="E540" s="8" t="s">
        <v>416</v>
      </c>
      <c r="F540" s="45" t="s">
        <v>417</v>
      </c>
      <c r="G540" s="46"/>
      <c r="H540" s="2" t="s">
        <v>14</v>
      </c>
      <c r="I540" s="43" t="s">
        <v>409</v>
      </c>
      <c r="J540" s="44"/>
      <c r="K540" s="50">
        <v>2.5</v>
      </c>
      <c r="L540" s="51"/>
      <c r="M540" s="52"/>
    </row>
    <row r="541" spans="1:18" ht="14.25">
      <c r="A541" s="8" t="s">
        <v>960</v>
      </c>
      <c r="B541" s="43" t="s">
        <v>1176</v>
      </c>
      <c r="C541" s="44"/>
      <c r="D541" s="9" t="s">
        <v>31</v>
      </c>
      <c r="E541" s="8" t="s">
        <v>136</v>
      </c>
      <c r="F541" s="45" t="s">
        <v>137</v>
      </c>
      <c r="G541" s="46"/>
      <c r="H541" s="2" t="s">
        <v>14</v>
      </c>
      <c r="I541" s="43" t="s">
        <v>138</v>
      </c>
      <c r="J541" s="44"/>
      <c r="K541" s="74">
        <v>1</v>
      </c>
      <c r="L541" s="75"/>
      <c r="M541" s="76"/>
      <c r="R541" s="23">
        <v>1</v>
      </c>
    </row>
    <row r="542" spans="1:13" ht="14.25">
      <c r="A542" s="8" t="s">
        <v>960</v>
      </c>
      <c r="B542" s="43" t="s">
        <v>1177</v>
      </c>
      <c r="C542" s="44"/>
      <c r="D542" s="9" t="s">
        <v>31</v>
      </c>
      <c r="E542" s="8" t="s">
        <v>416</v>
      </c>
      <c r="F542" s="45" t="s">
        <v>417</v>
      </c>
      <c r="G542" s="46"/>
      <c r="H542" s="2" t="s">
        <v>14</v>
      </c>
      <c r="I542" s="43" t="s">
        <v>409</v>
      </c>
      <c r="J542" s="44"/>
      <c r="K542" s="50">
        <v>2.27</v>
      </c>
      <c r="L542" s="51"/>
      <c r="M542" s="52"/>
    </row>
    <row r="543" spans="1:18" ht="14.25">
      <c r="A543" s="8" t="s">
        <v>960</v>
      </c>
      <c r="B543" s="43" t="s">
        <v>1177</v>
      </c>
      <c r="C543" s="44"/>
      <c r="D543" s="9" t="s">
        <v>31</v>
      </c>
      <c r="E543" s="8" t="s">
        <v>136</v>
      </c>
      <c r="F543" s="45" t="s">
        <v>137</v>
      </c>
      <c r="G543" s="46"/>
      <c r="H543" s="2" t="s">
        <v>14</v>
      </c>
      <c r="I543" s="43" t="s">
        <v>138</v>
      </c>
      <c r="J543" s="44"/>
      <c r="K543" s="74">
        <v>1</v>
      </c>
      <c r="L543" s="75"/>
      <c r="M543" s="76"/>
      <c r="R543" s="23">
        <v>1</v>
      </c>
    </row>
    <row r="544" spans="1:13" ht="14.25">
      <c r="A544" s="8" t="s">
        <v>962</v>
      </c>
      <c r="B544" s="43" t="s">
        <v>1067</v>
      </c>
      <c r="C544" s="44"/>
      <c r="D544" s="9" t="s">
        <v>31</v>
      </c>
      <c r="E544" s="8" t="s">
        <v>416</v>
      </c>
      <c r="F544" s="45" t="s">
        <v>417</v>
      </c>
      <c r="G544" s="46"/>
      <c r="H544" s="2" t="s">
        <v>14</v>
      </c>
      <c r="I544" s="43" t="s">
        <v>409</v>
      </c>
      <c r="J544" s="44"/>
      <c r="K544" s="50">
        <v>15.4</v>
      </c>
      <c r="L544" s="51"/>
      <c r="M544" s="52"/>
    </row>
    <row r="545" spans="1:18" ht="14.25">
      <c r="A545" s="8" t="s">
        <v>962</v>
      </c>
      <c r="B545" s="43" t="s">
        <v>1067</v>
      </c>
      <c r="C545" s="44"/>
      <c r="D545" s="9" t="s">
        <v>31</v>
      </c>
      <c r="E545" s="8" t="s">
        <v>136</v>
      </c>
      <c r="F545" s="45" t="s">
        <v>137</v>
      </c>
      <c r="G545" s="46"/>
      <c r="H545" s="2" t="s">
        <v>14</v>
      </c>
      <c r="I545" s="43" t="s">
        <v>138</v>
      </c>
      <c r="J545" s="44"/>
      <c r="K545" s="74">
        <v>4</v>
      </c>
      <c r="L545" s="75"/>
      <c r="M545" s="76"/>
      <c r="R545" s="23">
        <v>4</v>
      </c>
    </row>
    <row r="546" spans="1:13" ht="14.25">
      <c r="A546" s="8" t="s">
        <v>962</v>
      </c>
      <c r="B546" s="43" t="s">
        <v>1178</v>
      </c>
      <c r="C546" s="44"/>
      <c r="D546" s="9" t="s">
        <v>31</v>
      </c>
      <c r="E546" s="8" t="s">
        <v>416</v>
      </c>
      <c r="F546" s="45" t="s">
        <v>417</v>
      </c>
      <c r="G546" s="46"/>
      <c r="H546" s="2" t="s">
        <v>14</v>
      </c>
      <c r="I546" s="43" t="s">
        <v>409</v>
      </c>
      <c r="J546" s="44"/>
      <c r="K546" s="50">
        <v>1.8</v>
      </c>
      <c r="L546" s="51"/>
      <c r="M546" s="52"/>
    </row>
    <row r="547" spans="1:18" ht="14.25">
      <c r="A547" s="8" t="s">
        <v>962</v>
      </c>
      <c r="B547" s="43" t="s">
        <v>1178</v>
      </c>
      <c r="C547" s="44"/>
      <c r="D547" s="9" t="s">
        <v>31</v>
      </c>
      <c r="E547" s="8" t="s">
        <v>136</v>
      </c>
      <c r="F547" s="45" t="s">
        <v>137</v>
      </c>
      <c r="G547" s="46"/>
      <c r="H547" s="2" t="s">
        <v>14</v>
      </c>
      <c r="I547" s="43" t="s">
        <v>138</v>
      </c>
      <c r="J547" s="44"/>
      <c r="K547" s="74">
        <v>1</v>
      </c>
      <c r="L547" s="75"/>
      <c r="M547" s="76"/>
      <c r="R547" s="23">
        <v>1</v>
      </c>
    </row>
    <row r="548" spans="1:18" ht="14.25">
      <c r="A548" s="8" t="s">
        <v>962</v>
      </c>
      <c r="B548" s="43" t="s">
        <v>80</v>
      </c>
      <c r="C548" s="44"/>
      <c r="D548" s="9" t="s">
        <v>31</v>
      </c>
      <c r="E548" s="8" t="s">
        <v>136</v>
      </c>
      <c r="F548" s="45" t="s">
        <v>137</v>
      </c>
      <c r="G548" s="46"/>
      <c r="H548" s="2" t="s">
        <v>14</v>
      </c>
      <c r="I548" s="43" t="s">
        <v>138</v>
      </c>
      <c r="J548" s="44"/>
      <c r="K548" s="74">
        <v>3</v>
      </c>
      <c r="L548" s="75"/>
      <c r="M548" s="76"/>
      <c r="R548" s="23">
        <v>3</v>
      </c>
    </row>
    <row r="549" spans="1:13" ht="14.25">
      <c r="A549" s="8" t="s">
        <v>962</v>
      </c>
      <c r="B549" s="43" t="s">
        <v>80</v>
      </c>
      <c r="C549" s="44"/>
      <c r="D549" s="9" t="s">
        <v>31</v>
      </c>
      <c r="E549" s="8" t="s">
        <v>416</v>
      </c>
      <c r="F549" s="45" t="s">
        <v>417</v>
      </c>
      <c r="G549" s="46"/>
      <c r="H549" s="2" t="s">
        <v>14</v>
      </c>
      <c r="I549" s="43" t="s">
        <v>409</v>
      </c>
      <c r="J549" s="44"/>
      <c r="K549" s="50">
        <v>8.6</v>
      </c>
      <c r="L549" s="51"/>
      <c r="M549" s="52"/>
    </row>
    <row r="550" spans="1:13" ht="14.25">
      <c r="A550" s="8" t="s">
        <v>969</v>
      </c>
      <c r="B550" s="43" t="s">
        <v>1179</v>
      </c>
      <c r="C550" s="44"/>
      <c r="D550" s="9" t="s">
        <v>31</v>
      </c>
      <c r="E550" s="8" t="s">
        <v>416</v>
      </c>
      <c r="F550" s="45" t="s">
        <v>417</v>
      </c>
      <c r="G550" s="46"/>
      <c r="H550" s="2" t="s">
        <v>14</v>
      </c>
      <c r="I550" s="43" t="s">
        <v>409</v>
      </c>
      <c r="J550" s="44"/>
      <c r="K550" s="50">
        <v>2.6</v>
      </c>
      <c r="L550" s="51"/>
      <c r="M550" s="52"/>
    </row>
    <row r="551" spans="1:18" ht="14.25">
      <c r="A551" s="8" t="s">
        <v>969</v>
      </c>
      <c r="B551" s="43" t="s">
        <v>1179</v>
      </c>
      <c r="C551" s="44"/>
      <c r="D551" s="9" t="s">
        <v>31</v>
      </c>
      <c r="E551" s="8" t="s">
        <v>136</v>
      </c>
      <c r="F551" s="45" t="s">
        <v>137</v>
      </c>
      <c r="G551" s="46"/>
      <c r="H551" s="2" t="s">
        <v>14</v>
      </c>
      <c r="I551" s="43" t="s">
        <v>138</v>
      </c>
      <c r="J551" s="44"/>
      <c r="K551" s="74">
        <v>1</v>
      </c>
      <c r="L551" s="75"/>
      <c r="M551" s="76"/>
      <c r="R551" s="23">
        <v>1</v>
      </c>
    </row>
    <row r="552" spans="1:18" ht="14.25">
      <c r="A552" s="8" t="s">
        <v>969</v>
      </c>
      <c r="B552" s="43" t="s">
        <v>876</v>
      </c>
      <c r="C552" s="44"/>
      <c r="D552" s="9" t="s">
        <v>31</v>
      </c>
      <c r="E552" s="8" t="s">
        <v>136</v>
      </c>
      <c r="F552" s="45" t="s">
        <v>137</v>
      </c>
      <c r="G552" s="46"/>
      <c r="H552" s="2" t="s">
        <v>14</v>
      </c>
      <c r="I552" s="43" t="s">
        <v>138</v>
      </c>
      <c r="J552" s="44"/>
      <c r="K552" s="74">
        <v>2</v>
      </c>
      <c r="L552" s="75"/>
      <c r="M552" s="76"/>
      <c r="R552" s="23">
        <v>2</v>
      </c>
    </row>
    <row r="553" spans="1:13" ht="14.25">
      <c r="A553" s="8" t="s">
        <v>969</v>
      </c>
      <c r="B553" s="43" t="s">
        <v>876</v>
      </c>
      <c r="C553" s="44"/>
      <c r="D553" s="9" t="s">
        <v>31</v>
      </c>
      <c r="E553" s="8" t="s">
        <v>416</v>
      </c>
      <c r="F553" s="45" t="s">
        <v>417</v>
      </c>
      <c r="G553" s="46"/>
      <c r="H553" s="2" t="s">
        <v>14</v>
      </c>
      <c r="I553" s="43" t="s">
        <v>409</v>
      </c>
      <c r="J553" s="44"/>
      <c r="K553" s="50">
        <v>4.4</v>
      </c>
      <c r="L553" s="51"/>
      <c r="M553" s="52"/>
    </row>
    <row r="554" spans="1:13" ht="14.25">
      <c r="A554" s="8" t="s">
        <v>969</v>
      </c>
      <c r="B554" s="43" t="s">
        <v>1180</v>
      </c>
      <c r="C554" s="44"/>
      <c r="D554" s="9" t="s">
        <v>31</v>
      </c>
      <c r="E554" s="8" t="s">
        <v>416</v>
      </c>
      <c r="F554" s="45" t="s">
        <v>417</v>
      </c>
      <c r="G554" s="46"/>
      <c r="H554" s="2" t="s">
        <v>14</v>
      </c>
      <c r="I554" s="43" t="s">
        <v>409</v>
      </c>
      <c r="J554" s="44"/>
      <c r="K554" s="50">
        <v>6</v>
      </c>
      <c r="L554" s="51"/>
      <c r="M554" s="52"/>
    </row>
    <row r="555" spans="1:18" ht="14.25">
      <c r="A555" s="8" t="s">
        <v>969</v>
      </c>
      <c r="B555" s="43" t="s">
        <v>1180</v>
      </c>
      <c r="C555" s="44"/>
      <c r="D555" s="9" t="s">
        <v>31</v>
      </c>
      <c r="E555" s="8" t="s">
        <v>136</v>
      </c>
      <c r="F555" s="45" t="s">
        <v>137</v>
      </c>
      <c r="G555" s="46"/>
      <c r="H555" s="2" t="s">
        <v>14</v>
      </c>
      <c r="I555" s="43" t="s">
        <v>138</v>
      </c>
      <c r="J555" s="44"/>
      <c r="K555" s="74">
        <v>3</v>
      </c>
      <c r="L555" s="75"/>
      <c r="M555" s="76"/>
      <c r="R555" s="23">
        <v>3</v>
      </c>
    </row>
    <row r="556" spans="1:13" ht="14.25">
      <c r="A556" s="8" t="s">
        <v>969</v>
      </c>
      <c r="B556" s="43" t="s">
        <v>1068</v>
      </c>
      <c r="C556" s="44"/>
      <c r="D556" s="9" t="s">
        <v>31</v>
      </c>
      <c r="E556" s="8" t="s">
        <v>416</v>
      </c>
      <c r="F556" s="45" t="s">
        <v>417</v>
      </c>
      <c r="G556" s="46"/>
      <c r="H556" s="2" t="s">
        <v>14</v>
      </c>
      <c r="I556" s="43" t="s">
        <v>409</v>
      </c>
      <c r="J556" s="44"/>
      <c r="K556" s="50">
        <v>10.11</v>
      </c>
      <c r="L556" s="51"/>
      <c r="M556" s="52"/>
    </row>
    <row r="557" spans="1:18" ht="14.25">
      <c r="A557" s="8" t="s">
        <v>969</v>
      </c>
      <c r="B557" s="43" t="s">
        <v>1068</v>
      </c>
      <c r="C557" s="44"/>
      <c r="D557" s="9" t="s">
        <v>31</v>
      </c>
      <c r="E557" s="8" t="s">
        <v>136</v>
      </c>
      <c r="F557" s="45" t="s">
        <v>137</v>
      </c>
      <c r="G557" s="46"/>
      <c r="H557" s="2" t="s">
        <v>14</v>
      </c>
      <c r="I557" s="43" t="s">
        <v>138</v>
      </c>
      <c r="J557" s="44"/>
      <c r="K557" s="74">
        <v>4</v>
      </c>
      <c r="L557" s="75"/>
      <c r="M557" s="76"/>
      <c r="R557" s="23">
        <v>4</v>
      </c>
    </row>
    <row r="558" spans="1:13" ht="14.25">
      <c r="A558" s="8" t="s">
        <v>969</v>
      </c>
      <c r="B558" s="43" t="s">
        <v>1181</v>
      </c>
      <c r="C558" s="44"/>
      <c r="D558" s="9" t="s">
        <v>31</v>
      </c>
      <c r="E558" s="8" t="s">
        <v>416</v>
      </c>
      <c r="F558" s="45" t="s">
        <v>417</v>
      </c>
      <c r="G558" s="46"/>
      <c r="H558" s="2" t="s">
        <v>14</v>
      </c>
      <c r="I558" s="43" t="s">
        <v>409</v>
      </c>
      <c r="J558" s="44"/>
      <c r="K558" s="50">
        <v>3.23</v>
      </c>
      <c r="L558" s="51"/>
      <c r="M558" s="52"/>
    </row>
    <row r="559" spans="1:18" ht="15" thickBot="1">
      <c r="A559" s="8" t="s">
        <v>969</v>
      </c>
      <c r="B559" s="43" t="s">
        <v>1181</v>
      </c>
      <c r="C559" s="44"/>
      <c r="D559" s="9" t="s">
        <v>31</v>
      </c>
      <c r="E559" s="8" t="s">
        <v>136</v>
      </c>
      <c r="F559" s="45" t="s">
        <v>137</v>
      </c>
      <c r="G559" s="46"/>
      <c r="H559" s="2" t="s">
        <v>14</v>
      </c>
      <c r="I559" s="43" t="s">
        <v>138</v>
      </c>
      <c r="J559" s="44"/>
      <c r="K559" s="74">
        <v>2</v>
      </c>
      <c r="L559" s="75"/>
      <c r="M559" s="76"/>
      <c r="R559" s="23">
        <v>2</v>
      </c>
    </row>
    <row r="560" spans="1:17" ht="15" thickBot="1">
      <c r="A560" s="53" t="s">
        <v>441</v>
      </c>
      <c r="B560" s="54"/>
      <c r="C560" s="54"/>
      <c r="D560" s="54"/>
      <c r="E560" s="54" t="s">
        <v>442</v>
      </c>
      <c r="F560" s="54"/>
      <c r="G560" s="54"/>
      <c r="H560" s="6" t="s">
        <v>26</v>
      </c>
      <c r="I560" s="57" t="s">
        <v>27</v>
      </c>
      <c r="J560" s="58"/>
      <c r="K560" s="59">
        <v>449</v>
      </c>
      <c r="L560" s="59"/>
      <c r="M560" s="60"/>
      <c r="Q560" s="25">
        <v>449</v>
      </c>
    </row>
    <row r="561" spans="1:18" ht="15" thickBot="1">
      <c r="A561" s="55"/>
      <c r="B561" s="56"/>
      <c r="C561" s="56"/>
      <c r="D561" s="56"/>
      <c r="E561" s="56"/>
      <c r="F561" s="56"/>
      <c r="G561" s="56"/>
      <c r="H561" s="7" t="s">
        <v>26</v>
      </c>
      <c r="I561" s="61" t="s">
        <v>28</v>
      </c>
      <c r="J561" s="62"/>
      <c r="K561" s="63">
        <v>8</v>
      </c>
      <c r="L561" s="63"/>
      <c r="M561" s="64"/>
      <c r="R561" s="22">
        <v>8</v>
      </c>
    </row>
    <row r="562" spans="1:13" ht="14.25">
      <c r="A562" s="8" t="s">
        <v>953</v>
      </c>
      <c r="B562" s="43" t="s">
        <v>401</v>
      </c>
      <c r="C562" s="44"/>
      <c r="D562" s="9" t="s">
        <v>402</v>
      </c>
      <c r="E562" s="8" t="s">
        <v>443</v>
      </c>
      <c r="F562" s="45" t="s">
        <v>444</v>
      </c>
      <c r="G562" s="46"/>
      <c r="H562" s="2" t="s">
        <v>14</v>
      </c>
      <c r="I562" s="43" t="s">
        <v>445</v>
      </c>
      <c r="J562" s="44"/>
      <c r="K562" s="50">
        <v>0</v>
      </c>
      <c r="L562" s="51"/>
      <c r="M562" s="52"/>
    </row>
    <row r="563" spans="1:13" ht="14.25">
      <c r="A563" s="8" t="s">
        <v>956</v>
      </c>
      <c r="B563" s="43" t="s">
        <v>401</v>
      </c>
      <c r="C563" s="44"/>
      <c r="D563" s="9" t="s">
        <v>402</v>
      </c>
      <c r="E563" s="8" t="s">
        <v>443</v>
      </c>
      <c r="F563" s="45" t="s">
        <v>444</v>
      </c>
      <c r="G563" s="46"/>
      <c r="H563" s="2" t="s">
        <v>14</v>
      </c>
      <c r="I563" s="43" t="s">
        <v>445</v>
      </c>
      <c r="J563" s="44"/>
      <c r="K563" s="50">
        <v>0</v>
      </c>
      <c r="L563" s="51"/>
      <c r="M563" s="52"/>
    </row>
    <row r="564" spans="1:13" ht="14.25">
      <c r="A564" s="8" t="s">
        <v>958</v>
      </c>
      <c r="B564" s="43" t="s">
        <v>401</v>
      </c>
      <c r="C564" s="44"/>
      <c r="D564" s="9" t="s">
        <v>402</v>
      </c>
      <c r="E564" s="8" t="s">
        <v>443</v>
      </c>
      <c r="F564" s="45" t="s">
        <v>444</v>
      </c>
      <c r="G564" s="46"/>
      <c r="H564" s="2" t="s">
        <v>14</v>
      </c>
      <c r="I564" s="43" t="s">
        <v>445</v>
      </c>
      <c r="J564" s="44"/>
      <c r="K564" s="50">
        <v>0</v>
      </c>
      <c r="L564" s="51"/>
      <c r="M564" s="52"/>
    </row>
    <row r="565" spans="1:18" ht="14.25">
      <c r="A565" s="8" t="s">
        <v>960</v>
      </c>
      <c r="B565" s="43" t="s">
        <v>401</v>
      </c>
      <c r="C565" s="44"/>
      <c r="D565" s="9" t="s">
        <v>402</v>
      </c>
      <c r="E565" s="8" t="s">
        <v>136</v>
      </c>
      <c r="F565" s="45" t="s">
        <v>137</v>
      </c>
      <c r="G565" s="46"/>
      <c r="H565" s="2" t="s">
        <v>14</v>
      </c>
      <c r="I565" s="43" t="s">
        <v>138</v>
      </c>
      <c r="J565" s="44"/>
      <c r="K565" s="74">
        <v>8</v>
      </c>
      <c r="L565" s="75"/>
      <c r="M565" s="76"/>
      <c r="R565" s="23">
        <v>8</v>
      </c>
    </row>
    <row r="566" spans="1:13" ht="14.25">
      <c r="A566" s="8" t="s">
        <v>960</v>
      </c>
      <c r="B566" s="43" t="s">
        <v>401</v>
      </c>
      <c r="C566" s="44"/>
      <c r="D566" s="9" t="s">
        <v>402</v>
      </c>
      <c r="E566" s="8" t="s">
        <v>443</v>
      </c>
      <c r="F566" s="45" t="s">
        <v>444</v>
      </c>
      <c r="G566" s="46"/>
      <c r="H566" s="2" t="s">
        <v>14</v>
      </c>
      <c r="I566" s="43" t="s">
        <v>445</v>
      </c>
      <c r="J566" s="44"/>
      <c r="K566" s="50">
        <v>0</v>
      </c>
      <c r="L566" s="51"/>
      <c r="M566" s="52"/>
    </row>
    <row r="567" spans="1:13" ht="14.25">
      <c r="A567" s="8" t="s">
        <v>962</v>
      </c>
      <c r="B567" s="43" t="s">
        <v>401</v>
      </c>
      <c r="C567" s="44"/>
      <c r="D567" s="9" t="s">
        <v>402</v>
      </c>
      <c r="E567" s="8" t="s">
        <v>443</v>
      </c>
      <c r="F567" s="45" t="s">
        <v>444</v>
      </c>
      <c r="G567" s="46"/>
      <c r="H567" s="2" t="s">
        <v>14</v>
      </c>
      <c r="I567" s="43" t="s">
        <v>445</v>
      </c>
      <c r="J567" s="44"/>
      <c r="K567" s="50">
        <v>0</v>
      </c>
      <c r="L567" s="51"/>
      <c r="M567" s="52"/>
    </row>
    <row r="568" spans="1:13" ht="15" thickBot="1">
      <c r="A568" s="8" t="s">
        <v>969</v>
      </c>
      <c r="B568" s="43" t="s">
        <v>401</v>
      </c>
      <c r="C568" s="44"/>
      <c r="D568" s="9" t="s">
        <v>402</v>
      </c>
      <c r="E568" s="8" t="s">
        <v>443</v>
      </c>
      <c r="F568" s="45" t="s">
        <v>444</v>
      </c>
      <c r="G568" s="46"/>
      <c r="H568" s="2" t="s">
        <v>14</v>
      </c>
      <c r="I568" s="43" t="s">
        <v>445</v>
      </c>
      <c r="J568" s="44"/>
      <c r="K568" s="50">
        <v>0</v>
      </c>
      <c r="L568" s="51"/>
      <c r="M568" s="52"/>
    </row>
    <row r="569" spans="1:15" ht="15" thickBot="1">
      <c r="A569" s="53" t="s">
        <v>446</v>
      </c>
      <c r="B569" s="54"/>
      <c r="C569" s="54"/>
      <c r="D569" s="54"/>
      <c r="E569" s="54" t="s">
        <v>447</v>
      </c>
      <c r="F569" s="54"/>
      <c r="G569" s="54"/>
      <c r="H569" s="6" t="s">
        <v>26</v>
      </c>
      <c r="I569" s="57" t="s">
        <v>27</v>
      </c>
      <c r="J569" s="58"/>
      <c r="K569" s="59">
        <v>94.6</v>
      </c>
      <c r="L569" s="59"/>
      <c r="M569" s="60"/>
      <c r="O569" s="20">
        <v>94.6</v>
      </c>
    </row>
    <row r="570" spans="1:16" ht="15" thickBot="1">
      <c r="A570" s="55"/>
      <c r="B570" s="56"/>
      <c r="C570" s="56"/>
      <c r="D570" s="56"/>
      <c r="E570" s="56"/>
      <c r="F570" s="56"/>
      <c r="G570" s="56"/>
      <c r="H570" s="7" t="s">
        <v>26</v>
      </c>
      <c r="I570" s="61" t="s">
        <v>28</v>
      </c>
      <c r="J570" s="62"/>
      <c r="K570" s="63">
        <v>19</v>
      </c>
      <c r="L570" s="63"/>
      <c r="M570" s="64"/>
      <c r="P570" s="19">
        <f>P571+P575+P577+P582+P586+P587+P590+P592+P595+P597</f>
        <v>19</v>
      </c>
    </row>
    <row r="571" spans="1:16" ht="14.25">
      <c r="A571" s="8" t="s">
        <v>953</v>
      </c>
      <c r="B571" s="43" t="s">
        <v>1058</v>
      </c>
      <c r="C571" s="44"/>
      <c r="D571" s="9" t="s">
        <v>31</v>
      </c>
      <c r="E571" s="8" t="s">
        <v>136</v>
      </c>
      <c r="F571" s="45" t="s">
        <v>137</v>
      </c>
      <c r="G571" s="46"/>
      <c r="H571" s="2" t="s">
        <v>14</v>
      </c>
      <c r="I571" s="43" t="s">
        <v>138</v>
      </c>
      <c r="J571" s="44"/>
      <c r="K571" s="71">
        <v>2</v>
      </c>
      <c r="L571" s="72"/>
      <c r="M571" s="73"/>
      <c r="P571" s="21">
        <v>2</v>
      </c>
    </row>
    <row r="572" spans="1:13" ht="14.25">
      <c r="A572" s="8" t="s">
        <v>953</v>
      </c>
      <c r="B572" s="43" t="s">
        <v>1058</v>
      </c>
      <c r="C572" s="44"/>
      <c r="D572" s="9" t="s">
        <v>31</v>
      </c>
      <c r="E572" s="8" t="s">
        <v>448</v>
      </c>
      <c r="F572" s="45" t="s">
        <v>449</v>
      </c>
      <c r="G572" s="46"/>
      <c r="H572" s="2" t="s">
        <v>14</v>
      </c>
      <c r="I572" s="43" t="s">
        <v>208</v>
      </c>
      <c r="J572" s="44"/>
      <c r="K572" s="50">
        <v>21</v>
      </c>
      <c r="L572" s="51"/>
      <c r="M572" s="52"/>
    </row>
    <row r="573" spans="1:13" ht="14.25">
      <c r="A573" s="8" t="s">
        <v>953</v>
      </c>
      <c r="B573" s="43" t="s">
        <v>1058</v>
      </c>
      <c r="C573" s="44"/>
      <c r="D573" s="9" t="s">
        <v>31</v>
      </c>
      <c r="E573" s="8" t="s">
        <v>214</v>
      </c>
      <c r="F573" s="45" t="s">
        <v>215</v>
      </c>
      <c r="G573" s="46"/>
      <c r="H573" s="2" t="s">
        <v>14</v>
      </c>
      <c r="I573" s="43" t="s">
        <v>138</v>
      </c>
      <c r="J573" s="44"/>
      <c r="K573" s="50">
        <v>6</v>
      </c>
      <c r="L573" s="51"/>
      <c r="M573" s="52"/>
    </row>
    <row r="574" spans="1:13" ht="14.25">
      <c r="A574" s="8" t="s">
        <v>953</v>
      </c>
      <c r="B574" s="43" t="s">
        <v>1046</v>
      </c>
      <c r="C574" s="44"/>
      <c r="D574" s="9" t="s">
        <v>206</v>
      </c>
      <c r="E574" s="8" t="s">
        <v>448</v>
      </c>
      <c r="F574" s="45" t="s">
        <v>449</v>
      </c>
      <c r="G574" s="46"/>
      <c r="H574" s="2" t="s">
        <v>14</v>
      </c>
      <c r="I574" s="43" t="s">
        <v>208</v>
      </c>
      <c r="J574" s="44"/>
      <c r="K574" s="50">
        <v>45</v>
      </c>
      <c r="L574" s="51"/>
      <c r="M574" s="52"/>
    </row>
    <row r="575" spans="1:16" ht="14.25">
      <c r="A575" s="8" t="s">
        <v>953</v>
      </c>
      <c r="B575" s="43" t="s">
        <v>1046</v>
      </c>
      <c r="C575" s="44"/>
      <c r="D575" s="9" t="s">
        <v>206</v>
      </c>
      <c r="E575" s="8" t="s">
        <v>136</v>
      </c>
      <c r="F575" s="45" t="s">
        <v>137</v>
      </c>
      <c r="G575" s="46"/>
      <c r="H575" s="2" t="s">
        <v>14</v>
      </c>
      <c r="I575" s="43" t="s">
        <v>138</v>
      </c>
      <c r="J575" s="44"/>
      <c r="K575" s="71">
        <v>3</v>
      </c>
      <c r="L575" s="72"/>
      <c r="M575" s="73"/>
      <c r="P575" s="21">
        <v>3</v>
      </c>
    </row>
    <row r="576" spans="1:13" ht="14.25">
      <c r="A576" s="8" t="s">
        <v>953</v>
      </c>
      <c r="B576" s="43" t="s">
        <v>1046</v>
      </c>
      <c r="C576" s="44"/>
      <c r="D576" s="9" t="s">
        <v>206</v>
      </c>
      <c r="E576" s="8" t="s">
        <v>214</v>
      </c>
      <c r="F576" s="45" t="s">
        <v>215</v>
      </c>
      <c r="G576" s="46"/>
      <c r="H576" s="2" t="s">
        <v>14</v>
      </c>
      <c r="I576" s="43" t="s">
        <v>138</v>
      </c>
      <c r="J576" s="44"/>
      <c r="K576" s="50">
        <v>15</v>
      </c>
      <c r="L576" s="51"/>
      <c r="M576" s="52"/>
    </row>
    <row r="577" spans="1:16" ht="14.25">
      <c r="A577" s="8" t="s">
        <v>953</v>
      </c>
      <c r="B577" s="43" t="s">
        <v>1051</v>
      </c>
      <c r="C577" s="44"/>
      <c r="D577" s="9" t="s">
        <v>206</v>
      </c>
      <c r="E577" s="8" t="s">
        <v>136</v>
      </c>
      <c r="F577" s="45" t="s">
        <v>137</v>
      </c>
      <c r="G577" s="46"/>
      <c r="H577" s="2" t="s">
        <v>14</v>
      </c>
      <c r="I577" s="43" t="s">
        <v>138</v>
      </c>
      <c r="J577" s="44"/>
      <c r="K577" s="71">
        <v>2</v>
      </c>
      <c r="L577" s="72"/>
      <c r="M577" s="73"/>
      <c r="P577" s="21">
        <v>2</v>
      </c>
    </row>
    <row r="578" spans="1:13" ht="14.25">
      <c r="A578" s="8" t="s">
        <v>953</v>
      </c>
      <c r="B578" s="43" t="s">
        <v>1051</v>
      </c>
      <c r="C578" s="44"/>
      <c r="D578" s="9" t="s">
        <v>206</v>
      </c>
      <c r="E578" s="8" t="s">
        <v>448</v>
      </c>
      <c r="F578" s="45" t="s">
        <v>449</v>
      </c>
      <c r="G578" s="46"/>
      <c r="H578" s="2" t="s">
        <v>14</v>
      </c>
      <c r="I578" s="43" t="s">
        <v>208</v>
      </c>
      <c r="J578" s="44"/>
      <c r="K578" s="50">
        <v>21</v>
      </c>
      <c r="L578" s="51"/>
      <c r="M578" s="52"/>
    </row>
    <row r="579" spans="1:13" ht="14.25">
      <c r="A579" s="8" t="s">
        <v>953</v>
      </c>
      <c r="B579" s="43" t="s">
        <v>1051</v>
      </c>
      <c r="C579" s="44"/>
      <c r="D579" s="9" t="s">
        <v>206</v>
      </c>
      <c r="E579" s="8" t="s">
        <v>214</v>
      </c>
      <c r="F579" s="45" t="s">
        <v>215</v>
      </c>
      <c r="G579" s="46"/>
      <c r="H579" s="2" t="s">
        <v>14</v>
      </c>
      <c r="I579" s="43" t="s">
        <v>138</v>
      </c>
      <c r="J579" s="44"/>
      <c r="K579" s="50">
        <v>6</v>
      </c>
      <c r="L579" s="51"/>
      <c r="M579" s="52"/>
    </row>
    <row r="580" spans="1:13" ht="14.25">
      <c r="A580" s="8" t="s">
        <v>953</v>
      </c>
      <c r="B580" s="43" t="s">
        <v>1052</v>
      </c>
      <c r="C580" s="44"/>
      <c r="D580" s="9" t="s">
        <v>31</v>
      </c>
      <c r="E580" s="8" t="s">
        <v>214</v>
      </c>
      <c r="F580" s="45" t="s">
        <v>215</v>
      </c>
      <c r="G580" s="46"/>
      <c r="H580" s="2" t="s">
        <v>14</v>
      </c>
      <c r="I580" s="43" t="s">
        <v>138</v>
      </c>
      <c r="J580" s="44"/>
      <c r="K580" s="50">
        <v>5</v>
      </c>
      <c r="L580" s="51"/>
      <c r="M580" s="52"/>
    </row>
    <row r="581" spans="1:13" ht="14.25">
      <c r="A581" s="8" t="s">
        <v>953</v>
      </c>
      <c r="B581" s="43" t="s">
        <v>1052</v>
      </c>
      <c r="C581" s="44"/>
      <c r="D581" s="9" t="s">
        <v>31</v>
      </c>
      <c r="E581" s="8" t="s">
        <v>448</v>
      </c>
      <c r="F581" s="45" t="s">
        <v>449</v>
      </c>
      <c r="G581" s="46"/>
      <c r="H581" s="2" t="s">
        <v>14</v>
      </c>
      <c r="I581" s="43" t="s">
        <v>208</v>
      </c>
      <c r="J581" s="44"/>
      <c r="K581" s="50">
        <v>15</v>
      </c>
      <c r="L581" s="51"/>
      <c r="M581" s="52"/>
    </row>
    <row r="582" spans="1:16" ht="14.25">
      <c r="A582" s="8" t="s">
        <v>953</v>
      </c>
      <c r="B582" s="43" t="s">
        <v>1052</v>
      </c>
      <c r="C582" s="44"/>
      <c r="D582" s="9" t="s">
        <v>31</v>
      </c>
      <c r="E582" s="8" t="s">
        <v>136</v>
      </c>
      <c r="F582" s="45" t="s">
        <v>137</v>
      </c>
      <c r="G582" s="46"/>
      <c r="H582" s="2" t="s">
        <v>14</v>
      </c>
      <c r="I582" s="43" t="s">
        <v>138</v>
      </c>
      <c r="J582" s="44"/>
      <c r="K582" s="71">
        <v>1</v>
      </c>
      <c r="L582" s="72"/>
      <c r="M582" s="73"/>
      <c r="P582" s="21">
        <v>1</v>
      </c>
    </row>
    <row r="583" spans="1:13" ht="14.25">
      <c r="A583" s="8" t="s">
        <v>956</v>
      </c>
      <c r="B583" s="43" t="s">
        <v>1062</v>
      </c>
      <c r="C583" s="44"/>
      <c r="D583" s="9" t="s">
        <v>31</v>
      </c>
      <c r="E583" s="8" t="s">
        <v>448</v>
      </c>
      <c r="F583" s="45" t="s">
        <v>449</v>
      </c>
      <c r="G583" s="46"/>
      <c r="H583" s="2" t="s">
        <v>14</v>
      </c>
      <c r="I583" s="43" t="s">
        <v>208</v>
      </c>
      <c r="J583" s="44"/>
      <c r="K583" s="50">
        <v>15</v>
      </c>
      <c r="L583" s="51"/>
      <c r="M583" s="52"/>
    </row>
    <row r="584" spans="1:16" ht="14.25">
      <c r="A584" s="8" t="s">
        <v>956</v>
      </c>
      <c r="B584" s="43" t="s">
        <v>1062</v>
      </c>
      <c r="C584" s="44"/>
      <c r="D584" s="9" t="s">
        <v>31</v>
      </c>
      <c r="E584" s="8" t="s">
        <v>136</v>
      </c>
      <c r="F584" s="45" t="s">
        <v>137</v>
      </c>
      <c r="G584" s="46"/>
      <c r="H584" s="2" t="s">
        <v>14</v>
      </c>
      <c r="I584" s="43" t="s">
        <v>138</v>
      </c>
      <c r="J584" s="44"/>
      <c r="K584" s="71">
        <v>1</v>
      </c>
      <c r="L584" s="72"/>
      <c r="M584" s="73"/>
      <c r="P584">
        <v>1</v>
      </c>
    </row>
    <row r="585" spans="1:13" ht="14.25">
      <c r="A585" s="8" t="s">
        <v>958</v>
      </c>
      <c r="B585" s="43" t="s">
        <v>1053</v>
      </c>
      <c r="C585" s="44"/>
      <c r="D585" s="9" t="s">
        <v>31</v>
      </c>
      <c r="E585" s="8" t="s">
        <v>448</v>
      </c>
      <c r="F585" s="45" t="s">
        <v>449</v>
      </c>
      <c r="G585" s="46"/>
      <c r="H585" s="2" t="s">
        <v>14</v>
      </c>
      <c r="I585" s="43" t="s">
        <v>208</v>
      </c>
      <c r="J585" s="44"/>
      <c r="K585" s="50">
        <v>12</v>
      </c>
      <c r="L585" s="51"/>
      <c r="M585" s="52"/>
    </row>
    <row r="586" spans="1:16" ht="14.25">
      <c r="A586" s="8" t="s">
        <v>958</v>
      </c>
      <c r="B586" s="43" t="s">
        <v>1053</v>
      </c>
      <c r="C586" s="44"/>
      <c r="D586" s="9" t="s">
        <v>31</v>
      </c>
      <c r="E586" s="8" t="s">
        <v>136</v>
      </c>
      <c r="F586" s="45" t="s">
        <v>137</v>
      </c>
      <c r="G586" s="46"/>
      <c r="H586" s="2" t="s">
        <v>14</v>
      </c>
      <c r="I586" s="43" t="s">
        <v>138</v>
      </c>
      <c r="J586" s="44"/>
      <c r="K586" s="71">
        <v>3</v>
      </c>
      <c r="L586" s="72"/>
      <c r="M586" s="73"/>
      <c r="P586" s="21">
        <v>3</v>
      </c>
    </row>
    <row r="587" spans="1:16" ht="14.25">
      <c r="A587" s="8" t="s">
        <v>958</v>
      </c>
      <c r="B587" s="43" t="s">
        <v>41</v>
      </c>
      <c r="C587" s="44"/>
      <c r="D587" s="9" t="s">
        <v>31</v>
      </c>
      <c r="E587" s="8" t="s">
        <v>136</v>
      </c>
      <c r="F587" s="45" t="s">
        <v>137</v>
      </c>
      <c r="G587" s="46"/>
      <c r="H587" s="2" t="s">
        <v>14</v>
      </c>
      <c r="I587" s="43" t="s">
        <v>138</v>
      </c>
      <c r="J587" s="44"/>
      <c r="K587" s="71">
        <v>3</v>
      </c>
      <c r="L587" s="72"/>
      <c r="M587" s="73"/>
      <c r="P587" s="21">
        <v>3</v>
      </c>
    </row>
    <row r="588" spans="1:13" ht="14.25">
      <c r="A588" s="8" t="s">
        <v>958</v>
      </c>
      <c r="B588" s="43" t="s">
        <v>41</v>
      </c>
      <c r="C588" s="44"/>
      <c r="D588" s="9" t="s">
        <v>31</v>
      </c>
      <c r="E588" s="8" t="s">
        <v>448</v>
      </c>
      <c r="F588" s="45" t="s">
        <v>449</v>
      </c>
      <c r="G588" s="46"/>
      <c r="H588" s="2" t="s">
        <v>14</v>
      </c>
      <c r="I588" s="43" t="s">
        <v>208</v>
      </c>
      <c r="J588" s="44"/>
      <c r="K588" s="50">
        <v>15</v>
      </c>
      <c r="L588" s="51"/>
      <c r="M588" s="52"/>
    </row>
    <row r="589" spans="1:13" ht="14.25">
      <c r="A589" s="8" t="s">
        <v>960</v>
      </c>
      <c r="B589" s="43" t="s">
        <v>1126</v>
      </c>
      <c r="C589" s="44"/>
      <c r="D589" s="9" t="s">
        <v>31</v>
      </c>
      <c r="E589" s="8" t="s">
        <v>448</v>
      </c>
      <c r="F589" s="45" t="s">
        <v>449</v>
      </c>
      <c r="G589" s="46"/>
      <c r="H589" s="2" t="s">
        <v>14</v>
      </c>
      <c r="I589" s="43" t="s">
        <v>208</v>
      </c>
      <c r="J589" s="44"/>
      <c r="K589" s="50">
        <v>15</v>
      </c>
      <c r="L589" s="51"/>
      <c r="M589" s="52"/>
    </row>
    <row r="590" spans="1:16" ht="14.25">
      <c r="A590" s="8" t="s">
        <v>960</v>
      </c>
      <c r="B590" s="43" t="s">
        <v>1126</v>
      </c>
      <c r="C590" s="44"/>
      <c r="D590" s="9" t="s">
        <v>31</v>
      </c>
      <c r="E590" s="8" t="s">
        <v>136</v>
      </c>
      <c r="F590" s="45" t="s">
        <v>137</v>
      </c>
      <c r="G590" s="46"/>
      <c r="H590" s="2" t="s">
        <v>14</v>
      </c>
      <c r="I590" s="43" t="s">
        <v>138</v>
      </c>
      <c r="J590" s="44"/>
      <c r="K590" s="71">
        <v>1</v>
      </c>
      <c r="L590" s="72"/>
      <c r="M590" s="73"/>
      <c r="P590" s="21">
        <v>1</v>
      </c>
    </row>
    <row r="591" spans="1:13" ht="14.25">
      <c r="A591" s="8" t="s">
        <v>960</v>
      </c>
      <c r="B591" s="43" t="s">
        <v>1127</v>
      </c>
      <c r="C591" s="44"/>
      <c r="D591" s="9" t="s">
        <v>31</v>
      </c>
      <c r="E591" s="8" t="s">
        <v>448</v>
      </c>
      <c r="F591" s="45" t="s">
        <v>449</v>
      </c>
      <c r="G591" s="46"/>
      <c r="H591" s="2" t="s">
        <v>14</v>
      </c>
      <c r="I591" s="43" t="s">
        <v>208</v>
      </c>
      <c r="J591" s="44"/>
      <c r="K591" s="50">
        <v>4</v>
      </c>
      <c r="L591" s="51"/>
      <c r="M591" s="52"/>
    </row>
    <row r="592" spans="1:16" ht="14.25">
      <c r="A592" s="8" t="s">
        <v>960</v>
      </c>
      <c r="B592" s="43" t="s">
        <v>1128</v>
      </c>
      <c r="C592" s="44"/>
      <c r="D592" s="9" t="s">
        <v>31</v>
      </c>
      <c r="E592" s="8" t="s">
        <v>136</v>
      </c>
      <c r="F592" s="45" t="s">
        <v>137</v>
      </c>
      <c r="G592" s="46"/>
      <c r="H592" s="2" t="s">
        <v>14</v>
      </c>
      <c r="I592" s="43" t="s">
        <v>138</v>
      </c>
      <c r="J592" s="44"/>
      <c r="K592" s="71">
        <v>1</v>
      </c>
      <c r="L592" s="72"/>
      <c r="M592" s="73"/>
      <c r="P592" s="21">
        <v>1</v>
      </c>
    </row>
    <row r="593" spans="1:13" ht="14.25">
      <c r="A593" s="8" t="s">
        <v>960</v>
      </c>
      <c r="B593" s="43" t="s">
        <v>1128</v>
      </c>
      <c r="C593" s="44"/>
      <c r="D593" s="9" t="s">
        <v>31</v>
      </c>
      <c r="E593" s="8" t="s">
        <v>448</v>
      </c>
      <c r="F593" s="45" t="s">
        <v>449</v>
      </c>
      <c r="G593" s="46"/>
      <c r="H593" s="2" t="s">
        <v>14</v>
      </c>
      <c r="I593" s="43" t="s">
        <v>208</v>
      </c>
      <c r="J593" s="44"/>
      <c r="K593" s="50">
        <v>10</v>
      </c>
      <c r="L593" s="51"/>
      <c r="M593" s="52"/>
    </row>
    <row r="594" spans="1:13" ht="14.25">
      <c r="A594" s="8" t="s">
        <v>960</v>
      </c>
      <c r="B594" s="43" t="s">
        <v>1134</v>
      </c>
      <c r="C594" s="44"/>
      <c r="D594" s="9" t="s">
        <v>31</v>
      </c>
      <c r="E594" s="8" t="s">
        <v>448</v>
      </c>
      <c r="F594" s="45" t="s">
        <v>449</v>
      </c>
      <c r="G594" s="46"/>
      <c r="H594" s="2" t="s">
        <v>14</v>
      </c>
      <c r="I594" s="43" t="s">
        <v>208</v>
      </c>
      <c r="J594" s="44"/>
      <c r="K594" s="50">
        <v>8</v>
      </c>
      <c r="L594" s="51"/>
      <c r="M594" s="52"/>
    </row>
    <row r="595" spans="1:16" ht="14.25">
      <c r="A595" s="8" t="s">
        <v>960</v>
      </c>
      <c r="B595" s="43" t="s">
        <v>1134</v>
      </c>
      <c r="C595" s="44"/>
      <c r="D595" s="9" t="s">
        <v>31</v>
      </c>
      <c r="E595" s="8" t="s">
        <v>136</v>
      </c>
      <c r="F595" s="45" t="s">
        <v>137</v>
      </c>
      <c r="G595" s="46"/>
      <c r="H595" s="2" t="s">
        <v>14</v>
      </c>
      <c r="I595" s="43" t="s">
        <v>138</v>
      </c>
      <c r="J595" s="44"/>
      <c r="K595" s="71">
        <v>1</v>
      </c>
      <c r="L595" s="72"/>
      <c r="M595" s="73"/>
      <c r="P595" s="21">
        <v>1</v>
      </c>
    </row>
    <row r="596" spans="1:13" ht="14.25">
      <c r="A596" s="8" t="s">
        <v>969</v>
      </c>
      <c r="B596" s="43" t="s">
        <v>1149</v>
      </c>
      <c r="C596" s="44"/>
      <c r="D596" s="9" t="s">
        <v>31</v>
      </c>
      <c r="E596" s="8" t="s">
        <v>448</v>
      </c>
      <c r="F596" s="45" t="s">
        <v>449</v>
      </c>
      <c r="G596" s="46"/>
      <c r="H596" s="2" t="s">
        <v>14</v>
      </c>
      <c r="I596" s="43" t="s">
        <v>208</v>
      </c>
      <c r="J596" s="44"/>
      <c r="K596" s="50">
        <v>30</v>
      </c>
      <c r="L596" s="51"/>
      <c r="M596" s="52"/>
    </row>
    <row r="597" spans="1:16" ht="14.25">
      <c r="A597" s="8" t="s">
        <v>969</v>
      </c>
      <c r="B597" s="43" t="s">
        <v>1149</v>
      </c>
      <c r="C597" s="44"/>
      <c r="D597" s="9" t="s">
        <v>31</v>
      </c>
      <c r="E597" s="8" t="s">
        <v>136</v>
      </c>
      <c r="F597" s="45" t="s">
        <v>137</v>
      </c>
      <c r="G597" s="46"/>
      <c r="H597" s="2" t="s">
        <v>14</v>
      </c>
      <c r="I597" s="43" t="s">
        <v>138</v>
      </c>
      <c r="J597" s="44"/>
      <c r="K597" s="71">
        <v>2</v>
      </c>
      <c r="L597" s="72"/>
      <c r="M597" s="73"/>
      <c r="P597" s="21">
        <v>2</v>
      </c>
    </row>
    <row r="598" spans="1:13" ht="14.25">
      <c r="A598" s="8" t="s">
        <v>969</v>
      </c>
      <c r="B598" s="43" t="s">
        <v>1150</v>
      </c>
      <c r="C598" s="44"/>
      <c r="D598" s="9" t="s">
        <v>31</v>
      </c>
      <c r="E598" s="8" t="s">
        <v>214</v>
      </c>
      <c r="F598" s="45" t="s">
        <v>215</v>
      </c>
      <c r="G598" s="46"/>
      <c r="H598" s="2" t="s">
        <v>14</v>
      </c>
      <c r="I598" s="43" t="s">
        <v>138</v>
      </c>
      <c r="J598" s="44"/>
      <c r="K598" s="50">
        <v>4</v>
      </c>
      <c r="L598" s="51"/>
      <c r="M598" s="52"/>
    </row>
    <row r="599" spans="1:13" ht="14.25">
      <c r="A599" s="8" t="s">
        <v>969</v>
      </c>
      <c r="B599" s="43" t="s">
        <v>1150</v>
      </c>
      <c r="C599" s="44"/>
      <c r="D599" s="9" t="s">
        <v>31</v>
      </c>
      <c r="E599" s="8" t="s">
        <v>448</v>
      </c>
      <c r="F599" s="45" t="s">
        <v>449</v>
      </c>
      <c r="G599" s="46"/>
      <c r="H599" s="2" t="s">
        <v>14</v>
      </c>
      <c r="I599" s="43" t="s">
        <v>208</v>
      </c>
      <c r="J599" s="44"/>
      <c r="K599" s="50">
        <v>15</v>
      </c>
      <c r="L599" s="51"/>
      <c r="M599" s="52"/>
    </row>
    <row r="600" spans="1:13" ht="14.25">
      <c r="A600" s="8" t="s">
        <v>969</v>
      </c>
      <c r="B600" s="43" t="s">
        <v>1151</v>
      </c>
      <c r="C600" s="44"/>
      <c r="D600" s="9" t="s">
        <v>31</v>
      </c>
      <c r="E600" s="8" t="s">
        <v>448</v>
      </c>
      <c r="F600" s="45" t="s">
        <v>449</v>
      </c>
      <c r="G600" s="46"/>
      <c r="H600" s="2" t="s">
        <v>14</v>
      </c>
      <c r="I600" s="43" t="s">
        <v>208</v>
      </c>
      <c r="J600" s="44"/>
      <c r="K600" s="50">
        <v>40</v>
      </c>
      <c r="L600" s="51"/>
      <c r="M600" s="52"/>
    </row>
    <row r="601" spans="1:13" ht="14.25">
      <c r="A601" s="8" t="s">
        <v>969</v>
      </c>
      <c r="B601" s="43" t="s">
        <v>1151</v>
      </c>
      <c r="C601" s="44"/>
      <c r="D601" s="9" t="s">
        <v>31</v>
      </c>
      <c r="E601" s="8" t="s">
        <v>214</v>
      </c>
      <c r="F601" s="45" t="s">
        <v>215</v>
      </c>
      <c r="G601" s="46"/>
      <c r="H601" s="2" t="s">
        <v>14</v>
      </c>
      <c r="I601" s="43" t="s">
        <v>138</v>
      </c>
      <c r="J601" s="44"/>
      <c r="K601" s="50">
        <v>8</v>
      </c>
      <c r="L601" s="51"/>
      <c r="M601" s="52"/>
    </row>
    <row r="602" spans="1:13" ht="14.25">
      <c r="A602" s="8" t="s">
        <v>969</v>
      </c>
      <c r="B602" s="43" t="s">
        <v>1068</v>
      </c>
      <c r="C602" s="44"/>
      <c r="D602" s="9" t="s">
        <v>31</v>
      </c>
      <c r="E602" s="8" t="s">
        <v>448</v>
      </c>
      <c r="F602" s="45" t="s">
        <v>449</v>
      </c>
      <c r="G602" s="46"/>
      <c r="H602" s="2" t="s">
        <v>14</v>
      </c>
      <c r="I602" s="43" t="s">
        <v>208</v>
      </c>
      <c r="J602" s="44"/>
      <c r="K602" s="50">
        <v>40</v>
      </c>
      <c r="L602" s="51"/>
      <c r="M602" s="52"/>
    </row>
    <row r="603" spans="1:13" ht="14.25">
      <c r="A603" s="8" t="s">
        <v>969</v>
      </c>
      <c r="B603" s="43" t="s">
        <v>1068</v>
      </c>
      <c r="C603" s="44"/>
      <c r="D603" s="9" t="s">
        <v>31</v>
      </c>
      <c r="E603" s="8" t="s">
        <v>214</v>
      </c>
      <c r="F603" s="45" t="s">
        <v>215</v>
      </c>
      <c r="G603" s="46"/>
      <c r="H603" s="2" t="s">
        <v>14</v>
      </c>
      <c r="I603" s="43" t="s">
        <v>138</v>
      </c>
      <c r="J603" s="44"/>
      <c r="K603" s="50">
        <v>8</v>
      </c>
      <c r="L603" s="51"/>
      <c r="M603" s="52"/>
    </row>
    <row r="604" spans="1:13" ht="14.25">
      <c r="A604" s="8" t="s">
        <v>969</v>
      </c>
      <c r="B604" s="43" t="s">
        <v>780</v>
      </c>
      <c r="C604" s="44"/>
      <c r="D604" s="9" t="s">
        <v>31</v>
      </c>
      <c r="E604" s="8" t="s">
        <v>448</v>
      </c>
      <c r="F604" s="45" t="s">
        <v>449</v>
      </c>
      <c r="G604" s="46"/>
      <c r="H604" s="2" t="s">
        <v>14</v>
      </c>
      <c r="I604" s="43" t="s">
        <v>208</v>
      </c>
      <c r="J604" s="44"/>
      <c r="K604" s="50">
        <v>30</v>
      </c>
      <c r="L604" s="51"/>
      <c r="M604" s="52"/>
    </row>
    <row r="605" spans="1:13" ht="15" thickBot="1">
      <c r="A605" s="8" t="s">
        <v>969</v>
      </c>
      <c r="B605" s="43" t="s">
        <v>780</v>
      </c>
      <c r="C605" s="44"/>
      <c r="D605" s="9" t="s">
        <v>31</v>
      </c>
      <c r="E605" s="8" t="s">
        <v>214</v>
      </c>
      <c r="F605" s="45" t="s">
        <v>215</v>
      </c>
      <c r="G605" s="46"/>
      <c r="H605" s="2" t="s">
        <v>14</v>
      </c>
      <c r="I605" s="43" t="s">
        <v>138</v>
      </c>
      <c r="J605" s="44"/>
      <c r="K605" s="50">
        <v>8</v>
      </c>
      <c r="L605" s="51"/>
      <c r="M605" s="52"/>
    </row>
    <row r="606" spans="1:15" ht="15" thickBot="1">
      <c r="A606" s="53" t="s">
        <v>450</v>
      </c>
      <c r="B606" s="54"/>
      <c r="C606" s="54"/>
      <c r="D606" s="54"/>
      <c r="E606" s="54" t="s">
        <v>451</v>
      </c>
      <c r="F606" s="54"/>
      <c r="G606" s="54"/>
      <c r="H606" s="6" t="s">
        <v>26</v>
      </c>
      <c r="I606" s="57" t="s">
        <v>27</v>
      </c>
      <c r="J606" s="58"/>
      <c r="K606" s="59">
        <v>144</v>
      </c>
      <c r="L606" s="59"/>
      <c r="M606" s="60"/>
      <c r="O606" s="19">
        <v>144</v>
      </c>
    </row>
    <row r="607" spans="1:16" ht="15" thickBot="1">
      <c r="A607" s="55"/>
      <c r="B607" s="56"/>
      <c r="C607" s="56"/>
      <c r="D607" s="56"/>
      <c r="E607" s="56"/>
      <c r="F607" s="56"/>
      <c r="G607" s="56"/>
      <c r="H607" s="7" t="s">
        <v>26</v>
      </c>
      <c r="I607" s="61" t="s">
        <v>28</v>
      </c>
      <c r="J607" s="62"/>
      <c r="K607" s="63">
        <v>0</v>
      </c>
      <c r="L607" s="63"/>
      <c r="M607" s="64"/>
      <c r="P607" s="19"/>
    </row>
    <row r="608" spans="1:13" ht="14.25">
      <c r="A608" s="8" t="s">
        <v>953</v>
      </c>
      <c r="B608" s="43" t="s">
        <v>401</v>
      </c>
      <c r="C608" s="44"/>
      <c r="D608" s="9" t="s">
        <v>402</v>
      </c>
      <c r="E608" s="8" t="s">
        <v>452</v>
      </c>
      <c r="F608" s="45" t="s">
        <v>453</v>
      </c>
      <c r="G608" s="46"/>
      <c r="H608" s="2" t="s">
        <v>14</v>
      </c>
      <c r="I608" s="43" t="s">
        <v>445</v>
      </c>
      <c r="J608" s="44"/>
      <c r="K608" s="50">
        <v>0</v>
      </c>
      <c r="L608" s="51"/>
      <c r="M608" s="52"/>
    </row>
    <row r="609" spans="1:13" ht="14.25">
      <c r="A609" s="8" t="s">
        <v>956</v>
      </c>
      <c r="B609" s="43" t="s">
        <v>401</v>
      </c>
      <c r="C609" s="44"/>
      <c r="D609" s="9" t="s">
        <v>402</v>
      </c>
      <c r="E609" s="8" t="s">
        <v>452</v>
      </c>
      <c r="F609" s="45" t="s">
        <v>453</v>
      </c>
      <c r="G609" s="46"/>
      <c r="H609" s="2" t="s">
        <v>14</v>
      </c>
      <c r="I609" s="43" t="s">
        <v>445</v>
      </c>
      <c r="J609" s="44"/>
      <c r="K609" s="50">
        <v>0</v>
      </c>
      <c r="L609" s="51"/>
      <c r="M609" s="52"/>
    </row>
    <row r="610" spans="1:13" ht="14.25">
      <c r="A610" s="8" t="s">
        <v>958</v>
      </c>
      <c r="B610" s="43" t="s">
        <v>401</v>
      </c>
      <c r="C610" s="44"/>
      <c r="D610" s="9" t="s">
        <v>402</v>
      </c>
      <c r="E610" s="8" t="s">
        <v>452</v>
      </c>
      <c r="F610" s="45" t="s">
        <v>453</v>
      </c>
      <c r="G610" s="46"/>
      <c r="H610" s="2" t="s">
        <v>14</v>
      </c>
      <c r="I610" s="43" t="s">
        <v>445</v>
      </c>
      <c r="J610" s="44"/>
      <c r="K610" s="50">
        <v>0</v>
      </c>
      <c r="L610" s="51"/>
      <c r="M610" s="52"/>
    </row>
    <row r="611" spans="1:13" ht="14.25">
      <c r="A611" s="8" t="s">
        <v>960</v>
      </c>
      <c r="B611" s="43" t="s">
        <v>401</v>
      </c>
      <c r="C611" s="44"/>
      <c r="D611" s="9" t="s">
        <v>402</v>
      </c>
      <c r="E611" s="8" t="s">
        <v>452</v>
      </c>
      <c r="F611" s="45" t="s">
        <v>453</v>
      </c>
      <c r="G611" s="46"/>
      <c r="H611" s="2" t="s">
        <v>14</v>
      </c>
      <c r="I611" s="43" t="s">
        <v>445</v>
      </c>
      <c r="J611" s="44"/>
      <c r="K611" s="50">
        <v>0</v>
      </c>
      <c r="L611" s="51"/>
      <c r="M611" s="52"/>
    </row>
    <row r="612" spans="1:13" ht="14.25">
      <c r="A612" s="8" t="s">
        <v>962</v>
      </c>
      <c r="B612" s="43" t="s">
        <v>401</v>
      </c>
      <c r="C612" s="44"/>
      <c r="D612" s="9" t="s">
        <v>402</v>
      </c>
      <c r="E612" s="8" t="s">
        <v>452</v>
      </c>
      <c r="F612" s="45" t="s">
        <v>453</v>
      </c>
      <c r="G612" s="46"/>
      <c r="H612" s="2" t="s">
        <v>14</v>
      </c>
      <c r="I612" s="43" t="s">
        <v>445</v>
      </c>
      <c r="J612" s="44"/>
      <c r="K612" s="50">
        <v>0</v>
      </c>
      <c r="L612" s="51"/>
      <c r="M612" s="52"/>
    </row>
    <row r="613" spans="1:13" ht="15" thickBot="1">
      <c r="A613" s="8" t="s">
        <v>969</v>
      </c>
      <c r="B613" s="43" t="s">
        <v>401</v>
      </c>
      <c r="C613" s="44"/>
      <c r="D613" s="9" t="s">
        <v>402</v>
      </c>
      <c r="E613" s="8" t="s">
        <v>452</v>
      </c>
      <c r="F613" s="45" t="s">
        <v>453</v>
      </c>
      <c r="G613" s="46"/>
      <c r="H613" s="2" t="s">
        <v>14</v>
      </c>
      <c r="I613" s="43" t="s">
        <v>445</v>
      </c>
      <c r="J613" s="44"/>
      <c r="K613" s="50">
        <v>0</v>
      </c>
      <c r="L613" s="51"/>
      <c r="M613" s="52"/>
    </row>
    <row r="614" spans="1:15" ht="15" thickBot="1">
      <c r="A614" s="53" t="s">
        <v>454</v>
      </c>
      <c r="B614" s="54"/>
      <c r="C614" s="54"/>
      <c r="D614" s="54"/>
      <c r="E614" s="54" t="s">
        <v>455</v>
      </c>
      <c r="F614" s="54"/>
      <c r="G614" s="54"/>
      <c r="H614" s="6" t="s">
        <v>26</v>
      </c>
      <c r="I614" s="57" t="s">
        <v>27</v>
      </c>
      <c r="J614" s="58"/>
      <c r="K614" s="59">
        <v>16</v>
      </c>
      <c r="L614" s="59"/>
      <c r="M614" s="60"/>
      <c r="O614" s="19">
        <v>16</v>
      </c>
    </row>
    <row r="615" spans="1:16" ht="15" thickBot="1">
      <c r="A615" s="55"/>
      <c r="B615" s="56"/>
      <c r="C615" s="56"/>
      <c r="D615" s="56"/>
      <c r="E615" s="56"/>
      <c r="F615" s="56"/>
      <c r="G615" s="56"/>
      <c r="H615" s="7" t="s">
        <v>26</v>
      </c>
      <c r="I615" s="61" t="s">
        <v>28</v>
      </c>
      <c r="J615" s="62"/>
      <c r="K615" s="63">
        <v>0</v>
      </c>
      <c r="L615" s="63"/>
      <c r="M615" s="64"/>
      <c r="P615" s="19"/>
    </row>
    <row r="616" spans="1:13" ht="14.25">
      <c r="A616" s="8" t="s">
        <v>958</v>
      </c>
      <c r="B616" s="43" t="s">
        <v>401</v>
      </c>
      <c r="C616" s="44"/>
      <c r="D616" s="9" t="s">
        <v>402</v>
      </c>
      <c r="E616" s="8" t="s">
        <v>452</v>
      </c>
      <c r="F616" s="45" t="s">
        <v>453</v>
      </c>
      <c r="G616" s="46"/>
      <c r="H616" s="2" t="s">
        <v>14</v>
      </c>
      <c r="I616" s="43" t="s">
        <v>445</v>
      </c>
      <c r="J616" s="44"/>
      <c r="K616" s="50">
        <v>0</v>
      </c>
      <c r="L616" s="51"/>
      <c r="M616" s="52"/>
    </row>
    <row r="617" spans="1:13" ht="14.25">
      <c r="A617" s="8" t="s">
        <v>960</v>
      </c>
      <c r="B617" s="43" t="s">
        <v>401</v>
      </c>
      <c r="C617" s="44"/>
      <c r="D617" s="9" t="s">
        <v>402</v>
      </c>
      <c r="E617" s="8" t="s">
        <v>452</v>
      </c>
      <c r="F617" s="45" t="s">
        <v>453</v>
      </c>
      <c r="G617" s="46"/>
      <c r="H617" s="2" t="s">
        <v>14</v>
      </c>
      <c r="I617" s="43" t="s">
        <v>445</v>
      </c>
      <c r="J617" s="44"/>
      <c r="K617" s="50">
        <v>0</v>
      </c>
      <c r="L617" s="51"/>
      <c r="M617" s="52"/>
    </row>
    <row r="618" spans="1:13" ht="14.25">
      <c r="A618" s="8" t="s">
        <v>962</v>
      </c>
      <c r="B618" s="43" t="s">
        <v>401</v>
      </c>
      <c r="C618" s="44"/>
      <c r="D618" s="9" t="s">
        <v>402</v>
      </c>
      <c r="E618" s="8" t="s">
        <v>452</v>
      </c>
      <c r="F618" s="45" t="s">
        <v>453</v>
      </c>
      <c r="G618" s="46"/>
      <c r="H618" s="2" t="s">
        <v>14</v>
      </c>
      <c r="I618" s="43" t="s">
        <v>445</v>
      </c>
      <c r="J618" s="44"/>
      <c r="K618" s="50">
        <v>0</v>
      </c>
      <c r="L618" s="51"/>
      <c r="M618" s="52"/>
    </row>
    <row r="619" spans="1:13" ht="15" thickBot="1">
      <c r="A619" s="8" t="s">
        <v>969</v>
      </c>
      <c r="B619" s="43" t="s">
        <v>401</v>
      </c>
      <c r="C619" s="44"/>
      <c r="D619" s="9" t="s">
        <v>402</v>
      </c>
      <c r="E619" s="8" t="s">
        <v>452</v>
      </c>
      <c r="F619" s="45" t="s">
        <v>453</v>
      </c>
      <c r="G619" s="46"/>
      <c r="H619" s="2" t="s">
        <v>14</v>
      </c>
      <c r="I619" s="43" t="s">
        <v>445</v>
      </c>
      <c r="J619" s="44"/>
      <c r="K619" s="50">
        <v>0</v>
      </c>
      <c r="L619" s="51"/>
      <c r="M619" s="52"/>
    </row>
    <row r="620" spans="1:15" ht="15" thickBot="1">
      <c r="A620" s="53" t="s">
        <v>456</v>
      </c>
      <c r="B620" s="54"/>
      <c r="C620" s="54"/>
      <c r="D620" s="54"/>
      <c r="E620" s="54" t="s">
        <v>457</v>
      </c>
      <c r="F620" s="54"/>
      <c r="G620" s="54"/>
      <c r="H620" s="6" t="s">
        <v>26</v>
      </c>
      <c r="I620" s="57" t="s">
        <v>27</v>
      </c>
      <c r="J620" s="58"/>
      <c r="K620" s="59">
        <v>84</v>
      </c>
      <c r="L620" s="59"/>
      <c r="M620" s="60"/>
      <c r="O620" s="19">
        <v>84</v>
      </c>
    </row>
    <row r="621" spans="1:16" ht="15" thickBot="1">
      <c r="A621" s="55"/>
      <c r="B621" s="56"/>
      <c r="C621" s="56"/>
      <c r="D621" s="56"/>
      <c r="E621" s="56"/>
      <c r="F621" s="56"/>
      <c r="G621" s="56"/>
      <c r="H621" s="7" t="s">
        <v>26</v>
      </c>
      <c r="I621" s="61" t="s">
        <v>28</v>
      </c>
      <c r="J621" s="62"/>
      <c r="K621" s="63">
        <v>0</v>
      </c>
      <c r="L621" s="63"/>
      <c r="M621" s="64"/>
      <c r="P621" s="19"/>
    </row>
    <row r="622" spans="1:13" ht="14.25">
      <c r="A622" s="8" t="s">
        <v>953</v>
      </c>
      <c r="B622" s="43" t="s">
        <v>401</v>
      </c>
      <c r="C622" s="44"/>
      <c r="D622" s="9" t="s">
        <v>402</v>
      </c>
      <c r="E622" s="8" t="s">
        <v>458</v>
      </c>
      <c r="F622" s="45" t="s">
        <v>459</v>
      </c>
      <c r="G622" s="46"/>
      <c r="H622" s="2" t="s">
        <v>14</v>
      </c>
      <c r="I622" s="43" t="s">
        <v>208</v>
      </c>
      <c r="J622" s="44"/>
      <c r="K622" s="50">
        <v>4</v>
      </c>
      <c r="L622" s="51"/>
      <c r="M622" s="52"/>
    </row>
    <row r="623" spans="1:13" ht="14.25">
      <c r="A623" s="8" t="s">
        <v>956</v>
      </c>
      <c r="B623" s="43" t="s">
        <v>401</v>
      </c>
      <c r="C623" s="44"/>
      <c r="D623" s="9" t="s">
        <v>402</v>
      </c>
      <c r="E623" s="8" t="s">
        <v>458</v>
      </c>
      <c r="F623" s="45" t="s">
        <v>459</v>
      </c>
      <c r="G623" s="46"/>
      <c r="H623" s="2" t="s">
        <v>14</v>
      </c>
      <c r="I623" s="43" t="s">
        <v>208</v>
      </c>
      <c r="J623" s="44"/>
      <c r="K623" s="50">
        <v>5</v>
      </c>
      <c r="L623" s="51"/>
      <c r="M623" s="52"/>
    </row>
    <row r="624" spans="1:13" ht="14.25">
      <c r="A624" s="8" t="s">
        <v>958</v>
      </c>
      <c r="B624" s="43" t="s">
        <v>401</v>
      </c>
      <c r="C624" s="44"/>
      <c r="D624" s="9" t="s">
        <v>402</v>
      </c>
      <c r="E624" s="8" t="s">
        <v>458</v>
      </c>
      <c r="F624" s="45" t="s">
        <v>459</v>
      </c>
      <c r="G624" s="46"/>
      <c r="H624" s="2" t="s">
        <v>14</v>
      </c>
      <c r="I624" s="43" t="s">
        <v>208</v>
      </c>
      <c r="J624" s="44"/>
      <c r="K624" s="50">
        <v>4</v>
      </c>
      <c r="L624" s="51"/>
      <c r="M624" s="52"/>
    </row>
    <row r="625" spans="1:13" ht="14.25">
      <c r="A625" s="8" t="s">
        <v>960</v>
      </c>
      <c r="B625" s="43" t="s">
        <v>401</v>
      </c>
      <c r="C625" s="44"/>
      <c r="D625" s="9" t="s">
        <v>402</v>
      </c>
      <c r="E625" s="8" t="s">
        <v>458</v>
      </c>
      <c r="F625" s="45" t="s">
        <v>459</v>
      </c>
      <c r="G625" s="46"/>
      <c r="H625" s="2" t="s">
        <v>14</v>
      </c>
      <c r="I625" s="43" t="s">
        <v>208</v>
      </c>
      <c r="J625" s="44"/>
      <c r="K625" s="50">
        <v>5</v>
      </c>
      <c r="L625" s="51"/>
      <c r="M625" s="52"/>
    </row>
    <row r="626" spans="1:13" ht="14.25">
      <c r="A626" s="8" t="s">
        <v>962</v>
      </c>
      <c r="B626" s="43" t="s">
        <v>401</v>
      </c>
      <c r="C626" s="44"/>
      <c r="D626" s="9" t="s">
        <v>402</v>
      </c>
      <c r="E626" s="8" t="s">
        <v>458</v>
      </c>
      <c r="F626" s="45" t="s">
        <v>459</v>
      </c>
      <c r="G626" s="46"/>
      <c r="H626" s="2" t="s">
        <v>14</v>
      </c>
      <c r="I626" s="43" t="s">
        <v>208</v>
      </c>
      <c r="J626" s="44"/>
      <c r="K626" s="50">
        <v>5</v>
      </c>
      <c r="L626" s="51"/>
      <c r="M626" s="52"/>
    </row>
    <row r="627" spans="1:13" ht="15" thickBot="1">
      <c r="A627" s="8" t="s">
        <v>969</v>
      </c>
      <c r="B627" s="43" t="s">
        <v>401</v>
      </c>
      <c r="C627" s="44"/>
      <c r="D627" s="9" t="s">
        <v>402</v>
      </c>
      <c r="E627" s="8" t="s">
        <v>458</v>
      </c>
      <c r="F627" s="45" t="s">
        <v>459</v>
      </c>
      <c r="G627" s="46"/>
      <c r="H627" s="2" t="s">
        <v>14</v>
      </c>
      <c r="I627" s="43" t="s">
        <v>208</v>
      </c>
      <c r="J627" s="44"/>
      <c r="K627" s="50">
        <v>5</v>
      </c>
      <c r="L627" s="51"/>
      <c r="M627" s="52"/>
    </row>
    <row r="628" spans="1:15" ht="15" thickBot="1">
      <c r="A628" s="53" t="s">
        <v>460</v>
      </c>
      <c r="B628" s="54"/>
      <c r="C628" s="54"/>
      <c r="D628" s="54"/>
      <c r="E628" s="54" t="s">
        <v>461</v>
      </c>
      <c r="F628" s="54"/>
      <c r="G628" s="54"/>
      <c r="H628" s="6" t="s">
        <v>26</v>
      </c>
      <c r="I628" s="57" t="s">
        <v>27</v>
      </c>
      <c r="J628" s="58"/>
      <c r="K628" s="59">
        <v>514</v>
      </c>
      <c r="L628" s="59"/>
      <c r="M628" s="60"/>
      <c r="O628" s="20">
        <v>514</v>
      </c>
    </row>
    <row r="629" spans="1:16" ht="15" thickBot="1">
      <c r="A629" s="55"/>
      <c r="B629" s="56"/>
      <c r="C629" s="56"/>
      <c r="D629" s="56"/>
      <c r="E629" s="56"/>
      <c r="F629" s="56"/>
      <c r="G629" s="56"/>
      <c r="H629" s="7" t="s">
        <v>26</v>
      </c>
      <c r="I629" s="61" t="s">
        <v>28</v>
      </c>
      <c r="J629" s="62"/>
      <c r="K629" s="63">
        <v>71</v>
      </c>
      <c r="L629" s="63"/>
      <c r="M629" s="64"/>
      <c r="P629" s="19">
        <f>P630+P635+P638+P640+P643</f>
        <v>71</v>
      </c>
    </row>
    <row r="630" spans="1:16" ht="14.25">
      <c r="A630" s="8" t="s">
        <v>953</v>
      </c>
      <c r="B630" s="43" t="s">
        <v>401</v>
      </c>
      <c r="C630" s="44"/>
      <c r="D630" s="9" t="s">
        <v>402</v>
      </c>
      <c r="E630" s="8" t="s">
        <v>136</v>
      </c>
      <c r="F630" s="45" t="s">
        <v>137</v>
      </c>
      <c r="G630" s="46"/>
      <c r="H630" s="2" t="s">
        <v>14</v>
      </c>
      <c r="I630" s="43" t="s">
        <v>138</v>
      </c>
      <c r="J630" s="44"/>
      <c r="K630" s="71">
        <v>15</v>
      </c>
      <c r="L630" s="72"/>
      <c r="M630" s="73"/>
      <c r="P630" s="21">
        <v>15</v>
      </c>
    </row>
    <row r="631" spans="1:13" ht="14.25">
      <c r="A631" s="8" t="s">
        <v>953</v>
      </c>
      <c r="B631" s="43" t="s">
        <v>401</v>
      </c>
      <c r="C631" s="44"/>
      <c r="D631" s="9" t="s">
        <v>402</v>
      </c>
      <c r="E631" s="8" t="s">
        <v>214</v>
      </c>
      <c r="F631" s="45" t="s">
        <v>215</v>
      </c>
      <c r="G631" s="46"/>
      <c r="H631" s="2" t="s">
        <v>14</v>
      </c>
      <c r="I631" s="43" t="s">
        <v>138</v>
      </c>
      <c r="J631" s="44"/>
      <c r="K631" s="50">
        <v>100</v>
      </c>
      <c r="L631" s="51"/>
      <c r="M631" s="52"/>
    </row>
    <row r="632" spans="1:13" ht="14.25">
      <c r="A632" s="8" t="s">
        <v>953</v>
      </c>
      <c r="B632" s="43" t="s">
        <v>401</v>
      </c>
      <c r="C632" s="44"/>
      <c r="D632" s="9" t="s">
        <v>402</v>
      </c>
      <c r="E632" s="8" t="s">
        <v>462</v>
      </c>
      <c r="F632" s="45" t="s">
        <v>463</v>
      </c>
      <c r="G632" s="46"/>
      <c r="H632" s="2" t="s">
        <v>14</v>
      </c>
      <c r="I632" s="43" t="s">
        <v>201</v>
      </c>
      <c r="J632" s="44"/>
      <c r="K632" s="50">
        <v>10</v>
      </c>
      <c r="L632" s="51"/>
      <c r="M632" s="52"/>
    </row>
    <row r="633" spans="1:13" ht="14.25">
      <c r="A633" s="8" t="s">
        <v>956</v>
      </c>
      <c r="B633" s="43" t="s">
        <v>401</v>
      </c>
      <c r="C633" s="44"/>
      <c r="D633" s="9" t="s">
        <v>402</v>
      </c>
      <c r="E633" s="8" t="s">
        <v>462</v>
      </c>
      <c r="F633" s="45" t="s">
        <v>463</v>
      </c>
      <c r="G633" s="46"/>
      <c r="H633" s="2" t="s">
        <v>14</v>
      </c>
      <c r="I633" s="43" t="s">
        <v>201</v>
      </c>
      <c r="J633" s="44"/>
      <c r="K633" s="50">
        <v>10</v>
      </c>
      <c r="L633" s="51"/>
      <c r="M633" s="52"/>
    </row>
    <row r="634" spans="1:13" ht="14.25">
      <c r="A634" s="8" t="s">
        <v>958</v>
      </c>
      <c r="B634" s="43" t="s">
        <v>401</v>
      </c>
      <c r="C634" s="44"/>
      <c r="D634" s="9" t="s">
        <v>402</v>
      </c>
      <c r="E634" s="8" t="s">
        <v>462</v>
      </c>
      <c r="F634" s="45" t="s">
        <v>463</v>
      </c>
      <c r="G634" s="46"/>
      <c r="H634" s="2" t="s">
        <v>14</v>
      </c>
      <c r="I634" s="43" t="s">
        <v>201</v>
      </c>
      <c r="J634" s="44"/>
      <c r="K634" s="50">
        <v>70</v>
      </c>
      <c r="L634" s="51"/>
      <c r="M634" s="52"/>
    </row>
    <row r="635" spans="1:16" ht="14.25">
      <c r="A635" s="8" t="s">
        <v>958</v>
      </c>
      <c r="B635" s="43" t="s">
        <v>401</v>
      </c>
      <c r="C635" s="44"/>
      <c r="D635" s="9" t="s">
        <v>402</v>
      </c>
      <c r="E635" s="8" t="s">
        <v>136</v>
      </c>
      <c r="F635" s="45" t="s">
        <v>137</v>
      </c>
      <c r="G635" s="46"/>
      <c r="H635" s="2" t="s">
        <v>14</v>
      </c>
      <c r="I635" s="43" t="s">
        <v>138</v>
      </c>
      <c r="J635" s="44"/>
      <c r="K635" s="71">
        <v>40</v>
      </c>
      <c r="L635" s="72"/>
      <c r="M635" s="73"/>
      <c r="P635" s="21">
        <v>40</v>
      </c>
    </row>
    <row r="636" spans="1:13" ht="14.25">
      <c r="A636" s="8" t="s">
        <v>960</v>
      </c>
      <c r="B636" s="43" t="s">
        <v>401</v>
      </c>
      <c r="C636" s="44"/>
      <c r="D636" s="9" t="s">
        <v>402</v>
      </c>
      <c r="E636" s="8" t="s">
        <v>214</v>
      </c>
      <c r="F636" s="45" t="s">
        <v>215</v>
      </c>
      <c r="G636" s="46"/>
      <c r="H636" s="2" t="s">
        <v>14</v>
      </c>
      <c r="I636" s="43" t="s">
        <v>138</v>
      </c>
      <c r="J636" s="44"/>
      <c r="K636" s="50">
        <v>60</v>
      </c>
      <c r="L636" s="51"/>
      <c r="M636" s="52"/>
    </row>
    <row r="637" spans="1:13" ht="14.25">
      <c r="A637" s="8" t="s">
        <v>960</v>
      </c>
      <c r="B637" s="43" t="s">
        <v>401</v>
      </c>
      <c r="C637" s="44"/>
      <c r="D637" s="9" t="s">
        <v>402</v>
      </c>
      <c r="E637" s="8" t="s">
        <v>462</v>
      </c>
      <c r="F637" s="45" t="s">
        <v>463</v>
      </c>
      <c r="G637" s="46"/>
      <c r="H637" s="2" t="s">
        <v>14</v>
      </c>
      <c r="I637" s="43" t="s">
        <v>201</v>
      </c>
      <c r="J637" s="44"/>
      <c r="K637" s="50">
        <v>20</v>
      </c>
      <c r="L637" s="51"/>
      <c r="M637" s="52"/>
    </row>
    <row r="638" spans="1:16" ht="14.25">
      <c r="A638" s="8" t="s">
        <v>960</v>
      </c>
      <c r="B638" s="43" t="s">
        <v>401</v>
      </c>
      <c r="C638" s="44"/>
      <c r="D638" s="9" t="s">
        <v>402</v>
      </c>
      <c r="E638" s="8" t="s">
        <v>136</v>
      </c>
      <c r="F638" s="45" t="s">
        <v>137</v>
      </c>
      <c r="G638" s="46"/>
      <c r="H638" s="2" t="s">
        <v>14</v>
      </c>
      <c r="I638" s="43" t="s">
        <v>138</v>
      </c>
      <c r="J638" s="44"/>
      <c r="K638" s="71">
        <v>6</v>
      </c>
      <c r="L638" s="72"/>
      <c r="M638" s="73"/>
      <c r="P638" s="21">
        <v>6</v>
      </c>
    </row>
    <row r="639" spans="1:13" ht="14.25">
      <c r="A639" s="8" t="s">
        <v>962</v>
      </c>
      <c r="B639" s="43" t="s">
        <v>401</v>
      </c>
      <c r="C639" s="44"/>
      <c r="D639" s="9" t="s">
        <v>402</v>
      </c>
      <c r="E639" s="8" t="s">
        <v>462</v>
      </c>
      <c r="F639" s="45" t="s">
        <v>463</v>
      </c>
      <c r="G639" s="46"/>
      <c r="H639" s="2" t="s">
        <v>14</v>
      </c>
      <c r="I639" s="43" t="s">
        <v>201</v>
      </c>
      <c r="J639" s="44"/>
      <c r="K639" s="50">
        <v>5</v>
      </c>
      <c r="L639" s="51"/>
      <c r="M639" s="52"/>
    </row>
    <row r="640" spans="1:16" ht="14.25">
      <c r="A640" s="8" t="s">
        <v>962</v>
      </c>
      <c r="B640" s="43" t="s">
        <v>401</v>
      </c>
      <c r="C640" s="44"/>
      <c r="D640" s="9" t="s">
        <v>402</v>
      </c>
      <c r="E640" s="8" t="s">
        <v>136</v>
      </c>
      <c r="F640" s="45" t="s">
        <v>137</v>
      </c>
      <c r="G640" s="46"/>
      <c r="H640" s="2" t="s">
        <v>14</v>
      </c>
      <c r="I640" s="43" t="s">
        <v>138</v>
      </c>
      <c r="J640" s="44"/>
      <c r="K640" s="71">
        <v>6</v>
      </c>
      <c r="L640" s="72"/>
      <c r="M640" s="73"/>
      <c r="P640" s="21">
        <v>6</v>
      </c>
    </row>
    <row r="641" spans="1:13" ht="14.25">
      <c r="A641" s="8" t="s">
        <v>962</v>
      </c>
      <c r="B641" s="43" t="s">
        <v>401</v>
      </c>
      <c r="C641" s="44"/>
      <c r="D641" s="9" t="s">
        <v>402</v>
      </c>
      <c r="E641" s="8" t="s">
        <v>214</v>
      </c>
      <c r="F641" s="45" t="s">
        <v>215</v>
      </c>
      <c r="G641" s="46"/>
      <c r="H641" s="2" t="s">
        <v>14</v>
      </c>
      <c r="I641" s="43" t="s">
        <v>138</v>
      </c>
      <c r="J641" s="44"/>
      <c r="K641" s="50">
        <v>18</v>
      </c>
      <c r="L641" s="51"/>
      <c r="M641" s="52"/>
    </row>
    <row r="642" spans="1:13" ht="14.25">
      <c r="A642" s="8" t="s">
        <v>969</v>
      </c>
      <c r="B642" s="43" t="s">
        <v>401</v>
      </c>
      <c r="C642" s="44"/>
      <c r="D642" s="9" t="s">
        <v>402</v>
      </c>
      <c r="E642" s="8" t="s">
        <v>462</v>
      </c>
      <c r="F642" s="45" t="s">
        <v>463</v>
      </c>
      <c r="G642" s="46"/>
      <c r="H642" s="2" t="s">
        <v>14</v>
      </c>
      <c r="I642" s="43" t="s">
        <v>201</v>
      </c>
      <c r="J642" s="44"/>
      <c r="K642" s="50">
        <v>10</v>
      </c>
      <c r="L642" s="51"/>
      <c r="M642" s="52"/>
    </row>
    <row r="643" spans="1:16" ht="15" thickBot="1">
      <c r="A643" s="8" t="s">
        <v>969</v>
      </c>
      <c r="B643" s="43" t="s">
        <v>401</v>
      </c>
      <c r="C643" s="44"/>
      <c r="D643" s="9" t="s">
        <v>402</v>
      </c>
      <c r="E643" s="8" t="s">
        <v>136</v>
      </c>
      <c r="F643" s="45" t="s">
        <v>137</v>
      </c>
      <c r="G643" s="46"/>
      <c r="H643" s="2" t="s">
        <v>14</v>
      </c>
      <c r="I643" s="43" t="s">
        <v>138</v>
      </c>
      <c r="J643" s="44"/>
      <c r="K643" s="71">
        <v>4</v>
      </c>
      <c r="L643" s="72"/>
      <c r="M643" s="73"/>
      <c r="P643" s="21">
        <v>4</v>
      </c>
    </row>
    <row r="644" spans="1:15" ht="15" thickBot="1">
      <c r="A644" s="53" t="s">
        <v>464</v>
      </c>
      <c r="B644" s="54"/>
      <c r="C644" s="54"/>
      <c r="D644" s="54"/>
      <c r="E644" s="54" t="s">
        <v>465</v>
      </c>
      <c r="F644" s="54"/>
      <c r="G644" s="54"/>
      <c r="H644" s="6" t="s">
        <v>26</v>
      </c>
      <c r="I644" s="57" t="s">
        <v>27</v>
      </c>
      <c r="J644" s="58"/>
      <c r="K644" s="59">
        <v>92.2</v>
      </c>
      <c r="L644" s="59"/>
      <c r="M644" s="60"/>
      <c r="O644" s="19">
        <v>92.2</v>
      </c>
    </row>
    <row r="645" spans="1:16" ht="15" thickBot="1">
      <c r="A645" s="55"/>
      <c r="B645" s="56"/>
      <c r="C645" s="56"/>
      <c r="D645" s="56"/>
      <c r="E645" s="56"/>
      <c r="F645" s="56"/>
      <c r="G645" s="56"/>
      <c r="H645" s="7" t="s">
        <v>26</v>
      </c>
      <c r="I645" s="61" t="s">
        <v>28</v>
      </c>
      <c r="J645" s="62"/>
      <c r="K645" s="63">
        <v>0</v>
      </c>
      <c r="L645" s="63"/>
      <c r="M645" s="64"/>
      <c r="P645" s="19"/>
    </row>
    <row r="646" spans="1:13" ht="14.25">
      <c r="A646" s="8" t="s">
        <v>953</v>
      </c>
      <c r="B646" s="43" t="s">
        <v>401</v>
      </c>
      <c r="C646" s="44"/>
      <c r="D646" s="9" t="s">
        <v>402</v>
      </c>
      <c r="E646" s="8" t="s">
        <v>468</v>
      </c>
      <c r="F646" s="45" t="s">
        <v>469</v>
      </c>
      <c r="G646" s="46"/>
      <c r="H646" s="2" t="s">
        <v>14</v>
      </c>
      <c r="I646" s="43" t="s">
        <v>103</v>
      </c>
      <c r="J646" s="44"/>
      <c r="K646" s="50">
        <v>20</v>
      </c>
      <c r="L646" s="51"/>
      <c r="M646" s="52"/>
    </row>
    <row r="647" spans="1:13" ht="14.25">
      <c r="A647" s="8" t="s">
        <v>953</v>
      </c>
      <c r="B647" s="43" t="s">
        <v>401</v>
      </c>
      <c r="C647" s="44"/>
      <c r="D647" s="9" t="s">
        <v>402</v>
      </c>
      <c r="E647" s="8" t="s">
        <v>466</v>
      </c>
      <c r="F647" s="45" t="s">
        <v>467</v>
      </c>
      <c r="G647" s="46"/>
      <c r="H647" s="2" t="s">
        <v>14</v>
      </c>
      <c r="I647" s="43" t="s">
        <v>103</v>
      </c>
      <c r="J647" s="44"/>
      <c r="K647" s="50">
        <v>70</v>
      </c>
      <c r="L647" s="51"/>
      <c r="M647" s="52"/>
    </row>
    <row r="648" spans="1:13" ht="15" thickBot="1">
      <c r="A648" s="8" t="s">
        <v>958</v>
      </c>
      <c r="B648" s="43" t="s">
        <v>401</v>
      </c>
      <c r="C648" s="44"/>
      <c r="D648" s="9" t="s">
        <v>402</v>
      </c>
      <c r="E648" s="8" t="s">
        <v>468</v>
      </c>
      <c r="F648" s="45" t="s">
        <v>469</v>
      </c>
      <c r="G648" s="46"/>
      <c r="H648" s="2" t="s">
        <v>14</v>
      </c>
      <c r="I648" s="43" t="s">
        <v>103</v>
      </c>
      <c r="J648" s="44"/>
      <c r="K648" s="50">
        <v>50</v>
      </c>
      <c r="L648" s="51"/>
      <c r="M648" s="52"/>
    </row>
    <row r="649" spans="1:15" ht="15" thickBot="1">
      <c r="A649" s="53" t="s">
        <v>470</v>
      </c>
      <c r="B649" s="54"/>
      <c r="C649" s="54"/>
      <c r="D649" s="54"/>
      <c r="E649" s="54" t="s">
        <v>471</v>
      </c>
      <c r="F649" s="54"/>
      <c r="G649" s="54"/>
      <c r="H649" s="6" t="s">
        <v>26</v>
      </c>
      <c r="I649" s="57" t="s">
        <v>27</v>
      </c>
      <c r="J649" s="58"/>
      <c r="K649" s="59">
        <v>491.79</v>
      </c>
      <c r="L649" s="59"/>
      <c r="M649" s="60"/>
      <c r="O649" s="19">
        <v>491.79</v>
      </c>
    </row>
    <row r="650" spans="1:16" ht="15" thickBot="1">
      <c r="A650" s="55"/>
      <c r="B650" s="56"/>
      <c r="C650" s="56"/>
      <c r="D650" s="56"/>
      <c r="E650" s="56"/>
      <c r="F650" s="56"/>
      <c r="G650" s="56"/>
      <c r="H650" s="7" t="s">
        <v>26</v>
      </c>
      <c r="I650" s="61" t="s">
        <v>28</v>
      </c>
      <c r="J650" s="62"/>
      <c r="K650" s="63">
        <v>0</v>
      </c>
      <c r="L650" s="63"/>
      <c r="M650" s="64"/>
      <c r="P650" s="19"/>
    </row>
    <row r="651" spans="1:13" ht="14.25">
      <c r="A651" s="8" t="s">
        <v>953</v>
      </c>
      <c r="B651" s="43" t="s">
        <v>1057</v>
      </c>
      <c r="C651" s="44"/>
      <c r="D651" s="9" t="s">
        <v>31</v>
      </c>
      <c r="E651" s="8" t="s">
        <v>472</v>
      </c>
      <c r="F651" s="45" t="s">
        <v>473</v>
      </c>
      <c r="G651" s="46"/>
      <c r="H651" s="2" t="s">
        <v>14</v>
      </c>
      <c r="I651" s="43" t="s">
        <v>34</v>
      </c>
      <c r="J651" s="44"/>
      <c r="K651" s="50">
        <v>1.07</v>
      </c>
      <c r="L651" s="51"/>
      <c r="M651" s="52"/>
    </row>
    <row r="652" spans="1:13" ht="14.25">
      <c r="A652" s="8" t="s">
        <v>953</v>
      </c>
      <c r="B652" s="43" t="s">
        <v>1058</v>
      </c>
      <c r="C652" s="44"/>
      <c r="D652" s="9" t="s">
        <v>31</v>
      </c>
      <c r="E652" s="8" t="s">
        <v>472</v>
      </c>
      <c r="F652" s="45" t="s">
        <v>473</v>
      </c>
      <c r="G652" s="46"/>
      <c r="H652" s="2" t="s">
        <v>14</v>
      </c>
      <c r="I652" s="43" t="s">
        <v>34</v>
      </c>
      <c r="J652" s="44"/>
      <c r="K652" s="50">
        <v>0.64</v>
      </c>
      <c r="L652" s="51"/>
      <c r="M652" s="52"/>
    </row>
    <row r="653" spans="1:13" ht="14.25">
      <c r="A653" s="8" t="s">
        <v>953</v>
      </c>
      <c r="B653" s="43" t="s">
        <v>1046</v>
      </c>
      <c r="C653" s="44"/>
      <c r="D653" s="9" t="s">
        <v>206</v>
      </c>
      <c r="E653" s="8" t="s">
        <v>472</v>
      </c>
      <c r="F653" s="45" t="s">
        <v>473</v>
      </c>
      <c r="G653" s="46"/>
      <c r="H653" s="2" t="s">
        <v>14</v>
      </c>
      <c r="I653" s="43" t="s">
        <v>34</v>
      </c>
      <c r="J653" s="44"/>
      <c r="K653" s="50">
        <v>2.56</v>
      </c>
      <c r="L653" s="51"/>
      <c r="M653" s="52"/>
    </row>
    <row r="654" spans="1:13" ht="14.25">
      <c r="A654" s="8" t="s">
        <v>953</v>
      </c>
      <c r="B654" s="43" t="s">
        <v>1051</v>
      </c>
      <c r="C654" s="44"/>
      <c r="D654" s="9" t="s">
        <v>206</v>
      </c>
      <c r="E654" s="8" t="s">
        <v>472</v>
      </c>
      <c r="F654" s="45" t="s">
        <v>473</v>
      </c>
      <c r="G654" s="46"/>
      <c r="H654" s="2" t="s">
        <v>14</v>
      </c>
      <c r="I654" s="43" t="s">
        <v>34</v>
      </c>
      <c r="J654" s="44"/>
      <c r="K654" s="50">
        <v>0.69</v>
      </c>
      <c r="L654" s="51"/>
      <c r="M654" s="52"/>
    </row>
    <row r="655" spans="1:13" ht="14.25">
      <c r="A655" s="8" t="s">
        <v>953</v>
      </c>
      <c r="B655" s="43" t="s">
        <v>1052</v>
      </c>
      <c r="C655" s="44"/>
      <c r="D655" s="9" t="s">
        <v>31</v>
      </c>
      <c r="E655" s="8" t="s">
        <v>472</v>
      </c>
      <c r="F655" s="45" t="s">
        <v>473</v>
      </c>
      <c r="G655" s="46"/>
      <c r="H655" s="2" t="s">
        <v>14</v>
      </c>
      <c r="I655" s="43" t="s">
        <v>34</v>
      </c>
      <c r="J655" s="44"/>
      <c r="K655" s="50">
        <v>0.43</v>
      </c>
      <c r="L655" s="51"/>
      <c r="M655" s="52"/>
    </row>
    <row r="656" spans="1:13" ht="14.25">
      <c r="A656" s="8" t="s">
        <v>956</v>
      </c>
      <c r="B656" s="43" t="s">
        <v>1062</v>
      </c>
      <c r="C656" s="44"/>
      <c r="D656" s="9" t="s">
        <v>31</v>
      </c>
      <c r="E656" s="8" t="s">
        <v>472</v>
      </c>
      <c r="F656" s="45" t="s">
        <v>473</v>
      </c>
      <c r="G656" s="46"/>
      <c r="H656" s="2" t="s">
        <v>14</v>
      </c>
      <c r="I656" s="43" t="s">
        <v>34</v>
      </c>
      <c r="J656" s="44"/>
      <c r="K656" s="50">
        <v>2.99</v>
      </c>
      <c r="L656" s="51"/>
      <c r="M656" s="52"/>
    </row>
    <row r="657" spans="1:13" ht="14.25">
      <c r="A657" s="8" t="s">
        <v>956</v>
      </c>
      <c r="B657" s="43" t="s">
        <v>1095</v>
      </c>
      <c r="C657" s="44"/>
      <c r="D657" s="9" t="s">
        <v>31</v>
      </c>
      <c r="E657" s="8" t="s">
        <v>472</v>
      </c>
      <c r="F657" s="45" t="s">
        <v>473</v>
      </c>
      <c r="G657" s="46"/>
      <c r="H657" s="2" t="s">
        <v>14</v>
      </c>
      <c r="I657" s="43" t="s">
        <v>34</v>
      </c>
      <c r="J657" s="44"/>
      <c r="K657" s="50">
        <v>0.5</v>
      </c>
      <c r="L657" s="51"/>
      <c r="M657" s="52"/>
    </row>
    <row r="658" spans="1:13" ht="14.25">
      <c r="A658" s="8" t="s">
        <v>956</v>
      </c>
      <c r="B658" s="43" t="s">
        <v>1096</v>
      </c>
      <c r="C658" s="44"/>
      <c r="D658" s="9" t="s">
        <v>31</v>
      </c>
      <c r="E658" s="8" t="s">
        <v>472</v>
      </c>
      <c r="F658" s="45" t="s">
        <v>473</v>
      </c>
      <c r="G658" s="46"/>
      <c r="H658" s="2" t="s">
        <v>14</v>
      </c>
      <c r="I658" s="43" t="s">
        <v>34</v>
      </c>
      <c r="J658" s="44"/>
      <c r="K658" s="50">
        <v>0.5</v>
      </c>
      <c r="L658" s="51"/>
      <c r="M658" s="52"/>
    </row>
    <row r="659" spans="1:13" ht="14.25">
      <c r="A659" s="8" t="s">
        <v>958</v>
      </c>
      <c r="B659" s="43" t="s">
        <v>1098</v>
      </c>
      <c r="C659" s="44"/>
      <c r="D659" s="9" t="s">
        <v>31</v>
      </c>
      <c r="E659" s="8" t="s">
        <v>472</v>
      </c>
      <c r="F659" s="45" t="s">
        <v>473</v>
      </c>
      <c r="G659" s="46"/>
      <c r="H659" s="2" t="s">
        <v>14</v>
      </c>
      <c r="I659" s="43" t="s">
        <v>34</v>
      </c>
      <c r="J659" s="44"/>
      <c r="K659" s="50">
        <v>0.53</v>
      </c>
      <c r="L659" s="51"/>
      <c r="M659" s="52"/>
    </row>
    <row r="660" spans="1:13" ht="14.25">
      <c r="A660" s="8" t="s">
        <v>958</v>
      </c>
      <c r="B660" s="43" t="s">
        <v>1102</v>
      </c>
      <c r="C660" s="44"/>
      <c r="D660" s="9" t="s">
        <v>31</v>
      </c>
      <c r="E660" s="8" t="s">
        <v>472</v>
      </c>
      <c r="F660" s="45" t="s">
        <v>473</v>
      </c>
      <c r="G660" s="46"/>
      <c r="H660" s="2" t="s">
        <v>14</v>
      </c>
      <c r="I660" s="43" t="s">
        <v>34</v>
      </c>
      <c r="J660" s="44"/>
      <c r="K660" s="50">
        <v>0.8</v>
      </c>
      <c r="L660" s="51"/>
      <c r="M660" s="52"/>
    </row>
    <row r="661" spans="1:13" ht="14.25">
      <c r="A661" s="8" t="s">
        <v>958</v>
      </c>
      <c r="B661" s="43" t="s">
        <v>1106</v>
      </c>
      <c r="C661" s="44"/>
      <c r="D661" s="9" t="s">
        <v>206</v>
      </c>
      <c r="E661" s="8" t="s">
        <v>472</v>
      </c>
      <c r="F661" s="45" t="s">
        <v>473</v>
      </c>
      <c r="G661" s="46"/>
      <c r="H661" s="2" t="s">
        <v>14</v>
      </c>
      <c r="I661" s="43" t="s">
        <v>34</v>
      </c>
      <c r="J661" s="44"/>
      <c r="K661" s="50">
        <v>2.5</v>
      </c>
      <c r="L661" s="51"/>
      <c r="M661" s="52"/>
    </row>
    <row r="662" spans="1:13" ht="14.25">
      <c r="A662" s="8" t="s">
        <v>958</v>
      </c>
      <c r="B662" s="43" t="s">
        <v>1108</v>
      </c>
      <c r="C662" s="44"/>
      <c r="D662" s="9" t="s">
        <v>31</v>
      </c>
      <c r="E662" s="8" t="s">
        <v>472</v>
      </c>
      <c r="F662" s="45" t="s">
        <v>473</v>
      </c>
      <c r="G662" s="46"/>
      <c r="H662" s="2" t="s">
        <v>14</v>
      </c>
      <c r="I662" s="43" t="s">
        <v>34</v>
      </c>
      <c r="J662" s="44"/>
      <c r="K662" s="50">
        <v>1.21</v>
      </c>
      <c r="L662" s="51"/>
      <c r="M662" s="52"/>
    </row>
    <row r="663" spans="1:13" ht="14.25">
      <c r="A663" s="8" t="s">
        <v>958</v>
      </c>
      <c r="B663" s="43" t="s">
        <v>1053</v>
      </c>
      <c r="C663" s="44"/>
      <c r="D663" s="9" t="s">
        <v>31</v>
      </c>
      <c r="E663" s="8" t="s">
        <v>472</v>
      </c>
      <c r="F663" s="45" t="s">
        <v>473</v>
      </c>
      <c r="G663" s="46"/>
      <c r="H663" s="2" t="s">
        <v>14</v>
      </c>
      <c r="I663" s="43" t="s">
        <v>34</v>
      </c>
      <c r="J663" s="44"/>
      <c r="K663" s="50">
        <v>0.32</v>
      </c>
      <c r="L663" s="51"/>
      <c r="M663" s="52"/>
    </row>
    <row r="664" spans="1:13" ht="14.25">
      <c r="A664" s="8" t="s">
        <v>958</v>
      </c>
      <c r="B664" s="43" t="s">
        <v>1110</v>
      </c>
      <c r="C664" s="44"/>
      <c r="D664" s="9" t="s">
        <v>31</v>
      </c>
      <c r="E664" s="8" t="s">
        <v>472</v>
      </c>
      <c r="F664" s="45" t="s">
        <v>473</v>
      </c>
      <c r="G664" s="46"/>
      <c r="H664" s="2" t="s">
        <v>14</v>
      </c>
      <c r="I664" s="43" t="s">
        <v>34</v>
      </c>
      <c r="J664" s="44"/>
      <c r="K664" s="50">
        <v>1.7</v>
      </c>
      <c r="L664" s="51"/>
      <c r="M664" s="52"/>
    </row>
    <row r="665" spans="1:13" ht="14.25">
      <c r="A665" s="8" t="s">
        <v>958</v>
      </c>
      <c r="B665" s="43" t="s">
        <v>849</v>
      </c>
      <c r="C665" s="44"/>
      <c r="D665" s="9" t="s">
        <v>31</v>
      </c>
      <c r="E665" s="8" t="s">
        <v>472</v>
      </c>
      <c r="F665" s="45" t="s">
        <v>473</v>
      </c>
      <c r="G665" s="46"/>
      <c r="H665" s="2" t="s">
        <v>14</v>
      </c>
      <c r="I665" s="43" t="s">
        <v>34</v>
      </c>
      <c r="J665" s="44"/>
      <c r="K665" s="50">
        <v>0.98</v>
      </c>
      <c r="L665" s="51"/>
      <c r="M665" s="52"/>
    </row>
    <row r="666" spans="1:13" ht="14.25">
      <c r="A666" s="8" t="s">
        <v>958</v>
      </c>
      <c r="B666" s="43" t="s">
        <v>925</v>
      </c>
      <c r="C666" s="44"/>
      <c r="D666" s="9" t="s">
        <v>31</v>
      </c>
      <c r="E666" s="8" t="s">
        <v>472</v>
      </c>
      <c r="F666" s="45" t="s">
        <v>473</v>
      </c>
      <c r="G666" s="46"/>
      <c r="H666" s="2" t="s">
        <v>14</v>
      </c>
      <c r="I666" s="43" t="s">
        <v>34</v>
      </c>
      <c r="J666" s="44"/>
      <c r="K666" s="50">
        <v>0.95</v>
      </c>
      <c r="L666" s="51"/>
      <c r="M666" s="52"/>
    </row>
    <row r="667" spans="1:13" ht="14.25">
      <c r="A667" s="8" t="s">
        <v>958</v>
      </c>
      <c r="B667" s="43" t="s">
        <v>41</v>
      </c>
      <c r="C667" s="44"/>
      <c r="D667" s="9" t="s">
        <v>31</v>
      </c>
      <c r="E667" s="8" t="s">
        <v>472</v>
      </c>
      <c r="F667" s="45" t="s">
        <v>473</v>
      </c>
      <c r="G667" s="46"/>
      <c r="H667" s="2" t="s">
        <v>14</v>
      </c>
      <c r="I667" s="43" t="s">
        <v>34</v>
      </c>
      <c r="J667" s="44"/>
      <c r="K667" s="50">
        <v>0.57</v>
      </c>
      <c r="L667" s="51"/>
      <c r="M667" s="52"/>
    </row>
    <row r="668" spans="1:13" ht="14.25">
      <c r="A668" s="8" t="s">
        <v>958</v>
      </c>
      <c r="B668" s="43" t="s">
        <v>1112</v>
      </c>
      <c r="C668" s="44"/>
      <c r="D668" s="9" t="s">
        <v>206</v>
      </c>
      <c r="E668" s="8" t="s">
        <v>472</v>
      </c>
      <c r="F668" s="45" t="s">
        <v>473</v>
      </c>
      <c r="G668" s="46"/>
      <c r="H668" s="2" t="s">
        <v>14</v>
      </c>
      <c r="I668" s="43" t="s">
        <v>34</v>
      </c>
      <c r="J668" s="44"/>
      <c r="K668" s="50">
        <v>2.2</v>
      </c>
      <c r="L668" s="51"/>
      <c r="M668" s="52"/>
    </row>
    <row r="669" spans="1:13" ht="14.25">
      <c r="A669" s="8" t="s">
        <v>958</v>
      </c>
      <c r="B669" s="43" t="s">
        <v>1114</v>
      </c>
      <c r="C669" s="44"/>
      <c r="D669" s="9" t="s">
        <v>31</v>
      </c>
      <c r="E669" s="8" t="s">
        <v>472</v>
      </c>
      <c r="F669" s="45" t="s">
        <v>473</v>
      </c>
      <c r="G669" s="46"/>
      <c r="H669" s="2" t="s">
        <v>14</v>
      </c>
      <c r="I669" s="43" t="s">
        <v>34</v>
      </c>
      <c r="J669" s="44"/>
      <c r="K669" s="50">
        <v>2.5</v>
      </c>
      <c r="L669" s="51"/>
      <c r="M669" s="52"/>
    </row>
    <row r="670" spans="1:13" ht="14.25">
      <c r="A670" s="8" t="s">
        <v>958</v>
      </c>
      <c r="B670" s="43" t="s">
        <v>1116</v>
      </c>
      <c r="C670" s="44"/>
      <c r="D670" s="9" t="s">
        <v>31</v>
      </c>
      <c r="E670" s="8" t="s">
        <v>472</v>
      </c>
      <c r="F670" s="45" t="s">
        <v>473</v>
      </c>
      <c r="G670" s="46"/>
      <c r="H670" s="2" t="s">
        <v>14</v>
      </c>
      <c r="I670" s="43" t="s">
        <v>34</v>
      </c>
      <c r="J670" s="44"/>
      <c r="K670" s="50">
        <v>1.38</v>
      </c>
      <c r="L670" s="51"/>
      <c r="M670" s="52"/>
    </row>
    <row r="671" spans="1:13" ht="14.25">
      <c r="A671" s="8" t="s">
        <v>960</v>
      </c>
      <c r="B671" s="43" t="s">
        <v>1182</v>
      </c>
      <c r="C671" s="44"/>
      <c r="D671" s="9" t="s">
        <v>31</v>
      </c>
      <c r="E671" s="8" t="s">
        <v>472</v>
      </c>
      <c r="F671" s="45" t="s">
        <v>473</v>
      </c>
      <c r="G671" s="46"/>
      <c r="H671" s="2" t="s">
        <v>14</v>
      </c>
      <c r="I671" s="43" t="s">
        <v>34</v>
      </c>
      <c r="J671" s="44"/>
      <c r="K671" s="50">
        <v>0.78</v>
      </c>
      <c r="L671" s="51"/>
      <c r="M671" s="52"/>
    </row>
    <row r="672" spans="1:13" ht="14.25">
      <c r="A672" s="8" t="s">
        <v>960</v>
      </c>
      <c r="B672" s="43" t="s">
        <v>1124</v>
      </c>
      <c r="C672" s="44"/>
      <c r="D672" s="9" t="s">
        <v>31</v>
      </c>
      <c r="E672" s="8" t="s">
        <v>472</v>
      </c>
      <c r="F672" s="45" t="s">
        <v>473</v>
      </c>
      <c r="G672" s="46"/>
      <c r="H672" s="2" t="s">
        <v>14</v>
      </c>
      <c r="I672" s="43" t="s">
        <v>34</v>
      </c>
      <c r="J672" s="44"/>
      <c r="K672" s="50">
        <v>0.38</v>
      </c>
      <c r="L672" s="51"/>
      <c r="M672" s="52"/>
    </row>
    <row r="673" spans="1:13" ht="14.25">
      <c r="A673" s="8" t="s">
        <v>960</v>
      </c>
      <c r="B673" s="43" t="s">
        <v>1127</v>
      </c>
      <c r="C673" s="44"/>
      <c r="D673" s="9" t="s">
        <v>31</v>
      </c>
      <c r="E673" s="8" t="s">
        <v>472</v>
      </c>
      <c r="F673" s="45" t="s">
        <v>473</v>
      </c>
      <c r="G673" s="46"/>
      <c r="H673" s="2" t="s">
        <v>14</v>
      </c>
      <c r="I673" s="43" t="s">
        <v>34</v>
      </c>
      <c r="J673" s="44"/>
      <c r="K673" s="50">
        <v>0.34</v>
      </c>
      <c r="L673" s="51"/>
      <c r="M673" s="52"/>
    </row>
    <row r="674" spans="1:13" ht="14.25">
      <c r="A674" s="8" t="s">
        <v>960</v>
      </c>
      <c r="B674" s="43" t="s">
        <v>1128</v>
      </c>
      <c r="C674" s="44"/>
      <c r="D674" s="9" t="s">
        <v>31</v>
      </c>
      <c r="E674" s="8" t="s">
        <v>472</v>
      </c>
      <c r="F674" s="45" t="s">
        <v>473</v>
      </c>
      <c r="G674" s="46"/>
      <c r="H674" s="2" t="s">
        <v>14</v>
      </c>
      <c r="I674" s="43" t="s">
        <v>34</v>
      </c>
      <c r="J674" s="44"/>
      <c r="K674" s="50">
        <v>1.49</v>
      </c>
      <c r="L674" s="51"/>
      <c r="M674" s="52"/>
    </row>
    <row r="675" spans="1:13" ht="14.25">
      <c r="A675" s="8" t="s">
        <v>960</v>
      </c>
      <c r="B675" s="43" t="s">
        <v>1183</v>
      </c>
      <c r="C675" s="44"/>
      <c r="D675" s="9" t="s">
        <v>31</v>
      </c>
      <c r="E675" s="8" t="s">
        <v>472</v>
      </c>
      <c r="F675" s="45" t="s">
        <v>473</v>
      </c>
      <c r="G675" s="46"/>
      <c r="H675" s="2" t="s">
        <v>14</v>
      </c>
      <c r="I675" s="43" t="s">
        <v>34</v>
      </c>
      <c r="J675" s="44"/>
      <c r="K675" s="50">
        <v>1.55</v>
      </c>
      <c r="L675" s="51"/>
      <c r="M675" s="52"/>
    </row>
    <row r="676" spans="1:13" ht="14.25">
      <c r="A676" s="8" t="s">
        <v>960</v>
      </c>
      <c r="B676" s="43" t="s">
        <v>1131</v>
      </c>
      <c r="C676" s="44"/>
      <c r="D676" s="9" t="s">
        <v>31</v>
      </c>
      <c r="E676" s="8" t="s">
        <v>472</v>
      </c>
      <c r="F676" s="45" t="s">
        <v>473</v>
      </c>
      <c r="G676" s="46"/>
      <c r="H676" s="2" t="s">
        <v>14</v>
      </c>
      <c r="I676" s="43" t="s">
        <v>34</v>
      </c>
      <c r="J676" s="44"/>
      <c r="K676" s="50">
        <v>1.3</v>
      </c>
      <c r="L676" s="51"/>
      <c r="M676" s="52"/>
    </row>
    <row r="677" spans="1:13" ht="14.25">
      <c r="A677" s="8" t="s">
        <v>960</v>
      </c>
      <c r="B677" s="43" t="s">
        <v>1134</v>
      </c>
      <c r="C677" s="44"/>
      <c r="D677" s="9" t="s">
        <v>31</v>
      </c>
      <c r="E677" s="8" t="s">
        <v>472</v>
      </c>
      <c r="F677" s="45" t="s">
        <v>473</v>
      </c>
      <c r="G677" s="46"/>
      <c r="H677" s="2" t="s">
        <v>14</v>
      </c>
      <c r="I677" s="43" t="s">
        <v>34</v>
      </c>
      <c r="J677" s="44"/>
      <c r="K677" s="50">
        <v>0.91</v>
      </c>
      <c r="L677" s="51"/>
      <c r="M677" s="52"/>
    </row>
    <row r="678" spans="1:13" ht="14.25">
      <c r="A678" s="8" t="s">
        <v>962</v>
      </c>
      <c r="B678" s="43" t="s">
        <v>1136</v>
      </c>
      <c r="C678" s="44"/>
      <c r="D678" s="9" t="s">
        <v>31</v>
      </c>
      <c r="E678" s="8" t="s">
        <v>472</v>
      </c>
      <c r="F678" s="45" t="s">
        <v>473</v>
      </c>
      <c r="G678" s="46"/>
      <c r="H678" s="2" t="s">
        <v>14</v>
      </c>
      <c r="I678" s="43" t="s">
        <v>34</v>
      </c>
      <c r="J678" s="44"/>
      <c r="K678" s="50">
        <v>0.18</v>
      </c>
      <c r="L678" s="51"/>
      <c r="M678" s="52"/>
    </row>
    <row r="679" spans="1:13" ht="14.25">
      <c r="A679" s="8" t="s">
        <v>962</v>
      </c>
      <c r="B679" s="43" t="s">
        <v>673</v>
      </c>
      <c r="C679" s="44"/>
      <c r="D679" s="9" t="s">
        <v>31</v>
      </c>
      <c r="E679" s="8" t="s">
        <v>472</v>
      </c>
      <c r="F679" s="45" t="s">
        <v>473</v>
      </c>
      <c r="G679" s="46"/>
      <c r="H679" s="2" t="s">
        <v>14</v>
      </c>
      <c r="I679" s="43" t="s">
        <v>34</v>
      </c>
      <c r="J679" s="44"/>
      <c r="K679" s="50">
        <v>1.7</v>
      </c>
      <c r="L679" s="51"/>
      <c r="M679" s="52"/>
    </row>
    <row r="680" spans="1:13" ht="14.25">
      <c r="A680" s="8" t="s">
        <v>962</v>
      </c>
      <c r="B680" s="43" t="s">
        <v>1067</v>
      </c>
      <c r="C680" s="44"/>
      <c r="D680" s="9" t="s">
        <v>31</v>
      </c>
      <c r="E680" s="8" t="s">
        <v>472</v>
      </c>
      <c r="F680" s="45" t="s">
        <v>473</v>
      </c>
      <c r="G680" s="46"/>
      <c r="H680" s="2" t="s">
        <v>14</v>
      </c>
      <c r="I680" s="43" t="s">
        <v>34</v>
      </c>
      <c r="J680" s="44"/>
      <c r="K680" s="50">
        <v>0.35</v>
      </c>
      <c r="L680" s="51"/>
      <c r="M680" s="52"/>
    </row>
    <row r="681" spans="1:13" ht="14.25">
      <c r="A681" s="8" t="s">
        <v>962</v>
      </c>
      <c r="B681" s="43" t="s">
        <v>1184</v>
      </c>
      <c r="C681" s="44"/>
      <c r="D681" s="9" t="s">
        <v>31</v>
      </c>
      <c r="E681" s="8" t="s">
        <v>472</v>
      </c>
      <c r="F681" s="45" t="s">
        <v>473</v>
      </c>
      <c r="G681" s="46"/>
      <c r="H681" s="2" t="s">
        <v>14</v>
      </c>
      <c r="I681" s="43" t="s">
        <v>34</v>
      </c>
      <c r="J681" s="44"/>
      <c r="K681" s="50">
        <v>0.17</v>
      </c>
      <c r="L681" s="51"/>
      <c r="M681" s="52"/>
    </row>
    <row r="682" spans="1:13" ht="14.25">
      <c r="A682" s="8" t="s">
        <v>962</v>
      </c>
      <c r="B682" s="43" t="s">
        <v>1141</v>
      </c>
      <c r="C682" s="44"/>
      <c r="D682" s="9" t="s">
        <v>31</v>
      </c>
      <c r="E682" s="8" t="s">
        <v>472</v>
      </c>
      <c r="F682" s="45" t="s">
        <v>473</v>
      </c>
      <c r="G682" s="46"/>
      <c r="H682" s="2" t="s">
        <v>14</v>
      </c>
      <c r="I682" s="43" t="s">
        <v>34</v>
      </c>
      <c r="J682" s="44"/>
      <c r="K682" s="50">
        <v>0.9</v>
      </c>
      <c r="L682" s="51"/>
      <c r="M682" s="52"/>
    </row>
    <row r="683" spans="1:13" ht="14.25">
      <c r="A683" s="8" t="s">
        <v>962</v>
      </c>
      <c r="B683" s="43" t="s">
        <v>500</v>
      </c>
      <c r="C683" s="44"/>
      <c r="D683" s="9" t="s">
        <v>31</v>
      </c>
      <c r="E683" s="8" t="s">
        <v>472</v>
      </c>
      <c r="F683" s="45" t="s">
        <v>473</v>
      </c>
      <c r="G683" s="46"/>
      <c r="H683" s="2" t="s">
        <v>14</v>
      </c>
      <c r="I683" s="43" t="s">
        <v>34</v>
      </c>
      <c r="J683" s="44"/>
      <c r="K683" s="50">
        <v>0.7</v>
      </c>
      <c r="L683" s="51"/>
      <c r="M683" s="52"/>
    </row>
    <row r="684" spans="1:13" ht="14.25">
      <c r="A684" s="8" t="s">
        <v>962</v>
      </c>
      <c r="B684" s="43" t="s">
        <v>1147</v>
      </c>
      <c r="C684" s="44"/>
      <c r="D684" s="9" t="s">
        <v>31</v>
      </c>
      <c r="E684" s="8" t="s">
        <v>472</v>
      </c>
      <c r="F684" s="45" t="s">
        <v>473</v>
      </c>
      <c r="G684" s="46"/>
      <c r="H684" s="2" t="s">
        <v>14</v>
      </c>
      <c r="I684" s="43" t="s">
        <v>34</v>
      </c>
      <c r="J684" s="44"/>
      <c r="K684" s="50">
        <v>0.32</v>
      </c>
      <c r="L684" s="51"/>
      <c r="M684" s="52"/>
    </row>
    <row r="685" spans="1:13" ht="14.25">
      <c r="A685" s="8" t="s">
        <v>969</v>
      </c>
      <c r="B685" s="43" t="s">
        <v>1149</v>
      </c>
      <c r="C685" s="44"/>
      <c r="D685" s="9" t="s">
        <v>31</v>
      </c>
      <c r="E685" s="8" t="s">
        <v>472</v>
      </c>
      <c r="F685" s="45" t="s">
        <v>473</v>
      </c>
      <c r="G685" s="46"/>
      <c r="H685" s="2" t="s">
        <v>14</v>
      </c>
      <c r="I685" s="43" t="s">
        <v>34</v>
      </c>
      <c r="J685" s="44"/>
      <c r="K685" s="50">
        <v>2.05</v>
      </c>
      <c r="L685" s="51"/>
      <c r="M685" s="52"/>
    </row>
    <row r="686" spans="1:13" ht="14.25">
      <c r="A686" s="8" t="s">
        <v>969</v>
      </c>
      <c r="B686" s="43" t="s">
        <v>1068</v>
      </c>
      <c r="C686" s="44"/>
      <c r="D686" s="9" t="s">
        <v>31</v>
      </c>
      <c r="E686" s="8" t="s">
        <v>472</v>
      </c>
      <c r="F686" s="45" t="s">
        <v>473</v>
      </c>
      <c r="G686" s="46"/>
      <c r="H686" s="2" t="s">
        <v>14</v>
      </c>
      <c r="I686" s="43" t="s">
        <v>34</v>
      </c>
      <c r="J686" s="44"/>
      <c r="K686" s="50">
        <v>1.25</v>
      </c>
      <c r="L686" s="51"/>
      <c r="M686" s="52"/>
    </row>
    <row r="687" spans="1:13" ht="15" thickBot="1">
      <c r="A687" s="8" t="s">
        <v>969</v>
      </c>
      <c r="B687" s="43" t="s">
        <v>780</v>
      </c>
      <c r="C687" s="44"/>
      <c r="D687" s="9" t="s">
        <v>31</v>
      </c>
      <c r="E687" s="8" t="s">
        <v>472</v>
      </c>
      <c r="F687" s="45" t="s">
        <v>473</v>
      </c>
      <c r="G687" s="46"/>
      <c r="H687" s="2" t="s">
        <v>14</v>
      </c>
      <c r="I687" s="43" t="s">
        <v>34</v>
      </c>
      <c r="J687" s="44"/>
      <c r="K687" s="50">
        <v>0.92</v>
      </c>
      <c r="L687" s="51"/>
      <c r="M687" s="52"/>
    </row>
    <row r="688" spans="1:15" ht="15" thickBot="1">
      <c r="A688" s="53" t="s">
        <v>1185</v>
      </c>
      <c r="B688" s="54"/>
      <c r="C688" s="54"/>
      <c r="D688" s="54"/>
      <c r="E688" s="54" t="s">
        <v>1186</v>
      </c>
      <c r="F688" s="54"/>
      <c r="G688" s="54"/>
      <c r="H688" s="6" t="s">
        <v>26</v>
      </c>
      <c r="I688" s="57" t="s">
        <v>27</v>
      </c>
      <c r="J688" s="58"/>
      <c r="K688" s="59">
        <v>60</v>
      </c>
      <c r="L688" s="59"/>
      <c r="M688" s="60"/>
      <c r="O688" s="19">
        <v>60</v>
      </c>
    </row>
    <row r="689" spans="1:16" ht="15" thickBot="1">
      <c r="A689" s="55"/>
      <c r="B689" s="56"/>
      <c r="C689" s="56"/>
      <c r="D689" s="56"/>
      <c r="E689" s="56"/>
      <c r="F689" s="56"/>
      <c r="G689" s="56"/>
      <c r="H689" s="7" t="s">
        <v>26</v>
      </c>
      <c r="I689" s="61" t="s">
        <v>28</v>
      </c>
      <c r="J689" s="62"/>
      <c r="K689" s="63">
        <v>0</v>
      </c>
      <c r="L689" s="63"/>
      <c r="M689" s="64"/>
      <c r="P689" s="19"/>
    </row>
    <row r="690" spans="1:13" ht="14.25">
      <c r="A690" s="8" t="s">
        <v>953</v>
      </c>
      <c r="B690" s="43" t="s">
        <v>401</v>
      </c>
      <c r="C690" s="44"/>
      <c r="D690" s="9" t="s">
        <v>402</v>
      </c>
      <c r="E690" s="8" t="s">
        <v>1187</v>
      </c>
      <c r="F690" s="45" t="s">
        <v>1188</v>
      </c>
      <c r="G690" s="46"/>
      <c r="H690" s="2" t="s">
        <v>14</v>
      </c>
      <c r="I690" s="43" t="s">
        <v>201</v>
      </c>
      <c r="J690" s="44"/>
      <c r="K690" s="50">
        <v>20</v>
      </c>
      <c r="L690" s="51"/>
      <c r="M690" s="52"/>
    </row>
    <row r="691" spans="1:13" ht="15" thickBot="1">
      <c r="A691" s="65" t="s">
        <v>478</v>
      </c>
      <c r="B691" s="66"/>
      <c r="C691" s="66"/>
      <c r="D691" s="66"/>
      <c r="E691" s="66" t="s">
        <v>479</v>
      </c>
      <c r="F691" s="66"/>
      <c r="G691" s="66"/>
      <c r="H691" s="66"/>
      <c r="I691" s="66"/>
      <c r="J691" s="66"/>
      <c r="K691" s="66"/>
      <c r="L691" s="66"/>
      <c r="M691" s="67"/>
    </row>
    <row r="692" spans="1:15" ht="15" thickBot="1">
      <c r="A692" s="53" t="s">
        <v>480</v>
      </c>
      <c r="B692" s="54"/>
      <c r="C692" s="54"/>
      <c r="D692" s="54"/>
      <c r="E692" s="54" t="s">
        <v>481</v>
      </c>
      <c r="F692" s="54"/>
      <c r="G692" s="54"/>
      <c r="H692" s="6" t="s">
        <v>26</v>
      </c>
      <c r="I692" s="57" t="s">
        <v>27</v>
      </c>
      <c r="J692" s="58"/>
      <c r="K692" s="59">
        <v>210</v>
      </c>
      <c r="L692" s="59"/>
      <c r="M692" s="60"/>
      <c r="O692" s="19">
        <v>210</v>
      </c>
    </row>
    <row r="693" spans="1:16" ht="15" thickBot="1">
      <c r="A693" s="55"/>
      <c r="B693" s="56"/>
      <c r="C693" s="56"/>
      <c r="D693" s="56"/>
      <c r="E693" s="56"/>
      <c r="F693" s="56"/>
      <c r="G693" s="56"/>
      <c r="H693" s="7" t="s">
        <v>26</v>
      </c>
      <c r="I693" s="61" t="s">
        <v>28</v>
      </c>
      <c r="J693" s="62"/>
      <c r="K693" s="63">
        <v>8</v>
      </c>
      <c r="L693" s="63"/>
      <c r="M693" s="64"/>
      <c r="P693" s="19">
        <v>8</v>
      </c>
    </row>
    <row r="694" spans="1:13" ht="14.25">
      <c r="A694" s="8" t="s">
        <v>953</v>
      </c>
      <c r="B694" s="43" t="s">
        <v>401</v>
      </c>
      <c r="C694" s="44"/>
      <c r="D694" s="9" t="s">
        <v>402</v>
      </c>
      <c r="E694" s="8" t="s">
        <v>214</v>
      </c>
      <c r="F694" s="45" t="s">
        <v>215</v>
      </c>
      <c r="G694" s="46"/>
      <c r="H694" s="2" t="s">
        <v>14</v>
      </c>
      <c r="I694" s="43" t="s">
        <v>445</v>
      </c>
      <c r="J694" s="44"/>
      <c r="K694" s="50">
        <v>0</v>
      </c>
      <c r="L694" s="51"/>
      <c r="M694" s="52"/>
    </row>
    <row r="695" spans="1:13" ht="14.25">
      <c r="A695" s="8" t="s">
        <v>956</v>
      </c>
      <c r="B695" s="43" t="s">
        <v>401</v>
      </c>
      <c r="C695" s="44"/>
      <c r="D695" s="9" t="s">
        <v>402</v>
      </c>
      <c r="E695" s="8" t="s">
        <v>214</v>
      </c>
      <c r="F695" s="45" t="s">
        <v>215</v>
      </c>
      <c r="G695" s="46"/>
      <c r="H695" s="2" t="s">
        <v>14</v>
      </c>
      <c r="I695" s="43" t="s">
        <v>445</v>
      </c>
      <c r="J695" s="44"/>
      <c r="K695" s="50">
        <v>0</v>
      </c>
      <c r="L695" s="51"/>
      <c r="M695" s="52"/>
    </row>
    <row r="696" spans="1:13" ht="14.25">
      <c r="A696" s="8" t="s">
        <v>958</v>
      </c>
      <c r="B696" s="43" t="s">
        <v>401</v>
      </c>
      <c r="C696" s="44"/>
      <c r="D696" s="9" t="s">
        <v>402</v>
      </c>
      <c r="E696" s="8" t="s">
        <v>214</v>
      </c>
      <c r="F696" s="45" t="s">
        <v>215</v>
      </c>
      <c r="G696" s="46"/>
      <c r="H696" s="2" t="s">
        <v>14</v>
      </c>
      <c r="I696" s="43" t="s">
        <v>445</v>
      </c>
      <c r="J696" s="44"/>
      <c r="K696" s="50">
        <v>0</v>
      </c>
      <c r="L696" s="51"/>
      <c r="M696" s="52"/>
    </row>
    <row r="697" spans="1:13" ht="14.25">
      <c r="A697" s="8" t="s">
        <v>960</v>
      </c>
      <c r="B697" s="43" t="s">
        <v>401</v>
      </c>
      <c r="C697" s="44"/>
      <c r="D697" s="9" t="s">
        <v>402</v>
      </c>
      <c r="E697" s="8" t="s">
        <v>214</v>
      </c>
      <c r="F697" s="45" t="s">
        <v>215</v>
      </c>
      <c r="G697" s="46"/>
      <c r="H697" s="2" t="s">
        <v>14</v>
      </c>
      <c r="I697" s="43" t="s">
        <v>445</v>
      </c>
      <c r="J697" s="44"/>
      <c r="K697" s="50">
        <v>0</v>
      </c>
      <c r="L697" s="51"/>
      <c r="M697" s="52"/>
    </row>
    <row r="698" spans="1:16" ht="14.25">
      <c r="A698" s="8" t="s">
        <v>962</v>
      </c>
      <c r="B698" s="43" t="s">
        <v>401</v>
      </c>
      <c r="C698" s="44"/>
      <c r="D698" s="9" t="s">
        <v>402</v>
      </c>
      <c r="E698" s="8" t="s">
        <v>136</v>
      </c>
      <c r="F698" s="45" t="s">
        <v>137</v>
      </c>
      <c r="G698" s="46"/>
      <c r="H698" s="2" t="s">
        <v>14</v>
      </c>
      <c r="I698" s="43" t="s">
        <v>138</v>
      </c>
      <c r="J698" s="44"/>
      <c r="K698" s="71">
        <v>8</v>
      </c>
      <c r="L698" s="72"/>
      <c r="M698" s="73"/>
      <c r="P698" s="21">
        <v>8</v>
      </c>
    </row>
    <row r="699" spans="1:13" ht="14.25">
      <c r="A699" s="8" t="s">
        <v>962</v>
      </c>
      <c r="B699" s="43" t="s">
        <v>401</v>
      </c>
      <c r="C699" s="44"/>
      <c r="D699" s="9" t="s">
        <v>402</v>
      </c>
      <c r="E699" s="8" t="s">
        <v>214</v>
      </c>
      <c r="F699" s="45" t="s">
        <v>215</v>
      </c>
      <c r="G699" s="46"/>
      <c r="H699" s="2" t="s">
        <v>14</v>
      </c>
      <c r="I699" s="43" t="s">
        <v>445</v>
      </c>
      <c r="J699" s="44"/>
      <c r="K699" s="50">
        <v>0</v>
      </c>
      <c r="L699" s="51"/>
      <c r="M699" s="52"/>
    </row>
    <row r="700" spans="1:13" ht="15" thickBot="1">
      <c r="A700" s="8" t="s">
        <v>969</v>
      </c>
      <c r="B700" s="43" t="s">
        <v>401</v>
      </c>
      <c r="C700" s="44"/>
      <c r="D700" s="9" t="s">
        <v>402</v>
      </c>
      <c r="E700" s="8" t="s">
        <v>214</v>
      </c>
      <c r="F700" s="45" t="s">
        <v>215</v>
      </c>
      <c r="G700" s="46"/>
      <c r="H700" s="2" t="s">
        <v>14</v>
      </c>
      <c r="I700" s="43" t="s">
        <v>445</v>
      </c>
      <c r="J700" s="44"/>
      <c r="K700" s="50">
        <v>0</v>
      </c>
      <c r="L700" s="51"/>
      <c r="M700" s="52"/>
    </row>
    <row r="701" spans="1:15" ht="15" thickBot="1">
      <c r="A701" s="53" t="s">
        <v>482</v>
      </c>
      <c r="B701" s="54"/>
      <c r="C701" s="54"/>
      <c r="D701" s="54"/>
      <c r="E701" s="54" t="s">
        <v>483</v>
      </c>
      <c r="F701" s="54"/>
      <c r="G701" s="54"/>
      <c r="H701" s="6" t="s">
        <v>26</v>
      </c>
      <c r="I701" s="57" t="s">
        <v>27</v>
      </c>
      <c r="J701" s="58"/>
      <c r="K701" s="59">
        <v>0</v>
      </c>
      <c r="L701" s="59"/>
      <c r="M701" s="60"/>
      <c r="O701" s="19"/>
    </row>
    <row r="702" spans="1:16" ht="15" thickBot="1">
      <c r="A702" s="55"/>
      <c r="B702" s="56"/>
      <c r="C702" s="56"/>
      <c r="D702" s="56"/>
      <c r="E702" s="56"/>
      <c r="F702" s="56"/>
      <c r="G702" s="56"/>
      <c r="H702" s="7" t="s">
        <v>26</v>
      </c>
      <c r="I702" s="61" t="s">
        <v>28</v>
      </c>
      <c r="J702" s="62"/>
      <c r="K702" s="63">
        <v>22.52</v>
      </c>
      <c r="L702" s="63"/>
      <c r="M702" s="64"/>
      <c r="P702" s="19">
        <v>22.52</v>
      </c>
    </row>
    <row r="703" spans="1:13" ht="14.25">
      <c r="A703" s="8" t="s">
        <v>953</v>
      </c>
      <c r="B703" s="43" t="s">
        <v>1071</v>
      </c>
      <c r="C703" s="44"/>
      <c r="D703" s="9" t="s">
        <v>31</v>
      </c>
      <c r="E703" s="8" t="s">
        <v>485</v>
      </c>
      <c r="F703" s="45" t="s">
        <v>486</v>
      </c>
      <c r="G703" s="46"/>
      <c r="H703" s="2" t="s">
        <v>14</v>
      </c>
      <c r="I703" s="43" t="s">
        <v>154</v>
      </c>
      <c r="J703" s="44"/>
      <c r="K703" s="50">
        <v>0.5</v>
      </c>
      <c r="L703" s="51"/>
      <c r="M703" s="52"/>
    </row>
    <row r="704" spans="1:13" ht="14.25">
      <c r="A704" s="8" t="s">
        <v>953</v>
      </c>
      <c r="B704" s="43" t="s">
        <v>1189</v>
      </c>
      <c r="C704" s="44"/>
      <c r="D704" s="9" t="s">
        <v>31</v>
      </c>
      <c r="E704" s="8" t="s">
        <v>485</v>
      </c>
      <c r="F704" s="45" t="s">
        <v>486</v>
      </c>
      <c r="G704" s="46"/>
      <c r="H704" s="2" t="s">
        <v>14</v>
      </c>
      <c r="I704" s="43" t="s">
        <v>154</v>
      </c>
      <c r="J704" s="44"/>
      <c r="K704" s="50">
        <v>0.05</v>
      </c>
      <c r="L704" s="51"/>
      <c r="M704" s="52"/>
    </row>
    <row r="705" spans="1:13" ht="14.25">
      <c r="A705" s="8" t="s">
        <v>953</v>
      </c>
      <c r="B705" s="43" t="s">
        <v>1190</v>
      </c>
      <c r="C705" s="44"/>
      <c r="D705" s="9" t="s">
        <v>31</v>
      </c>
      <c r="E705" s="8" t="s">
        <v>485</v>
      </c>
      <c r="F705" s="45" t="s">
        <v>486</v>
      </c>
      <c r="G705" s="46"/>
      <c r="H705" s="2" t="s">
        <v>14</v>
      </c>
      <c r="I705" s="43" t="s">
        <v>154</v>
      </c>
      <c r="J705" s="44"/>
      <c r="K705" s="50">
        <v>0.2</v>
      </c>
      <c r="L705" s="51"/>
      <c r="M705" s="52"/>
    </row>
    <row r="706" spans="1:13" ht="14.25">
      <c r="A706" s="8" t="s">
        <v>953</v>
      </c>
      <c r="B706" s="43" t="s">
        <v>1191</v>
      </c>
      <c r="C706" s="44"/>
      <c r="D706" s="9" t="s">
        <v>31</v>
      </c>
      <c r="E706" s="8" t="s">
        <v>485</v>
      </c>
      <c r="F706" s="45" t="s">
        <v>486</v>
      </c>
      <c r="G706" s="46"/>
      <c r="H706" s="2" t="s">
        <v>14</v>
      </c>
      <c r="I706" s="43" t="s">
        <v>154</v>
      </c>
      <c r="J706" s="44"/>
      <c r="K706" s="50">
        <v>0.1</v>
      </c>
      <c r="L706" s="51"/>
      <c r="M706" s="52"/>
    </row>
    <row r="707" spans="1:13" ht="14.25">
      <c r="A707" s="8" t="s">
        <v>953</v>
      </c>
      <c r="B707" s="43" t="s">
        <v>1192</v>
      </c>
      <c r="C707" s="44"/>
      <c r="D707" s="9" t="s">
        <v>31</v>
      </c>
      <c r="E707" s="8" t="s">
        <v>485</v>
      </c>
      <c r="F707" s="45" t="s">
        <v>486</v>
      </c>
      <c r="G707" s="46"/>
      <c r="H707" s="2" t="s">
        <v>14</v>
      </c>
      <c r="I707" s="43" t="s">
        <v>154</v>
      </c>
      <c r="J707" s="44"/>
      <c r="K707" s="50">
        <v>0.4</v>
      </c>
      <c r="L707" s="51"/>
      <c r="M707" s="52"/>
    </row>
    <row r="708" spans="1:13" ht="14.25">
      <c r="A708" s="8" t="s">
        <v>953</v>
      </c>
      <c r="B708" s="43" t="s">
        <v>1193</v>
      </c>
      <c r="C708" s="44"/>
      <c r="D708" s="9" t="s">
        <v>31</v>
      </c>
      <c r="E708" s="8" t="s">
        <v>485</v>
      </c>
      <c r="F708" s="45" t="s">
        <v>486</v>
      </c>
      <c r="G708" s="46"/>
      <c r="H708" s="2" t="s">
        <v>14</v>
      </c>
      <c r="I708" s="43" t="s">
        <v>154</v>
      </c>
      <c r="J708" s="44"/>
      <c r="K708" s="50">
        <v>0.25</v>
      </c>
      <c r="L708" s="51"/>
      <c r="M708" s="52"/>
    </row>
    <row r="709" spans="1:13" ht="14.25">
      <c r="A709" s="8" t="s">
        <v>953</v>
      </c>
      <c r="B709" s="43" t="s">
        <v>623</v>
      </c>
      <c r="C709" s="44"/>
      <c r="D709" s="9" t="s">
        <v>31</v>
      </c>
      <c r="E709" s="8" t="s">
        <v>485</v>
      </c>
      <c r="F709" s="45" t="s">
        <v>486</v>
      </c>
      <c r="G709" s="46"/>
      <c r="H709" s="2" t="s">
        <v>16</v>
      </c>
      <c r="I709" s="43" t="s">
        <v>154</v>
      </c>
      <c r="J709" s="44"/>
      <c r="K709" s="50">
        <v>0.71</v>
      </c>
      <c r="L709" s="51"/>
      <c r="M709" s="52"/>
    </row>
    <row r="710" spans="1:13" ht="14.25">
      <c r="A710" s="8" t="s">
        <v>953</v>
      </c>
      <c r="B710" s="43" t="s">
        <v>1082</v>
      </c>
      <c r="C710" s="44"/>
      <c r="D710" s="9" t="s">
        <v>31</v>
      </c>
      <c r="E710" s="8" t="s">
        <v>485</v>
      </c>
      <c r="F710" s="45" t="s">
        <v>486</v>
      </c>
      <c r="G710" s="46"/>
      <c r="H710" s="2" t="s">
        <v>14</v>
      </c>
      <c r="I710" s="43" t="s">
        <v>154</v>
      </c>
      <c r="J710" s="44"/>
      <c r="K710" s="50">
        <v>0.22</v>
      </c>
      <c r="L710" s="51"/>
      <c r="M710" s="52"/>
    </row>
    <row r="711" spans="1:13" ht="14.25">
      <c r="A711" s="8" t="s">
        <v>953</v>
      </c>
      <c r="B711" s="43" t="s">
        <v>1083</v>
      </c>
      <c r="C711" s="44"/>
      <c r="D711" s="9" t="s">
        <v>31</v>
      </c>
      <c r="E711" s="8" t="s">
        <v>485</v>
      </c>
      <c r="F711" s="45" t="s">
        <v>486</v>
      </c>
      <c r="G711" s="46"/>
      <c r="H711" s="2" t="s">
        <v>14</v>
      </c>
      <c r="I711" s="43" t="s">
        <v>154</v>
      </c>
      <c r="J711" s="44"/>
      <c r="K711" s="50">
        <v>0.22</v>
      </c>
      <c r="L711" s="51"/>
      <c r="M711" s="52"/>
    </row>
    <row r="712" spans="1:13" ht="14.25">
      <c r="A712" s="8" t="s">
        <v>953</v>
      </c>
      <c r="B712" s="43" t="s">
        <v>1194</v>
      </c>
      <c r="C712" s="44"/>
      <c r="D712" s="9" t="s">
        <v>31</v>
      </c>
      <c r="E712" s="8" t="s">
        <v>485</v>
      </c>
      <c r="F712" s="45" t="s">
        <v>486</v>
      </c>
      <c r="G712" s="46"/>
      <c r="H712" s="2" t="s">
        <v>14</v>
      </c>
      <c r="I712" s="43" t="s">
        <v>154</v>
      </c>
      <c r="J712" s="44"/>
      <c r="K712" s="50">
        <v>0.2</v>
      </c>
      <c r="L712" s="51"/>
      <c r="M712" s="52"/>
    </row>
    <row r="713" spans="1:13" ht="14.25">
      <c r="A713" s="8" t="s">
        <v>956</v>
      </c>
      <c r="B713" s="43" t="s">
        <v>255</v>
      </c>
      <c r="C713" s="44"/>
      <c r="D713" s="9" t="s">
        <v>31</v>
      </c>
      <c r="E713" s="8" t="s">
        <v>485</v>
      </c>
      <c r="F713" s="45" t="s">
        <v>486</v>
      </c>
      <c r="G713" s="46"/>
      <c r="H713" s="2" t="s">
        <v>14</v>
      </c>
      <c r="I713" s="43" t="s">
        <v>154</v>
      </c>
      <c r="J713" s="44"/>
      <c r="K713" s="50">
        <v>0.05</v>
      </c>
      <c r="L713" s="51"/>
      <c r="M713" s="52"/>
    </row>
    <row r="714" spans="1:13" ht="14.25">
      <c r="A714" s="8" t="s">
        <v>956</v>
      </c>
      <c r="B714" s="43" t="s">
        <v>1195</v>
      </c>
      <c r="C714" s="44"/>
      <c r="D714" s="9" t="s">
        <v>31</v>
      </c>
      <c r="E714" s="8" t="s">
        <v>485</v>
      </c>
      <c r="F714" s="45" t="s">
        <v>486</v>
      </c>
      <c r="G714" s="46"/>
      <c r="H714" s="2" t="s">
        <v>14</v>
      </c>
      <c r="I714" s="43" t="s">
        <v>154</v>
      </c>
      <c r="J714" s="44"/>
      <c r="K714" s="50">
        <v>0.02</v>
      </c>
      <c r="L714" s="51"/>
      <c r="M714" s="52"/>
    </row>
    <row r="715" spans="1:13" ht="14.25">
      <c r="A715" s="8" t="s">
        <v>956</v>
      </c>
      <c r="B715" s="43" t="s">
        <v>977</v>
      </c>
      <c r="C715" s="44"/>
      <c r="D715" s="9" t="s">
        <v>31</v>
      </c>
      <c r="E715" s="8" t="s">
        <v>485</v>
      </c>
      <c r="F715" s="45" t="s">
        <v>486</v>
      </c>
      <c r="G715" s="46"/>
      <c r="H715" s="2" t="s">
        <v>14</v>
      </c>
      <c r="I715" s="43" t="s">
        <v>154</v>
      </c>
      <c r="J715" s="44"/>
      <c r="K715" s="50">
        <v>0.1</v>
      </c>
      <c r="L715" s="51"/>
      <c r="M715" s="52"/>
    </row>
    <row r="716" spans="1:13" ht="14.25">
      <c r="A716" s="8" t="s">
        <v>956</v>
      </c>
      <c r="B716" s="43" t="s">
        <v>1196</v>
      </c>
      <c r="C716" s="44"/>
      <c r="D716" s="9" t="s">
        <v>31</v>
      </c>
      <c r="E716" s="8" t="s">
        <v>485</v>
      </c>
      <c r="F716" s="45" t="s">
        <v>486</v>
      </c>
      <c r="G716" s="46"/>
      <c r="H716" s="2" t="s">
        <v>14</v>
      </c>
      <c r="I716" s="43" t="s">
        <v>154</v>
      </c>
      <c r="J716" s="44"/>
      <c r="K716" s="50">
        <v>0.1</v>
      </c>
      <c r="L716" s="51"/>
      <c r="M716" s="52"/>
    </row>
    <row r="717" spans="1:13" ht="14.25">
      <c r="A717" s="8" t="s">
        <v>956</v>
      </c>
      <c r="B717" s="43" t="s">
        <v>1197</v>
      </c>
      <c r="C717" s="44"/>
      <c r="D717" s="9" t="s">
        <v>31</v>
      </c>
      <c r="E717" s="8" t="s">
        <v>485</v>
      </c>
      <c r="F717" s="45" t="s">
        <v>486</v>
      </c>
      <c r="G717" s="46"/>
      <c r="H717" s="2" t="s">
        <v>14</v>
      </c>
      <c r="I717" s="43" t="s">
        <v>154</v>
      </c>
      <c r="J717" s="44"/>
      <c r="K717" s="50">
        <v>0.2</v>
      </c>
      <c r="L717" s="51"/>
      <c r="M717" s="52"/>
    </row>
    <row r="718" spans="1:13" ht="14.25">
      <c r="A718" s="8" t="s">
        <v>958</v>
      </c>
      <c r="B718" s="43" t="s">
        <v>1198</v>
      </c>
      <c r="C718" s="44"/>
      <c r="D718" s="9" t="s">
        <v>31</v>
      </c>
      <c r="E718" s="8" t="s">
        <v>485</v>
      </c>
      <c r="F718" s="45" t="s">
        <v>486</v>
      </c>
      <c r="G718" s="46"/>
      <c r="H718" s="2" t="s">
        <v>14</v>
      </c>
      <c r="I718" s="43" t="s">
        <v>154</v>
      </c>
      <c r="J718" s="44"/>
      <c r="K718" s="50">
        <v>0.5</v>
      </c>
      <c r="L718" s="51"/>
      <c r="M718" s="52"/>
    </row>
    <row r="719" spans="1:13" ht="14.25">
      <c r="A719" s="8" t="s">
        <v>958</v>
      </c>
      <c r="B719" s="43" t="s">
        <v>1102</v>
      </c>
      <c r="C719" s="44"/>
      <c r="D719" s="9" t="s">
        <v>31</v>
      </c>
      <c r="E719" s="8" t="s">
        <v>485</v>
      </c>
      <c r="F719" s="45" t="s">
        <v>486</v>
      </c>
      <c r="G719" s="46"/>
      <c r="H719" s="2" t="s">
        <v>14</v>
      </c>
      <c r="I719" s="43" t="s">
        <v>154</v>
      </c>
      <c r="J719" s="44"/>
      <c r="K719" s="50">
        <v>0.25</v>
      </c>
      <c r="L719" s="51"/>
      <c r="M719" s="52"/>
    </row>
    <row r="720" spans="1:13" ht="14.25">
      <c r="A720" s="8" t="s">
        <v>958</v>
      </c>
      <c r="B720" s="43" t="s">
        <v>833</v>
      </c>
      <c r="C720" s="44"/>
      <c r="D720" s="9" t="s">
        <v>31</v>
      </c>
      <c r="E720" s="8" t="s">
        <v>485</v>
      </c>
      <c r="F720" s="45" t="s">
        <v>486</v>
      </c>
      <c r="G720" s="46"/>
      <c r="H720" s="2" t="s">
        <v>14</v>
      </c>
      <c r="I720" s="43" t="s">
        <v>154</v>
      </c>
      <c r="J720" s="44"/>
      <c r="K720" s="50">
        <v>0.29</v>
      </c>
      <c r="L720" s="51"/>
      <c r="M720" s="52"/>
    </row>
    <row r="721" spans="1:13" ht="14.25">
      <c r="A721" s="8" t="s">
        <v>958</v>
      </c>
      <c r="B721" s="43" t="s">
        <v>1199</v>
      </c>
      <c r="C721" s="44"/>
      <c r="D721" s="9" t="s">
        <v>31</v>
      </c>
      <c r="E721" s="8" t="s">
        <v>485</v>
      </c>
      <c r="F721" s="45" t="s">
        <v>486</v>
      </c>
      <c r="G721" s="46"/>
      <c r="H721" s="2" t="s">
        <v>14</v>
      </c>
      <c r="I721" s="43" t="s">
        <v>154</v>
      </c>
      <c r="J721" s="44"/>
      <c r="K721" s="50">
        <v>0.18</v>
      </c>
      <c r="L721" s="51"/>
      <c r="M721" s="52"/>
    </row>
    <row r="722" spans="1:13" ht="14.25">
      <c r="A722" s="8" t="s">
        <v>958</v>
      </c>
      <c r="B722" s="43" t="s">
        <v>1200</v>
      </c>
      <c r="C722" s="44"/>
      <c r="D722" s="9" t="s">
        <v>31</v>
      </c>
      <c r="E722" s="8" t="s">
        <v>485</v>
      </c>
      <c r="F722" s="45" t="s">
        <v>486</v>
      </c>
      <c r="G722" s="46"/>
      <c r="H722" s="2" t="s">
        <v>14</v>
      </c>
      <c r="I722" s="43" t="s">
        <v>154</v>
      </c>
      <c r="J722" s="44"/>
      <c r="K722" s="50">
        <v>0.2</v>
      </c>
      <c r="L722" s="51"/>
      <c r="M722" s="52"/>
    </row>
    <row r="723" spans="1:13" ht="14.25">
      <c r="A723" s="8" t="s">
        <v>958</v>
      </c>
      <c r="B723" s="43" t="s">
        <v>1114</v>
      </c>
      <c r="C723" s="44"/>
      <c r="D723" s="9" t="s">
        <v>31</v>
      </c>
      <c r="E723" s="8" t="s">
        <v>485</v>
      </c>
      <c r="F723" s="45" t="s">
        <v>486</v>
      </c>
      <c r="G723" s="46"/>
      <c r="H723" s="2" t="s">
        <v>14</v>
      </c>
      <c r="I723" s="43" t="s">
        <v>154</v>
      </c>
      <c r="J723" s="44"/>
      <c r="K723" s="50">
        <v>0.7</v>
      </c>
      <c r="L723" s="51"/>
      <c r="M723" s="52"/>
    </row>
    <row r="724" spans="1:13" ht="14.25">
      <c r="A724" s="8" t="s">
        <v>960</v>
      </c>
      <c r="B724" s="43" t="s">
        <v>1201</v>
      </c>
      <c r="C724" s="44"/>
      <c r="D724" s="9" t="s">
        <v>31</v>
      </c>
      <c r="E724" s="8" t="s">
        <v>485</v>
      </c>
      <c r="F724" s="45" t="s">
        <v>486</v>
      </c>
      <c r="G724" s="46"/>
      <c r="H724" s="2" t="s">
        <v>14</v>
      </c>
      <c r="I724" s="43" t="s">
        <v>154</v>
      </c>
      <c r="J724" s="44"/>
      <c r="K724" s="50">
        <v>0.1</v>
      </c>
      <c r="L724" s="51"/>
      <c r="M724" s="52"/>
    </row>
    <row r="725" spans="1:13" ht="14.25">
      <c r="A725" s="8" t="s">
        <v>960</v>
      </c>
      <c r="B725" s="43" t="s">
        <v>1202</v>
      </c>
      <c r="C725" s="44"/>
      <c r="D725" s="9" t="s">
        <v>31</v>
      </c>
      <c r="E725" s="8" t="s">
        <v>485</v>
      </c>
      <c r="F725" s="45" t="s">
        <v>486</v>
      </c>
      <c r="G725" s="46"/>
      <c r="H725" s="2" t="s">
        <v>14</v>
      </c>
      <c r="I725" s="43" t="s">
        <v>154</v>
      </c>
      <c r="J725" s="44"/>
      <c r="K725" s="50">
        <v>0.05</v>
      </c>
      <c r="L725" s="51"/>
      <c r="M725" s="52"/>
    </row>
    <row r="726" spans="1:13" ht="14.25">
      <c r="A726" s="8" t="s">
        <v>960</v>
      </c>
      <c r="B726" s="43" t="s">
        <v>1118</v>
      </c>
      <c r="C726" s="44"/>
      <c r="D726" s="9" t="s">
        <v>31</v>
      </c>
      <c r="E726" s="8" t="s">
        <v>485</v>
      </c>
      <c r="F726" s="45" t="s">
        <v>486</v>
      </c>
      <c r="G726" s="46"/>
      <c r="H726" s="2" t="s">
        <v>14</v>
      </c>
      <c r="I726" s="43" t="s">
        <v>154</v>
      </c>
      <c r="J726" s="44"/>
      <c r="K726" s="50">
        <v>0.05</v>
      </c>
      <c r="L726" s="51"/>
      <c r="M726" s="52"/>
    </row>
    <row r="727" spans="1:13" ht="14.25">
      <c r="A727" s="8" t="s">
        <v>960</v>
      </c>
      <c r="B727" s="43" t="s">
        <v>1119</v>
      </c>
      <c r="C727" s="44"/>
      <c r="D727" s="9" t="s">
        <v>31</v>
      </c>
      <c r="E727" s="8" t="s">
        <v>485</v>
      </c>
      <c r="F727" s="45" t="s">
        <v>486</v>
      </c>
      <c r="G727" s="46"/>
      <c r="H727" s="2" t="s">
        <v>14</v>
      </c>
      <c r="I727" s="43" t="s">
        <v>154</v>
      </c>
      <c r="J727" s="44"/>
      <c r="K727" s="50">
        <v>0.2</v>
      </c>
      <c r="L727" s="51"/>
      <c r="M727" s="52"/>
    </row>
    <row r="728" spans="1:13" ht="14.25">
      <c r="A728" s="8" t="s">
        <v>960</v>
      </c>
      <c r="B728" s="43" t="s">
        <v>1203</v>
      </c>
      <c r="C728" s="44"/>
      <c r="D728" s="9" t="s">
        <v>31</v>
      </c>
      <c r="E728" s="8" t="s">
        <v>485</v>
      </c>
      <c r="F728" s="45" t="s">
        <v>486</v>
      </c>
      <c r="G728" s="46"/>
      <c r="H728" s="2" t="s">
        <v>14</v>
      </c>
      <c r="I728" s="43" t="s">
        <v>154</v>
      </c>
      <c r="J728" s="44"/>
      <c r="K728" s="50">
        <v>0.17</v>
      </c>
      <c r="L728" s="51"/>
      <c r="M728" s="52"/>
    </row>
    <row r="729" spans="1:13" ht="14.25">
      <c r="A729" s="8" t="s">
        <v>960</v>
      </c>
      <c r="B729" s="43" t="s">
        <v>1204</v>
      </c>
      <c r="C729" s="44"/>
      <c r="D729" s="9" t="s">
        <v>31</v>
      </c>
      <c r="E729" s="8" t="s">
        <v>485</v>
      </c>
      <c r="F729" s="45" t="s">
        <v>486</v>
      </c>
      <c r="G729" s="46"/>
      <c r="H729" s="2" t="s">
        <v>14</v>
      </c>
      <c r="I729" s="43" t="s">
        <v>154</v>
      </c>
      <c r="J729" s="44"/>
      <c r="K729" s="50">
        <v>0.17</v>
      </c>
      <c r="L729" s="51"/>
      <c r="M729" s="52"/>
    </row>
    <row r="730" spans="1:13" ht="14.25">
      <c r="A730" s="8" t="s">
        <v>960</v>
      </c>
      <c r="B730" s="43" t="s">
        <v>1205</v>
      </c>
      <c r="C730" s="44"/>
      <c r="D730" s="9" t="s">
        <v>31</v>
      </c>
      <c r="E730" s="8" t="s">
        <v>485</v>
      </c>
      <c r="F730" s="45" t="s">
        <v>486</v>
      </c>
      <c r="G730" s="46"/>
      <c r="H730" s="2" t="s">
        <v>14</v>
      </c>
      <c r="I730" s="43" t="s">
        <v>154</v>
      </c>
      <c r="J730" s="44"/>
      <c r="K730" s="50">
        <v>0.1</v>
      </c>
      <c r="L730" s="51"/>
      <c r="M730" s="52"/>
    </row>
    <row r="731" spans="1:13" ht="14.25">
      <c r="A731" s="8" t="s">
        <v>960</v>
      </c>
      <c r="B731" s="43" t="s">
        <v>1206</v>
      </c>
      <c r="C731" s="44"/>
      <c r="D731" s="9" t="s">
        <v>31</v>
      </c>
      <c r="E731" s="8" t="s">
        <v>485</v>
      </c>
      <c r="F731" s="45" t="s">
        <v>486</v>
      </c>
      <c r="G731" s="46"/>
      <c r="H731" s="2" t="s">
        <v>14</v>
      </c>
      <c r="I731" s="43" t="s">
        <v>154</v>
      </c>
      <c r="J731" s="44"/>
      <c r="K731" s="50">
        <v>0.06</v>
      </c>
      <c r="L731" s="51"/>
      <c r="M731" s="52"/>
    </row>
    <row r="732" spans="1:13" ht="14.25">
      <c r="A732" s="8" t="s">
        <v>960</v>
      </c>
      <c r="B732" s="43" t="s">
        <v>1207</v>
      </c>
      <c r="C732" s="44"/>
      <c r="D732" s="9" t="s">
        <v>31</v>
      </c>
      <c r="E732" s="8" t="s">
        <v>485</v>
      </c>
      <c r="F732" s="45" t="s">
        <v>486</v>
      </c>
      <c r="G732" s="46"/>
      <c r="H732" s="2" t="s">
        <v>14</v>
      </c>
      <c r="I732" s="43" t="s">
        <v>154</v>
      </c>
      <c r="J732" s="44"/>
      <c r="K732" s="50">
        <v>0.3</v>
      </c>
      <c r="L732" s="51"/>
      <c r="M732" s="52"/>
    </row>
    <row r="733" spans="1:13" ht="14.25">
      <c r="A733" s="8" t="s">
        <v>960</v>
      </c>
      <c r="B733" s="43" t="s">
        <v>1208</v>
      </c>
      <c r="C733" s="44"/>
      <c r="D733" s="9" t="s">
        <v>31</v>
      </c>
      <c r="E733" s="8" t="s">
        <v>485</v>
      </c>
      <c r="F733" s="45" t="s">
        <v>486</v>
      </c>
      <c r="G733" s="46"/>
      <c r="H733" s="2" t="s">
        <v>14</v>
      </c>
      <c r="I733" s="43" t="s">
        <v>154</v>
      </c>
      <c r="J733" s="44"/>
      <c r="K733" s="50">
        <v>0.05</v>
      </c>
      <c r="L733" s="51"/>
      <c r="M733" s="52"/>
    </row>
    <row r="734" spans="1:13" ht="14.25">
      <c r="A734" s="8" t="s">
        <v>960</v>
      </c>
      <c r="B734" s="43" t="s">
        <v>1209</v>
      </c>
      <c r="C734" s="44"/>
      <c r="D734" s="9" t="s">
        <v>31</v>
      </c>
      <c r="E734" s="8" t="s">
        <v>485</v>
      </c>
      <c r="F734" s="45" t="s">
        <v>486</v>
      </c>
      <c r="G734" s="46"/>
      <c r="H734" s="2" t="s">
        <v>14</v>
      </c>
      <c r="I734" s="43" t="s">
        <v>154</v>
      </c>
      <c r="J734" s="44"/>
      <c r="K734" s="50">
        <v>0.08</v>
      </c>
      <c r="L734" s="51"/>
      <c r="M734" s="52"/>
    </row>
    <row r="735" spans="1:13" ht="14.25">
      <c r="A735" s="8" t="s">
        <v>960</v>
      </c>
      <c r="B735" s="43" t="s">
        <v>1127</v>
      </c>
      <c r="C735" s="44"/>
      <c r="D735" s="9" t="s">
        <v>31</v>
      </c>
      <c r="E735" s="8" t="s">
        <v>485</v>
      </c>
      <c r="F735" s="45" t="s">
        <v>486</v>
      </c>
      <c r="G735" s="46"/>
      <c r="H735" s="2" t="s">
        <v>14</v>
      </c>
      <c r="I735" s="43" t="s">
        <v>154</v>
      </c>
      <c r="J735" s="44"/>
      <c r="K735" s="50">
        <v>0.2</v>
      </c>
      <c r="L735" s="51"/>
      <c r="M735" s="52"/>
    </row>
    <row r="736" spans="1:13" ht="14.25">
      <c r="A736" s="8" t="s">
        <v>960</v>
      </c>
      <c r="B736" s="43" t="s">
        <v>1128</v>
      </c>
      <c r="C736" s="44"/>
      <c r="D736" s="9" t="s">
        <v>31</v>
      </c>
      <c r="E736" s="8" t="s">
        <v>485</v>
      </c>
      <c r="F736" s="45" t="s">
        <v>486</v>
      </c>
      <c r="G736" s="46"/>
      <c r="H736" s="2" t="s">
        <v>14</v>
      </c>
      <c r="I736" s="43" t="s">
        <v>154</v>
      </c>
      <c r="J736" s="44"/>
      <c r="K736" s="50">
        <v>0.22</v>
      </c>
      <c r="L736" s="51"/>
      <c r="M736" s="52"/>
    </row>
    <row r="737" spans="1:13" ht="14.25">
      <c r="A737" s="8" t="s">
        <v>960</v>
      </c>
      <c r="B737" s="43" t="s">
        <v>1210</v>
      </c>
      <c r="C737" s="44"/>
      <c r="D737" s="9" t="s">
        <v>31</v>
      </c>
      <c r="E737" s="8" t="s">
        <v>485</v>
      </c>
      <c r="F737" s="45" t="s">
        <v>486</v>
      </c>
      <c r="G737" s="46"/>
      <c r="H737" s="2" t="s">
        <v>14</v>
      </c>
      <c r="I737" s="43" t="s">
        <v>154</v>
      </c>
      <c r="J737" s="44"/>
      <c r="K737" s="50">
        <v>0.07</v>
      </c>
      <c r="L737" s="51"/>
      <c r="M737" s="52"/>
    </row>
    <row r="738" spans="1:13" ht="14.25">
      <c r="A738" s="8" t="s">
        <v>960</v>
      </c>
      <c r="B738" s="43" t="s">
        <v>1211</v>
      </c>
      <c r="C738" s="44"/>
      <c r="D738" s="9" t="s">
        <v>31</v>
      </c>
      <c r="E738" s="8" t="s">
        <v>485</v>
      </c>
      <c r="F738" s="45" t="s">
        <v>486</v>
      </c>
      <c r="G738" s="46"/>
      <c r="H738" s="2" t="s">
        <v>14</v>
      </c>
      <c r="I738" s="43" t="s">
        <v>154</v>
      </c>
      <c r="J738" s="44"/>
      <c r="K738" s="50">
        <v>0.1</v>
      </c>
      <c r="L738" s="51"/>
      <c r="M738" s="52"/>
    </row>
    <row r="739" spans="1:13" ht="14.25">
      <c r="A739" s="8" t="s">
        <v>962</v>
      </c>
      <c r="B739" s="43" t="s">
        <v>104</v>
      </c>
      <c r="C739" s="44"/>
      <c r="D739" s="9" t="s">
        <v>31</v>
      </c>
      <c r="E739" s="8" t="s">
        <v>485</v>
      </c>
      <c r="F739" s="45" t="s">
        <v>486</v>
      </c>
      <c r="G739" s="46"/>
      <c r="H739" s="2" t="s">
        <v>14</v>
      </c>
      <c r="I739" s="43" t="s">
        <v>154</v>
      </c>
      <c r="J739" s="44"/>
      <c r="K739" s="50">
        <v>0.3</v>
      </c>
      <c r="L739" s="51"/>
      <c r="M739" s="52"/>
    </row>
    <row r="740" spans="1:13" ht="14.25">
      <c r="A740" s="8" t="s">
        <v>962</v>
      </c>
      <c r="B740" s="43" t="s">
        <v>305</v>
      </c>
      <c r="C740" s="44"/>
      <c r="D740" s="9" t="s">
        <v>31</v>
      </c>
      <c r="E740" s="8" t="s">
        <v>485</v>
      </c>
      <c r="F740" s="45" t="s">
        <v>486</v>
      </c>
      <c r="G740" s="46"/>
      <c r="H740" s="2" t="s">
        <v>14</v>
      </c>
      <c r="I740" s="43" t="s">
        <v>154</v>
      </c>
      <c r="J740" s="44"/>
      <c r="K740" s="50">
        <v>0.17</v>
      </c>
      <c r="L740" s="51"/>
      <c r="M740" s="52"/>
    </row>
    <row r="741" spans="1:13" ht="14.25">
      <c r="A741" s="8" t="s">
        <v>962</v>
      </c>
      <c r="B741" s="43" t="s">
        <v>632</v>
      </c>
      <c r="C741" s="44"/>
      <c r="D741" s="9" t="s">
        <v>31</v>
      </c>
      <c r="E741" s="8" t="s">
        <v>485</v>
      </c>
      <c r="F741" s="45" t="s">
        <v>486</v>
      </c>
      <c r="G741" s="46"/>
      <c r="H741" s="2" t="s">
        <v>14</v>
      </c>
      <c r="I741" s="43" t="s">
        <v>154</v>
      </c>
      <c r="J741" s="44"/>
      <c r="K741" s="50">
        <v>0.22</v>
      </c>
      <c r="L741" s="51"/>
      <c r="M741" s="52"/>
    </row>
    <row r="742" spans="1:13" ht="14.25">
      <c r="A742" s="8" t="s">
        <v>962</v>
      </c>
      <c r="B742" s="43" t="s">
        <v>1184</v>
      </c>
      <c r="C742" s="44"/>
      <c r="D742" s="9" t="s">
        <v>31</v>
      </c>
      <c r="E742" s="8" t="s">
        <v>485</v>
      </c>
      <c r="F742" s="45" t="s">
        <v>486</v>
      </c>
      <c r="G742" s="46"/>
      <c r="H742" s="2" t="s">
        <v>14</v>
      </c>
      <c r="I742" s="43" t="s">
        <v>154</v>
      </c>
      <c r="J742" s="44"/>
      <c r="K742" s="50">
        <v>0.35</v>
      </c>
      <c r="L742" s="51"/>
      <c r="M742" s="52"/>
    </row>
    <row r="743" spans="1:13" ht="14.25">
      <c r="A743" s="8" t="s">
        <v>962</v>
      </c>
      <c r="B743" s="43" t="s">
        <v>1212</v>
      </c>
      <c r="C743" s="44"/>
      <c r="D743" s="9" t="s">
        <v>31</v>
      </c>
      <c r="E743" s="8" t="s">
        <v>485</v>
      </c>
      <c r="F743" s="45" t="s">
        <v>486</v>
      </c>
      <c r="G743" s="46"/>
      <c r="H743" s="2" t="s">
        <v>14</v>
      </c>
      <c r="I743" s="43" t="s">
        <v>154</v>
      </c>
      <c r="J743" s="44"/>
      <c r="K743" s="50">
        <v>0.13</v>
      </c>
      <c r="L743" s="51"/>
      <c r="M743" s="52"/>
    </row>
    <row r="744" spans="1:13" ht="14.25">
      <c r="A744" s="8" t="s">
        <v>962</v>
      </c>
      <c r="B744" s="43" t="s">
        <v>1213</v>
      </c>
      <c r="C744" s="44"/>
      <c r="D744" s="9" t="s">
        <v>31</v>
      </c>
      <c r="E744" s="8" t="s">
        <v>485</v>
      </c>
      <c r="F744" s="45" t="s">
        <v>486</v>
      </c>
      <c r="G744" s="46"/>
      <c r="H744" s="2" t="s">
        <v>14</v>
      </c>
      <c r="I744" s="43" t="s">
        <v>154</v>
      </c>
      <c r="J744" s="44"/>
      <c r="K744" s="50">
        <v>0.05</v>
      </c>
      <c r="L744" s="51"/>
      <c r="M744" s="52"/>
    </row>
    <row r="745" spans="1:13" ht="14.25">
      <c r="A745" s="8" t="s">
        <v>969</v>
      </c>
      <c r="B745" s="43" t="s">
        <v>776</v>
      </c>
      <c r="C745" s="44"/>
      <c r="D745" s="9" t="s">
        <v>31</v>
      </c>
      <c r="E745" s="8" t="s">
        <v>485</v>
      </c>
      <c r="F745" s="45" t="s">
        <v>486</v>
      </c>
      <c r="G745" s="46"/>
      <c r="H745" s="2" t="s">
        <v>14</v>
      </c>
      <c r="I745" s="43" t="s">
        <v>154</v>
      </c>
      <c r="J745" s="44"/>
      <c r="K745" s="50">
        <v>0.25</v>
      </c>
      <c r="L745" s="51"/>
      <c r="M745" s="52"/>
    </row>
    <row r="746" spans="1:13" ht="14.25">
      <c r="A746" s="8" t="s">
        <v>969</v>
      </c>
      <c r="B746" s="43" t="s">
        <v>1214</v>
      </c>
      <c r="C746" s="44"/>
      <c r="D746" s="9" t="s">
        <v>31</v>
      </c>
      <c r="E746" s="8" t="s">
        <v>485</v>
      </c>
      <c r="F746" s="45" t="s">
        <v>486</v>
      </c>
      <c r="G746" s="46"/>
      <c r="H746" s="2" t="s">
        <v>14</v>
      </c>
      <c r="I746" s="43" t="s">
        <v>154</v>
      </c>
      <c r="J746" s="44"/>
      <c r="K746" s="50">
        <v>0.3</v>
      </c>
      <c r="L746" s="51"/>
      <c r="M746" s="52"/>
    </row>
    <row r="747" spans="1:13" ht="14.25">
      <c r="A747" s="8" t="s">
        <v>969</v>
      </c>
      <c r="B747" s="43" t="s">
        <v>1215</v>
      </c>
      <c r="C747" s="44"/>
      <c r="D747" s="9" t="s">
        <v>31</v>
      </c>
      <c r="E747" s="8" t="s">
        <v>485</v>
      </c>
      <c r="F747" s="45" t="s">
        <v>486</v>
      </c>
      <c r="G747" s="46"/>
      <c r="H747" s="2" t="s">
        <v>14</v>
      </c>
      <c r="I747" s="43" t="s">
        <v>154</v>
      </c>
      <c r="J747" s="44"/>
      <c r="K747" s="50">
        <v>0.1</v>
      </c>
      <c r="L747" s="51"/>
      <c r="M747" s="52"/>
    </row>
    <row r="748" spans="1:13" ht="15" thickBot="1">
      <c r="A748" s="8" t="s">
        <v>969</v>
      </c>
      <c r="B748" s="43" t="s">
        <v>1216</v>
      </c>
      <c r="C748" s="44"/>
      <c r="D748" s="9" t="s">
        <v>31</v>
      </c>
      <c r="E748" s="8" t="s">
        <v>485</v>
      </c>
      <c r="F748" s="45" t="s">
        <v>486</v>
      </c>
      <c r="G748" s="46"/>
      <c r="H748" s="2" t="s">
        <v>14</v>
      </c>
      <c r="I748" s="43" t="s">
        <v>154</v>
      </c>
      <c r="J748" s="44"/>
      <c r="K748" s="50">
        <v>0.25</v>
      </c>
      <c r="L748" s="51"/>
      <c r="M748" s="52"/>
    </row>
    <row r="749" spans="1:15" ht="15" thickBot="1">
      <c r="A749" s="53" t="s">
        <v>1217</v>
      </c>
      <c r="B749" s="54"/>
      <c r="C749" s="54"/>
      <c r="D749" s="54"/>
      <c r="E749" s="54" t="s">
        <v>1218</v>
      </c>
      <c r="F749" s="54"/>
      <c r="G749" s="54"/>
      <c r="H749" s="6" t="s">
        <v>26</v>
      </c>
      <c r="I749" s="57" t="s">
        <v>27</v>
      </c>
      <c r="J749" s="58"/>
      <c r="K749" s="59">
        <v>29</v>
      </c>
      <c r="L749" s="59"/>
      <c r="M749" s="60"/>
      <c r="O749" s="19">
        <v>29</v>
      </c>
    </row>
    <row r="750" spans="1:16" ht="15" thickBot="1">
      <c r="A750" s="55"/>
      <c r="B750" s="56"/>
      <c r="C750" s="56"/>
      <c r="D750" s="56"/>
      <c r="E750" s="56"/>
      <c r="F750" s="56"/>
      <c r="G750" s="56"/>
      <c r="H750" s="7" t="s">
        <v>26</v>
      </c>
      <c r="I750" s="61" t="s">
        <v>28</v>
      </c>
      <c r="J750" s="62"/>
      <c r="K750" s="63">
        <v>0</v>
      </c>
      <c r="L750" s="63"/>
      <c r="M750" s="64"/>
      <c r="P750" s="19"/>
    </row>
    <row r="751" spans="1:13" ht="15" thickBot="1">
      <c r="A751" s="8" t="s">
        <v>960</v>
      </c>
      <c r="B751" s="43" t="s">
        <v>401</v>
      </c>
      <c r="C751" s="44"/>
      <c r="D751" s="9" t="s">
        <v>402</v>
      </c>
      <c r="E751" s="8" t="s">
        <v>1219</v>
      </c>
      <c r="F751" s="45" t="s">
        <v>1220</v>
      </c>
      <c r="G751" s="46"/>
      <c r="H751" s="2" t="s">
        <v>14</v>
      </c>
      <c r="I751" s="43" t="s">
        <v>34</v>
      </c>
      <c r="J751" s="44"/>
      <c r="K751" s="50">
        <v>1</v>
      </c>
      <c r="L751" s="51"/>
      <c r="M751" s="52"/>
    </row>
    <row r="752" spans="1:15" ht="15" thickBot="1">
      <c r="A752" s="53" t="s">
        <v>1221</v>
      </c>
      <c r="B752" s="54"/>
      <c r="C752" s="54"/>
      <c r="D752" s="54"/>
      <c r="E752" s="54" t="s">
        <v>1222</v>
      </c>
      <c r="F752" s="54"/>
      <c r="G752" s="54"/>
      <c r="H752" s="6" t="s">
        <v>26</v>
      </c>
      <c r="I752" s="57" t="s">
        <v>27</v>
      </c>
      <c r="J752" s="58"/>
      <c r="K752" s="59">
        <v>9</v>
      </c>
      <c r="L752" s="59"/>
      <c r="M752" s="60"/>
      <c r="O752" s="19">
        <v>9</v>
      </c>
    </row>
    <row r="753" spans="1:16" ht="15" thickBot="1">
      <c r="A753" s="55"/>
      <c r="B753" s="56"/>
      <c r="C753" s="56"/>
      <c r="D753" s="56"/>
      <c r="E753" s="56"/>
      <c r="F753" s="56"/>
      <c r="G753" s="56"/>
      <c r="H753" s="7" t="s">
        <v>26</v>
      </c>
      <c r="I753" s="61" t="s">
        <v>28</v>
      </c>
      <c r="J753" s="62"/>
      <c r="K753" s="63">
        <v>0</v>
      </c>
      <c r="L753" s="63"/>
      <c r="M753" s="64"/>
      <c r="P753" s="19"/>
    </row>
    <row r="754" spans="1:13" ht="14.25">
      <c r="A754" s="8" t="s">
        <v>956</v>
      </c>
      <c r="B754" s="43" t="s">
        <v>1223</v>
      </c>
      <c r="C754" s="44"/>
      <c r="D754" s="9" t="s">
        <v>31</v>
      </c>
      <c r="E754" s="8" t="s">
        <v>214</v>
      </c>
      <c r="F754" s="45" t="s">
        <v>215</v>
      </c>
      <c r="G754" s="46"/>
      <c r="H754" s="2" t="s">
        <v>14</v>
      </c>
      <c r="I754" s="43" t="s">
        <v>208</v>
      </c>
      <c r="J754" s="44"/>
      <c r="K754" s="50">
        <v>1</v>
      </c>
      <c r="L754" s="51"/>
      <c r="M754" s="52"/>
    </row>
    <row r="755" spans="1:13" ht="14.25">
      <c r="A755" s="65" t="s">
        <v>518</v>
      </c>
      <c r="B755" s="66"/>
      <c r="C755" s="66"/>
      <c r="D755" s="66"/>
      <c r="E755" s="66" t="s">
        <v>519</v>
      </c>
      <c r="F755" s="66"/>
      <c r="G755" s="66"/>
      <c r="H755" s="66"/>
      <c r="I755" s="66"/>
      <c r="J755" s="66"/>
      <c r="K755" s="66"/>
      <c r="L755" s="66"/>
      <c r="M755" s="67"/>
    </row>
    <row r="756" spans="1:13" ht="14.25">
      <c r="A756" s="53" t="s">
        <v>520</v>
      </c>
      <c r="B756" s="54"/>
      <c r="C756" s="54"/>
      <c r="D756" s="54"/>
      <c r="E756" s="54" t="s">
        <v>521</v>
      </c>
      <c r="F756" s="54"/>
      <c r="G756" s="54"/>
      <c r="H756" s="6" t="s">
        <v>26</v>
      </c>
      <c r="I756" s="57" t="s">
        <v>27</v>
      </c>
      <c r="J756" s="58"/>
      <c r="K756" s="59">
        <v>161.85</v>
      </c>
      <c r="L756" s="59"/>
      <c r="M756" s="60"/>
    </row>
    <row r="757" spans="1:13" ht="14.25">
      <c r="A757" s="55"/>
      <c r="B757" s="56"/>
      <c r="C757" s="56"/>
      <c r="D757" s="56"/>
      <c r="E757" s="56"/>
      <c r="F757" s="56"/>
      <c r="G757" s="56"/>
      <c r="H757" s="7" t="s">
        <v>26</v>
      </c>
      <c r="I757" s="61" t="s">
        <v>28</v>
      </c>
      <c r="J757" s="62"/>
      <c r="K757" s="63">
        <v>0</v>
      </c>
      <c r="L757" s="63"/>
      <c r="M757" s="64"/>
    </row>
    <row r="758" spans="1:13" ht="14.25">
      <c r="A758" s="8" t="s">
        <v>953</v>
      </c>
      <c r="B758" s="43" t="s">
        <v>954</v>
      </c>
      <c r="C758" s="44"/>
      <c r="D758" s="9" t="s">
        <v>31</v>
      </c>
      <c r="E758" s="8" t="s">
        <v>522</v>
      </c>
      <c r="F758" s="45" t="s">
        <v>523</v>
      </c>
      <c r="G758" s="46"/>
      <c r="H758" s="2" t="s">
        <v>17</v>
      </c>
      <c r="I758" s="43" t="s">
        <v>201</v>
      </c>
      <c r="J758" s="44"/>
      <c r="K758" s="50">
        <v>5</v>
      </c>
      <c r="L758" s="51"/>
      <c r="M758" s="52"/>
    </row>
    <row r="759" spans="1:13" ht="14.25">
      <c r="A759" s="8" t="s">
        <v>953</v>
      </c>
      <c r="B759" s="43" t="s">
        <v>955</v>
      </c>
      <c r="C759" s="44"/>
      <c r="D759" s="9" t="s">
        <v>31</v>
      </c>
      <c r="E759" s="8" t="s">
        <v>522</v>
      </c>
      <c r="F759" s="45" t="s">
        <v>523</v>
      </c>
      <c r="G759" s="46"/>
      <c r="H759" s="2" t="s">
        <v>17</v>
      </c>
      <c r="I759" s="43" t="s">
        <v>201</v>
      </c>
      <c r="J759" s="44"/>
      <c r="K759" s="50">
        <v>10</v>
      </c>
      <c r="L759" s="51"/>
      <c r="M759" s="52"/>
    </row>
    <row r="760" spans="1:13" ht="14.25">
      <c r="A760" s="8" t="s">
        <v>956</v>
      </c>
      <c r="B760" s="43" t="s">
        <v>957</v>
      </c>
      <c r="C760" s="44"/>
      <c r="D760" s="9" t="s">
        <v>100</v>
      </c>
      <c r="E760" s="8" t="s">
        <v>522</v>
      </c>
      <c r="F760" s="45" t="s">
        <v>523</v>
      </c>
      <c r="G760" s="46"/>
      <c r="H760" s="2" t="s">
        <v>17</v>
      </c>
      <c r="I760" s="43" t="s">
        <v>201</v>
      </c>
      <c r="J760" s="44"/>
      <c r="K760" s="50">
        <v>27</v>
      </c>
      <c r="L760" s="51"/>
      <c r="M760" s="52"/>
    </row>
    <row r="761" spans="1:13" ht="14.25">
      <c r="A761" s="8" t="s">
        <v>962</v>
      </c>
      <c r="B761" s="43" t="s">
        <v>1224</v>
      </c>
      <c r="C761" s="44"/>
      <c r="D761" s="9" t="s">
        <v>31</v>
      </c>
      <c r="E761" s="8" t="s">
        <v>522</v>
      </c>
      <c r="F761" s="45" t="s">
        <v>523</v>
      </c>
      <c r="G761" s="46"/>
      <c r="H761" s="2" t="s">
        <v>17</v>
      </c>
      <c r="I761" s="43" t="s">
        <v>201</v>
      </c>
      <c r="J761" s="44"/>
      <c r="K761" s="50">
        <v>3</v>
      </c>
      <c r="L761" s="51"/>
      <c r="M761" s="52"/>
    </row>
    <row r="762" spans="1:13" ht="14.25">
      <c r="A762" s="53" t="s">
        <v>524</v>
      </c>
      <c r="B762" s="54"/>
      <c r="C762" s="54"/>
      <c r="D762" s="54"/>
      <c r="E762" s="54" t="s">
        <v>525</v>
      </c>
      <c r="F762" s="54"/>
      <c r="G762" s="54"/>
      <c r="H762" s="6" t="s">
        <v>26</v>
      </c>
      <c r="I762" s="57" t="s">
        <v>27</v>
      </c>
      <c r="J762" s="58"/>
      <c r="K762" s="59">
        <v>3617.79</v>
      </c>
      <c r="L762" s="59"/>
      <c r="M762" s="60"/>
    </row>
    <row r="763" spans="1:13" ht="14.25">
      <c r="A763" s="55"/>
      <c r="B763" s="56"/>
      <c r="C763" s="56"/>
      <c r="D763" s="56"/>
      <c r="E763" s="56"/>
      <c r="F763" s="56"/>
      <c r="G763" s="56"/>
      <c r="H763" s="7" t="s">
        <v>26</v>
      </c>
      <c r="I763" s="61" t="s">
        <v>28</v>
      </c>
      <c r="J763" s="62"/>
      <c r="K763" s="63">
        <v>0</v>
      </c>
      <c r="L763" s="63"/>
      <c r="M763" s="64"/>
    </row>
    <row r="764" spans="1:13" ht="14.25">
      <c r="A764" s="8" t="s">
        <v>956</v>
      </c>
      <c r="B764" s="43" t="s">
        <v>1006</v>
      </c>
      <c r="C764" s="44"/>
      <c r="D764" s="9" t="s">
        <v>31</v>
      </c>
      <c r="E764" s="8" t="s">
        <v>522</v>
      </c>
      <c r="F764" s="45" t="s">
        <v>523</v>
      </c>
      <c r="G764" s="46"/>
      <c r="H764" s="2" t="s">
        <v>14</v>
      </c>
      <c r="I764" s="43" t="s">
        <v>201</v>
      </c>
      <c r="J764" s="44"/>
      <c r="K764" s="50">
        <v>434</v>
      </c>
      <c r="L764" s="51"/>
      <c r="M764" s="52"/>
    </row>
    <row r="765" spans="1:13" ht="14.25">
      <c r="A765" s="8" t="s">
        <v>958</v>
      </c>
      <c r="B765" s="43" t="s">
        <v>1008</v>
      </c>
      <c r="C765" s="44"/>
      <c r="D765" s="9" t="s">
        <v>31</v>
      </c>
      <c r="E765" s="8" t="s">
        <v>522</v>
      </c>
      <c r="F765" s="45" t="s">
        <v>523</v>
      </c>
      <c r="G765" s="46"/>
      <c r="H765" s="2" t="s">
        <v>14</v>
      </c>
      <c r="I765" s="43" t="s">
        <v>201</v>
      </c>
      <c r="J765" s="44"/>
      <c r="K765" s="50">
        <v>367</v>
      </c>
      <c r="L765" s="51"/>
      <c r="M765" s="52"/>
    </row>
    <row r="766" spans="1:13" ht="14.25">
      <c r="A766" s="8" t="s">
        <v>958</v>
      </c>
      <c r="B766" s="43" t="s">
        <v>1009</v>
      </c>
      <c r="C766" s="44"/>
      <c r="D766" s="9" t="s">
        <v>31</v>
      </c>
      <c r="E766" s="8" t="s">
        <v>522</v>
      </c>
      <c r="F766" s="45" t="s">
        <v>523</v>
      </c>
      <c r="G766" s="46"/>
      <c r="H766" s="2" t="s">
        <v>15</v>
      </c>
      <c r="I766" s="43" t="s">
        <v>201</v>
      </c>
      <c r="J766" s="44"/>
      <c r="K766" s="50">
        <v>286</v>
      </c>
      <c r="L766" s="51"/>
      <c r="M766" s="52"/>
    </row>
    <row r="767" spans="1:13" ht="14.25">
      <c r="A767" s="8" t="s">
        <v>958</v>
      </c>
      <c r="B767" s="43" t="s">
        <v>617</v>
      </c>
      <c r="C767" s="44"/>
      <c r="D767" s="9" t="s">
        <v>31</v>
      </c>
      <c r="E767" s="8" t="s">
        <v>522</v>
      </c>
      <c r="F767" s="45" t="s">
        <v>523</v>
      </c>
      <c r="G767" s="46"/>
      <c r="H767" s="2" t="s">
        <v>14</v>
      </c>
      <c r="I767" s="43" t="s">
        <v>201</v>
      </c>
      <c r="J767" s="44"/>
      <c r="K767" s="50">
        <v>130</v>
      </c>
      <c r="L767" s="51"/>
      <c r="M767" s="52"/>
    </row>
    <row r="768" spans="1:13" ht="14.25">
      <c r="A768" s="8" t="s">
        <v>960</v>
      </c>
      <c r="B768" s="43" t="s">
        <v>1012</v>
      </c>
      <c r="C768" s="44"/>
      <c r="D768" s="9" t="s">
        <v>31</v>
      </c>
      <c r="E768" s="8" t="s">
        <v>522</v>
      </c>
      <c r="F768" s="45" t="s">
        <v>523</v>
      </c>
      <c r="G768" s="46"/>
      <c r="H768" s="2" t="s">
        <v>15</v>
      </c>
      <c r="I768" s="43" t="s">
        <v>201</v>
      </c>
      <c r="J768" s="44"/>
      <c r="K768" s="50">
        <v>205</v>
      </c>
      <c r="L768" s="51"/>
      <c r="M768" s="52"/>
    </row>
    <row r="769" spans="1:13" ht="14.25">
      <c r="A769" s="8" t="s">
        <v>962</v>
      </c>
      <c r="B769" s="43" t="s">
        <v>1020</v>
      </c>
      <c r="C769" s="44"/>
      <c r="D769" s="9" t="s">
        <v>31</v>
      </c>
      <c r="E769" s="8" t="s">
        <v>522</v>
      </c>
      <c r="F769" s="45" t="s">
        <v>523</v>
      </c>
      <c r="G769" s="46"/>
      <c r="H769" s="2" t="s">
        <v>14</v>
      </c>
      <c r="I769" s="43" t="s">
        <v>201</v>
      </c>
      <c r="J769" s="44"/>
      <c r="K769" s="50">
        <v>1102</v>
      </c>
      <c r="L769" s="51"/>
      <c r="M769" s="52"/>
    </row>
    <row r="770" spans="1:13" ht="14.25">
      <c r="A770" s="8" t="s">
        <v>962</v>
      </c>
      <c r="B770" s="43" t="s">
        <v>1225</v>
      </c>
      <c r="C770" s="44"/>
      <c r="D770" s="9" t="s">
        <v>31</v>
      </c>
      <c r="E770" s="8" t="s">
        <v>526</v>
      </c>
      <c r="F770" s="45" t="s">
        <v>527</v>
      </c>
      <c r="G770" s="46"/>
      <c r="H770" s="2" t="s">
        <v>14</v>
      </c>
      <c r="I770" s="43" t="s">
        <v>201</v>
      </c>
      <c r="J770" s="44"/>
      <c r="K770" s="50">
        <v>436</v>
      </c>
      <c r="L770" s="51"/>
      <c r="M770" s="52"/>
    </row>
    <row r="771" spans="1:13" ht="14.25">
      <c r="A771" s="8" t="s">
        <v>962</v>
      </c>
      <c r="B771" s="43" t="s">
        <v>1021</v>
      </c>
      <c r="C771" s="44"/>
      <c r="D771" s="9" t="s">
        <v>31</v>
      </c>
      <c r="E771" s="8" t="s">
        <v>522</v>
      </c>
      <c r="F771" s="45" t="s">
        <v>523</v>
      </c>
      <c r="G771" s="46"/>
      <c r="H771" s="2" t="s">
        <v>14</v>
      </c>
      <c r="I771" s="43" t="s">
        <v>201</v>
      </c>
      <c r="J771" s="44"/>
      <c r="K771" s="50">
        <v>934</v>
      </c>
      <c r="L771" s="51"/>
      <c r="M771" s="52"/>
    </row>
    <row r="772" spans="1:13" ht="14.25">
      <c r="A772" s="8" t="s">
        <v>969</v>
      </c>
      <c r="B772" s="43" t="s">
        <v>1179</v>
      </c>
      <c r="C772" s="44"/>
      <c r="D772" s="9" t="s">
        <v>31</v>
      </c>
      <c r="E772" s="8" t="s">
        <v>522</v>
      </c>
      <c r="F772" s="45" t="s">
        <v>523</v>
      </c>
      <c r="G772" s="46"/>
      <c r="H772" s="2" t="s">
        <v>15</v>
      </c>
      <c r="I772" s="43" t="s">
        <v>201</v>
      </c>
      <c r="J772" s="44"/>
      <c r="K772" s="50">
        <v>280</v>
      </c>
      <c r="L772" s="51"/>
      <c r="M772" s="52"/>
    </row>
    <row r="773" spans="1:13" ht="14.25">
      <c r="A773" s="53" t="s">
        <v>1226</v>
      </c>
      <c r="B773" s="54"/>
      <c r="C773" s="54"/>
      <c r="D773" s="54"/>
      <c r="E773" s="54" t="s">
        <v>1227</v>
      </c>
      <c r="F773" s="54"/>
      <c r="G773" s="54"/>
      <c r="H773" s="6" t="s">
        <v>26</v>
      </c>
      <c r="I773" s="57" t="s">
        <v>27</v>
      </c>
      <c r="J773" s="58"/>
      <c r="K773" s="59">
        <v>236.13</v>
      </c>
      <c r="L773" s="59"/>
      <c r="M773" s="60"/>
    </row>
    <row r="774" spans="1:13" ht="14.25">
      <c r="A774" s="55"/>
      <c r="B774" s="56"/>
      <c r="C774" s="56"/>
      <c r="D774" s="56"/>
      <c r="E774" s="56"/>
      <c r="F774" s="56"/>
      <c r="G774" s="56"/>
      <c r="H774" s="7" t="s">
        <v>26</v>
      </c>
      <c r="I774" s="61" t="s">
        <v>28</v>
      </c>
      <c r="J774" s="62"/>
      <c r="K774" s="63">
        <v>0</v>
      </c>
      <c r="L774" s="63"/>
      <c r="M774" s="64"/>
    </row>
    <row r="775" spans="1:13" ht="14.25">
      <c r="A775" s="8" t="s">
        <v>953</v>
      </c>
      <c r="B775" s="43" t="s">
        <v>1033</v>
      </c>
      <c r="C775" s="44"/>
      <c r="D775" s="9" t="s">
        <v>31</v>
      </c>
      <c r="E775" s="8" t="s">
        <v>526</v>
      </c>
      <c r="F775" s="45" t="s">
        <v>527</v>
      </c>
      <c r="G775" s="46"/>
      <c r="H775" s="2" t="s">
        <v>14</v>
      </c>
      <c r="I775" s="43" t="s">
        <v>201</v>
      </c>
      <c r="J775" s="44"/>
      <c r="K775" s="50">
        <v>225</v>
      </c>
      <c r="L775" s="51"/>
      <c r="M775" s="52"/>
    </row>
    <row r="776" spans="1:13" ht="14.25">
      <c r="A776" s="53" t="s">
        <v>530</v>
      </c>
      <c r="B776" s="54"/>
      <c r="C776" s="54"/>
      <c r="D776" s="54"/>
      <c r="E776" s="54" t="s">
        <v>531</v>
      </c>
      <c r="F776" s="54"/>
      <c r="G776" s="54"/>
      <c r="H776" s="6" t="s">
        <v>26</v>
      </c>
      <c r="I776" s="57" t="s">
        <v>27</v>
      </c>
      <c r="J776" s="58"/>
      <c r="K776" s="59">
        <v>1672.35</v>
      </c>
      <c r="L776" s="59"/>
      <c r="M776" s="60"/>
    </row>
    <row r="777" spans="1:13" ht="14.25">
      <c r="A777" s="55"/>
      <c r="B777" s="56"/>
      <c r="C777" s="56"/>
      <c r="D777" s="56"/>
      <c r="E777" s="56"/>
      <c r="F777" s="56"/>
      <c r="G777" s="56"/>
      <c r="H777" s="7" t="s">
        <v>26</v>
      </c>
      <c r="I777" s="61" t="s">
        <v>28</v>
      </c>
      <c r="J777" s="62"/>
      <c r="K777" s="63">
        <v>0</v>
      </c>
      <c r="L777" s="63"/>
      <c r="M777" s="64"/>
    </row>
    <row r="778" spans="1:13" ht="14.25">
      <c r="A778" s="8" t="s">
        <v>956</v>
      </c>
      <c r="B778" s="43" t="s">
        <v>666</v>
      </c>
      <c r="C778" s="44"/>
      <c r="D778" s="9" t="s">
        <v>31</v>
      </c>
      <c r="E778" s="8" t="s">
        <v>522</v>
      </c>
      <c r="F778" s="45" t="s">
        <v>523</v>
      </c>
      <c r="G778" s="46"/>
      <c r="H778" s="2" t="s">
        <v>16</v>
      </c>
      <c r="I778" s="43" t="s">
        <v>201</v>
      </c>
      <c r="J778" s="44"/>
      <c r="K778" s="50">
        <v>837</v>
      </c>
      <c r="L778" s="51"/>
      <c r="M778" s="52"/>
    </row>
    <row r="779" spans="1:13" ht="14.25">
      <c r="A779" s="8" t="s">
        <v>956</v>
      </c>
      <c r="B779" s="43" t="s">
        <v>667</v>
      </c>
      <c r="C779" s="44"/>
      <c r="D779" s="9" t="s">
        <v>31</v>
      </c>
      <c r="E779" s="8" t="s">
        <v>522</v>
      </c>
      <c r="F779" s="45" t="s">
        <v>523</v>
      </c>
      <c r="G779" s="46"/>
      <c r="H779" s="2" t="s">
        <v>16</v>
      </c>
      <c r="I779" s="43" t="s">
        <v>201</v>
      </c>
      <c r="J779" s="44"/>
      <c r="K779" s="50">
        <v>283</v>
      </c>
      <c r="L779" s="51"/>
      <c r="M779" s="52"/>
    </row>
    <row r="780" spans="1:13" ht="14.25">
      <c r="A780" s="53" t="s">
        <v>533</v>
      </c>
      <c r="B780" s="54"/>
      <c r="C780" s="54"/>
      <c r="D780" s="54"/>
      <c r="E780" s="54" t="s">
        <v>534</v>
      </c>
      <c r="F780" s="54"/>
      <c r="G780" s="54"/>
      <c r="H780" s="6" t="s">
        <v>26</v>
      </c>
      <c r="I780" s="57" t="s">
        <v>27</v>
      </c>
      <c r="J780" s="58"/>
      <c r="K780" s="59">
        <v>1276.99</v>
      </c>
      <c r="L780" s="59"/>
      <c r="M780" s="60"/>
    </row>
    <row r="781" spans="1:13" ht="14.25">
      <c r="A781" s="55"/>
      <c r="B781" s="56"/>
      <c r="C781" s="56"/>
      <c r="D781" s="56"/>
      <c r="E781" s="56"/>
      <c r="F781" s="56"/>
      <c r="G781" s="56"/>
      <c r="H781" s="7" t="s">
        <v>26</v>
      </c>
      <c r="I781" s="61" t="s">
        <v>28</v>
      </c>
      <c r="J781" s="62"/>
      <c r="K781" s="63">
        <v>0</v>
      </c>
      <c r="L781" s="63"/>
      <c r="M781" s="64"/>
    </row>
    <row r="782" spans="1:13" ht="14.25">
      <c r="A782" s="8" t="s">
        <v>960</v>
      </c>
      <c r="B782" s="43" t="s">
        <v>662</v>
      </c>
      <c r="C782" s="44"/>
      <c r="D782" s="9" t="s">
        <v>31</v>
      </c>
      <c r="E782" s="8" t="s">
        <v>522</v>
      </c>
      <c r="F782" s="45" t="s">
        <v>523</v>
      </c>
      <c r="G782" s="46"/>
      <c r="H782" s="2" t="s">
        <v>15</v>
      </c>
      <c r="I782" s="43" t="s">
        <v>201</v>
      </c>
      <c r="J782" s="44"/>
      <c r="K782" s="50">
        <v>172</v>
      </c>
      <c r="L782" s="51"/>
      <c r="M782" s="52"/>
    </row>
    <row r="783" spans="1:13" ht="14.25">
      <c r="A783" s="8" t="s">
        <v>960</v>
      </c>
      <c r="B783" s="43" t="s">
        <v>663</v>
      </c>
      <c r="C783" s="44"/>
      <c r="D783" s="9" t="s">
        <v>31</v>
      </c>
      <c r="E783" s="8" t="s">
        <v>522</v>
      </c>
      <c r="F783" s="45" t="s">
        <v>523</v>
      </c>
      <c r="G783" s="46"/>
      <c r="H783" s="2" t="s">
        <v>15</v>
      </c>
      <c r="I783" s="43" t="s">
        <v>201</v>
      </c>
      <c r="J783" s="44"/>
      <c r="K783" s="50">
        <v>243</v>
      </c>
      <c r="L783" s="51"/>
      <c r="M783" s="52"/>
    </row>
    <row r="784" spans="1:13" ht="14.25">
      <c r="A784" s="8" t="s">
        <v>960</v>
      </c>
      <c r="B784" s="43" t="s">
        <v>1015</v>
      </c>
      <c r="C784" s="44"/>
      <c r="D784" s="9" t="s">
        <v>31</v>
      </c>
      <c r="E784" s="8" t="s">
        <v>522</v>
      </c>
      <c r="F784" s="45" t="s">
        <v>523</v>
      </c>
      <c r="G784" s="46"/>
      <c r="H784" s="2" t="s">
        <v>15</v>
      </c>
      <c r="I784" s="43" t="s">
        <v>201</v>
      </c>
      <c r="J784" s="44"/>
      <c r="K784" s="50">
        <v>293</v>
      </c>
      <c r="L784" s="51"/>
      <c r="M784" s="52"/>
    </row>
    <row r="785" spans="1:13" ht="14.25">
      <c r="A785" s="8" t="s">
        <v>962</v>
      </c>
      <c r="B785" s="43" t="s">
        <v>1024</v>
      </c>
      <c r="C785" s="44"/>
      <c r="D785" s="9" t="s">
        <v>31</v>
      </c>
      <c r="E785" s="8" t="s">
        <v>522</v>
      </c>
      <c r="F785" s="45" t="s">
        <v>523</v>
      </c>
      <c r="G785" s="46"/>
      <c r="H785" s="2" t="s">
        <v>15</v>
      </c>
      <c r="I785" s="43" t="s">
        <v>201</v>
      </c>
      <c r="J785" s="44"/>
      <c r="K785" s="50">
        <v>376</v>
      </c>
      <c r="L785" s="51"/>
      <c r="M785" s="52"/>
    </row>
    <row r="786" spans="1:13" ht="14.25">
      <c r="A786" s="8" t="s">
        <v>962</v>
      </c>
      <c r="B786" s="43" t="s">
        <v>1228</v>
      </c>
      <c r="C786" s="44"/>
      <c r="D786" s="9" t="s">
        <v>31</v>
      </c>
      <c r="E786" s="8" t="s">
        <v>522</v>
      </c>
      <c r="F786" s="45" t="s">
        <v>523</v>
      </c>
      <c r="G786" s="46"/>
      <c r="H786" s="2" t="s">
        <v>15</v>
      </c>
      <c r="I786" s="43" t="s">
        <v>201</v>
      </c>
      <c r="J786" s="44"/>
      <c r="K786" s="50">
        <v>177</v>
      </c>
      <c r="L786" s="51"/>
      <c r="M786" s="52"/>
    </row>
    <row r="787" spans="1:13" ht="14.25">
      <c r="A787" s="53" t="s">
        <v>536</v>
      </c>
      <c r="B787" s="54"/>
      <c r="C787" s="54"/>
      <c r="D787" s="54"/>
      <c r="E787" s="54" t="s">
        <v>537</v>
      </c>
      <c r="F787" s="54"/>
      <c r="G787" s="54"/>
      <c r="H787" s="6" t="s">
        <v>26</v>
      </c>
      <c r="I787" s="57" t="s">
        <v>27</v>
      </c>
      <c r="J787" s="58"/>
      <c r="K787" s="59">
        <v>5122.59</v>
      </c>
      <c r="L787" s="59"/>
      <c r="M787" s="60"/>
    </row>
    <row r="788" spans="1:13" ht="14.25">
      <c r="A788" s="55"/>
      <c r="B788" s="56"/>
      <c r="C788" s="56"/>
      <c r="D788" s="56"/>
      <c r="E788" s="56"/>
      <c r="F788" s="56"/>
      <c r="G788" s="56"/>
      <c r="H788" s="7" t="s">
        <v>26</v>
      </c>
      <c r="I788" s="61" t="s">
        <v>28</v>
      </c>
      <c r="J788" s="62"/>
      <c r="K788" s="63">
        <v>0</v>
      </c>
      <c r="L788" s="63"/>
      <c r="M788" s="64"/>
    </row>
    <row r="789" spans="1:13" ht="14.25">
      <c r="A789" s="8" t="s">
        <v>958</v>
      </c>
      <c r="B789" s="43" t="s">
        <v>1007</v>
      </c>
      <c r="C789" s="44"/>
      <c r="D789" s="9" t="s">
        <v>31</v>
      </c>
      <c r="E789" s="8" t="s">
        <v>522</v>
      </c>
      <c r="F789" s="45" t="s">
        <v>523</v>
      </c>
      <c r="G789" s="46"/>
      <c r="H789" s="2" t="s">
        <v>15</v>
      </c>
      <c r="I789" s="43" t="s">
        <v>201</v>
      </c>
      <c r="J789" s="44"/>
      <c r="K789" s="50">
        <v>1386</v>
      </c>
      <c r="L789" s="51"/>
      <c r="M789" s="52"/>
    </row>
    <row r="790" spans="1:13" ht="14.25">
      <c r="A790" s="8" t="s">
        <v>958</v>
      </c>
      <c r="B790" s="43" t="s">
        <v>980</v>
      </c>
      <c r="C790" s="44"/>
      <c r="D790" s="9" t="s">
        <v>31</v>
      </c>
      <c r="E790" s="8" t="s">
        <v>526</v>
      </c>
      <c r="F790" s="45" t="s">
        <v>527</v>
      </c>
      <c r="G790" s="46"/>
      <c r="H790" s="2" t="s">
        <v>15</v>
      </c>
      <c r="I790" s="43" t="s">
        <v>201</v>
      </c>
      <c r="J790" s="44"/>
      <c r="K790" s="50">
        <v>546</v>
      </c>
      <c r="L790" s="51"/>
      <c r="M790" s="52"/>
    </row>
    <row r="791" spans="1:13" ht="14.25">
      <c r="A791" s="8" t="s">
        <v>960</v>
      </c>
      <c r="B791" s="43" t="s">
        <v>1229</v>
      </c>
      <c r="C791" s="44"/>
      <c r="D791" s="9" t="s">
        <v>31</v>
      </c>
      <c r="E791" s="8" t="s">
        <v>522</v>
      </c>
      <c r="F791" s="45" t="s">
        <v>523</v>
      </c>
      <c r="G791" s="46"/>
      <c r="H791" s="2" t="s">
        <v>15</v>
      </c>
      <c r="I791" s="43" t="s">
        <v>201</v>
      </c>
      <c r="J791" s="44"/>
      <c r="K791" s="50">
        <v>533</v>
      </c>
      <c r="L791" s="51"/>
      <c r="M791" s="52"/>
    </row>
    <row r="792" spans="1:13" ht="14.25">
      <c r="A792" s="8" t="s">
        <v>960</v>
      </c>
      <c r="B792" s="43" t="s">
        <v>1017</v>
      </c>
      <c r="C792" s="44"/>
      <c r="D792" s="9" t="s">
        <v>31</v>
      </c>
      <c r="E792" s="8" t="s">
        <v>522</v>
      </c>
      <c r="F792" s="45" t="s">
        <v>523</v>
      </c>
      <c r="G792" s="46"/>
      <c r="H792" s="2" t="s">
        <v>15</v>
      </c>
      <c r="I792" s="43" t="s">
        <v>201</v>
      </c>
      <c r="J792" s="44"/>
      <c r="K792" s="50">
        <v>104</v>
      </c>
      <c r="L792" s="51"/>
      <c r="M792" s="52"/>
    </row>
    <row r="793" spans="1:13" ht="14.25">
      <c r="A793" s="8" t="s">
        <v>960</v>
      </c>
      <c r="B793" s="43" t="s">
        <v>1018</v>
      </c>
      <c r="C793" s="44"/>
      <c r="D793" s="9" t="s">
        <v>31</v>
      </c>
      <c r="E793" s="8" t="s">
        <v>522</v>
      </c>
      <c r="F793" s="45" t="s">
        <v>523</v>
      </c>
      <c r="G793" s="46"/>
      <c r="H793" s="2" t="s">
        <v>15</v>
      </c>
      <c r="I793" s="43" t="s">
        <v>201</v>
      </c>
      <c r="J793" s="44"/>
      <c r="K793" s="50">
        <v>301</v>
      </c>
      <c r="L793" s="51"/>
      <c r="M793" s="52"/>
    </row>
    <row r="794" spans="1:13" ht="14.25">
      <c r="A794" s="8" t="s">
        <v>962</v>
      </c>
      <c r="B794" s="43" t="s">
        <v>1023</v>
      </c>
      <c r="C794" s="44"/>
      <c r="D794" s="9" t="s">
        <v>31</v>
      </c>
      <c r="E794" s="8" t="s">
        <v>522</v>
      </c>
      <c r="F794" s="45" t="s">
        <v>523</v>
      </c>
      <c r="G794" s="46"/>
      <c r="H794" s="2" t="s">
        <v>16</v>
      </c>
      <c r="I794" s="43" t="s">
        <v>201</v>
      </c>
      <c r="J794" s="44"/>
      <c r="K794" s="50">
        <v>930</v>
      </c>
      <c r="L794" s="51"/>
      <c r="M794" s="52"/>
    </row>
    <row r="795" spans="1:13" ht="14.25">
      <c r="A795" s="8" t="s">
        <v>969</v>
      </c>
      <c r="B795" s="43" t="s">
        <v>993</v>
      </c>
      <c r="C795" s="44"/>
      <c r="D795" s="9" t="s">
        <v>31</v>
      </c>
      <c r="E795" s="8" t="s">
        <v>522</v>
      </c>
      <c r="F795" s="45" t="s">
        <v>523</v>
      </c>
      <c r="G795" s="46"/>
      <c r="H795" s="2" t="s">
        <v>15</v>
      </c>
      <c r="I795" s="43" t="s">
        <v>201</v>
      </c>
      <c r="J795" s="44"/>
      <c r="K795" s="50">
        <v>541</v>
      </c>
      <c r="L795" s="51"/>
      <c r="M795" s="52"/>
    </row>
    <row r="796" spans="1:13" ht="14.25">
      <c r="A796" s="8" t="s">
        <v>969</v>
      </c>
      <c r="B796" s="43" t="s">
        <v>1027</v>
      </c>
      <c r="C796" s="44"/>
      <c r="D796" s="9" t="s">
        <v>31</v>
      </c>
      <c r="E796" s="8" t="s">
        <v>522</v>
      </c>
      <c r="F796" s="45" t="s">
        <v>523</v>
      </c>
      <c r="G796" s="46"/>
      <c r="H796" s="2" t="s">
        <v>15</v>
      </c>
      <c r="I796" s="43" t="s">
        <v>201</v>
      </c>
      <c r="J796" s="44"/>
      <c r="K796" s="50">
        <v>715</v>
      </c>
      <c r="L796" s="51"/>
      <c r="M796" s="52"/>
    </row>
    <row r="797" spans="1:13" ht="14.25">
      <c r="A797" s="53" t="s">
        <v>538</v>
      </c>
      <c r="B797" s="54"/>
      <c r="C797" s="54"/>
      <c r="D797" s="54"/>
      <c r="E797" s="54" t="s">
        <v>539</v>
      </c>
      <c r="F797" s="54"/>
      <c r="G797" s="54"/>
      <c r="H797" s="6" t="s">
        <v>26</v>
      </c>
      <c r="I797" s="57" t="s">
        <v>27</v>
      </c>
      <c r="J797" s="58"/>
      <c r="K797" s="59">
        <v>7248.96</v>
      </c>
      <c r="L797" s="59"/>
      <c r="M797" s="60"/>
    </row>
    <row r="798" spans="1:13" ht="14.25">
      <c r="A798" s="55"/>
      <c r="B798" s="56"/>
      <c r="C798" s="56"/>
      <c r="D798" s="56"/>
      <c r="E798" s="56"/>
      <c r="F798" s="56"/>
      <c r="G798" s="56"/>
      <c r="H798" s="7" t="s">
        <v>26</v>
      </c>
      <c r="I798" s="61" t="s">
        <v>28</v>
      </c>
      <c r="J798" s="62"/>
      <c r="K798" s="63">
        <v>0</v>
      </c>
      <c r="L798" s="63"/>
      <c r="M798" s="64"/>
    </row>
    <row r="799" spans="1:13" ht="14.25">
      <c r="A799" s="8" t="s">
        <v>953</v>
      </c>
      <c r="B799" s="43" t="s">
        <v>997</v>
      </c>
      <c r="C799" s="44"/>
      <c r="D799" s="9" t="s">
        <v>31</v>
      </c>
      <c r="E799" s="8" t="s">
        <v>526</v>
      </c>
      <c r="F799" s="45" t="s">
        <v>527</v>
      </c>
      <c r="G799" s="46"/>
      <c r="H799" s="2" t="s">
        <v>15</v>
      </c>
      <c r="I799" s="43" t="s">
        <v>201</v>
      </c>
      <c r="J799" s="44"/>
      <c r="K799" s="50">
        <v>1172</v>
      </c>
      <c r="L799" s="51"/>
      <c r="M799" s="52"/>
    </row>
    <row r="800" spans="1:13" ht="14.25">
      <c r="A800" s="8" t="s">
        <v>953</v>
      </c>
      <c r="B800" s="43" t="s">
        <v>173</v>
      </c>
      <c r="C800" s="44"/>
      <c r="D800" s="9" t="s">
        <v>31</v>
      </c>
      <c r="E800" s="8" t="s">
        <v>526</v>
      </c>
      <c r="F800" s="45" t="s">
        <v>527</v>
      </c>
      <c r="G800" s="46"/>
      <c r="H800" s="2" t="s">
        <v>15</v>
      </c>
      <c r="I800" s="43" t="s">
        <v>201</v>
      </c>
      <c r="J800" s="44"/>
      <c r="K800" s="50">
        <v>774</v>
      </c>
      <c r="L800" s="51"/>
      <c r="M800" s="52"/>
    </row>
    <row r="801" spans="1:13" ht="14.25">
      <c r="A801" s="8" t="s">
        <v>956</v>
      </c>
      <c r="B801" s="43" t="s">
        <v>1000</v>
      </c>
      <c r="C801" s="44"/>
      <c r="D801" s="9" t="s">
        <v>31</v>
      </c>
      <c r="E801" s="8" t="s">
        <v>522</v>
      </c>
      <c r="F801" s="45" t="s">
        <v>523</v>
      </c>
      <c r="G801" s="46"/>
      <c r="H801" s="2" t="s">
        <v>16</v>
      </c>
      <c r="I801" s="43" t="s">
        <v>201</v>
      </c>
      <c r="J801" s="44"/>
      <c r="K801" s="50">
        <v>424</v>
      </c>
      <c r="L801" s="51"/>
      <c r="M801" s="52"/>
    </row>
    <row r="802" spans="1:13" ht="14.25">
      <c r="A802" s="8" t="s">
        <v>956</v>
      </c>
      <c r="B802" s="43" t="s">
        <v>1005</v>
      </c>
      <c r="C802" s="44"/>
      <c r="D802" s="9" t="s">
        <v>31</v>
      </c>
      <c r="E802" s="8" t="s">
        <v>522</v>
      </c>
      <c r="F802" s="45" t="s">
        <v>523</v>
      </c>
      <c r="G802" s="46"/>
      <c r="H802" s="2" t="s">
        <v>16</v>
      </c>
      <c r="I802" s="43" t="s">
        <v>201</v>
      </c>
      <c r="J802" s="44"/>
      <c r="K802" s="50">
        <v>1536</v>
      </c>
      <c r="L802" s="51"/>
      <c r="M802" s="52"/>
    </row>
    <row r="803" spans="1:13" ht="14.25">
      <c r="A803" s="8" t="s">
        <v>962</v>
      </c>
      <c r="B803" s="43" t="s">
        <v>631</v>
      </c>
      <c r="C803" s="44"/>
      <c r="D803" s="9" t="s">
        <v>31</v>
      </c>
      <c r="E803" s="8" t="s">
        <v>522</v>
      </c>
      <c r="F803" s="45" t="s">
        <v>523</v>
      </c>
      <c r="G803" s="46"/>
      <c r="H803" s="2" t="s">
        <v>15</v>
      </c>
      <c r="I803" s="43" t="s">
        <v>201</v>
      </c>
      <c r="J803" s="44"/>
      <c r="K803" s="50">
        <v>808</v>
      </c>
      <c r="L803" s="51"/>
      <c r="M803" s="52"/>
    </row>
    <row r="804" spans="1:13" ht="14.25">
      <c r="A804" s="8" t="s">
        <v>962</v>
      </c>
      <c r="B804" s="43" t="s">
        <v>1022</v>
      </c>
      <c r="C804" s="44"/>
      <c r="D804" s="9" t="s">
        <v>31</v>
      </c>
      <c r="E804" s="8" t="s">
        <v>522</v>
      </c>
      <c r="F804" s="45" t="s">
        <v>523</v>
      </c>
      <c r="G804" s="46"/>
      <c r="H804" s="2" t="s">
        <v>15</v>
      </c>
      <c r="I804" s="43" t="s">
        <v>201</v>
      </c>
      <c r="J804" s="44"/>
      <c r="K804" s="50">
        <v>276</v>
      </c>
      <c r="L804" s="51"/>
      <c r="M804" s="52"/>
    </row>
    <row r="805" spans="1:13" ht="14.25">
      <c r="A805" s="8" t="s">
        <v>962</v>
      </c>
      <c r="B805" s="43" t="s">
        <v>992</v>
      </c>
      <c r="C805" s="44"/>
      <c r="D805" s="9" t="s">
        <v>31</v>
      </c>
      <c r="E805" s="8" t="s">
        <v>522</v>
      </c>
      <c r="F805" s="45" t="s">
        <v>523</v>
      </c>
      <c r="G805" s="46"/>
      <c r="H805" s="2" t="s">
        <v>16</v>
      </c>
      <c r="I805" s="43" t="s">
        <v>201</v>
      </c>
      <c r="J805" s="44"/>
      <c r="K805" s="50">
        <v>491</v>
      </c>
      <c r="L805" s="51"/>
      <c r="M805" s="52"/>
    </row>
    <row r="806" spans="1:13" ht="14.25">
      <c r="A806" s="8" t="s">
        <v>962</v>
      </c>
      <c r="B806" s="43" t="s">
        <v>293</v>
      </c>
      <c r="C806" s="44"/>
      <c r="D806" s="9" t="s">
        <v>31</v>
      </c>
      <c r="E806" s="8" t="s">
        <v>522</v>
      </c>
      <c r="F806" s="45" t="s">
        <v>523</v>
      </c>
      <c r="G806" s="46"/>
      <c r="H806" s="2" t="s">
        <v>15</v>
      </c>
      <c r="I806" s="43" t="s">
        <v>201</v>
      </c>
      <c r="J806" s="44"/>
      <c r="K806" s="50">
        <v>429</v>
      </c>
      <c r="L806" s="51"/>
      <c r="M806" s="52"/>
    </row>
    <row r="807" spans="1:13" ht="14.25">
      <c r="A807" s="53" t="s">
        <v>541</v>
      </c>
      <c r="B807" s="54"/>
      <c r="C807" s="54"/>
      <c r="D807" s="54"/>
      <c r="E807" s="54" t="s">
        <v>542</v>
      </c>
      <c r="F807" s="54"/>
      <c r="G807" s="54"/>
      <c r="H807" s="6" t="s">
        <v>26</v>
      </c>
      <c r="I807" s="57" t="s">
        <v>27</v>
      </c>
      <c r="J807" s="58"/>
      <c r="K807" s="59">
        <v>2032.98</v>
      </c>
      <c r="L807" s="59"/>
      <c r="M807" s="60"/>
    </row>
    <row r="808" spans="1:13" ht="14.25">
      <c r="A808" s="55"/>
      <c r="B808" s="56"/>
      <c r="C808" s="56"/>
      <c r="D808" s="56"/>
      <c r="E808" s="56"/>
      <c r="F808" s="56"/>
      <c r="G808" s="56"/>
      <c r="H808" s="7" t="s">
        <v>26</v>
      </c>
      <c r="I808" s="61" t="s">
        <v>28</v>
      </c>
      <c r="J808" s="62"/>
      <c r="K808" s="63">
        <v>0</v>
      </c>
      <c r="L808" s="63"/>
      <c r="M808" s="64"/>
    </row>
    <row r="809" spans="1:13" ht="14.25">
      <c r="A809" s="8" t="s">
        <v>956</v>
      </c>
      <c r="B809" s="43" t="s">
        <v>1003</v>
      </c>
      <c r="C809" s="44"/>
      <c r="D809" s="9" t="s">
        <v>31</v>
      </c>
      <c r="E809" s="8" t="s">
        <v>522</v>
      </c>
      <c r="F809" s="45" t="s">
        <v>523</v>
      </c>
      <c r="G809" s="46"/>
      <c r="H809" s="2" t="s">
        <v>16</v>
      </c>
      <c r="I809" s="43" t="s">
        <v>201</v>
      </c>
      <c r="J809" s="44"/>
      <c r="K809" s="50">
        <v>903</v>
      </c>
      <c r="L809" s="51"/>
      <c r="M809" s="52"/>
    </row>
    <row r="810" spans="1:13" ht="14.25">
      <c r="A810" s="8" t="s">
        <v>956</v>
      </c>
      <c r="B810" s="43" t="s">
        <v>567</v>
      </c>
      <c r="C810" s="44"/>
      <c r="D810" s="9" t="s">
        <v>31</v>
      </c>
      <c r="E810" s="8" t="s">
        <v>522</v>
      </c>
      <c r="F810" s="45" t="s">
        <v>523</v>
      </c>
      <c r="G810" s="46"/>
      <c r="H810" s="2" t="s">
        <v>16</v>
      </c>
      <c r="I810" s="43" t="s">
        <v>201</v>
      </c>
      <c r="J810" s="44"/>
      <c r="K810" s="50">
        <v>309</v>
      </c>
      <c r="L810" s="51"/>
      <c r="M810" s="52"/>
    </row>
    <row r="811" spans="1:13" ht="14.25">
      <c r="A811" s="8" t="s">
        <v>956</v>
      </c>
      <c r="B811" s="43" t="s">
        <v>1004</v>
      </c>
      <c r="C811" s="44"/>
      <c r="D811" s="9" t="s">
        <v>31</v>
      </c>
      <c r="E811" s="8" t="s">
        <v>522</v>
      </c>
      <c r="F811" s="45" t="s">
        <v>523</v>
      </c>
      <c r="G811" s="46"/>
      <c r="H811" s="2" t="s">
        <v>15</v>
      </c>
      <c r="I811" s="43" t="s">
        <v>201</v>
      </c>
      <c r="J811" s="44"/>
      <c r="K811" s="50">
        <v>225</v>
      </c>
      <c r="L811" s="51"/>
      <c r="M811" s="52"/>
    </row>
    <row r="812" spans="1:13" ht="14.25">
      <c r="A812" s="53" t="s">
        <v>545</v>
      </c>
      <c r="B812" s="54"/>
      <c r="C812" s="54"/>
      <c r="D812" s="54"/>
      <c r="E812" s="54" t="s">
        <v>546</v>
      </c>
      <c r="F812" s="54"/>
      <c r="G812" s="54"/>
      <c r="H812" s="6" t="s">
        <v>26</v>
      </c>
      <c r="I812" s="57" t="s">
        <v>27</v>
      </c>
      <c r="J812" s="58"/>
      <c r="K812" s="59">
        <v>1039.46</v>
      </c>
      <c r="L812" s="59"/>
      <c r="M812" s="60"/>
    </row>
    <row r="813" spans="1:13" ht="14.25">
      <c r="A813" s="55"/>
      <c r="B813" s="56"/>
      <c r="C813" s="56"/>
      <c r="D813" s="56"/>
      <c r="E813" s="56"/>
      <c r="F813" s="56"/>
      <c r="G813" s="56"/>
      <c r="H813" s="7" t="s">
        <v>26</v>
      </c>
      <c r="I813" s="61" t="s">
        <v>28</v>
      </c>
      <c r="J813" s="62"/>
      <c r="K813" s="63">
        <v>0</v>
      </c>
      <c r="L813" s="63"/>
      <c r="M813" s="64"/>
    </row>
    <row r="814" spans="1:13" ht="15" thickBot="1">
      <c r="A814" s="8" t="s">
        <v>953</v>
      </c>
      <c r="B814" s="43" t="s">
        <v>996</v>
      </c>
      <c r="C814" s="44"/>
      <c r="D814" s="9" t="s">
        <v>31</v>
      </c>
      <c r="E814" s="8" t="s">
        <v>526</v>
      </c>
      <c r="F814" s="45" t="s">
        <v>527</v>
      </c>
      <c r="G814" s="46"/>
      <c r="H814" s="2" t="s">
        <v>16</v>
      </c>
      <c r="I814" s="43" t="s">
        <v>201</v>
      </c>
      <c r="J814" s="44"/>
      <c r="K814" s="50">
        <v>589</v>
      </c>
      <c r="L814" s="51"/>
      <c r="M814" s="52"/>
    </row>
    <row r="815" spans="1:15" ht="15" thickBot="1">
      <c r="A815" s="53" t="s">
        <v>552</v>
      </c>
      <c r="B815" s="54"/>
      <c r="C815" s="54"/>
      <c r="D815" s="54"/>
      <c r="E815" s="54" t="s">
        <v>553</v>
      </c>
      <c r="F815" s="54"/>
      <c r="G815" s="54"/>
      <c r="H815" s="6" t="s">
        <v>26</v>
      </c>
      <c r="I815" s="57" t="s">
        <v>27</v>
      </c>
      <c r="J815" s="58"/>
      <c r="K815" s="59">
        <v>360</v>
      </c>
      <c r="L815" s="59"/>
      <c r="M815" s="60"/>
      <c r="O815" s="29">
        <v>360</v>
      </c>
    </row>
    <row r="816" spans="1:16" ht="15" thickBot="1">
      <c r="A816" s="55"/>
      <c r="B816" s="56"/>
      <c r="C816" s="56"/>
      <c r="D816" s="56"/>
      <c r="E816" s="56"/>
      <c r="F816" s="56"/>
      <c r="G816" s="56"/>
      <c r="H816" s="7" t="s">
        <v>26</v>
      </c>
      <c r="I816" s="61" t="s">
        <v>28</v>
      </c>
      <c r="J816" s="62"/>
      <c r="K816" s="63">
        <v>230</v>
      </c>
      <c r="L816" s="63"/>
      <c r="M816" s="64"/>
      <c r="P816" s="26">
        <f>P818+P819+P821+P824+P826+P828</f>
        <v>230</v>
      </c>
    </row>
    <row r="817" spans="1:13" ht="14.25">
      <c r="A817" s="8" t="s">
        <v>953</v>
      </c>
      <c r="B817" s="43" t="s">
        <v>401</v>
      </c>
      <c r="C817" s="44"/>
      <c r="D817" s="9" t="s">
        <v>402</v>
      </c>
      <c r="E817" s="8" t="s">
        <v>214</v>
      </c>
      <c r="F817" s="45" t="s">
        <v>215</v>
      </c>
      <c r="G817" s="46"/>
      <c r="H817" s="2" t="s">
        <v>14</v>
      </c>
      <c r="I817" s="43" t="s">
        <v>138</v>
      </c>
      <c r="J817" s="44"/>
      <c r="K817" s="50">
        <v>110</v>
      </c>
      <c r="L817" s="51"/>
      <c r="M817" s="52"/>
    </row>
    <row r="818" spans="1:16" ht="14.25">
      <c r="A818" s="8" t="s">
        <v>953</v>
      </c>
      <c r="B818" s="43" t="s">
        <v>401</v>
      </c>
      <c r="C818" s="44"/>
      <c r="D818" s="9" t="s">
        <v>402</v>
      </c>
      <c r="E818" s="8" t="s">
        <v>136</v>
      </c>
      <c r="F818" s="45" t="s">
        <v>137</v>
      </c>
      <c r="G818" s="46"/>
      <c r="H818" s="2" t="s">
        <v>14</v>
      </c>
      <c r="I818" s="43" t="s">
        <v>138</v>
      </c>
      <c r="J818" s="44"/>
      <c r="K818" s="50">
        <v>45</v>
      </c>
      <c r="L818" s="51"/>
      <c r="M818" s="52"/>
      <c r="P818" s="30">
        <v>45</v>
      </c>
    </row>
    <row r="819" spans="1:16" ht="14.25">
      <c r="A819" s="8" t="s">
        <v>956</v>
      </c>
      <c r="B819" s="43" t="s">
        <v>401</v>
      </c>
      <c r="C819" s="44"/>
      <c r="D819" s="9" t="s">
        <v>402</v>
      </c>
      <c r="E819" s="8" t="s">
        <v>136</v>
      </c>
      <c r="F819" s="45" t="s">
        <v>137</v>
      </c>
      <c r="G819" s="46"/>
      <c r="H819" s="2" t="s">
        <v>14</v>
      </c>
      <c r="I819" s="43" t="s">
        <v>138</v>
      </c>
      <c r="J819" s="44"/>
      <c r="K819" s="50">
        <v>40</v>
      </c>
      <c r="L819" s="51"/>
      <c r="M819" s="52"/>
      <c r="P819" s="30">
        <v>40</v>
      </c>
    </row>
    <row r="820" spans="1:13" ht="14.25">
      <c r="A820" s="8" t="s">
        <v>956</v>
      </c>
      <c r="B820" s="43" t="s">
        <v>401</v>
      </c>
      <c r="C820" s="44"/>
      <c r="D820" s="9" t="s">
        <v>402</v>
      </c>
      <c r="E820" s="8" t="s">
        <v>214</v>
      </c>
      <c r="F820" s="45" t="s">
        <v>215</v>
      </c>
      <c r="G820" s="46"/>
      <c r="H820" s="2" t="s">
        <v>14</v>
      </c>
      <c r="I820" s="43" t="s">
        <v>138</v>
      </c>
      <c r="J820" s="44"/>
      <c r="K820" s="50">
        <v>40</v>
      </c>
      <c r="L820" s="51"/>
      <c r="M820" s="52"/>
    </row>
    <row r="821" spans="1:16" ht="14.25">
      <c r="A821" s="8" t="s">
        <v>958</v>
      </c>
      <c r="B821" s="43" t="s">
        <v>401</v>
      </c>
      <c r="C821" s="44"/>
      <c r="D821" s="9" t="s">
        <v>402</v>
      </c>
      <c r="E821" s="8" t="s">
        <v>136</v>
      </c>
      <c r="F821" s="45" t="s">
        <v>137</v>
      </c>
      <c r="G821" s="46"/>
      <c r="H821" s="2" t="s">
        <v>14</v>
      </c>
      <c r="I821" s="43" t="s">
        <v>138</v>
      </c>
      <c r="J821" s="44"/>
      <c r="K821" s="50">
        <v>50</v>
      </c>
      <c r="L821" s="51"/>
      <c r="M821" s="52"/>
      <c r="P821" s="30">
        <v>50</v>
      </c>
    </row>
    <row r="822" spans="1:13" ht="14.25">
      <c r="A822" s="8" t="s">
        <v>958</v>
      </c>
      <c r="B822" s="43" t="s">
        <v>401</v>
      </c>
      <c r="C822" s="44"/>
      <c r="D822" s="9" t="s">
        <v>402</v>
      </c>
      <c r="E822" s="8" t="s">
        <v>214</v>
      </c>
      <c r="F822" s="45" t="s">
        <v>215</v>
      </c>
      <c r="G822" s="46"/>
      <c r="H822" s="2" t="s">
        <v>14</v>
      </c>
      <c r="I822" s="43" t="s">
        <v>138</v>
      </c>
      <c r="J822" s="44"/>
      <c r="K822" s="50">
        <v>100</v>
      </c>
      <c r="L822" s="51"/>
      <c r="M822" s="52"/>
    </row>
    <row r="823" spans="1:13" ht="14.25">
      <c r="A823" s="8" t="s">
        <v>960</v>
      </c>
      <c r="B823" s="43" t="s">
        <v>401</v>
      </c>
      <c r="C823" s="44"/>
      <c r="D823" s="9" t="s">
        <v>402</v>
      </c>
      <c r="E823" s="8" t="s">
        <v>214</v>
      </c>
      <c r="F823" s="45" t="s">
        <v>215</v>
      </c>
      <c r="G823" s="46"/>
      <c r="H823" s="2" t="s">
        <v>14</v>
      </c>
      <c r="I823" s="43" t="s">
        <v>138</v>
      </c>
      <c r="J823" s="44"/>
      <c r="K823" s="50">
        <v>50</v>
      </c>
      <c r="L823" s="51"/>
      <c r="M823" s="52"/>
    </row>
    <row r="824" spans="1:16" ht="14.25">
      <c r="A824" s="8" t="s">
        <v>960</v>
      </c>
      <c r="B824" s="43" t="s">
        <v>401</v>
      </c>
      <c r="C824" s="44"/>
      <c r="D824" s="9" t="s">
        <v>402</v>
      </c>
      <c r="E824" s="8" t="s">
        <v>136</v>
      </c>
      <c r="F824" s="45" t="s">
        <v>137</v>
      </c>
      <c r="G824" s="46"/>
      <c r="H824" s="2" t="s">
        <v>14</v>
      </c>
      <c r="I824" s="43" t="s">
        <v>138</v>
      </c>
      <c r="J824" s="44"/>
      <c r="K824" s="50">
        <v>25</v>
      </c>
      <c r="L824" s="51"/>
      <c r="M824" s="52"/>
      <c r="P824" s="30">
        <v>25</v>
      </c>
    </row>
    <row r="825" spans="1:13" ht="14.25">
      <c r="A825" s="8" t="s">
        <v>962</v>
      </c>
      <c r="B825" s="43" t="s">
        <v>401</v>
      </c>
      <c r="C825" s="44"/>
      <c r="D825" s="9" t="s">
        <v>402</v>
      </c>
      <c r="E825" s="8" t="s">
        <v>214</v>
      </c>
      <c r="F825" s="45" t="s">
        <v>215</v>
      </c>
      <c r="G825" s="46"/>
      <c r="H825" s="2" t="s">
        <v>14</v>
      </c>
      <c r="I825" s="43" t="s">
        <v>138</v>
      </c>
      <c r="J825" s="44"/>
      <c r="K825" s="50">
        <v>30</v>
      </c>
      <c r="L825" s="51"/>
      <c r="M825" s="52"/>
    </row>
    <row r="826" spans="1:16" ht="14.25">
      <c r="A826" s="8" t="s">
        <v>962</v>
      </c>
      <c r="B826" s="43" t="s">
        <v>401</v>
      </c>
      <c r="C826" s="44"/>
      <c r="D826" s="9" t="s">
        <v>402</v>
      </c>
      <c r="E826" s="8" t="s">
        <v>136</v>
      </c>
      <c r="F826" s="45" t="s">
        <v>137</v>
      </c>
      <c r="G826" s="46"/>
      <c r="H826" s="2" t="s">
        <v>14</v>
      </c>
      <c r="I826" s="43" t="s">
        <v>138</v>
      </c>
      <c r="J826" s="44"/>
      <c r="K826" s="50">
        <v>35</v>
      </c>
      <c r="L826" s="51"/>
      <c r="M826" s="52"/>
      <c r="P826" s="30">
        <v>35</v>
      </c>
    </row>
    <row r="827" spans="1:13" ht="14.25">
      <c r="A827" s="8" t="s">
        <v>969</v>
      </c>
      <c r="B827" s="43" t="s">
        <v>401</v>
      </c>
      <c r="C827" s="44"/>
      <c r="D827" s="9" t="s">
        <v>402</v>
      </c>
      <c r="E827" s="8" t="s">
        <v>214</v>
      </c>
      <c r="F827" s="45" t="s">
        <v>215</v>
      </c>
      <c r="G827" s="46"/>
      <c r="H827" s="2" t="s">
        <v>14</v>
      </c>
      <c r="I827" s="43" t="s">
        <v>138</v>
      </c>
      <c r="J827" s="44"/>
      <c r="K827" s="50">
        <v>30</v>
      </c>
      <c r="L827" s="51"/>
      <c r="M827" s="52"/>
    </row>
    <row r="828" spans="1:16" ht="14.25">
      <c r="A828" s="8" t="s">
        <v>969</v>
      </c>
      <c r="B828" s="43" t="s">
        <v>401</v>
      </c>
      <c r="C828" s="44"/>
      <c r="D828" s="9" t="s">
        <v>402</v>
      </c>
      <c r="E828" s="8" t="s">
        <v>136</v>
      </c>
      <c r="F828" s="45" t="s">
        <v>137</v>
      </c>
      <c r="G828" s="46"/>
      <c r="H828" s="2" t="s">
        <v>14</v>
      </c>
      <c r="I828" s="43" t="s">
        <v>138</v>
      </c>
      <c r="J828" s="44"/>
      <c r="K828" s="50">
        <v>35</v>
      </c>
      <c r="L828" s="51"/>
      <c r="M828" s="52"/>
      <c r="P828" s="30">
        <v>35</v>
      </c>
    </row>
    <row r="829" spans="1:13" ht="14.25">
      <c r="A829" s="53" t="s">
        <v>554</v>
      </c>
      <c r="B829" s="54"/>
      <c r="C829" s="54"/>
      <c r="D829" s="54"/>
      <c r="E829" s="54" t="s">
        <v>555</v>
      </c>
      <c r="F829" s="54"/>
      <c r="G829" s="54"/>
      <c r="H829" s="6" t="s">
        <v>26</v>
      </c>
      <c r="I829" s="57" t="s">
        <v>27</v>
      </c>
      <c r="J829" s="58"/>
      <c r="K829" s="59">
        <v>609.72</v>
      </c>
      <c r="L829" s="59"/>
      <c r="M829" s="60"/>
    </row>
    <row r="830" spans="1:13" ht="14.25">
      <c r="A830" s="55"/>
      <c r="B830" s="56"/>
      <c r="C830" s="56"/>
      <c r="D830" s="56"/>
      <c r="E830" s="56"/>
      <c r="F830" s="56"/>
      <c r="G830" s="56"/>
      <c r="H830" s="7" t="s">
        <v>26</v>
      </c>
      <c r="I830" s="61" t="s">
        <v>28</v>
      </c>
      <c r="J830" s="62"/>
      <c r="K830" s="63">
        <v>0</v>
      </c>
      <c r="L830" s="63"/>
      <c r="M830" s="64"/>
    </row>
    <row r="831" spans="1:13" ht="14.25">
      <c r="A831" s="8" t="s">
        <v>953</v>
      </c>
      <c r="B831" s="43" t="s">
        <v>401</v>
      </c>
      <c r="C831" s="44"/>
      <c r="D831" s="9" t="s">
        <v>402</v>
      </c>
      <c r="E831" s="8" t="s">
        <v>522</v>
      </c>
      <c r="F831" s="45" t="s">
        <v>523</v>
      </c>
      <c r="G831" s="46"/>
      <c r="H831" s="2" t="s">
        <v>16</v>
      </c>
      <c r="I831" s="43" t="s">
        <v>201</v>
      </c>
      <c r="J831" s="44"/>
      <c r="K831" s="50">
        <v>120</v>
      </c>
      <c r="L831" s="51"/>
      <c r="M831" s="52"/>
    </row>
    <row r="832" spans="1:13" ht="14.25">
      <c r="A832" s="8" t="s">
        <v>956</v>
      </c>
      <c r="B832" s="43" t="s">
        <v>401</v>
      </c>
      <c r="C832" s="44"/>
      <c r="D832" s="9" t="s">
        <v>402</v>
      </c>
      <c r="E832" s="8" t="s">
        <v>522</v>
      </c>
      <c r="F832" s="45" t="s">
        <v>523</v>
      </c>
      <c r="G832" s="46"/>
      <c r="H832" s="2" t="s">
        <v>16</v>
      </c>
      <c r="I832" s="43" t="s">
        <v>201</v>
      </c>
      <c r="J832" s="44"/>
      <c r="K832" s="50">
        <v>33</v>
      </c>
      <c r="L832" s="51"/>
      <c r="M832" s="52"/>
    </row>
    <row r="833" spans="1:13" ht="14.25">
      <c r="A833" s="8" t="s">
        <v>958</v>
      </c>
      <c r="B833" s="43" t="s">
        <v>401</v>
      </c>
      <c r="C833" s="44"/>
      <c r="D833" s="9" t="s">
        <v>402</v>
      </c>
      <c r="E833" s="8" t="s">
        <v>522</v>
      </c>
      <c r="F833" s="45" t="s">
        <v>523</v>
      </c>
      <c r="G833" s="46"/>
      <c r="H833" s="2" t="s">
        <v>16</v>
      </c>
      <c r="I833" s="43" t="s">
        <v>201</v>
      </c>
      <c r="J833" s="44"/>
      <c r="K833" s="50">
        <v>79</v>
      </c>
      <c r="L833" s="51"/>
      <c r="M833" s="52"/>
    </row>
    <row r="834" spans="1:13" ht="14.25">
      <c r="A834" s="8" t="s">
        <v>960</v>
      </c>
      <c r="B834" s="43" t="s">
        <v>401</v>
      </c>
      <c r="C834" s="44"/>
      <c r="D834" s="9" t="s">
        <v>402</v>
      </c>
      <c r="E834" s="8" t="s">
        <v>522</v>
      </c>
      <c r="F834" s="45" t="s">
        <v>523</v>
      </c>
      <c r="G834" s="46"/>
      <c r="H834" s="2" t="s">
        <v>16</v>
      </c>
      <c r="I834" s="43" t="s">
        <v>201</v>
      </c>
      <c r="J834" s="44"/>
      <c r="K834" s="50">
        <v>30</v>
      </c>
      <c r="L834" s="51"/>
      <c r="M834" s="52"/>
    </row>
    <row r="835" spans="1:13" ht="14.25">
      <c r="A835" s="8" t="s">
        <v>962</v>
      </c>
      <c r="B835" s="43" t="s">
        <v>401</v>
      </c>
      <c r="C835" s="44"/>
      <c r="D835" s="9" t="s">
        <v>402</v>
      </c>
      <c r="E835" s="8" t="s">
        <v>522</v>
      </c>
      <c r="F835" s="45" t="s">
        <v>523</v>
      </c>
      <c r="G835" s="46"/>
      <c r="H835" s="2" t="s">
        <v>16</v>
      </c>
      <c r="I835" s="43" t="s">
        <v>201</v>
      </c>
      <c r="J835" s="44"/>
      <c r="K835" s="50">
        <v>60</v>
      </c>
      <c r="L835" s="51"/>
      <c r="M835" s="52"/>
    </row>
    <row r="836" spans="1:13" ht="14.25">
      <c r="A836" s="8" t="s">
        <v>969</v>
      </c>
      <c r="B836" s="43" t="s">
        <v>401</v>
      </c>
      <c r="C836" s="44"/>
      <c r="D836" s="9" t="s">
        <v>402</v>
      </c>
      <c r="E836" s="8" t="s">
        <v>522</v>
      </c>
      <c r="F836" s="45" t="s">
        <v>523</v>
      </c>
      <c r="G836" s="46"/>
      <c r="H836" s="2" t="s">
        <v>16</v>
      </c>
      <c r="I836" s="43" t="s">
        <v>201</v>
      </c>
      <c r="J836" s="44"/>
      <c r="K836" s="50">
        <v>90</v>
      </c>
      <c r="L836" s="51"/>
      <c r="M836" s="52"/>
    </row>
    <row r="837" spans="1:13" ht="14.25">
      <c r="A837" s="53" t="s">
        <v>556</v>
      </c>
      <c r="B837" s="54"/>
      <c r="C837" s="54"/>
      <c r="D837" s="54"/>
      <c r="E837" s="54" t="s">
        <v>557</v>
      </c>
      <c r="F837" s="54"/>
      <c r="G837" s="54"/>
      <c r="H837" s="6" t="s">
        <v>26</v>
      </c>
      <c r="I837" s="57" t="s">
        <v>27</v>
      </c>
      <c r="J837" s="58"/>
      <c r="K837" s="59">
        <v>445.8</v>
      </c>
      <c r="L837" s="59"/>
      <c r="M837" s="60"/>
    </row>
    <row r="838" spans="1:13" ht="14.25">
      <c r="A838" s="55"/>
      <c r="B838" s="56"/>
      <c r="C838" s="56"/>
      <c r="D838" s="56"/>
      <c r="E838" s="56"/>
      <c r="F838" s="56"/>
      <c r="G838" s="56"/>
      <c r="H838" s="7" t="s">
        <v>26</v>
      </c>
      <c r="I838" s="61" t="s">
        <v>28</v>
      </c>
      <c r="J838" s="62"/>
      <c r="K838" s="63">
        <v>0</v>
      </c>
      <c r="L838" s="63"/>
      <c r="M838" s="64"/>
    </row>
    <row r="839" spans="1:13" ht="14.25">
      <c r="A839" s="8" t="s">
        <v>953</v>
      </c>
      <c r="B839" s="43" t="s">
        <v>81</v>
      </c>
      <c r="C839" s="44"/>
      <c r="D839" s="9" t="s">
        <v>206</v>
      </c>
      <c r="E839" s="8" t="s">
        <v>522</v>
      </c>
      <c r="F839" s="45" t="s">
        <v>523</v>
      </c>
      <c r="G839" s="46"/>
      <c r="H839" s="2" t="s">
        <v>16</v>
      </c>
      <c r="I839" s="43" t="s">
        <v>201</v>
      </c>
      <c r="J839" s="44"/>
      <c r="K839" s="50">
        <v>69</v>
      </c>
      <c r="L839" s="51"/>
      <c r="M839" s="52"/>
    </row>
    <row r="840" spans="1:13" ht="14.25">
      <c r="A840" s="8" t="s">
        <v>953</v>
      </c>
      <c r="B840" s="43" t="s">
        <v>1230</v>
      </c>
      <c r="C840" s="44"/>
      <c r="D840" s="9" t="s">
        <v>206</v>
      </c>
      <c r="E840" s="8" t="s">
        <v>522</v>
      </c>
      <c r="F840" s="45" t="s">
        <v>523</v>
      </c>
      <c r="G840" s="46"/>
      <c r="H840" s="2" t="s">
        <v>16</v>
      </c>
      <c r="I840" s="43" t="s">
        <v>201</v>
      </c>
      <c r="J840" s="44"/>
      <c r="K840" s="50">
        <v>41</v>
      </c>
      <c r="L840" s="51"/>
      <c r="M840" s="52"/>
    </row>
    <row r="841" spans="1:13" ht="14.25">
      <c r="A841" s="8" t="s">
        <v>953</v>
      </c>
      <c r="B841" s="43" t="s">
        <v>998</v>
      </c>
      <c r="C841" s="44"/>
      <c r="D841" s="9" t="s">
        <v>31</v>
      </c>
      <c r="E841" s="8" t="s">
        <v>522</v>
      </c>
      <c r="F841" s="45" t="s">
        <v>523</v>
      </c>
      <c r="G841" s="46"/>
      <c r="H841" s="2" t="s">
        <v>16</v>
      </c>
      <c r="I841" s="43" t="s">
        <v>201</v>
      </c>
      <c r="J841" s="44"/>
      <c r="K841" s="50">
        <v>112</v>
      </c>
      <c r="L841" s="51"/>
      <c r="M841" s="52"/>
    </row>
    <row r="842" spans="1:13" ht="14.25">
      <c r="A842" s="8" t="s">
        <v>953</v>
      </c>
      <c r="B842" s="43" t="s">
        <v>1057</v>
      </c>
      <c r="C842" s="44"/>
      <c r="D842" s="9" t="s">
        <v>31</v>
      </c>
      <c r="E842" s="8" t="s">
        <v>522</v>
      </c>
      <c r="F842" s="45" t="s">
        <v>523</v>
      </c>
      <c r="G842" s="46"/>
      <c r="H842" s="2" t="s">
        <v>15</v>
      </c>
      <c r="I842" s="43" t="s">
        <v>201</v>
      </c>
      <c r="J842" s="44"/>
      <c r="K842" s="50">
        <v>48</v>
      </c>
      <c r="L842" s="51"/>
      <c r="M842" s="52"/>
    </row>
    <row r="843" spans="1:13" ht="14.25">
      <c r="A843" s="8" t="s">
        <v>958</v>
      </c>
      <c r="B843" s="43" t="s">
        <v>226</v>
      </c>
      <c r="C843" s="44"/>
      <c r="D843" s="9" t="s">
        <v>31</v>
      </c>
      <c r="E843" s="8" t="s">
        <v>522</v>
      </c>
      <c r="F843" s="45" t="s">
        <v>523</v>
      </c>
      <c r="G843" s="46"/>
      <c r="H843" s="2" t="s">
        <v>15</v>
      </c>
      <c r="I843" s="43" t="s">
        <v>201</v>
      </c>
      <c r="J843" s="44"/>
      <c r="K843" s="50">
        <v>94</v>
      </c>
      <c r="L843" s="51"/>
      <c r="M843" s="52"/>
    </row>
    <row r="844" spans="1:13" ht="14.25">
      <c r="A844" s="8" t="s">
        <v>960</v>
      </c>
      <c r="B844" s="43" t="s">
        <v>1125</v>
      </c>
      <c r="C844" s="44"/>
      <c r="D844" s="9" t="s">
        <v>206</v>
      </c>
      <c r="E844" s="8" t="s">
        <v>522</v>
      </c>
      <c r="F844" s="45" t="s">
        <v>523</v>
      </c>
      <c r="G844" s="46"/>
      <c r="H844" s="2" t="s">
        <v>15</v>
      </c>
      <c r="I844" s="43" t="s">
        <v>201</v>
      </c>
      <c r="J844" s="44"/>
      <c r="K844" s="50">
        <v>65</v>
      </c>
      <c r="L844" s="51"/>
      <c r="M844" s="52"/>
    </row>
    <row r="845" spans="1:13" ht="14.25">
      <c r="A845" s="8" t="s">
        <v>960</v>
      </c>
      <c r="B845" s="43" t="s">
        <v>1016</v>
      </c>
      <c r="C845" s="44"/>
      <c r="D845" s="9" t="s">
        <v>31</v>
      </c>
      <c r="E845" s="8" t="s">
        <v>522</v>
      </c>
      <c r="F845" s="45" t="s">
        <v>523</v>
      </c>
      <c r="G845" s="46"/>
      <c r="H845" s="2" t="s">
        <v>15</v>
      </c>
      <c r="I845" s="43" t="s">
        <v>201</v>
      </c>
      <c r="J845" s="44"/>
      <c r="K845" s="50">
        <v>70</v>
      </c>
      <c r="L845" s="51"/>
      <c r="M845" s="52"/>
    </row>
    <row r="846" spans="1:13" ht="14.25">
      <c r="A846" s="53" t="s">
        <v>559</v>
      </c>
      <c r="B846" s="54"/>
      <c r="C846" s="54"/>
      <c r="D846" s="54"/>
      <c r="E846" s="54" t="s">
        <v>560</v>
      </c>
      <c r="F846" s="54"/>
      <c r="G846" s="54"/>
      <c r="H846" s="6" t="s">
        <v>26</v>
      </c>
      <c r="I846" s="57" t="s">
        <v>27</v>
      </c>
      <c r="J846" s="58"/>
      <c r="K846" s="59">
        <v>1438.27</v>
      </c>
      <c r="L846" s="59"/>
      <c r="M846" s="60"/>
    </row>
    <row r="847" spans="1:13" ht="14.25">
      <c r="A847" s="55"/>
      <c r="B847" s="56"/>
      <c r="C847" s="56"/>
      <c r="D847" s="56"/>
      <c r="E847" s="56"/>
      <c r="F847" s="56"/>
      <c r="G847" s="56"/>
      <c r="H847" s="7" t="s">
        <v>26</v>
      </c>
      <c r="I847" s="61" t="s">
        <v>28</v>
      </c>
      <c r="J847" s="62"/>
      <c r="K847" s="63">
        <v>0</v>
      </c>
      <c r="L847" s="63"/>
      <c r="M847" s="64"/>
    </row>
    <row r="848" spans="1:13" ht="14.25">
      <c r="A848" s="8" t="s">
        <v>953</v>
      </c>
      <c r="B848" s="43" t="s">
        <v>401</v>
      </c>
      <c r="C848" s="44"/>
      <c r="D848" s="9" t="s">
        <v>402</v>
      </c>
      <c r="E848" s="8" t="s">
        <v>522</v>
      </c>
      <c r="F848" s="45" t="s">
        <v>523</v>
      </c>
      <c r="G848" s="46"/>
      <c r="H848" s="2" t="s">
        <v>16</v>
      </c>
      <c r="I848" s="43" t="s">
        <v>201</v>
      </c>
      <c r="J848" s="44"/>
      <c r="K848" s="50">
        <v>225</v>
      </c>
      <c r="L848" s="51"/>
      <c r="M848" s="52"/>
    </row>
    <row r="849" spans="1:13" ht="14.25">
      <c r="A849" s="8" t="s">
        <v>956</v>
      </c>
      <c r="B849" s="43" t="s">
        <v>401</v>
      </c>
      <c r="C849" s="44"/>
      <c r="D849" s="9" t="s">
        <v>402</v>
      </c>
      <c r="E849" s="8" t="s">
        <v>522</v>
      </c>
      <c r="F849" s="45" t="s">
        <v>523</v>
      </c>
      <c r="G849" s="46"/>
      <c r="H849" s="2" t="s">
        <v>16</v>
      </c>
      <c r="I849" s="43" t="s">
        <v>201</v>
      </c>
      <c r="J849" s="44"/>
      <c r="K849" s="50">
        <v>61</v>
      </c>
      <c r="L849" s="51"/>
      <c r="M849" s="52"/>
    </row>
    <row r="850" spans="1:13" ht="14.25">
      <c r="A850" s="8" t="s">
        <v>958</v>
      </c>
      <c r="B850" s="43" t="s">
        <v>401</v>
      </c>
      <c r="C850" s="44"/>
      <c r="D850" s="9" t="s">
        <v>402</v>
      </c>
      <c r="E850" s="8" t="s">
        <v>522</v>
      </c>
      <c r="F850" s="45" t="s">
        <v>523</v>
      </c>
      <c r="G850" s="46"/>
      <c r="H850" s="2" t="s">
        <v>16</v>
      </c>
      <c r="I850" s="43" t="s">
        <v>201</v>
      </c>
      <c r="J850" s="44"/>
      <c r="K850" s="50">
        <v>185</v>
      </c>
      <c r="L850" s="51"/>
      <c r="M850" s="52"/>
    </row>
    <row r="851" spans="1:13" ht="14.25">
      <c r="A851" s="8" t="s">
        <v>960</v>
      </c>
      <c r="B851" s="43" t="s">
        <v>401</v>
      </c>
      <c r="C851" s="44"/>
      <c r="D851" s="9" t="s">
        <v>402</v>
      </c>
      <c r="E851" s="8" t="s">
        <v>522</v>
      </c>
      <c r="F851" s="45" t="s">
        <v>523</v>
      </c>
      <c r="G851" s="46"/>
      <c r="H851" s="2" t="s">
        <v>16</v>
      </c>
      <c r="I851" s="43" t="s">
        <v>201</v>
      </c>
      <c r="J851" s="44"/>
      <c r="K851" s="50">
        <v>80</v>
      </c>
      <c r="L851" s="51"/>
      <c r="M851" s="52"/>
    </row>
    <row r="852" spans="1:13" ht="14.25">
      <c r="A852" s="8" t="s">
        <v>962</v>
      </c>
      <c r="B852" s="43" t="s">
        <v>401</v>
      </c>
      <c r="C852" s="44"/>
      <c r="D852" s="9" t="s">
        <v>402</v>
      </c>
      <c r="E852" s="8" t="s">
        <v>522</v>
      </c>
      <c r="F852" s="45" t="s">
        <v>523</v>
      </c>
      <c r="G852" s="46"/>
      <c r="H852" s="2" t="s">
        <v>16</v>
      </c>
      <c r="I852" s="43" t="s">
        <v>201</v>
      </c>
      <c r="J852" s="44"/>
      <c r="K852" s="50">
        <v>168</v>
      </c>
      <c r="L852" s="51"/>
      <c r="M852" s="52"/>
    </row>
    <row r="853" spans="1:13" ht="14.25">
      <c r="A853" s="8" t="s">
        <v>969</v>
      </c>
      <c r="B853" s="43" t="s">
        <v>401</v>
      </c>
      <c r="C853" s="44"/>
      <c r="D853" s="9" t="s">
        <v>402</v>
      </c>
      <c r="E853" s="8" t="s">
        <v>522</v>
      </c>
      <c r="F853" s="45" t="s">
        <v>523</v>
      </c>
      <c r="G853" s="46"/>
      <c r="H853" s="2" t="s">
        <v>16</v>
      </c>
      <c r="I853" s="43" t="s">
        <v>201</v>
      </c>
      <c r="J853" s="44"/>
      <c r="K853" s="50">
        <v>165</v>
      </c>
      <c r="L853" s="51"/>
      <c r="M853" s="52"/>
    </row>
    <row r="854" spans="1:13" ht="14.25">
      <c r="A854" s="53" t="s">
        <v>561</v>
      </c>
      <c r="B854" s="54"/>
      <c r="C854" s="54"/>
      <c r="D854" s="54"/>
      <c r="E854" s="54" t="s">
        <v>562</v>
      </c>
      <c r="F854" s="54"/>
      <c r="G854" s="54"/>
      <c r="H854" s="6" t="s">
        <v>26</v>
      </c>
      <c r="I854" s="57" t="s">
        <v>27</v>
      </c>
      <c r="J854" s="58"/>
      <c r="K854" s="59">
        <v>539.55</v>
      </c>
      <c r="L854" s="59"/>
      <c r="M854" s="60"/>
    </row>
    <row r="855" spans="1:13" ht="14.25">
      <c r="A855" s="55"/>
      <c r="B855" s="56"/>
      <c r="C855" s="56"/>
      <c r="D855" s="56"/>
      <c r="E855" s="56"/>
      <c r="F855" s="56"/>
      <c r="G855" s="56"/>
      <c r="H855" s="7" t="s">
        <v>26</v>
      </c>
      <c r="I855" s="61" t="s">
        <v>28</v>
      </c>
      <c r="J855" s="62"/>
      <c r="K855" s="63">
        <v>0</v>
      </c>
      <c r="L855" s="63"/>
      <c r="M855" s="64"/>
    </row>
    <row r="856" spans="1:13" ht="14.25">
      <c r="A856" s="8" t="s">
        <v>953</v>
      </c>
      <c r="B856" s="43" t="s">
        <v>401</v>
      </c>
      <c r="C856" s="44"/>
      <c r="D856" s="9" t="s">
        <v>402</v>
      </c>
      <c r="E856" s="8" t="s">
        <v>522</v>
      </c>
      <c r="F856" s="45" t="s">
        <v>523</v>
      </c>
      <c r="G856" s="46"/>
      <c r="H856" s="2" t="s">
        <v>17</v>
      </c>
      <c r="I856" s="43" t="s">
        <v>201</v>
      </c>
      <c r="J856" s="44"/>
      <c r="K856" s="50">
        <v>25</v>
      </c>
      <c r="L856" s="51"/>
      <c r="M856" s="52"/>
    </row>
    <row r="857" spans="1:13" ht="14.25">
      <c r="A857" s="8" t="s">
        <v>956</v>
      </c>
      <c r="B857" s="43" t="s">
        <v>401</v>
      </c>
      <c r="C857" s="44"/>
      <c r="D857" s="9" t="s">
        <v>402</v>
      </c>
      <c r="E857" s="8" t="s">
        <v>522</v>
      </c>
      <c r="F857" s="45" t="s">
        <v>523</v>
      </c>
      <c r="G857" s="46"/>
      <c r="H857" s="2" t="s">
        <v>17</v>
      </c>
      <c r="I857" s="43" t="s">
        <v>201</v>
      </c>
      <c r="J857" s="44"/>
      <c r="K857" s="50">
        <v>19</v>
      </c>
      <c r="L857" s="51"/>
      <c r="M857" s="52"/>
    </row>
    <row r="858" spans="1:13" ht="14.25">
      <c r="A858" s="8" t="s">
        <v>958</v>
      </c>
      <c r="B858" s="43" t="s">
        <v>401</v>
      </c>
      <c r="C858" s="44"/>
      <c r="D858" s="9" t="s">
        <v>402</v>
      </c>
      <c r="E858" s="8" t="s">
        <v>522</v>
      </c>
      <c r="F858" s="45" t="s">
        <v>523</v>
      </c>
      <c r="G858" s="46"/>
      <c r="H858" s="2" t="s">
        <v>17</v>
      </c>
      <c r="I858" s="43" t="s">
        <v>201</v>
      </c>
      <c r="J858" s="44"/>
      <c r="K858" s="50">
        <v>70</v>
      </c>
      <c r="L858" s="51"/>
      <c r="M858" s="52"/>
    </row>
    <row r="859" spans="1:13" ht="14.25">
      <c r="A859" s="8" t="s">
        <v>960</v>
      </c>
      <c r="B859" s="43" t="s">
        <v>401</v>
      </c>
      <c r="C859" s="44"/>
      <c r="D859" s="9" t="s">
        <v>402</v>
      </c>
      <c r="E859" s="8" t="s">
        <v>522</v>
      </c>
      <c r="F859" s="45" t="s">
        <v>523</v>
      </c>
      <c r="G859" s="46"/>
      <c r="H859" s="2" t="s">
        <v>17</v>
      </c>
      <c r="I859" s="43" t="s">
        <v>201</v>
      </c>
      <c r="J859" s="44"/>
      <c r="K859" s="50">
        <v>20</v>
      </c>
      <c r="L859" s="51"/>
      <c r="M859" s="52"/>
    </row>
    <row r="860" spans="1:13" ht="14.25">
      <c r="A860" s="8" t="s">
        <v>962</v>
      </c>
      <c r="B860" s="43" t="s">
        <v>401</v>
      </c>
      <c r="C860" s="44"/>
      <c r="D860" s="9" t="s">
        <v>402</v>
      </c>
      <c r="E860" s="8" t="s">
        <v>522</v>
      </c>
      <c r="F860" s="45" t="s">
        <v>523</v>
      </c>
      <c r="G860" s="46"/>
      <c r="H860" s="2" t="s">
        <v>17</v>
      </c>
      <c r="I860" s="43" t="s">
        <v>201</v>
      </c>
      <c r="J860" s="44"/>
      <c r="K860" s="50">
        <v>35</v>
      </c>
      <c r="L860" s="51"/>
      <c r="M860" s="52"/>
    </row>
    <row r="861" spans="1:13" ht="14.25">
      <c r="A861" s="8" t="s">
        <v>969</v>
      </c>
      <c r="B861" s="43" t="s">
        <v>401</v>
      </c>
      <c r="C861" s="44"/>
      <c r="D861" s="9" t="s">
        <v>402</v>
      </c>
      <c r="E861" s="8" t="s">
        <v>522</v>
      </c>
      <c r="F861" s="45" t="s">
        <v>523</v>
      </c>
      <c r="G861" s="46"/>
      <c r="H861" s="2" t="s">
        <v>17</v>
      </c>
      <c r="I861" s="43" t="s">
        <v>201</v>
      </c>
      <c r="J861" s="44"/>
      <c r="K861" s="50">
        <v>40</v>
      </c>
      <c r="L861" s="51"/>
      <c r="M861" s="52"/>
    </row>
    <row r="862" spans="1:13" ht="14.25">
      <c r="A862" s="53" t="s">
        <v>563</v>
      </c>
      <c r="B862" s="54"/>
      <c r="C862" s="54"/>
      <c r="D862" s="54"/>
      <c r="E862" s="54" t="s">
        <v>564</v>
      </c>
      <c r="F862" s="54"/>
      <c r="G862" s="54"/>
      <c r="H862" s="6" t="s">
        <v>26</v>
      </c>
      <c r="I862" s="57" t="s">
        <v>27</v>
      </c>
      <c r="J862" s="58"/>
      <c r="K862" s="59">
        <v>30322.03</v>
      </c>
      <c r="L862" s="59"/>
      <c r="M862" s="60"/>
    </row>
    <row r="863" spans="1:13" ht="14.25">
      <c r="A863" s="55"/>
      <c r="B863" s="56"/>
      <c r="C863" s="56"/>
      <c r="D863" s="56"/>
      <c r="E863" s="56"/>
      <c r="F863" s="56"/>
      <c r="G863" s="56"/>
      <c r="H863" s="7" t="s">
        <v>26</v>
      </c>
      <c r="I863" s="61" t="s">
        <v>28</v>
      </c>
      <c r="J863" s="62"/>
      <c r="K863" s="63">
        <v>0</v>
      </c>
      <c r="L863" s="63"/>
      <c r="M863" s="64"/>
    </row>
    <row r="864" spans="1:13" ht="14.25">
      <c r="A864" s="8" t="s">
        <v>953</v>
      </c>
      <c r="B864" s="43" t="s">
        <v>1231</v>
      </c>
      <c r="C864" s="44"/>
      <c r="D864" s="9" t="s">
        <v>31</v>
      </c>
      <c r="E864" s="8" t="s">
        <v>526</v>
      </c>
      <c r="F864" s="45" t="s">
        <v>527</v>
      </c>
      <c r="G864" s="46"/>
      <c r="H864" s="2" t="s">
        <v>16</v>
      </c>
      <c r="I864" s="43" t="s">
        <v>201</v>
      </c>
      <c r="J864" s="44"/>
      <c r="K864" s="50">
        <v>121</v>
      </c>
      <c r="L864" s="51"/>
      <c r="M864" s="52"/>
    </row>
    <row r="865" spans="1:13" ht="14.25">
      <c r="A865" s="8" t="s">
        <v>953</v>
      </c>
      <c r="B865" s="43" t="s">
        <v>1232</v>
      </c>
      <c r="C865" s="44"/>
      <c r="D865" s="9" t="s">
        <v>31</v>
      </c>
      <c r="E865" s="8" t="s">
        <v>526</v>
      </c>
      <c r="F865" s="45" t="s">
        <v>527</v>
      </c>
      <c r="G865" s="46"/>
      <c r="H865" s="2" t="s">
        <v>16</v>
      </c>
      <c r="I865" s="43" t="s">
        <v>201</v>
      </c>
      <c r="J865" s="44"/>
      <c r="K865" s="50">
        <v>59</v>
      </c>
      <c r="L865" s="51"/>
      <c r="M865" s="52"/>
    </row>
    <row r="866" spans="1:13" ht="14.25">
      <c r="A866" s="8" t="s">
        <v>953</v>
      </c>
      <c r="B866" s="43" t="s">
        <v>1233</v>
      </c>
      <c r="C866" s="44"/>
      <c r="D866" s="9" t="s">
        <v>31</v>
      </c>
      <c r="E866" s="8" t="s">
        <v>526</v>
      </c>
      <c r="F866" s="45" t="s">
        <v>527</v>
      </c>
      <c r="G866" s="46"/>
      <c r="H866" s="2" t="s">
        <v>16</v>
      </c>
      <c r="I866" s="43" t="s">
        <v>201</v>
      </c>
      <c r="J866" s="44"/>
      <c r="K866" s="50">
        <v>493</v>
      </c>
      <c r="L866" s="51"/>
      <c r="M866" s="52"/>
    </row>
    <row r="867" spans="1:13" ht="14.25">
      <c r="A867" s="8" t="s">
        <v>953</v>
      </c>
      <c r="B867" s="43" t="s">
        <v>1234</v>
      </c>
      <c r="C867" s="44"/>
      <c r="D867" s="9" t="s">
        <v>31</v>
      </c>
      <c r="E867" s="8" t="s">
        <v>522</v>
      </c>
      <c r="F867" s="45" t="s">
        <v>523</v>
      </c>
      <c r="G867" s="46"/>
      <c r="H867" s="2" t="s">
        <v>16</v>
      </c>
      <c r="I867" s="43" t="s">
        <v>201</v>
      </c>
      <c r="J867" s="44"/>
      <c r="K867" s="50">
        <v>246</v>
      </c>
      <c r="L867" s="51"/>
      <c r="M867" s="52"/>
    </row>
    <row r="868" spans="1:13" ht="14.25">
      <c r="A868" s="8" t="s">
        <v>953</v>
      </c>
      <c r="B868" s="43" t="s">
        <v>1235</v>
      </c>
      <c r="C868" s="44"/>
      <c r="D868" s="9" t="s">
        <v>31</v>
      </c>
      <c r="E868" s="8" t="s">
        <v>522</v>
      </c>
      <c r="F868" s="45" t="s">
        <v>523</v>
      </c>
      <c r="G868" s="46"/>
      <c r="H868" s="2" t="s">
        <v>16</v>
      </c>
      <c r="I868" s="43" t="s">
        <v>201</v>
      </c>
      <c r="J868" s="44"/>
      <c r="K868" s="50">
        <v>84</v>
      </c>
      <c r="L868" s="51"/>
      <c r="M868" s="52"/>
    </row>
    <row r="869" spans="1:13" ht="14.25">
      <c r="A869" s="8" t="s">
        <v>953</v>
      </c>
      <c r="B869" s="43" t="s">
        <v>1236</v>
      </c>
      <c r="C869" s="44"/>
      <c r="D869" s="9" t="s">
        <v>31</v>
      </c>
      <c r="E869" s="8" t="s">
        <v>526</v>
      </c>
      <c r="F869" s="45" t="s">
        <v>527</v>
      </c>
      <c r="G869" s="46"/>
      <c r="H869" s="2" t="s">
        <v>16</v>
      </c>
      <c r="I869" s="43" t="s">
        <v>201</v>
      </c>
      <c r="J869" s="44"/>
      <c r="K869" s="50">
        <v>230</v>
      </c>
      <c r="L869" s="51"/>
      <c r="M869" s="52"/>
    </row>
    <row r="870" spans="1:13" ht="14.25">
      <c r="A870" s="8" t="s">
        <v>953</v>
      </c>
      <c r="B870" s="43" t="s">
        <v>1237</v>
      </c>
      <c r="C870" s="44"/>
      <c r="D870" s="9" t="s">
        <v>31</v>
      </c>
      <c r="E870" s="8" t="s">
        <v>526</v>
      </c>
      <c r="F870" s="45" t="s">
        <v>527</v>
      </c>
      <c r="G870" s="46"/>
      <c r="H870" s="2" t="s">
        <v>16</v>
      </c>
      <c r="I870" s="43" t="s">
        <v>201</v>
      </c>
      <c r="J870" s="44"/>
      <c r="K870" s="50">
        <v>111</v>
      </c>
      <c r="L870" s="51"/>
      <c r="M870" s="52"/>
    </row>
    <row r="871" spans="1:13" ht="14.25">
      <c r="A871" s="8" t="s">
        <v>953</v>
      </c>
      <c r="B871" s="43" t="s">
        <v>1238</v>
      </c>
      <c r="C871" s="44"/>
      <c r="D871" s="9" t="s">
        <v>31</v>
      </c>
      <c r="E871" s="8" t="s">
        <v>526</v>
      </c>
      <c r="F871" s="45" t="s">
        <v>527</v>
      </c>
      <c r="G871" s="46"/>
      <c r="H871" s="2" t="s">
        <v>16</v>
      </c>
      <c r="I871" s="43" t="s">
        <v>201</v>
      </c>
      <c r="J871" s="44"/>
      <c r="K871" s="50">
        <v>109</v>
      </c>
      <c r="L871" s="51"/>
      <c r="M871" s="52"/>
    </row>
    <row r="872" spans="1:13" ht="14.25">
      <c r="A872" s="8" t="s">
        <v>953</v>
      </c>
      <c r="B872" s="43" t="s">
        <v>706</v>
      </c>
      <c r="C872" s="44"/>
      <c r="D872" s="9" t="s">
        <v>31</v>
      </c>
      <c r="E872" s="8" t="s">
        <v>526</v>
      </c>
      <c r="F872" s="45" t="s">
        <v>527</v>
      </c>
      <c r="G872" s="46"/>
      <c r="H872" s="2" t="s">
        <v>16</v>
      </c>
      <c r="I872" s="43" t="s">
        <v>201</v>
      </c>
      <c r="J872" s="44"/>
      <c r="K872" s="50">
        <v>154</v>
      </c>
      <c r="L872" s="51"/>
      <c r="M872" s="52"/>
    </row>
    <row r="873" spans="1:13" ht="14.25">
      <c r="A873" s="8" t="s">
        <v>953</v>
      </c>
      <c r="B873" s="43" t="s">
        <v>1239</v>
      </c>
      <c r="C873" s="44"/>
      <c r="D873" s="9" t="s">
        <v>31</v>
      </c>
      <c r="E873" s="8" t="s">
        <v>526</v>
      </c>
      <c r="F873" s="45" t="s">
        <v>527</v>
      </c>
      <c r="G873" s="46"/>
      <c r="H873" s="2" t="s">
        <v>16</v>
      </c>
      <c r="I873" s="43" t="s">
        <v>201</v>
      </c>
      <c r="J873" s="44"/>
      <c r="K873" s="50">
        <v>346</v>
      </c>
      <c r="L873" s="51"/>
      <c r="M873" s="52"/>
    </row>
    <row r="874" spans="1:13" ht="14.25">
      <c r="A874" s="8" t="s">
        <v>953</v>
      </c>
      <c r="B874" s="43" t="s">
        <v>1240</v>
      </c>
      <c r="C874" s="44"/>
      <c r="D874" s="9" t="s">
        <v>31</v>
      </c>
      <c r="E874" s="8" t="s">
        <v>522</v>
      </c>
      <c r="F874" s="45" t="s">
        <v>523</v>
      </c>
      <c r="G874" s="46"/>
      <c r="H874" s="2" t="s">
        <v>16</v>
      </c>
      <c r="I874" s="43" t="s">
        <v>201</v>
      </c>
      <c r="J874" s="44"/>
      <c r="K874" s="50">
        <v>56</v>
      </c>
      <c r="L874" s="51"/>
      <c r="M874" s="52"/>
    </row>
    <row r="875" spans="1:13" ht="14.25">
      <c r="A875" s="8" t="s">
        <v>953</v>
      </c>
      <c r="B875" s="43" t="s">
        <v>1241</v>
      </c>
      <c r="C875" s="44"/>
      <c r="D875" s="9" t="s">
        <v>31</v>
      </c>
      <c r="E875" s="8" t="s">
        <v>526</v>
      </c>
      <c r="F875" s="45" t="s">
        <v>527</v>
      </c>
      <c r="G875" s="46"/>
      <c r="H875" s="2" t="s">
        <v>16</v>
      </c>
      <c r="I875" s="43" t="s">
        <v>201</v>
      </c>
      <c r="J875" s="44"/>
      <c r="K875" s="50">
        <v>137</v>
      </c>
      <c r="L875" s="51"/>
      <c r="M875" s="52"/>
    </row>
    <row r="876" spans="1:13" ht="14.25">
      <c r="A876" s="8" t="s">
        <v>953</v>
      </c>
      <c r="B876" s="43" t="s">
        <v>1242</v>
      </c>
      <c r="C876" s="44"/>
      <c r="D876" s="9" t="s">
        <v>31</v>
      </c>
      <c r="E876" s="8" t="s">
        <v>526</v>
      </c>
      <c r="F876" s="45" t="s">
        <v>527</v>
      </c>
      <c r="G876" s="46"/>
      <c r="H876" s="2" t="s">
        <v>16</v>
      </c>
      <c r="I876" s="43" t="s">
        <v>201</v>
      </c>
      <c r="J876" s="44"/>
      <c r="K876" s="50">
        <v>72</v>
      </c>
      <c r="L876" s="51"/>
      <c r="M876" s="52"/>
    </row>
    <row r="877" spans="1:13" ht="14.25">
      <c r="A877" s="8" t="s">
        <v>953</v>
      </c>
      <c r="B877" s="43" t="s">
        <v>1243</v>
      </c>
      <c r="C877" s="44"/>
      <c r="D877" s="9" t="s">
        <v>31</v>
      </c>
      <c r="E877" s="8" t="s">
        <v>526</v>
      </c>
      <c r="F877" s="45" t="s">
        <v>527</v>
      </c>
      <c r="G877" s="46"/>
      <c r="H877" s="2" t="s">
        <v>16</v>
      </c>
      <c r="I877" s="43" t="s">
        <v>201</v>
      </c>
      <c r="J877" s="44"/>
      <c r="K877" s="50">
        <v>290</v>
      </c>
      <c r="L877" s="51"/>
      <c r="M877" s="52"/>
    </row>
    <row r="878" spans="1:13" ht="14.25">
      <c r="A878" s="8" t="s">
        <v>953</v>
      </c>
      <c r="B878" s="43" t="s">
        <v>856</v>
      </c>
      <c r="C878" s="44"/>
      <c r="D878" s="9" t="s">
        <v>31</v>
      </c>
      <c r="E878" s="8" t="s">
        <v>526</v>
      </c>
      <c r="F878" s="45" t="s">
        <v>527</v>
      </c>
      <c r="G878" s="46"/>
      <c r="H878" s="2" t="s">
        <v>16</v>
      </c>
      <c r="I878" s="43" t="s">
        <v>201</v>
      </c>
      <c r="J878" s="44"/>
      <c r="K878" s="50">
        <v>594</v>
      </c>
      <c r="L878" s="51"/>
      <c r="M878" s="52"/>
    </row>
    <row r="879" spans="1:13" ht="14.25">
      <c r="A879" s="8" t="s">
        <v>956</v>
      </c>
      <c r="B879" s="43" t="s">
        <v>1244</v>
      </c>
      <c r="C879" s="44"/>
      <c r="D879" s="9" t="s">
        <v>31</v>
      </c>
      <c r="E879" s="8" t="s">
        <v>522</v>
      </c>
      <c r="F879" s="45" t="s">
        <v>523</v>
      </c>
      <c r="G879" s="46"/>
      <c r="H879" s="2" t="s">
        <v>16</v>
      </c>
      <c r="I879" s="43" t="s">
        <v>201</v>
      </c>
      <c r="J879" s="44"/>
      <c r="K879" s="50">
        <v>106</v>
      </c>
      <c r="L879" s="51"/>
      <c r="M879" s="52"/>
    </row>
    <row r="880" spans="1:13" ht="14.25">
      <c r="A880" s="8" t="s">
        <v>956</v>
      </c>
      <c r="B880" s="43" t="s">
        <v>1245</v>
      </c>
      <c r="C880" s="44"/>
      <c r="D880" s="9" t="s">
        <v>31</v>
      </c>
      <c r="E880" s="8" t="s">
        <v>526</v>
      </c>
      <c r="F880" s="45" t="s">
        <v>527</v>
      </c>
      <c r="G880" s="46"/>
      <c r="H880" s="2" t="s">
        <v>16</v>
      </c>
      <c r="I880" s="43" t="s">
        <v>201</v>
      </c>
      <c r="J880" s="44"/>
      <c r="K880" s="50">
        <v>41</v>
      </c>
      <c r="L880" s="51"/>
      <c r="M880" s="52"/>
    </row>
    <row r="881" spans="1:13" ht="14.25">
      <c r="A881" s="8" t="s">
        <v>956</v>
      </c>
      <c r="B881" s="43" t="s">
        <v>1246</v>
      </c>
      <c r="C881" s="44"/>
      <c r="D881" s="9" t="s">
        <v>31</v>
      </c>
      <c r="E881" s="8" t="s">
        <v>526</v>
      </c>
      <c r="F881" s="45" t="s">
        <v>527</v>
      </c>
      <c r="G881" s="46"/>
      <c r="H881" s="2" t="s">
        <v>16</v>
      </c>
      <c r="I881" s="43" t="s">
        <v>201</v>
      </c>
      <c r="J881" s="44"/>
      <c r="K881" s="50">
        <v>165</v>
      </c>
      <c r="L881" s="51"/>
      <c r="M881" s="52"/>
    </row>
    <row r="882" spans="1:13" ht="14.25">
      <c r="A882" s="8" t="s">
        <v>956</v>
      </c>
      <c r="B882" s="43" t="s">
        <v>1247</v>
      </c>
      <c r="C882" s="44"/>
      <c r="D882" s="9" t="s">
        <v>31</v>
      </c>
      <c r="E882" s="8" t="s">
        <v>526</v>
      </c>
      <c r="F882" s="45" t="s">
        <v>527</v>
      </c>
      <c r="G882" s="46"/>
      <c r="H882" s="2" t="s">
        <v>16</v>
      </c>
      <c r="I882" s="43" t="s">
        <v>201</v>
      </c>
      <c r="J882" s="44"/>
      <c r="K882" s="50">
        <v>56</v>
      </c>
      <c r="L882" s="51"/>
      <c r="M882" s="52"/>
    </row>
    <row r="883" spans="1:13" ht="14.25">
      <c r="A883" s="8" t="s">
        <v>956</v>
      </c>
      <c r="B883" s="43" t="s">
        <v>1248</v>
      </c>
      <c r="C883" s="44"/>
      <c r="D883" s="9" t="s">
        <v>31</v>
      </c>
      <c r="E883" s="8" t="s">
        <v>522</v>
      </c>
      <c r="F883" s="45" t="s">
        <v>523</v>
      </c>
      <c r="G883" s="46"/>
      <c r="H883" s="2" t="s">
        <v>16</v>
      </c>
      <c r="I883" s="43" t="s">
        <v>201</v>
      </c>
      <c r="J883" s="44"/>
      <c r="K883" s="50">
        <v>72</v>
      </c>
      <c r="L883" s="51"/>
      <c r="M883" s="52"/>
    </row>
    <row r="884" spans="1:13" ht="14.25">
      <c r="A884" s="8" t="s">
        <v>956</v>
      </c>
      <c r="B884" s="43" t="s">
        <v>1249</v>
      </c>
      <c r="C884" s="44"/>
      <c r="D884" s="9" t="s">
        <v>31</v>
      </c>
      <c r="E884" s="8" t="s">
        <v>526</v>
      </c>
      <c r="F884" s="45" t="s">
        <v>527</v>
      </c>
      <c r="G884" s="46"/>
      <c r="H884" s="2" t="s">
        <v>16</v>
      </c>
      <c r="I884" s="43" t="s">
        <v>201</v>
      </c>
      <c r="J884" s="44"/>
      <c r="K884" s="50">
        <v>183</v>
      </c>
      <c r="L884" s="51"/>
      <c r="M884" s="52"/>
    </row>
    <row r="885" spans="1:13" ht="14.25">
      <c r="A885" s="8" t="s">
        <v>956</v>
      </c>
      <c r="B885" s="43" t="s">
        <v>1250</v>
      </c>
      <c r="C885" s="44"/>
      <c r="D885" s="9" t="s">
        <v>31</v>
      </c>
      <c r="E885" s="8" t="s">
        <v>526</v>
      </c>
      <c r="F885" s="45" t="s">
        <v>527</v>
      </c>
      <c r="G885" s="46"/>
      <c r="H885" s="2" t="s">
        <v>16</v>
      </c>
      <c r="I885" s="43" t="s">
        <v>201</v>
      </c>
      <c r="J885" s="44"/>
      <c r="K885" s="50">
        <v>214</v>
      </c>
      <c r="L885" s="51"/>
      <c r="M885" s="52"/>
    </row>
    <row r="886" spans="1:13" ht="14.25">
      <c r="A886" s="8" t="s">
        <v>956</v>
      </c>
      <c r="B886" s="43" t="s">
        <v>1251</v>
      </c>
      <c r="C886" s="44"/>
      <c r="D886" s="9" t="s">
        <v>31</v>
      </c>
      <c r="E886" s="8" t="s">
        <v>522</v>
      </c>
      <c r="F886" s="45" t="s">
        <v>523</v>
      </c>
      <c r="G886" s="46"/>
      <c r="H886" s="2" t="s">
        <v>16</v>
      </c>
      <c r="I886" s="43" t="s">
        <v>201</v>
      </c>
      <c r="J886" s="44"/>
      <c r="K886" s="50">
        <v>81</v>
      </c>
      <c r="L886" s="51"/>
      <c r="M886" s="52"/>
    </row>
    <row r="887" spans="1:13" ht="14.25">
      <c r="A887" s="8" t="s">
        <v>956</v>
      </c>
      <c r="B887" s="43" t="s">
        <v>1252</v>
      </c>
      <c r="C887" s="44"/>
      <c r="D887" s="9" t="s">
        <v>31</v>
      </c>
      <c r="E887" s="8" t="s">
        <v>526</v>
      </c>
      <c r="F887" s="45" t="s">
        <v>527</v>
      </c>
      <c r="G887" s="46"/>
      <c r="H887" s="2" t="s">
        <v>16</v>
      </c>
      <c r="I887" s="43" t="s">
        <v>201</v>
      </c>
      <c r="J887" s="44"/>
      <c r="K887" s="50">
        <v>265</v>
      </c>
      <c r="L887" s="51"/>
      <c r="M887" s="52"/>
    </row>
    <row r="888" spans="1:13" ht="14.25">
      <c r="A888" s="8" t="s">
        <v>956</v>
      </c>
      <c r="B888" s="43" t="s">
        <v>1253</v>
      </c>
      <c r="C888" s="44"/>
      <c r="D888" s="9" t="s">
        <v>31</v>
      </c>
      <c r="E888" s="8" t="s">
        <v>526</v>
      </c>
      <c r="F888" s="45" t="s">
        <v>527</v>
      </c>
      <c r="G888" s="46"/>
      <c r="H888" s="2" t="s">
        <v>16</v>
      </c>
      <c r="I888" s="43" t="s">
        <v>201</v>
      </c>
      <c r="J888" s="44"/>
      <c r="K888" s="50">
        <v>136</v>
      </c>
      <c r="L888" s="51"/>
      <c r="M888" s="52"/>
    </row>
    <row r="889" spans="1:13" ht="14.25">
      <c r="A889" s="8" t="s">
        <v>956</v>
      </c>
      <c r="B889" s="43" t="s">
        <v>1254</v>
      </c>
      <c r="C889" s="44"/>
      <c r="D889" s="9" t="s">
        <v>31</v>
      </c>
      <c r="E889" s="8" t="s">
        <v>526</v>
      </c>
      <c r="F889" s="45" t="s">
        <v>527</v>
      </c>
      <c r="G889" s="46"/>
      <c r="H889" s="2" t="s">
        <v>16</v>
      </c>
      <c r="I889" s="43" t="s">
        <v>201</v>
      </c>
      <c r="J889" s="44"/>
      <c r="K889" s="50">
        <v>64</v>
      </c>
      <c r="L889" s="51"/>
      <c r="M889" s="52"/>
    </row>
    <row r="890" spans="1:13" ht="14.25">
      <c r="A890" s="8" t="s">
        <v>956</v>
      </c>
      <c r="B890" s="43" t="s">
        <v>641</v>
      </c>
      <c r="C890" s="44"/>
      <c r="D890" s="9" t="s">
        <v>31</v>
      </c>
      <c r="E890" s="8" t="s">
        <v>526</v>
      </c>
      <c r="F890" s="45" t="s">
        <v>527</v>
      </c>
      <c r="G890" s="46"/>
      <c r="H890" s="2" t="s">
        <v>16</v>
      </c>
      <c r="I890" s="43" t="s">
        <v>201</v>
      </c>
      <c r="J890" s="44"/>
      <c r="K890" s="50">
        <v>104</v>
      </c>
      <c r="L890" s="51"/>
      <c r="M890" s="52"/>
    </row>
    <row r="891" spans="1:13" ht="14.25">
      <c r="A891" s="8" t="s">
        <v>956</v>
      </c>
      <c r="B891" s="43" t="s">
        <v>1255</v>
      </c>
      <c r="C891" s="44"/>
      <c r="D891" s="9" t="s">
        <v>31</v>
      </c>
      <c r="E891" s="8" t="s">
        <v>526</v>
      </c>
      <c r="F891" s="45" t="s">
        <v>527</v>
      </c>
      <c r="G891" s="46"/>
      <c r="H891" s="2" t="s">
        <v>16</v>
      </c>
      <c r="I891" s="43" t="s">
        <v>201</v>
      </c>
      <c r="J891" s="44"/>
      <c r="K891" s="50">
        <v>97</v>
      </c>
      <c r="L891" s="51"/>
      <c r="M891" s="52"/>
    </row>
    <row r="892" spans="1:13" ht="14.25">
      <c r="A892" s="8" t="s">
        <v>956</v>
      </c>
      <c r="B892" s="43" t="s">
        <v>1256</v>
      </c>
      <c r="C892" s="44"/>
      <c r="D892" s="9" t="s">
        <v>31</v>
      </c>
      <c r="E892" s="8" t="s">
        <v>526</v>
      </c>
      <c r="F892" s="45" t="s">
        <v>527</v>
      </c>
      <c r="G892" s="46"/>
      <c r="H892" s="2" t="s">
        <v>16</v>
      </c>
      <c r="I892" s="43" t="s">
        <v>201</v>
      </c>
      <c r="J892" s="44"/>
      <c r="K892" s="50">
        <v>533</v>
      </c>
      <c r="L892" s="51"/>
      <c r="M892" s="52"/>
    </row>
    <row r="893" spans="1:13" ht="14.25">
      <c r="A893" s="8" t="s">
        <v>956</v>
      </c>
      <c r="B893" s="43" t="s">
        <v>585</v>
      </c>
      <c r="C893" s="44"/>
      <c r="D893" s="9" t="s">
        <v>31</v>
      </c>
      <c r="E893" s="8" t="s">
        <v>526</v>
      </c>
      <c r="F893" s="45" t="s">
        <v>527</v>
      </c>
      <c r="G893" s="46"/>
      <c r="H893" s="2" t="s">
        <v>16</v>
      </c>
      <c r="I893" s="43" t="s">
        <v>201</v>
      </c>
      <c r="J893" s="44"/>
      <c r="K893" s="50">
        <v>348</v>
      </c>
      <c r="L893" s="51"/>
      <c r="M893" s="52"/>
    </row>
    <row r="894" spans="1:13" ht="14.25">
      <c r="A894" s="8" t="s">
        <v>956</v>
      </c>
      <c r="B894" s="43" t="s">
        <v>267</v>
      </c>
      <c r="C894" s="44"/>
      <c r="D894" s="9" t="s">
        <v>31</v>
      </c>
      <c r="E894" s="8" t="s">
        <v>526</v>
      </c>
      <c r="F894" s="45" t="s">
        <v>527</v>
      </c>
      <c r="G894" s="46"/>
      <c r="H894" s="2" t="s">
        <v>16</v>
      </c>
      <c r="I894" s="43" t="s">
        <v>201</v>
      </c>
      <c r="J894" s="44"/>
      <c r="K894" s="50">
        <v>96</v>
      </c>
      <c r="L894" s="51"/>
      <c r="M894" s="52"/>
    </row>
    <row r="895" spans="1:13" ht="14.25">
      <c r="A895" s="8" t="s">
        <v>956</v>
      </c>
      <c r="B895" s="43" t="s">
        <v>1195</v>
      </c>
      <c r="C895" s="44"/>
      <c r="D895" s="9" t="s">
        <v>31</v>
      </c>
      <c r="E895" s="8" t="s">
        <v>526</v>
      </c>
      <c r="F895" s="45" t="s">
        <v>527</v>
      </c>
      <c r="G895" s="46"/>
      <c r="H895" s="2" t="s">
        <v>16</v>
      </c>
      <c r="I895" s="43" t="s">
        <v>201</v>
      </c>
      <c r="J895" s="44"/>
      <c r="K895" s="50">
        <v>207</v>
      </c>
      <c r="L895" s="51"/>
      <c r="M895" s="52"/>
    </row>
    <row r="896" spans="1:13" ht="14.25">
      <c r="A896" s="8" t="s">
        <v>956</v>
      </c>
      <c r="B896" s="43" t="s">
        <v>268</v>
      </c>
      <c r="C896" s="44"/>
      <c r="D896" s="9" t="s">
        <v>31</v>
      </c>
      <c r="E896" s="8" t="s">
        <v>526</v>
      </c>
      <c r="F896" s="45" t="s">
        <v>527</v>
      </c>
      <c r="G896" s="46"/>
      <c r="H896" s="2" t="s">
        <v>16</v>
      </c>
      <c r="I896" s="43" t="s">
        <v>201</v>
      </c>
      <c r="J896" s="44"/>
      <c r="K896" s="50">
        <v>121</v>
      </c>
      <c r="L896" s="51"/>
      <c r="M896" s="52"/>
    </row>
    <row r="897" spans="1:13" ht="14.25">
      <c r="A897" s="8" t="s">
        <v>956</v>
      </c>
      <c r="B897" s="43" t="s">
        <v>1257</v>
      </c>
      <c r="C897" s="44"/>
      <c r="D897" s="9" t="s">
        <v>31</v>
      </c>
      <c r="E897" s="8" t="s">
        <v>526</v>
      </c>
      <c r="F897" s="45" t="s">
        <v>527</v>
      </c>
      <c r="G897" s="46"/>
      <c r="H897" s="2" t="s">
        <v>16</v>
      </c>
      <c r="I897" s="43" t="s">
        <v>201</v>
      </c>
      <c r="J897" s="44"/>
      <c r="K897" s="50">
        <v>112</v>
      </c>
      <c r="L897" s="51"/>
      <c r="M897" s="52"/>
    </row>
    <row r="898" spans="1:13" ht="14.25">
      <c r="A898" s="8" t="s">
        <v>956</v>
      </c>
      <c r="B898" s="43" t="s">
        <v>1258</v>
      </c>
      <c r="C898" s="44"/>
      <c r="D898" s="9" t="s">
        <v>31</v>
      </c>
      <c r="E898" s="8" t="s">
        <v>526</v>
      </c>
      <c r="F898" s="45" t="s">
        <v>527</v>
      </c>
      <c r="G898" s="46"/>
      <c r="H898" s="2" t="s">
        <v>16</v>
      </c>
      <c r="I898" s="43" t="s">
        <v>201</v>
      </c>
      <c r="J898" s="44"/>
      <c r="K898" s="50">
        <v>35</v>
      </c>
      <c r="L898" s="51"/>
      <c r="M898" s="52"/>
    </row>
    <row r="899" spans="1:13" ht="14.25">
      <c r="A899" s="8" t="s">
        <v>956</v>
      </c>
      <c r="B899" s="43" t="s">
        <v>1259</v>
      </c>
      <c r="C899" s="44"/>
      <c r="D899" s="9" t="s">
        <v>31</v>
      </c>
      <c r="E899" s="8" t="s">
        <v>526</v>
      </c>
      <c r="F899" s="45" t="s">
        <v>527</v>
      </c>
      <c r="G899" s="46"/>
      <c r="H899" s="2" t="s">
        <v>16</v>
      </c>
      <c r="I899" s="43" t="s">
        <v>201</v>
      </c>
      <c r="J899" s="44"/>
      <c r="K899" s="50">
        <v>101</v>
      </c>
      <c r="L899" s="51"/>
      <c r="M899" s="52"/>
    </row>
    <row r="900" spans="1:13" ht="14.25">
      <c r="A900" s="8" t="s">
        <v>958</v>
      </c>
      <c r="B900" s="43" t="s">
        <v>1260</v>
      </c>
      <c r="C900" s="44"/>
      <c r="D900" s="9" t="s">
        <v>31</v>
      </c>
      <c r="E900" s="8" t="s">
        <v>526</v>
      </c>
      <c r="F900" s="45" t="s">
        <v>527</v>
      </c>
      <c r="G900" s="46"/>
      <c r="H900" s="2" t="s">
        <v>16</v>
      </c>
      <c r="I900" s="43" t="s">
        <v>201</v>
      </c>
      <c r="J900" s="44"/>
      <c r="K900" s="50">
        <v>93</v>
      </c>
      <c r="L900" s="51"/>
      <c r="M900" s="52"/>
    </row>
    <row r="901" spans="1:13" ht="14.25">
      <c r="A901" s="8" t="s">
        <v>958</v>
      </c>
      <c r="B901" s="43" t="s">
        <v>1261</v>
      </c>
      <c r="C901" s="44"/>
      <c r="D901" s="9" t="s">
        <v>31</v>
      </c>
      <c r="E901" s="8" t="s">
        <v>526</v>
      </c>
      <c r="F901" s="45" t="s">
        <v>527</v>
      </c>
      <c r="G901" s="46"/>
      <c r="H901" s="2" t="s">
        <v>16</v>
      </c>
      <c r="I901" s="43" t="s">
        <v>201</v>
      </c>
      <c r="J901" s="44"/>
      <c r="K901" s="50">
        <v>180</v>
      </c>
      <c r="L901" s="51"/>
      <c r="M901" s="52"/>
    </row>
    <row r="902" spans="1:13" ht="14.25">
      <c r="A902" s="8" t="s">
        <v>958</v>
      </c>
      <c r="B902" s="43" t="s">
        <v>69</v>
      </c>
      <c r="C902" s="44"/>
      <c r="D902" s="9" t="s">
        <v>31</v>
      </c>
      <c r="E902" s="8" t="s">
        <v>526</v>
      </c>
      <c r="F902" s="45" t="s">
        <v>527</v>
      </c>
      <c r="G902" s="46"/>
      <c r="H902" s="2" t="s">
        <v>16</v>
      </c>
      <c r="I902" s="43" t="s">
        <v>201</v>
      </c>
      <c r="J902" s="44"/>
      <c r="K902" s="50">
        <v>112</v>
      </c>
      <c r="L902" s="51"/>
      <c r="M902" s="52"/>
    </row>
    <row r="903" spans="1:13" ht="14.25">
      <c r="A903" s="8" t="s">
        <v>958</v>
      </c>
      <c r="B903" s="43" t="s">
        <v>654</v>
      </c>
      <c r="C903" s="44"/>
      <c r="D903" s="9" t="s">
        <v>31</v>
      </c>
      <c r="E903" s="8" t="s">
        <v>526</v>
      </c>
      <c r="F903" s="45" t="s">
        <v>527</v>
      </c>
      <c r="G903" s="46"/>
      <c r="H903" s="2" t="s">
        <v>16</v>
      </c>
      <c r="I903" s="43" t="s">
        <v>201</v>
      </c>
      <c r="J903" s="44"/>
      <c r="K903" s="50">
        <v>81</v>
      </c>
      <c r="L903" s="51"/>
      <c r="M903" s="52"/>
    </row>
    <row r="904" spans="1:13" ht="14.25">
      <c r="A904" s="8" t="s">
        <v>958</v>
      </c>
      <c r="B904" s="43" t="s">
        <v>655</v>
      </c>
      <c r="C904" s="44"/>
      <c r="D904" s="9" t="s">
        <v>31</v>
      </c>
      <c r="E904" s="8" t="s">
        <v>526</v>
      </c>
      <c r="F904" s="45" t="s">
        <v>527</v>
      </c>
      <c r="G904" s="46"/>
      <c r="H904" s="2" t="s">
        <v>16</v>
      </c>
      <c r="I904" s="43" t="s">
        <v>201</v>
      </c>
      <c r="J904" s="44"/>
      <c r="K904" s="50">
        <v>125</v>
      </c>
      <c r="L904" s="51"/>
      <c r="M904" s="52"/>
    </row>
    <row r="905" spans="1:13" ht="14.25">
      <c r="A905" s="8" t="s">
        <v>958</v>
      </c>
      <c r="B905" s="43" t="s">
        <v>422</v>
      </c>
      <c r="C905" s="44"/>
      <c r="D905" s="9" t="s">
        <v>31</v>
      </c>
      <c r="E905" s="8" t="s">
        <v>522</v>
      </c>
      <c r="F905" s="45" t="s">
        <v>523</v>
      </c>
      <c r="G905" s="46"/>
      <c r="H905" s="2" t="s">
        <v>16</v>
      </c>
      <c r="I905" s="43" t="s">
        <v>201</v>
      </c>
      <c r="J905" s="44"/>
      <c r="K905" s="50">
        <v>80</v>
      </c>
      <c r="L905" s="51"/>
      <c r="M905" s="52"/>
    </row>
    <row r="906" spans="1:13" ht="14.25">
      <c r="A906" s="8" t="s">
        <v>958</v>
      </c>
      <c r="B906" s="43" t="s">
        <v>126</v>
      </c>
      <c r="C906" s="44"/>
      <c r="D906" s="9" t="s">
        <v>31</v>
      </c>
      <c r="E906" s="8" t="s">
        <v>526</v>
      </c>
      <c r="F906" s="45" t="s">
        <v>527</v>
      </c>
      <c r="G906" s="46"/>
      <c r="H906" s="2" t="s">
        <v>16</v>
      </c>
      <c r="I906" s="43" t="s">
        <v>201</v>
      </c>
      <c r="J906" s="44"/>
      <c r="K906" s="50">
        <v>53</v>
      </c>
      <c r="L906" s="51"/>
      <c r="M906" s="52"/>
    </row>
    <row r="907" spans="1:13" ht="14.25">
      <c r="A907" s="8" t="s">
        <v>958</v>
      </c>
      <c r="B907" s="43" t="s">
        <v>1262</v>
      </c>
      <c r="C907" s="44"/>
      <c r="D907" s="9" t="s">
        <v>31</v>
      </c>
      <c r="E907" s="8" t="s">
        <v>522</v>
      </c>
      <c r="F907" s="45" t="s">
        <v>523</v>
      </c>
      <c r="G907" s="46"/>
      <c r="H907" s="2" t="s">
        <v>16</v>
      </c>
      <c r="I907" s="43" t="s">
        <v>201</v>
      </c>
      <c r="J907" s="44"/>
      <c r="K907" s="50">
        <v>52</v>
      </c>
      <c r="L907" s="51"/>
      <c r="M907" s="52"/>
    </row>
    <row r="908" spans="1:13" ht="14.25">
      <c r="A908" s="8" t="s">
        <v>958</v>
      </c>
      <c r="B908" s="43" t="s">
        <v>1263</v>
      </c>
      <c r="C908" s="44"/>
      <c r="D908" s="9" t="s">
        <v>31</v>
      </c>
      <c r="E908" s="8" t="s">
        <v>526</v>
      </c>
      <c r="F908" s="45" t="s">
        <v>527</v>
      </c>
      <c r="G908" s="46"/>
      <c r="H908" s="2" t="s">
        <v>16</v>
      </c>
      <c r="I908" s="43" t="s">
        <v>201</v>
      </c>
      <c r="J908" s="44"/>
      <c r="K908" s="50">
        <v>120</v>
      </c>
      <c r="L908" s="51"/>
      <c r="M908" s="52"/>
    </row>
    <row r="909" spans="1:13" ht="14.25">
      <c r="A909" s="8" t="s">
        <v>958</v>
      </c>
      <c r="B909" s="43" t="s">
        <v>1264</v>
      </c>
      <c r="C909" s="44"/>
      <c r="D909" s="9" t="s">
        <v>31</v>
      </c>
      <c r="E909" s="8" t="s">
        <v>522</v>
      </c>
      <c r="F909" s="45" t="s">
        <v>523</v>
      </c>
      <c r="G909" s="46"/>
      <c r="H909" s="2" t="s">
        <v>16</v>
      </c>
      <c r="I909" s="43" t="s">
        <v>201</v>
      </c>
      <c r="J909" s="44"/>
      <c r="K909" s="50">
        <v>120</v>
      </c>
      <c r="L909" s="51"/>
      <c r="M909" s="52"/>
    </row>
    <row r="910" spans="1:13" ht="14.25">
      <c r="A910" s="8" t="s">
        <v>958</v>
      </c>
      <c r="B910" s="43" t="s">
        <v>1265</v>
      </c>
      <c r="C910" s="44"/>
      <c r="D910" s="9" t="s">
        <v>31</v>
      </c>
      <c r="E910" s="8" t="s">
        <v>526</v>
      </c>
      <c r="F910" s="45" t="s">
        <v>527</v>
      </c>
      <c r="G910" s="46"/>
      <c r="H910" s="2" t="s">
        <v>16</v>
      </c>
      <c r="I910" s="43" t="s">
        <v>201</v>
      </c>
      <c r="J910" s="44"/>
      <c r="K910" s="50">
        <v>60</v>
      </c>
      <c r="L910" s="51"/>
      <c r="M910" s="52"/>
    </row>
    <row r="911" spans="1:13" ht="14.25">
      <c r="A911" s="8" t="s">
        <v>958</v>
      </c>
      <c r="B911" s="43" t="s">
        <v>1266</v>
      </c>
      <c r="C911" s="44"/>
      <c r="D911" s="9" t="s">
        <v>31</v>
      </c>
      <c r="E911" s="8" t="s">
        <v>526</v>
      </c>
      <c r="F911" s="45" t="s">
        <v>527</v>
      </c>
      <c r="G911" s="46"/>
      <c r="H911" s="2" t="s">
        <v>16</v>
      </c>
      <c r="I911" s="43" t="s">
        <v>201</v>
      </c>
      <c r="J911" s="44"/>
      <c r="K911" s="50">
        <v>54</v>
      </c>
      <c r="L911" s="51"/>
      <c r="M911" s="52"/>
    </row>
    <row r="912" spans="1:13" ht="14.25">
      <c r="A912" s="8" t="s">
        <v>958</v>
      </c>
      <c r="B912" s="43" t="s">
        <v>1267</v>
      </c>
      <c r="C912" s="44"/>
      <c r="D912" s="9" t="s">
        <v>31</v>
      </c>
      <c r="E912" s="8" t="s">
        <v>522</v>
      </c>
      <c r="F912" s="45" t="s">
        <v>523</v>
      </c>
      <c r="G912" s="46"/>
      <c r="H912" s="2" t="s">
        <v>16</v>
      </c>
      <c r="I912" s="43" t="s">
        <v>201</v>
      </c>
      <c r="J912" s="44"/>
      <c r="K912" s="50">
        <v>62</v>
      </c>
      <c r="L912" s="51"/>
      <c r="M912" s="52"/>
    </row>
    <row r="913" spans="1:13" ht="14.25">
      <c r="A913" s="8" t="s">
        <v>958</v>
      </c>
      <c r="B913" s="43" t="s">
        <v>1268</v>
      </c>
      <c r="C913" s="44"/>
      <c r="D913" s="9" t="s">
        <v>31</v>
      </c>
      <c r="E913" s="8" t="s">
        <v>526</v>
      </c>
      <c r="F913" s="45" t="s">
        <v>527</v>
      </c>
      <c r="G913" s="46"/>
      <c r="H913" s="2" t="s">
        <v>16</v>
      </c>
      <c r="I913" s="43" t="s">
        <v>201</v>
      </c>
      <c r="J913" s="44"/>
      <c r="K913" s="50">
        <v>425</v>
      </c>
      <c r="L913" s="51"/>
      <c r="M913" s="52"/>
    </row>
    <row r="914" spans="1:13" ht="14.25">
      <c r="A914" s="8" t="s">
        <v>958</v>
      </c>
      <c r="B914" s="43" t="s">
        <v>1269</v>
      </c>
      <c r="C914" s="44"/>
      <c r="D914" s="9" t="s">
        <v>31</v>
      </c>
      <c r="E914" s="8" t="s">
        <v>526</v>
      </c>
      <c r="F914" s="45" t="s">
        <v>527</v>
      </c>
      <c r="G914" s="46"/>
      <c r="H914" s="2" t="s">
        <v>16</v>
      </c>
      <c r="I914" s="43" t="s">
        <v>201</v>
      </c>
      <c r="J914" s="44"/>
      <c r="K914" s="50">
        <v>85</v>
      </c>
      <c r="L914" s="51"/>
      <c r="M914" s="52"/>
    </row>
    <row r="915" spans="1:13" ht="14.25">
      <c r="A915" s="8" t="s">
        <v>958</v>
      </c>
      <c r="B915" s="43" t="s">
        <v>1270</v>
      </c>
      <c r="C915" s="44"/>
      <c r="D915" s="9" t="s">
        <v>31</v>
      </c>
      <c r="E915" s="8" t="s">
        <v>526</v>
      </c>
      <c r="F915" s="45" t="s">
        <v>527</v>
      </c>
      <c r="G915" s="46"/>
      <c r="H915" s="2" t="s">
        <v>16</v>
      </c>
      <c r="I915" s="43" t="s">
        <v>201</v>
      </c>
      <c r="J915" s="44"/>
      <c r="K915" s="50">
        <v>58</v>
      </c>
      <c r="L915" s="51"/>
      <c r="M915" s="52"/>
    </row>
    <row r="916" spans="1:13" ht="14.25">
      <c r="A916" s="8" t="s">
        <v>958</v>
      </c>
      <c r="B916" s="43" t="s">
        <v>1271</v>
      </c>
      <c r="C916" s="44"/>
      <c r="D916" s="9" t="s">
        <v>31</v>
      </c>
      <c r="E916" s="8" t="s">
        <v>522</v>
      </c>
      <c r="F916" s="45" t="s">
        <v>523</v>
      </c>
      <c r="G916" s="46"/>
      <c r="H916" s="2" t="s">
        <v>16</v>
      </c>
      <c r="I916" s="43" t="s">
        <v>201</v>
      </c>
      <c r="J916" s="44"/>
      <c r="K916" s="50">
        <v>62</v>
      </c>
      <c r="L916" s="51"/>
      <c r="M916" s="52"/>
    </row>
    <row r="917" spans="1:13" ht="14.25">
      <c r="A917" s="8" t="s">
        <v>958</v>
      </c>
      <c r="B917" s="43" t="s">
        <v>1272</v>
      </c>
      <c r="C917" s="44"/>
      <c r="D917" s="9" t="s">
        <v>31</v>
      </c>
      <c r="E917" s="8" t="s">
        <v>522</v>
      </c>
      <c r="F917" s="45" t="s">
        <v>523</v>
      </c>
      <c r="G917" s="46"/>
      <c r="H917" s="2" t="s">
        <v>16</v>
      </c>
      <c r="I917" s="43" t="s">
        <v>201</v>
      </c>
      <c r="J917" s="44"/>
      <c r="K917" s="50">
        <v>28</v>
      </c>
      <c r="L917" s="51"/>
      <c r="M917" s="52"/>
    </row>
    <row r="918" spans="1:13" ht="14.25">
      <c r="A918" s="8" t="s">
        <v>958</v>
      </c>
      <c r="B918" s="43" t="s">
        <v>1273</v>
      </c>
      <c r="C918" s="44"/>
      <c r="D918" s="9" t="s">
        <v>31</v>
      </c>
      <c r="E918" s="8" t="s">
        <v>522</v>
      </c>
      <c r="F918" s="45" t="s">
        <v>523</v>
      </c>
      <c r="G918" s="46"/>
      <c r="H918" s="2" t="s">
        <v>16</v>
      </c>
      <c r="I918" s="43" t="s">
        <v>201</v>
      </c>
      <c r="J918" s="44"/>
      <c r="K918" s="50">
        <v>40</v>
      </c>
      <c r="L918" s="51"/>
      <c r="M918" s="52"/>
    </row>
    <row r="919" spans="1:13" ht="14.25">
      <c r="A919" s="8" t="s">
        <v>958</v>
      </c>
      <c r="B919" s="43" t="s">
        <v>1274</v>
      </c>
      <c r="C919" s="44"/>
      <c r="D919" s="9" t="s">
        <v>31</v>
      </c>
      <c r="E919" s="8" t="s">
        <v>522</v>
      </c>
      <c r="F919" s="45" t="s">
        <v>523</v>
      </c>
      <c r="G919" s="46"/>
      <c r="H919" s="2" t="s">
        <v>16</v>
      </c>
      <c r="I919" s="43" t="s">
        <v>201</v>
      </c>
      <c r="J919" s="44"/>
      <c r="K919" s="50">
        <v>65</v>
      </c>
      <c r="L919" s="51"/>
      <c r="M919" s="52"/>
    </row>
    <row r="920" spans="1:13" ht="14.25">
      <c r="A920" s="8" t="s">
        <v>958</v>
      </c>
      <c r="B920" s="43" t="s">
        <v>1275</v>
      </c>
      <c r="C920" s="44"/>
      <c r="D920" s="9" t="s">
        <v>31</v>
      </c>
      <c r="E920" s="8" t="s">
        <v>522</v>
      </c>
      <c r="F920" s="45" t="s">
        <v>523</v>
      </c>
      <c r="G920" s="46"/>
      <c r="H920" s="2" t="s">
        <v>16</v>
      </c>
      <c r="I920" s="43" t="s">
        <v>201</v>
      </c>
      <c r="J920" s="44"/>
      <c r="K920" s="50">
        <v>80</v>
      </c>
      <c r="L920" s="51"/>
      <c r="M920" s="52"/>
    </row>
    <row r="921" spans="1:13" ht="14.25">
      <c r="A921" s="8" t="s">
        <v>958</v>
      </c>
      <c r="B921" s="43" t="s">
        <v>1276</v>
      </c>
      <c r="C921" s="44"/>
      <c r="D921" s="9" t="s">
        <v>31</v>
      </c>
      <c r="E921" s="8" t="s">
        <v>522</v>
      </c>
      <c r="F921" s="45" t="s">
        <v>523</v>
      </c>
      <c r="G921" s="46"/>
      <c r="H921" s="2" t="s">
        <v>16</v>
      </c>
      <c r="I921" s="43" t="s">
        <v>201</v>
      </c>
      <c r="J921" s="44"/>
      <c r="K921" s="50">
        <v>47</v>
      </c>
      <c r="L921" s="51"/>
      <c r="M921" s="52"/>
    </row>
    <row r="922" spans="1:13" ht="14.25">
      <c r="A922" s="8" t="s">
        <v>958</v>
      </c>
      <c r="B922" s="43" t="s">
        <v>1277</v>
      </c>
      <c r="C922" s="44"/>
      <c r="D922" s="9" t="s">
        <v>31</v>
      </c>
      <c r="E922" s="8" t="s">
        <v>522</v>
      </c>
      <c r="F922" s="45" t="s">
        <v>523</v>
      </c>
      <c r="G922" s="46"/>
      <c r="H922" s="2" t="s">
        <v>16</v>
      </c>
      <c r="I922" s="43" t="s">
        <v>201</v>
      </c>
      <c r="J922" s="44"/>
      <c r="K922" s="50">
        <v>88</v>
      </c>
      <c r="L922" s="51"/>
      <c r="M922" s="52"/>
    </row>
    <row r="923" spans="1:13" ht="14.25">
      <c r="A923" s="8" t="s">
        <v>958</v>
      </c>
      <c r="B923" s="43" t="s">
        <v>74</v>
      </c>
      <c r="C923" s="44"/>
      <c r="D923" s="9" t="s">
        <v>31</v>
      </c>
      <c r="E923" s="8" t="s">
        <v>522</v>
      </c>
      <c r="F923" s="45" t="s">
        <v>523</v>
      </c>
      <c r="G923" s="46"/>
      <c r="H923" s="2" t="s">
        <v>16</v>
      </c>
      <c r="I923" s="43" t="s">
        <v>201</v>
      </c>
      <c r="J923" s="44"/>
      <c r="K923" s="50">
        <v>85</v>
      </c>
      <c r="L923" s="51"/>
      <c r="M923" s="52"/>
    </row>
    <row r="924" spans="1:13" ht="14.25">
      <c r="A924" s="8" t="s">
        <v>958</v>
      </c>
      <c r="B924" s="43" t="s">
        <v>1278</v>
      </c>
      <c r="C924" s="44"/>
      <c r="D924" s="9" t="s">
        <v>31</v>
      </c>
      <c r="E924" s="8" t="s">
        <v>522</v>
      </c>
      <c r="F924" s="45" t="s">
        <v>523</v>
      </c>
      <c r="G924" s="46"/>
      <c r="H924" s="2" t="s">
        <v>16</v>
      </c>
      <c r="I924" s="43" t="s">
        <v>201</v>
      </c>
      <c r="J924" s="44"/>
      <c r="K924" s="50">
        <v>48</v>
      </c>
      <c r="L924" s="51"/>
      <c r="M924" s="52"/>
    </row>
    <row r="925" spans="1:13" ht="14.25">
      <c r="A925" s="8" t="s">
        <v>958</v>
      </c>
      <c r="B925" s="43" t="s">
        <v>823</v>
      </c>
      <c r="C925" s="44"/>
      <c r="D925" s="9" t="s">
        <v>31</v>
      </c>
      <c r="E925" s="8" t="s">
        <v>522</v>
      </c>
      <c r="F925" s="45" t="s">
        <v>523</v>
      </c>
      <c r="G925" s="46"/>
      <c r="H925" s="2" t="s">
        <v>16</v>
      </c>
      <c r="I925" s="43" t="s">
        <v>201</v>
      </c>
      <c r="J925" s="44"/>
      <c r="K925" s="50">
        <v>42</v>
      </c>
      <c r="L925" s="51"/>
      <c r="M925" s="52"/>
    </row>
    <row r="926" spans="1:13" ht="14.25">
      <c r="A926" s="8" t="s">
        <v>958</v>
      </c>
      <c r="B926" s="43" t="s">
        <v>1279</v>
      </c>
      <c r="C926" s="44"/>
      <c r="D926" s="9" t="s">
        <v>31</v>
      </c>
      <c r="E926" s="8" t="s">
        <v>526</v>
      </c>
      <c r="F926" s="45" t="s">
        <v>527</v>
      </c>
      <c r="G926" s="46"/>
      <c r="H926" s="2" t="s">
        <v>16</v>
      </c>
      <c r="I926" s="43" t="s">
        <v>201</v>
      </c>
      <c r="J926" s="44"/>
      <c r="K926" s="50">
        <v>57</v>
      </c>
      <c r="L926" s="51"/>
      <c r="M926" s="52"/>
    </row>
    <row r="927" spans="1:13" ht="14.25">
      <c r="A927" s="8" t="s">
        <v>958</v>
      </c>
      <c r="B927" s="43" t="s">
        <v>1280</v>
      </c>
      <c r="C927" s="44"/>
      <c r="D927" s="9" t="s">
        <v>31</v>
      </c>
      <c r="E927" s="8" t="s">
        <v>526</v>
      </c>
      <c r="F927" s="45" t="s">
        <v>527</v>
      </c>
      <c r="G927" s="46"/>
      <c r="H927" s="2" t="s">
        <v>16</v>
      </c>
      <c r="I927" s="43" t="s">
        <v>201</v>
      </c>
      <c r="J927" s="44"/>
      <c r="K927" s="50">
        <v>75</v>
      </c>
      <c r="L927" s="51"/>
      <c r="M927" s="52"/>
    </row>
    <row r="928" spans="1:13" ht="14.25">
      <c r="A928" s="8" t="s">
        <v>960</v>
      </c>
      <c r="B928" s="43" t="s">
        <v>1281</v>
      </c>
      <c r="C928" s="44"/>
      <c r="D928" s="9" t="s">
        <v>100</v>
      </c>
      <c r="E928" s="8" t="s">
        <v>522</v>
      </c>
      <c r="F928" s="45" t="s">
        <v>523</v>
      </c>
      <c r="G928" s="46"/>
      <c r="H928" s="2" t="s">
        <v>16</v>
      </c>
      <c r="I928" s="43" t="s">
        <v>201</v>
      </c>
      <c r="J928" s="44"/>
      <c r="K928" s="50">
        <v>57</v>
      </c>
      <c r="L928" s="51"/>
      <c r="M928" s="52"/>
    </row>
    <row r="929" spans="1:13" ht="14.25">
      <c r="A929" s="8" t="s">
        <v>960</v>
      </c>
      <c r="B929" s="43" t="s">
        <v>914</v>
      </c>
      <c r="C929" s="44"/>
      <c r="D929" s="9" t="s">
        <v>31</v>
      </c>
      <c r="E929" s="8" t="s">
        <v>526</v>
      </c>
      <c r="F929" s="45" t="s">
        <v>527</v>
      </c>
      <c r="G929" s="46"/>
      <c r="H929" s="2" t="s">
        <v>16</v>
      </c>
      <c r="I929" s="43" t="s">
        <v>201</v>
      </c>
      <c r="J929" s="44"/>
      <c r="K929" s="50">
        <v>222</v>
      </c>
      <c r="L929" s="51"/>
      <c r="M929" s="52"/>
    </row>
    <row r="930" spans="1:13" ht="14.25">
      <c r="A930" s="8" t="s">
        <v>960</v>
      </c>
      <c r="B930" s="43" t="s">
        <v>1282</v>
      </c>
      <c r="C930" s="44"/>
      <c r="D930" s="9" t="s">
        <v>31</v>
      </c>
      <c r="E930" s="8" t="s">
        <v>526</v>
      </c>
      <c r="F930" s="45" t="s">
        <v>527</v>
      </c>
      <c r="G930" s="46"/>
      <c r="H930" s="2" t="s">
        <v>16</v>
      </c>
      <c r="I930" s="43" t="s">
        <v>201</v>
      </c>
      <c r="J930" s="44"/>
      <c r="K930" s="50">
        <v>183</v>
      </c>
      <c r="L930" s="51"/>
      <c r="M930" s="52"/>
    </row>
    <row r="931" spans="1:13" ht="14.25">
      <c r="A931" s="8" t="s">
        <v>960</v>
      </c>
      <c r="B931" s="43" t="s">
        <v>1283</v>
      </c>
      <c r="C931" s="44"/>
      <c r="D931" s="9" t="s">
        <v>31</v>
      </c>
      <c r="E931" s="8" t="s">
        <v>526</v>
      </c>
      <c r="F931" s="45" t="s">
        <v>527</v>
      </c>
      <c r="G931" s="46"/>
      <c r="H931" s="2" t="s">
        <v>16</v>
      </c>
      <c r="I931" s="43" t="s">
        <v>201</v>
      </c>
      <c r="J931" s="44"/>
      <c r="K931" s="50">
        <v>249</v>
      </c>
      <c r="L931" s="51"/>
      <c r="M931" s="52"/>
    </row>
    <row r="932" spans="1:13" ht="14.25">
      <c r="A932" s="8" t="s">
        <v>960</v>
      </c>
      <c r="B932" s="43" t="s">
        <v>1284</v>
      </c>
      <c r="C932" s="44"/>
      <c r="D932" s="9" t="s">
        <v>31</v>
      </c>
      <c r="E932" s="8" t="s">
        <v>522</v>
      </c>
      <c r="F932" s="45" t="s">
        <v>523</v>
      </c>
      <c r="G932" s="46"/>
      <c r="H932" s="2" t="s">
        <v>16</v>
      </c>
      <c r="I932" s="43" t="s">
        <v>201</v>
      </c>
      <c r="J932" s="44"/>
      <c r="K932" s="50">
        <v>2</v>
      </c>
      <c r="L932" s="51"/>
      <c r="M932" s="52"/>
    </row>
    <row r="933" spans="1:13" ht="14.25">
      <c r="A933" s="8" t="s">
        <v>960</v>
      </c>
      <c r="B933" s="43" t="s">
        <v>1285</v>
      </c>
      <c r="C933" s="44"/>
      <c r="D933" s="9" t="s">
        <v>31</v>
      </c>
      <c r="E933" s="8" t="s">
        <v>526</v>
      </c>
      <c r="F933" s="45" t="s">
        <v>527</v>
      </c>
      <c r="G933" s="46"/>
      <c r="H933" s="2" t="s">
        <v>16</v>
      </c>
      <c r="I933" s="43" t="s">
        <v>201</v>
      </c>
      <c r="J933" s="44"/>
      <c r="K933" s="50">
        <v>40</v>
      </c>
      <c r="L933" s="51"/>
      <c r="M933" s="52"/>
    </row>
    <row r="934" spans="1:13" ht="14.25">
      <c r="A934" s="8" t="s">
        <v>960</v>
      </c>
      <c r="B934" s="43" t="s">
        <v>796</v>
      </c>
      <c r="C934" s="44"/>
      <c r="D934" s="9" t="s">
        <v>31</v>
      </c>
      <c r="E934" s="8" t="s">
        <v>522</v>
      </c>
      <c r="F934" s="45" t="s">
        <v>523</v>
      </c>
      <c r="G934" s="46"/>
      <c r="H934" s="2" t="s">
        <v>16</v>
      </c>
      <c r="I934" s="43" t="s">
        <v>201</v>
      </c>
      <c r="J934" s="44"/>
      <c r="K934" s="50">
        <v>65</v>
      </c>
      <c r="L934" s="51"/>
      <c r="M934" s="52"/>
    </row>
    <row r="935" spans="1:13" ht="14.25">
      <c r="A935" s="8" t="s">
        <v>960</v>
      </c>
      <c r="B935" s="43" t="s">
        <v>1286</v>
      </c>
      <c r="C935" s="44"/>
      <c r="D935" s="9" t="s">
        <v>31</v>
      </c>
      <c r="E935" s="8" t="s">
        <v>522</v>
      </c>
      <c r="F935" s="45" t="s">
        <v>523</v>
      </c>
      <c r="G935" s="46"/>
      <c r="H935" s="2" t="s">
        <v>16</v>
      </c>
      <c r="I935" s="43" t="s">
        <v>201</v>
      </c>
      <c r="J935" s="44"/>
      <c r="K935" s="50">
        <v>27</v>
      </c>
      <c r="L935" s="51"/>
      <c r="M935" s="52"/>
    </row>
    <row r="936" spans="1:13" ht="14.25">
      <c r="A936" s="8" t="s">
        <v>960</v>
      </c>
      <c r="B936" s="43" t="s">
        <v>943</v>
      </c>
      <c r="C936" s="44"/>
      <c r="D936" s="9" t="s">
        <v>31</v>
      </c>
      <c r="E936" s="8" t="s">
        <v>526</v>
      </c>
      <c r="F936" s="45" t="s">
        <v>527</v>
      </c>
      <c r="G936" s="46"/>
      <c r="H936" s="2" t="s">
        <v>16</v>
      </c>
      <c r="I936" s="43" t="s">
        <v>201</v>
      </c>
      <c r="J936" s="44"/>
      <c r="K936" s="50">
        <v>118</v>
      </c>
      <c r="L936" s="51"/>
      <c r="M936" s="52"/>
    </row>
    <row r="937" spans="1:13" ht="14.25">
      <c r="A937" s="8" t="s">
        <v>960</v>
      </c>
      <c r="B937" s="43" t="s">
        <v>1287</v>
      </c>
      <c r="C937" s="44"/>
      <c r="D937" s="9" t="s">
        <v>31</v>
      </c>
      <c r="E937" s="8" t="s">
        <v>522</v>
      </c>
      <c r="F937" s="45" t="s">
        <v>523</v>
      </c>
      <c r="G937" s="46"/>
      <c r="H937" s="2" t="s">
        <v>16</v>
      </c>
      <c r="I937" s="43" t="s">
        <v>201</v>
      </c>
      <c r="J937" s="44"/>
      <c r="K937" s="50">
        <v>45</v>
      </c>
      <c r="L937" s="51"/>
      <c r="M937" s="52"/>
    </row>
    <row r="938" spans="1:13" ht="14.25">
      <c r="A938" s="8" t="s">
        <v>960</v>
      </c>
      <c r="B938" s="43" t="s">
        <v>1288</v>
      </c>
      <c r="C938" s="44"/>
      <c r="D938" s="9" t="s">
        <v>31</v>
      </c>
      <c r="E938" s="8" t="s">
        <v>522</v>
      </c>
      <c r="F938" s="45" t="s">
        <v>523</v>
      </c>
      <c r="G938" s="46"/>
      <c r="H938" s="2" t="s">
        <v>16</v>
      </c>
      <c r="I938" s="43" t="s">
        <v>201</v>
      </c>
      <c r="J938" s="44"/>
      <c r="K938" s="50">
        <v>11</v>
      </c>
      <c r="L938" s="51"/>
      <c r="M938" s="52"/>
    </row>
    <row r="939" spans="1:13" ht="14.25">
      <c r="A939" s="8" t="s">
        <v>960</v>
      </c>
      <c r="B939" s="43" t="s">
        <v>1289</v>
      </c>
      <c r="C939" s="44"/>
      <c r="D939" s="9" t="s">
        <v>31</v>
      </c>
      <c r="E939" s="8" t="s">
        <v>526</v>
      </c>
      <c r="F939" s="45" t="s">
        <v>527</v>
      </c>
      <c r="G939" s="46"/>
      <c r="H939" s="2" t="s">
        <v>16</v>
      </c>
      <c r="I939" s="43" t="s">
        <v>201</v>
      </c>
      <c r="J939" s="44"/>
      <c r="K939" s="50">
        <v>151</v>
      </c>
      <c r="L939" s="51"/>
      <c r="M939" s="52"/>
    </row>
    <row r="940" spans="1:13" ht="14.25">
      <c r="A940" s="8" t="s">
        <v>960</v>
      </c>
      <c r="B940" s="43" t="s">
        <v>1290</v>
      </c>
      <c r="C940" s="44"/>
      <c r="D940" s="9" t="s">
        <v>31</v>
      </c>
      <c r="E940" s="8" t="s">
        <v>526</v>
      </c>
      <c r="F940" s="45" t="s">
        <v>527</v>
      </c>
      <c r="G940" s="46"/>
      <c r="H940" s="2" t="s">
        <v>16</v>
      </c>
      <c r="I940" s="43" t="s">
        <v>201</v>
      </c>
      <c r="J940" s="44"/>
      <c r="K940" s="50">
        <v>42</v>
      </c>
      <c r="L940" s="51"/>
      <c r="M940" s="52"/>
    </row>
    <row r="941" spans="1:13" ht="14.25">
      <c r="A941" s="8" t="s">
        <v>960</v>
      </c>
      <c r="B941" s="43" t="s">
        <v>1291</v>
      </c>
      <c r="C941" s="44"/>
      <c r="D941" s="9" t="s">
        <v>31</v>
      </c>
      <c r="E941" s="8" t="s">
        <v>526</v>
      </c>
      <c r="F941" s="45" t="s">
        <v>527</v>
      </c>
      <c r="G941" s="46"/>
      <c r="H941" s="2" t="s">
        <v>16</v>
      </c>
      <c r="I941" s="43" t="s">
        <v>201</v>
      </c>
      <c r="J941" s="44"/>
      <c r="K941" s="50">
        <v>187</v>
      </c>
      <c r="L941" s="51"/>
      <c r="M941" s="52"/>
    </row>
    <row r="942" spans="1:13" ht="14.25">
      <c r="A942" s="8" t="s">
        <v>960</v>
      </c>
      <c r="B942" s="43" t="s">
        <v>1292</v>
      </c>
      <c r="C942" s="44"/>
      <c r="D942" s="9" t="s">
        <v>31</v>
      </c>
      <c r="E942" s="8" t="s">
        <v>526</v>
      </c>
      <c r="F942" s="45" t="s">
        <v>527</v>
      </c>
      <c r="G942" s="46"/>
      <c r="H942" s="2" t="s">
        <v>16</v>
      </c>
      <c r="I942" s="43" t="s">
        <v>201</v>
      </c>
      <c r="J942" s="44"/>
      <c r="K942" s="50">
        <v>127</v>
      </c>
      <c r="L942" s="51"/>
      <c r="M942" s="52"/>
    </row>
    <row r="943" spans="1:13" ht="14.25">
      <c r="A943" s="8" t="s">
        <v>960</v>
      </c>
      <c r="B943" s="43" t="s">
        <v>1293</v>
      </c>
      <c r="C943" s="44"/>
      <c r="D943" s="9" t="s">
        <v>31</v>
      </c>
      <c r="E943" s="8" t="s">
        <v>522</v>
      </c>
      <c r="F943" s="45" t="s">
        <v>523</v>
      </c>
      <c r="G943" s="46"/>
      <c r="H943" s="2" t="s">
        <v>16</v>
      </c>
      <c r="I943" s="43" t="s">
        <v>201</v>
      </c>
      <c r="J943" s="44"/>
      <c r="K943" s="50">
        <v>74</v>
      </c>
      <c r="L943" s="51"/>
      <c r="M943" s="52"/>
    </row>
    <row r="944" spans="1:13" ht="14.25">
      <c r="A944" s="8" t="s">
        <v>960</v>
      </c>
      <c r="B944" s="43" t="s">
        <v>1294</v>
      </c>
      <c r="C944" s="44"/>
      <c r="D944" s="9" t="s">
        <v>31</v>
      </c>
      <c r="E944" s="8" t="s">
        <v>522</v>
      </c>
      <c r="F944" s="45" t="s">
        <v>523</v>
      </c>
      <c r="G944" s="46"/>
      <c r="H944" s="2" t="s">
        <v>16</v>
      </c>
      <c r="I944" s="43" t="s">
        <v>201</v>
      </c>
      <c r="J944" s="44"/>
      <c r="K944" s="50">
        <v>35</v>
      </c>
      <c r="L944" s="51"/>
      <c r="M944" s="52"/>
    </row>
    <row r="945" spans="1:13" ht="14.25">
      <c r="A945" s="8" t="s">
        <v>960</v>
      </c>
      <c r="B945" s="43" t="s">
        <v>1295</v>
      </c>
      <c r="C945" s="44"/>
      <c r="D945" s="9" t="s">
        <v>31</v>
      </c>
      <c r="E945" s="8" t="s">
        <v>526</v>
      </c>
      <c r="F945" s="45" t="s">
        <v>527</v>
      </c>
      <c r="G945" s="46"/>
      <c r="H945" s="2" t="s">
        <v>16</v>
      </c>
      <c r="I945" s="43" t="s">
        <v>201</v>
      </c>
      <c r="J945" s="44"/>
      <c r="K945" s="50">
        <v>329</v>
      </c>
      <c r="L945" s="51"/>
      <c r="M945" s="52"/>
    </row>
    <row r="946" spans="1:13" ht="14.25">
      <c r="A946" s="8" t="s">
        <v>960</v>
      </c>
      <c r="B946" s="43" t="s">
        <v>1175</v>
      </c>
      <c r="C946" s="44"/>
      <c r="D946" s="9" t="s">
        <v>31</v>
      </c>
      <c r="E946" s="8" t="s">
        <v>526</v>
      </c>
      <c r="F946" s="45" t="s">
        <v>527</v>
      </c>
      <c r="G946" s="46"/>
      <c r="H946" s="2" t="s">
        <v>16</v>
      </c>
      <c r="I946" s="43" t="s">
        <v>201</v>
      </c>
      <c r="J946" s="44"/>
      <c r="K946" s="50">
        <v>82</v>
      </c>
      <c r="L946" s="51"/>
      <c r="M946" s="52"/>
    </row>
    <row r="947" spans="1:13" ht="14.25">
      <c r="A947" s="8" t="s">
        <v>960</v>
      </c>
      <c r="B947" s="43" t="s">
        <v>1296</v>
      </c>
      <c r="C947" s="44"/>
      <c r="D947" s="9" t="s">
        <v>31</v>
      </c>
      <c r="E947" s="8" t="s">
        <v>526</v>
      </c>
      <c r="F947" s="45" t="s">
        <v>527</v>
      </c>
      <c r="G947" s="46"/>
      <c r="H947" s="2" t="s">
        <v>16</v>
      </c>
      <c r="I947" s="43" t="s">
        <v>201</v>
      </c>
      <c r="J947" s="44"/>
      <c r="K947" s="50">
        <v>248</v>
      </c>
      <c r="L947" s="51"/>
      <c r="M947" s="52"/>
    </row>
    <row r="948" spans="1:13" ht="14.25">
      <c r="A948" s="8" t="s">
        <v>960</v>
      </c>
      <c r="B948" s="43" t="s">
        <v>1297</v>
      </c>
      <c r="C948" s="44"/>
      <c r="D948" s="9" t="s">
        <v>31</v>
      </c>
      <c r="E948" s="8" t="s">
        <v>522</v>
      </c>
      <c r="F948" s="45" t="s">
        <v>523</v>
      </c>
      <c r="G948" s="46"/>
      <c r="H948" s="2" t="s">
        <v>16</v>
      </c>
      <c r="I948" s="43" t="s">
        <v>201</v>
      </c>
      <c r="J948" s="44"/>
      <c r="K948" s="50">
        <v>53</v>
      </c>
      <c r="L948" s="51"/>
      <c r="M948" s="52"/>
    </row>
    <row r="949" spans="1:13" ht="14.25">
      <c r="A949" s="8" t="s">
        <v>960</v>
      </c>
      <c r="B949" s="43" t="s">
        <v>1298</v>
      </c>
      <c r="C949" s="44"/>
      <c r="D949" s="9" t="s">
        <v>31</v>
      </c>
      <c r="E949" s="8" t="s">
        <v>526</v>
      </c>
      <c r="F949" s="45" t="s">
        <v>527</v>
      </c>
      <c r="G949" s="46"/>
      <c r="H949" s="2" t="s">
        <v>16</v>
      </c>
      <c r="I949" s="43" t="s">
        <v>201</v>
      </c>
      <c r="J949" s="44"/>
      <c r="K949" s="50">
        <v>209</v>
      </c>
      <c r="L949" s="51"/>
      <c r="M949" s="52"/>
    </row>
    <row r="950" spans="1:13" ht="14.25">
      <c r="A950" s="8" t="s">
        <v>960</v>
      </c>
      <c r="B950" s="43" t="s">
        <v>1299</v>
      </c>
      <c r="C950" s="44"/>
      <c r="D950" s="9" t="s">
        <v>31</v>
      </c>
      <c r="E950" s="8" t="s">
        <v>522</v>
      </c>
      <c r="F950" s="45" t="s">
        <v>523</v>
      </c>
      <c r="G950" s="46"/>
      <c r="H950" s="2" t="s">
        <v>16</v>
      </c>
      <c r="I950" s="43" t="s">
        <v>201</v>
      </c>
      <c r="J950" s="44"/>
      <c r="K950" s="50">
        <v>103</v>
      </c>
      <c r="L950" s="51"/>
      <c r="M950" s="52"/>
    </row>
    <row r="951" spans="1:13" ht="14.25">
      <c r="A951" s="8" t="s">
        <v>960</v>
      </c>
      <c r="B951" s="43" t="s">
        <v>1300</v>
      </c>
      <c r="C951" s="44"/>
      <c r="D951" s="9" t="s">
        <v>31</v>
      </c>
      <c r="E951" s="8" t="s">
        <v>526</v>
      </c>
      <c r="F951" s="45" t="s">
        <v>527</v>
      </c>
      <c r="G951" s="46"/>
      <c r="H951" s="2" t="s">
        <v>16</v>
      </c>
      <c r="I951" s="43" t="s">
        <v>201</v>
      </c>
      <c r="J951" s="44"/>
      <c r="K951" s="50">
        <v>251</v>
      </c>
      <c r="L951" s="51"/>
      <c r="M951" s="52"/>
    </row>
    <row r="952" spans="1:13" ht="14.25">
      <c r="A952" s="8" t="s">
        <v>960</v>
      </c>
      <c r="B952" s="43" t="s">
        <v>1301</v>
      </c>
      <c r="C952" s="44"/>
      <c r="D952" s="9" t="s">
        <v>31</v>
      </c>
      <c r="E952" s="8" t="s">
        <v>522</v>
      </c>
      <c r="F952" s="45" t="s">
        <v>523</v>
      </c>
      <c r="G952" s="46"/>
      <c r="H952" s="2" t="s">
        <v>16</v>
      </c>
      <c r="I952" s="43" t="s">
        <v>201</v>
      </c>
      <c r="J952" s="44"/>
      <c r="K952" s="50">
        <v>38</v>
      </c>
      <c r="L952" s="51"/>
      <c r="M952" s="52"/>
    </row>
    <row r="953" spans="1:13" ht="14.25">
      <c r="A953" s="8" t="s">
        <v>962</v>
      </c>
      <c r="B953" s="43" t="s">
        <v>1302</v>
      </c>
      <c r="C953" s="44"/>
      <c r="D953" s="9" t="s">
        <v>31</v>
      </c>
      <c r="E953" s="8" t="s">
        <v>526</v>
      </c>
      <c r="F953" s="45" t="s">
        <v>527</v>
      </c>
      <c r="G953" s="46"/>
      <c r="H953" s="2" t="s">
        <v>16</v>
      </c>
      <c r="I953" s="43" t="s">
        <v>201</v>
      </c>
      <c r="J953" s="44"/>
      <c r="K953" s="50">
        <v>8</v>
      </c>
      <c r="L953" s="51"/>
      <c r="M953" s="52"/>
    </row>
    <row r="954" spans="1:13" ht="14.25">
      <c r="A954" s="8" t="s">
        <v>962</v>
      </c>
      <c r="B954" s="43" t="s">
        <v>1303</v>
      </c>
      <c r="C954" s="44"/>
      <c r="D954" s="9" t="s">
        <v>31</v>
      </c>
      <c r="E954" s="8" t="s">
        <v>526</v>
      </c>
      <c r="F954" s="45" t="s">
        <v>527</v>
      </c>
      <c r="G954" s="46"/>
      <c r="H954" s="2" t="s">
        <v>16</v>
      </c>
      <c r="I954" s="43" t="s">
        <v>201</v>
      </c>
      <c r="J954" s="44"/>
      <c r="K954" s="50">
        <v>34</v>
      </c>
      <c r="L954" s="51"/>
      <c r="M954" s="52"/>
    </row>
    <row r="955" spans="1:13" ht="14.25">
      <c r="A955" s="8" t="s">
        <v>962</v>
      </c>
      <c r="B955" s="43" t="s">
        <v>219</v>
      </c>
      <c r="C955" s="44"/>
      <c r="D955" s="9" t="s">
        <v>31</v>
      </c>
      <c r="E955" s="8" t="s">
        <v>522</v>
      </c>
      <c r="F955" s="45" t="s">
        <v>523</v>
      </c>
      <c r="G955" s="46"/>
      <c r="H955" s="2" t="s">
        <v>16</v>
      </c>
      <c r="I955" s="43" t="s">
        <v>201</v>
      </c>
      <c r="J955" s="44"/>
      <c r="K955" s="50">
        <v>197</v>
      </c>
      <c r="L955" s="51"/>
      <c r="M955" s="52"/>
    </row>
    <row r="956" spans="1:13" ht="14.25">
      <c r="A956" s="8" t="s">
        <v>962</v>
      </c>
      <c r="B956" s="43" t="s">
        <v>1304</v>
      </c>
      <c r="C956" s="44"/>
      <c r="D956" s="9" t="s">
        <v>31</v>
      </c>
      <c r="E956" s="8" t="s">
        <v>526</v>
      </c>
      <c r="F956" s="45" t="s">
        <v>527</v>
      </c>
      <c r="G956" s="46"/>
      <c r="H956" s="2" t="s">
        <v>16</v>
      </c>
      <c r="I956" s="43" t="s">
        <v>201</v>
      </c>
      <c r="J956" s="44"/>
      <c r="K956" s="50">
        <v>78</v>
      </c>
      <c r="L956" s="51"/>
      <c r="M956" s="52"/>
    </row>
    <row r="957" spans="1:13" ht="14.25">
      <c r="A957" s="8" t="s">
        <v>962</v>
      </c>
      <c r="B957" s="43" t="s">
        <v>1305</v>
      </c>
      <c r="C957" s="44"/>
      <c r="D957" s="9" t="s">
        <v>31</v>
      </c>
      <c r="E957" s="8" t="s">
        <v>526</v>
      </c>
      <c r="F957" s="45" t="s">
        <v>527</v>
      </c>
      <c r="G957" s="46"/>
      <c r="H957" s="2" t="s">
        <v>16</v>
      </c>
      <c r="I957" s="43" t="s">
        <v>201</v>
      </c>
      <c r="J957" s="44"/>
      <c r="K957" s="50">
        <v>74</v>
      </c>
      <c r="L957" s="51"/>
      <c r="M957" s="52"/>
    </row>
    <row r="958" spans="1:13" ht="14.25">
      <c r="A958" s="8" t="s">
        <v>962</v>
      </c>
      <c r="B958" s="43" t="s">
        <v>222</v>
      </c>
      <c r="C958" s="44"/>
      <c r="D958" s="9" t="s">
        <v>31</v>
      </c>
      <c r="E958" s="8" t="s">
        <v>526</v>
      </c>
      <c r="F958" s="45" t="s">
        <v>527</v>
      </c>
      <c r="G958" s="46"/>
      <c r="H958" s="2" t="s">
        <v>16</v>
      </c>
      <c r="I958" s="43" t="s">
        <v>201</v>
      </c>
      <c r="J958" s="44"/>
      <c r="K958" s="50">
        <v>369</v>
      </c>
      <c r="L958" s="51"/>
      <c r="M958" s="52"/>
    </row>
    <row r="959" spans="1:13" ht="14.25">
      <c r="A959" s="8" t="s">
        <v>962</v>
      </c>
      <c r="B959" s="43" t="s">
        <v>1306</v>
      </c>
      <c r="C959" s="44"/>
      <c r="D959" s="9" t="s">
        <v>31</v>
      </c>
      <c r="E959" s="8" t="s">
        <v>526</v>
      </c>
      <c r="F959" s="45" t="s">
        <v>527</v>
      </c>
      <c r="G959" s="46"/>
      <c r="H959" s="2" t="s">
        <v>16</v>
      </c>
      <c r="I959" s="43" t="s">
        <v>201</v>
      </c>
      <c r="J959" s="44"/>
      <c r="K959" s="50">
        <v>187</v>
      </c>
      <c r="L959" s="51"/>
      <c r="M959" s="52"/>
    </row>
    <row r="960" spans="1:13" ht="14.25">
      <c r="A960" s="8" t="s">
        <v>962</v>
      </c>
      <c r="B960" s="43" t="s">
        <v>1307</v>
      </c>
      <c r="C960" s="44"/>
      <c r="D960" s="9" t="s">
        <v>31</v>
      </c>
      <c r="E960" s="8" t="s">
        <v>526</v>
      </c>
      <c r="F960" s="45" t="s">
        <v>527</v>
      </c>
      <c r="G960" s="46"/>
      <c r="H960" s="2" t="s">
        <v>16</v>
      </c>
      <c r="I960" s="43" t="s">
        <v>201</v>
      </c>
      <c r="J960" s="44"/>
      <c r="K960" s="50">
        <v>178</v>
      </c>
      <c r="L960" s="51"/>
      <c r="M960" s="52"/>
    </row>
    <row r="961" spans="1:13" ht="14.25">
      <c r="A961" s="8" t="s">
        <v>962</v>
      </c>
      <c r="B961" s="43" t="s">
        <v>1308</v>
      </c>
      <c r="C961" s="44"/>
      <c r="D961" s="9" t="s">
        <v>31</v>
      </c>
      <c r="E961" s="8" t="s">
        <v>526</v>
      </c>
      <c r="F961" s="45" t="s">
        <v>527</v>
      </c>
      <c r="G961" s="46"/>
      <c r="H961" s="2" t="s">
        <v>16</v>
      </c>
      <c r="I961" s="43" t="s">
        <v>201</v>
      </c>
      <c r="J961" s="44"/>
      <c r="K961" s="50">
        <v>67</v>
      </c>
      <c r="L961" s="51"/>
      <c r="M961" s="52"/>
    </row>
    <row r="962" spans="1:13" ht="14.25">
      <c r="A962" s="8" t="s">
        <v>962</v>
      </c>
      <c r="B962" s="43" t="s">
        <v>1309</v>
      </c>
      <c r="C962" s="44"/>
      <c r="D962" s="9" t="s">
        <v>31</v>
      </c>
      <c r="E962" s="8" t="s">
        <v>526</v>
      </c>
      <c r="F962" s="45" t="s">
        <v>527</v>
      </c>
      <c r="G962" s="46"/>
      <c r="H962" s="2" t="s">
        <v>16</v>
      </c>
      <c r="I962" s="43" t="s">
        <v>201</v>
      </c>
      <c r="J962" s="44"/>
      <c r="K962" s="50">
        <v>72</v>
      </c>
      <c r="L962" s="51"/>
      <c r="M962" s="52"/>
    </row>
    <row r="963" spans="1:13" ht="14.25">
      <c r="A963" s="8" t="s">
        <v>962</v>
      </c>
      <c r="B963" s="43" t="s">
        <v>594</v>
      </c>
      <c r="C963" s="44"/>
      <c r="D963" s="9" t="s">
        <v>31</v>
      </c>
      <c r="E963" s="8" t="s">
        <v>526</v>
      </c>
      <c r="F963" s="45" t="s">
        <v>527</v>
      </c>
      <c r="G963" s="46"/>
      <c r="H963" s="2" t="s">
        <v>16</v>
      </c>
      <c r="I963" s="43" t="s">
        <v>201</v>
      </c>
      <c r="J963" s="44"/>
      <c r="K963" s="50">
        <v>98</v>
      </c>
      <c r="L963" s="51"/>
      <c r="M963" s="52"/>
    </row>
    <row r="964" spans="1:13" ht="14.25">
      <c r="A964" s="8" t="s">
        <v>962</v>
      </c>
      <c r="B964" s="43" t="s">
        <v>1310</v>
      </c>
      <c r="C964" s="44"/>
      <c r="D964" s="9" t="s">
        <v>31</v>
      </c>
      <c r="E964" s="8" t="s">
        <v>526</v>
      </c>
      <c r="F964" s="45" t="s">
        <v>527</v>
      </c>
      <c r="G964" s="46"/>
      <c r="H964" s="2" t="s">
        <v>16</v>
      </c>
      <c r="I964" s="43" t="s">
        <v>201</v>
      </c>
      <c r="J964" s="44"/>
      <c r="K964" s="50">
        <v>250</v>
      </c>
      <c r="L964" s="51"/>
      <c r="M964" s="52"/>
    </row>
    <row r="965" spans="1:13" ht="14.25">
      <c r="A965" s="8" t="s">
        <v>962</v>
      </c>
      <c r="B965" s="43" t="s">
        <v>40</v>
      </c>
      <c r="C965" s="44"/>
      <c r="D965" s="9" t="s">
        <v>31</v>
      </c>
      <c r="E965" s="8" t="s">
        <v>522</v>
      </c>
      <c r="F965" s="45" t="s">
        <v>523</v>
      </c>
      <c r="G965" s="46"/>
      <c r="H965" s="2" t="s">
        <v>16</v>
      </c>
      <c r="I965" s="43" t="s">
        <v>201</v>
      </c>
      <c r="J965" s="44"/>
      <c r="K965" s="50">
        <v>227</v>
      </c>
      <c r="L965" s="51"/>
      <c r="M965" s="52"/>
    </row>
    <row r="966" spans="1:13" ht="14.25">
      <c r="A966" s="8" t="s">
        <v>962</v>
      </c>
      <c r="B966" s="43" t="s">
        <v>1311</v>
      </c>
      <c r="C966" s="44"/>
      <c r="D966" s="9" t="s">
        <v>31</v>
      </c>
      <c r="E966" s="8" t="s">
        <v>522</v>
      </c>
      <c r="F966" s="45" t="s">
        <v>523</v>
      </c>
      <c r="G966" s="46"/>
      <c r="H966" s="2" t="s">
        <v>16</v>
      </c>
      <c r="I966" s="43" t="s">
        <v>201</v>
      </c>
      <c r="J966" s="44"/>
      <c r="K966" s="50">
        <v>90</v>
      </c>
      <c r="L966" s="51"/>
      <c r="M966" s="52"/>
    </row>
    <row r="967" spans="1:13" ht="14.25">
      <c r="A967" s="8" t="s">
        <v>962</v>
      </c>
      <c r="B967" s="43" t="s">
        <v>1312</v>
      </c>
      <c r="C967" s="44"/>
      <c r="D967" s="9" t="s">
        <v>31</v>
      </c>
      <c r="E967" s="8" t="s">
        <v>522</v>
      </c>
      <c r="F967" s="45" t="s">
        <v>523</v>
      </c>
      <c r="G967" s="46"/>
      <c r="H967" s="2" t="s">
        <v>16</v>
      </c>
      <c r="I967" s="43" t="s">
        <v>201</v>
      </c>
      <c r="J967" s="44"/>
      <c r="K967" s="50">
        <v>20</v>
      </c>
      <c r="L967" s="51"/>
      <c r="M967" s="52"/>
    </row>
    <row r="968" spans="1:13" ht="14.25">
      <c r="A968" s="8" t="s">
        <v>962</v>
      </c>
      <c r="B968" s="43" t="s">
        <v>202</v>
      </c>
      <c r="C968" s="44"/>
      <c r="D968" s="9" t="s">
        <v>31</v>
      </c>
      <c r="E968" s="8" t="s">
        <v>522</v>
      </c>
      <c r="F968" s="45" t="s">
        <v>523</v>
      </c>
      <c r="G968" s="46"/>
      <c r="H968" s="2" t="s">
        <v>16</v>
      </c>
      <c r="I968" s="43" t="s">
        <v>201</v>
      </c>
      <c r="J968" s="44"/>
      <c r="K968" s="50">
        <v>17</v>
      </c>
      <c r="L968" s="51"/>
      <c r="M968" s="52"/>
    </row>
    <row r="969" spans="1:13" ht="14.25">
      <c r="A969" s="8" t="s">
        <v>969</v>
      </c>
      <c r="B969" s="43" t="s">
        <v>1313</v>
      </c>
      <c r="C969" s="44"/>
      <c r="D969" s="9" t="s">
        <v>31</v>
      </c>
      <c r="E969" s="8" t="s">
        <v>526</v>
      </c>
      <c r="F969" s="45" t="s">
        <v>527</v>
      </c>
      <c r="G969" s="46"/>
      <c r="H969" s="2" t="s">
        <v>16</v>
      </c>
      <c r="I969" s="43" t="s">
        <v>201</v>
      </c>
      <c r="J969" s="44"/>
      <c r="K969" s="50">
        <v>347</v>
      </c>
      <c r="L969" s="51"/>
      <c r="M969" s="52"/>
    </row>
    <row r="970" spans="1:13" ht="14.25">
      <c r="A970" s="8" t="s">
        <v>969</v>
      </c>
      <c r="B970" s="43" t="s">
        <v>1314</v>
      </c>
      <c r="C970" s="44"/>
      <c r="D970" s="9" t="s">
        <v>31</v>
      </c>
      <c r="E970" s="8" t="s">
        <v>526</v>
      </c>
      <c r="F970" s="45" t="s">
        <v>527</v>
      </c>
      <c r="G970" s="46"/>
      <c r="H970" s="2" t="s">
        <v>16</v>
      </c>
      <c r="I970" s="43" t="s">
        <v>201</v>
      </c>
      <c r="J970" s="44"/>
      <c r="K970" s="50">
        <v>195</v>
      </c>
      <c r="L970" s="51"/>
      <c r="M970" s="52"/>
    </row>
    <row r="971" spans="1:13" ht="14.25">
      <c r="A971" s="8" t="s">
        <v>969</v>
      </c>
      <c r="B971" s="43" t="s">
        <v>923</v>
      </c>
      <c r="C971" s="44"/>
      <c r="D971" s="9" t="s">
        <v>31</v>
      </c>
      <c r="E971" s="8" t="s">
        <v>522</v>
      </c>
      <c r="F971" s="45" t="s">
        <v>523</v>
      </c>
      <c r="G971" s="46"/>
      <c r="H971" s="2" t="s">
        <v>16</v>
      </c>
      <c r="I971" s="43" t="s">
        <v>201</v>
      </c>
      <c r="J971" s="44"/>
      <c r="K971" s="50">
        <v>67</v>
      </c>
      <c r="L971" s="51"/>
      <c r="M971" s="52"/>
    </row>
    <row r="972" spans="1:13" ht="14.25">
      <c r="A972" s="8" t="s">
        <v>969</v>
      </c>
      <c r="B972" s="43" t="s">
        <v>1315</v>
      </c>
      <c r="C972" s="44"/>
      <c r="D972" s="9" t="s">
        <v>31</v>
      </c>
      <c r="E972" s="8" t="s">
        <v>522</v>
      </c>
      <c r="F972" s="45" t="s">
        <v>523</v>
      </c>
      <c r="G972" s="46"/>
      <c r="H972" s="2" t="s">
        <v>16</v>
      </c>
      <c r="I972" s="43" t="s">
        <v>201</v>
      </c>
      <c r="J972" s="44"/>
      <c r="K972" s="50">
        <v>75</v>
      </c>
      <c r="L972" s="51"/>
      <c r="M972" s="52"/>
    </row>
    <row r="973" spans="1:13" ht="14.25">
      <c r="A973" s="8" t="s">
        <v>969</v>
      </c>
      <c r="B973" s="43" t="s">
        <v>1316</v>
      </c>
      <c r="C973" s="44"/>
      <c r="D973" s="9" t="s">
        <v>31</v>
      </c>
      <c r="E973" s="8" t="s">
        <v>526</v>
      </c>
      <c r="F973" s="45" t="s">
        <v>527</v>
      </c>
      <c r="G973" s="46"/>
      <c r="H973" s="2" t="s">
        <v>16</v>
      </c>
      <c r="I973" s="43" t="s">
        <v>201</v>
      </c>
      <c r="J973" s="44"/>
      <c r="K973" s="50">
        <v>193</v>
      </c>
      <c r="L973" s="51"/>
      <c r="M973" s="52"/>
    </row>
    <row r="974" spans="1:13" ht="14.25">
      <c r="A974" s="8" t="s">
        <v>969</v>
      </c>
      <c r="B974" s="43" t="s">
        <v>1317</v>
      </c>
      <c r="C974" s="44"/>
      <c r="D974" s="9" t="s">
        <v>31</v>
      </c>
      <c r="E974" s="8" t="s">
        <v>522</v>
      </c>
      <c r="F974" s="45" t="s">
        <v>523</v>
      </c>
      <c r="G974" s="46"/>
      <c r="H974" s="2" t="s">
        <v>16</v>
      </c>
      <c r="I974" s="43" t="s">
        <v>201</v>
      </c>
      <c r="J974" s="44"/>
      <c r="K974" s="50">
        <v>157</v>
      </c>
      <c r="L974" s="51"/>
      <c r="M974" s="52"/>
    </row>
    <row r="975" spans="1:13" ht="14.25">
      <c r="A975" s="8" t="s">
        <v>969</v>
      </c>
      <c r="B975" s="43" t="s">
        <v>1318</v>
      </c>
      <c r="C975" s="44"/>
      <c r="D975" s="9" t="s">
        <v>31</v>
      </c>
      <c r="E975" s="8" t="s">
        <v>526</v>
      </c>
      <c r="F975" s="45" t="s">
        <v>527</v>
      </c>
      <c r="G975" s="46"/>
      <c r="H975" s="2" t="s">
        <v>16</v>
      </c>
      <c r="I975" s="43" t="s">
        <v>201</v>
      </c>
      <c r="J975" s="44"/>
      <c r="K975" s="50">
        <v>105</v>
      </c>
      <c r="L975" s="51"/>
      <c r="M975" s="52"/>
    </row>
    <row r="976" spans="1:13" ht="14.25">
      <c r="A976" s="8" t="s">
        <v>969</v>
      </c>
      <c r="B976" s="43" t="s">
        <v>1319</v>
      </c>
      <c r="C976" s="44"/>
      <c r="D976" s="9" t="s">
        <v>31</v>
      </c>
      <c r="E976" s="8" t="s">
        <v>522</v>
      </c>
      <c r="F976" s="45" t="s">
        <v>523</v>
      </c>
      <c r="G976" s="46"/>
      <c r="H976" s="2" t="s">
        <v>16</v>
      </c>
      <c r="I976" s="43" t="s">
        <v>201</v>
      </c>
      <c r="J976" s="44"/>
      <c r="K976" s="50">
        <v>266</v>
      </c>
      <c r="L976" s="51"/>
      <c r="M976" s="52"/>
    </row>
    <row r="977" spans="1:13" ht="14.25">
      <c r="A977" s="8" t="s">
        <v>969</v>
      </c>
      <c r="B977" s="43" t="s">
        <v>1320</v>
      </c>
      <c r="C977" s="44"/>
      <c r="D977" s="9" t="s">
        <v>31</v>
      </c>
      <c r="E977" s="8" t="s">
        <v>526</v>
      </c>
      <c r="F977" s="45" t="s">
        <v>527</v>
      </c>
      <c r="G977" s="46"/>
      <c r="H977" s="2" t="s">
        <v>16</v>
      </c>
      <c r="I977" s="43" t="s">
        <v>201</v>
      </c>
      <c r="J977" s="44"/>
      <c r="K977" s="50">
        <v>207</v>
      </c>
      <c r="L977" s="51"/>
      <c r="M977" s="52"/>
    </row>
    <row r="978" spans="1:13" ht="14.25">
      <c r="A978" s="8" t="s">
        <v>969</v>
      </c>
      <c r="B978" s="43" t="s">
        <v>1321</v>
      </c>
      <c r="C978" s="44"/>
      <c r="D978" s="9" t="s">
        <v>31</v>
      </c>
      <c r="E978" s="8" t="s">
        <v>526</v>
      </c>
      <c r="F978" s="45" t="s">
        <v>527</v>
      </c>
      <c r="G978" s="46"/>
      <c r="H978" s="2" t="s">
        <v>16</v>
      </c>
      <c r="I978" s="43" t="s">
        <v>201</v>
      </c>
      <c r="J978" s="44"/>
      <c r="K978" s="50">
        <v>137</v>
      </c>
      <c r="L978" s="51"/>
      <c r="M978" s="52"/>
    </row>
    <row r="979" spans="1:13" ht="14.25">
      <c r="A979" s="8" t="s">
        <v>969</v>
      </c>
      <c r="B979" s="43" t="s">
        <v>1322</v>
      </c>
      <c r="C979" s="44"/>
      <c r="D979" s="9" t="s">
        <v>31</v>
      </c>
      <c r="E979" s="8" t="s">
        <v>526</v>
      </c>
      <c r="F979" s="45" t="s">
        <v>527</v>
      </c>
      <c r="G979" s="46"/>
      <c r="H979" s="2" t="s">
        <v>16</v>
      </c>
      <c r="I979" s="43" t="s">
        <v>201</v>
      </c>
      <c r="J979" s="44"/>
      <c r="K979" s="50">
        <v>238</v>
      </c>
      <c r="L979" s="51"/>
      <c r="M979" s="52"/>
    </row>
    <row r="980" spans="1:13" ht="14.25">
      <c r="A980" s="8" t="s">
        <v>969</v>
      </c>
      <c r="B980" s="43" t="s">
        <v>1323</v>
      </c>
      <c r="C980" s="44"/>
      <c r="D980" s="9" t="s">
        <v>31</v>
      </c>
      <c r="E980" s="8" t="s">
        <v>522</v>
      </c>
      <c r="F980" s="45" t="s">
        <v>523</v>
      </c>
      <c r="G980" s="46"/>
      <c r="H980" s="2" t="s">
        <v>16</v>
      </c>
      <c r="I980" s="43" t="s">
        <v>201</v>
      </c>
      <c r="J980" s="44"/>
      <c r="K980" s="50">
        <v>115</v>
      </c>
      <c r="L980" s="51"/>
      <c r="M980" s="52"/>
    </row>
    <row r="981" spans="1:13" ht="14.25">
      <c r="A981" s="8" t="s">
        <v>969</v>
      </c>
      <c r="B981" s="43" t="s">
        <v>1324</v>
      </c>
      <c r="C981" s="44"/>
      <c r="D981" s="9" t="s">
        <v>31</v>
      </c>
      <c r="E981" s="8" t="s">
        <v>526</v>
      </c>
      <c r="F981" s="45" t="s">
        <v>527</v>
      </c>
      <c r="G981" s="46"/>
      <c r="H981" s="2" t="s">
        <v>16</v>
      </c>
      <c r="I981" s="43" t="s">
        <v>201</v>
      </c>
      <c r="J981" s="44"/>
      <c r="K981" s="50">
        <v>355</v>
      </c>
      <c r="L981" s="51"/>
      <c r="M981" s="52"/>
    </row>
    <row r="982" spans="1:13" ht="14.25">
      <c r="A982" s="8" t="s">
        <v>969</v>
      </c>
      <c r="B982" s="43" t="s">
        <v>1325</v>
      </c>
      <c r="C982" s="44"/>
      <c r="D982" s="9" t="s">
        <v>31</v>
      </c>
      <c r="E982" s="8" t="s">
        <v>526</v>
      </c>
      <c r="F982" s="45" t="s">
        <v>527</v>
      </c>
      <c r="G982" s="46"/>
      <c r="H982" s="2" t="s">
        <v>16</v>
      </c>
      <c r="I982" s="43" t="s">
        <v>201</v>
      </c>
      <c r="J982" s="44"/>
      <c r="K982" s="50">
        <v>179</v>
      </c>
      <c r="L982" s="51"/>
      <c r="M982" s="52"/>
    </row>
    <row r="983" spans="1:13" ht="14.25">
      <c r="A983" s="8" t="s">
        <v>969</v>
      </c>
      <c r="B983" s="43" t="s">
        <v>1326</v>
      </c>
      <c r="C983" s="44"/>
      <c r="D983" s="9" t="s">
        <v>31</v>
      </c>
      <c r="E983" s="8" t="s">
        <v>526</v>
      </c>
      <c r="F983" s="45" t="s">
        <v>527</v>
      </c>
      <c r="G983" s="46"/>
      <c r="H983" s="2" t="s">
        <v>16</v>
      </c>
      <c r="I983" s="43" t="s">
        <v>201</v>
      </c>
      <c r="J983" s="44"/>
      <c r="K983" s="50">
        <v>329</v>
      </c>
      <c r="L983" s="51"/>
      <c r="M983" s="52"/>
    </row>
    <row r="984" spans="1:13" ht="14.25">
      <c r="A984" s="8" t="s">
        <v>969</v>
      </c>
      <c r="B984" s="43" t="s">
        <v>683</v>
      </c>
      <c r="C984" s="44"/>
      <c r="D984" s="9" t="s">
        <v>31</v>
      </c>
      <c r="E984" s="8" t="s">
        <v>522</v>
      </c>
      <c r="F984" s="45" t="s">
        <v>523</v>
      </c>
      <c r="G984" s="46"/>
      <c r="H984" s="2" t="s">
        <v>16</v>
      </c>
      <c r="I984" s="43" t="s">
        <v>201</v>
      </c>
      <c r="J984" s="44"/>
      <c r="K984" s="50">
        <v>40</v>
      </c>
      <c r="L984" s="51"/>
      <c r="M984" s="52"/>
    </row>
    <row r="985" spans="1:13" ht="14.25">
      <c r="A985" s="8" t="s">
        <v>969</v>
      </c>
      <c r="B985" s="43" t="s">
        <v>1327</v>
      </c>
      <c r="C985" s="44"/>
      <c r="D985" s="9" t="s">
        <v>31</v>
      </c>
      <c r="E985" s="8" t="s">
        <v>526</v>
      </c>
      <c r="F985" s="45" t="s">
        <v>527</v>
      </c>
      <c r="G985" s="46"/>
      <c r="H985" s="2" t="s">
        <v>16</v>
      </c>
      <c r="I985" s="43" t="s">
        <v>201</v>
      </c>
      <c r="J985" s="44"/>
      <c r="K985" s="50">
        <v>297</v>
      </c>
      <c r="L985" s="51"/>
      <c r="M985" s="52"/>
    </row>
    <row r="986" spans="1:13" ht="14.25">
      <c r="A986" s="53" t="s">
        <v>695</v>
      </c>
      <c r="B986" s="54"/>
      <c r="C986" s="54"/>
      <c r="D986" s="54"/>
      <c r="E986" s="54" t="s">
        <v>696</v>
      </c>
      <c r="F986" s="54"/>
      <c r="G986" s="54"/>
      <c r="H986" s="6" t="s">
        <v>26</v>
      </c>
      <c r="I986" s="57" t="s">
        <v>27</v>
      </c>
      <c r="J986" s="58"/>
      <c r="K986" s="59">
        <v>4083.23</v>
      </c>
      <c r="L986" s="59"/>
      <c r="M986" s="60"/>
    </row>
    <row r="987" spans="1:13" ht="14.25">
      <c r="A987" s="55"/>
      <c r="B987" s="56"/>
      <c r="C987" s="56"/>
      <c r="D987" s="56"/>
      <c r="E987" s="56"/>
      <c r="F987" s="56"/>
      <c r="G987" s="56"/>
      <c r="H987" s="7" t="s">
        <v>26</v>
      </c>
      <c r="I987" s="61" t="s">
        <v>28</v>
      </c>
      <c r="J987" s="62"/>
      <c r="K987" s="63">
        <v>0</v>
      </c>
      <c r="L987" s="63"/>
      <c r="M987" s="64"/>
    </row>
    <row r="988" spans="1:13" ht="14.25">
      <c r="A988" s="8" t="s">
        <v>953</v>
      </c>
      <c r="B988" s="43" t="s">
        <v>1328</v>
      </c>
      <c r="C988" s="44"/>
      <c r="D988" s="9" t="s">
        <v>31</v>
      </c>
      <c r="E988" s="8" t="s">
        <v>522</v>
      </c>
      <c r="F988" s="45" t="s">
        <v>523</v>
      </c>
      <c r="G988" s="46"/>
      <c r="H988" s="2" t="s">
        <v>17</v>
      </c>
      <c r="I988" s="43" t="s">
        <v>201</v>
      </c>
      <c r="J988" s="44"/>
      <c r="K988" s="50">
        <v>68</v>
      </c>
      <c r="L988" s="51"/>
      <c r="M988" s="52"/>
    </row>
    <row r="989" spans="1:13" ht="14.25">
      <c r="A989" s="8" t="s">
        <v>956</v>
      </c>
      <c r="B989" s="43" t="s">
        <v>1329</v>
      </c>
      <c r="C989" s="44"/>
      <c r="D989" s="9" t="s">
        <v>31</v>
      </c>
      <c r="E989" s="8" t="s">
        <v>522</v>
      </c>
      <c r="F989" s="45" t="s">
        <v>523</v>
      </c>
      <c r="G989" s="46"/>
      <c r="H989" s="2" t="s">
        <v>17</v>
      </c>
      <c r="I989" s="43" t="s">
        <v>201</v>
      </c>
      <c r="J989" s="44"/>
      <c r="K989" s="50">
        <v>18</v>
      </c>
      <c r="L989" s="51"/>
      <c r="M989" s="52"/>
    </row>
    <row r="990" spans="1:13" ht="14.25">
      <c r="A990" s="8" t="s">
        <v>956</v>
      </c>
      <c r="B990" s="43" t="s">
        <v>1330</v>
      </c>
      <c r="C990" s="44"/>
      <c r="D990" s="9" t="s">
        <v>31</v>
      </c>
      <c r="E990" s="8" t="s">
        <v>522</v>
      </c>
      <c r="F990" s="45" t="s">
        <v>523</v>
      </c>
      <c r="G990" s="46"/>
      <c r="H990" s="2" t="s">
        <v>16</v>
      </c>
      <c r="I990" s="43" t="s">
        <v>201</v>
      </c>
      <c r="J990" s="44"/>
      <c r="K990" s="50">
        <v>76</v>
      </c>
      <c r="L990" s="51"/>
      <c r="M990" s="52"/>
    </row>
    <row r="991" spans="1:13" ht="14.25">
      <c r="A991" s="8" t="s">
        <v>956</v>
      </c>
      <c r="B991" s="43" t="s">
        <v>669</v>
      </c>
      <c r="C991" s="44"/>
      <c r="D991" s="9" t="s">
        <v>31</v>
      </c>
      <c r="E991" s="8" t="s">
        <v>522</v>
      </c>
      <c r="F991" s="45" t="s">
        <v>523</v>
      </c>
      <c r="G991" s="46"/>
      <c r="H991" s="2" t="s">
        <v>16</v>
      </c>
      <c r="I991" s="43" t="s">
        <v>201</v>
      </c>
      <c r="J991" s="44"/>
      <c r="K991" s="50">
        <v>110</v>
      </c>
      <c r="L991" s="51"/>
      <c r="M991" s="52"/>
    </row>
    <row r="992" spans="1:13" ht="14.25">
      <c r="A992" s="8" t="s">
        <v>956</v>
      </c>
      <c r="B992" s="43" t="s">
        <v>1331</v>
      </c>
      <c r="C992" s="44"/>
      <c r="D992" s="9" t="s">
        <v>31</v>
      </c>
      <c r="E992" s="8" t="s">
        <v>522</v>
      </c>
      <c r="F992" s="45" t="s">
        <v>523</v>
      </c>
      <c r="G992" s="46"/>
      <c r="H992" s="2" t="s">
        <v>17</v>
      </c>
      <c r="I992" s="43" t="s">
        <v>201</v>
      </c>
      <c r="J992" s="44"/>
      <c r="K992" s="50">
        <v>30</v>
      </c>
      <c r="L992" s="51"/>
      <c r="M992" s="52"/>
    </row>
    <row r="993" spans="1:13" ht="14.25">
      <c r="A993" s="8" t="s">
        <v>956</v>
      </c>
      <c r="B993" s="43" t="s">
        <v>269</v>
      </c>
      <c r="C993" s="44"/>
      <c r="D993" s="9" t="s">
        <v>31</v>
      </c>
      <c r="E993" s="8" t="s">
        <v>526</v>
      </c>
      <c r="F993" s="45" t="s">
        <v>527</v>
      </c>
      <c r="G993" s="46"/>
      <c r="H993" s="2" t="s">
        <v>16</v>
      </c>
      <c r="I993" s="43" t="s">
        <v>201</v>
      </c>
      <c r="J993" s="44"/>
      <c r="K993" s="50">
        <v>43</v>
      </c>
      <c r="L993" s="51"/>
      <c r="M993" s="52"/>
    </row>
    <row r="994" spans="1:13" ht="14.25">
      <c r="A994" s="8" t="s">
        <v>956</v>
      </c>
      <c r="B994" s="43" t="s">
        <v>1332</v>
      </c>
      <c r="C994" s="44"/>
      <c r="D994" s="9" t="s">
        <v>31</v>
      </c>
      <c r="E994" s="8" t="s">
        <v>526</v>
      </c>
      <c r="F994" s="45" t="s">
        <v>527</v>
      </c>
      <c r="G994" s="46"/>
      <c r="H994" s="2" t="s">
        <v>17</v>
      </c>
      <c r="I994" s="43" t="s">
        <v>201</v>
      </c>
      <c r="J994" s="44"/>
      <c r="K994" s="50">
        <v>28</v>
      </c>
      <c r="L994" s="51"/>
      <c r="M994" s="52"/>
    </row>
    <row r="995" spans="1:13" ht="14.25">
      <c r="A995" s="8" t="s">
        <v>958</v>
      </c>
      <c r="B995" s="43" t="s">
        <v>1333</v>
      </c>
      <c r="C995" s="44"/>
      <c r="D995" s="9" t="s">
        <v>31</v>
      </c>
      <c r="E995" s="8" t="s">
        <v>522</v>
      </c>
      <c r="F995" s="45" t="s">
        <v>523</v>
      </c>
      <c r="G995" s="46"/>
      <c r="H995" s="2" t="s">
        <v>17</v>
      </c>
      <c r="I995" s="43" t="s">
        <v>201</v>
      </c>
      <c r="J995" s="44"/>
      <c r="K995" s="50">
        <v>73</v>
      </c>
      <c r="L995" s="51"/>
      <c r="M995" s="52"/>
    </row>
    <row r="996" spans="1:13" ht="14.25">
      <c r="A996" s="8" t="s">
        <v>958</v>
      </c>
      <c r="B996" s="43" t="s">
        <v>1334</v>
      </c>
      <c r="C996" s="44"/>
      <c r="D996" s="9" t="s">
        <v>31</v>
      </c>
      <c r="E996" s="8" t="s">
        <v>522</v>
      </c>
      <c r="F996" s="45" t="s">
        <v>523</v>
      </c>
      <c r="G996" s="46"/>
      <c r="H996" s="2" t="s">
        <v>17</v>
      </c>
      <c r="I996" s="43" t="s">
        <v>201</v>
      </c>
      <c r="J996" s="44"/>
      <c r="K996" s="50">
        <v>52</v>
      </c>
      <c r="L996" s="51"/>
      <c r="M996" s="52"/>
    </row>
    <row r="997" spans="1:13" ht="14.25">
      <c r="A997" s="8" t="s">
        <v>958</v>
      </c>
      <c r="B997" s="43" t="s">
        <v>1335</v>
      </c>
      <c r="C997" s="44"/>
      <c r="D997" s="9" t="s">
        <v>31</v>
      </c>
      <c r="E997" s="8" t="s">
        <v>522</v>
      </c>
      <c r="F997" s="45" t="s">
        <v>523</v>
      </c>
      <c r="G997" s="46"/>
      <c r="H997" s="2" t="s">
        <v>17</v>
      </c>
      <c r="I997" s="43" t="s">
        <v>201</v>
      </c>
      <c r="J997" s="44"/>
      <c r="K997" s="50">
        <v>104</v>
      </c>
      <c r="L997" s="51"/>
      <c r="M997" s="52"/>
    </row>
    <row r="998" spans="1:13" ht="14.25">
      <c r="A998" s="8" t="s">
        <v>958</v>
      </c>
      <c r="B998" s="43" t="s">
        <v>1336</v>
      </c>
      <c r="C998" s="44"/>
      <c r="D998" s="9" t="s">
        <v>31</v>
      </c>
      <c r="E998" s="8" t="s">
        <v>526</v>
      </c>
      <c r="F998" s="45" t="s">
        <v>527</v>
      </c>
      <c r="G998" s="46"/>
      <c r="H998" s="2" t="s">
        <v>17</v>
      </c>
      <c r="I998" s="43" t="s">
        <v>201</v>
      </c>
      <c r="J998" s="44"/>
      <c r="K998" s="50">
        <v>37</v>
      </c>
      <c r="L998" s="51"/>
      <c r="M998" s="52"/>
    </row>
    <row r="999" spans="1:13" ht="14.25">
      <c r="A999" s="8" t="s">
        <v>958</v>
      </c>
      <c r="B999" s="43" t="s">
        <v>1337</v>
      </c>
      <c r="C999" s="44"/>
      <c r="D999" s="9" t="s">
        <v>31</v>
      </c>
      <c r="E999" s="8" t="s">
        <v>526</v>
      </c>
      <c r="F999" s="45" t="s">
        <v>527</v>
      </c>
      <c r="G999" s="46"/>
      <c r="H999" s="2" t="s">
        <v>17</v>
      </c>
      <c r="I999" s="43" t="s">
        <v>201</v>
      </c>
      <c r="J999" s="44"/>
      <c r="K999" s="50">
        <v>28</v>
      </c>
      <c r="L999" s="51"/>
      <c r="M999" s="52"/>
    </row>
    <row r="1000" spans="1:13" ht="14.25">
      <c r="A1000" s="8" t="s">
        <v>958</v>
      </c>
      <c r="B1000" s="43" t="s">
        <v>1338</v>
      </c>
      <c r="C1000" s="44"/>
      <c r="D1000" s="9" t="s">
        <v>31</v>
      </c>
      <c r="E1000" s="8" t="s">
        <v>526</v>
      </c>
      <c r="F1000" s="45" t="s">
        <v>527</v>
      </c>
      <c r="G1000" s="46"/>
      <c r="H1000" s="2" t="s">
        <v>17</v>
      </c>
      <c r="I1000" s="43" t="s">
        <v>201</v>
      </c>
      <c r="J1000" s="44"/>
      <c r="K1000" s="50">
        <v>31</v>
      </c>
      <c r="L1000" s="51"/>
      <c r="M1000" s="52"/>
    </row>
    <row r="1001" spans="1:13" ht="14.25">
      <c r="A1001" s="8" t="s">
        <v>958</v>
      </c>
      <c r="B1001" s="43" t="s">
        <v>228</v>
      </c>
      <c r="C1001" s="44"/>
      <c r="D1001" s="9" t="s">
        <v>31</v>
      </c>
      <c r="E1001" s="8" t="s">
        <v>526</v>
      </c>
      <c r="F1001" s="45" t="s">
        <v>527</v>
      </c>
      <c r="G1001" s="46"/>
      <c r="H1001" s="2" t="s">
        <v>17</v>
      </c>
      <c r="I1001" s="43" t="s">
        <v>201</v>
      </c>
      <c r="J1001" s="44"/>
      <c r="K1001" s="50">
        <v>75</v>
      </c>
      <c r="L1001" s="51"/>
      <c r="M1001" s="52"/>
    </row>
    <row r="1002" spans="1:13" ht="14.25">
      <c r="A1002" s="8" t="s">
        <v>958</v>
      </c>
      <c r="B1002" s="43" t="s">
        <v>1339</v>
      </c>
      <c r="C1002" s="44"/>
      <c r="D1002" s="9" t="s">
        <v>31</v>
      </c>
      <c r="E1002" s="8" t="s">
        <v>526</v>
      </c>
      <c r="F1002" s="45" t="s">
        <v>527</v>
      </c>
      <c r="G1002" s="46"/>
      <c r="H1002" s="2" t="s">
        <v>17</v>
      </c>
      <c r="I1002" s="43" t="s">
        <v>201</v>
      </c>
      <c r="J1002" s="44"/>
      <c r="K1002" s="50">
        <v>22</v>
      </c>
      <c r="L1002" s="51"/>
      <c r="M1002" s="52"/>
    </row>
    <row r="1003" spans="1:13" ht="14.25">
      <c r="A1003" s="8" t="s">
        <v>960</v>
      </c>
      <c r="B1003" s="43" t="s">
        <v>1340</v>
      </c>
      <c r="C1003" s="44"/>
      <c r="D1003" s="9" t="s">
        <v>31</v>
      </c>
      <c r="E1003" s="8" t="s">
        <v>522</v>
      </c>
      <c r="F1003" s="45" t="s">
        <v>523</v>
      </c>
      <c r="G1003" s="46"/>
      <c r="H1003" s="2" t="s">
        <v>17</v>
      </c>
      <c r="I1003" s="43" t="s">
        <v>201</v>
      </c>
      <c r="J1003" s="44"/>
      <c r="K1003" s="50">
        <v>162</v>
      </c>
      <c r="L1003" s="51"/>
      <c r="M1003" s="52"/>
    </row>
    <row r="1004" spans="1:13" ht="14.25">
      <c r="A1004" s="8" t="s">
        <v>960</v>
      </c>
      <c r="B1004" s="43" t="s">
        <v>1207</v>
      </c>
      <c r="C1004" s="44"/>
      <c r="D1004" s="9" t="s">
        <v>31</v>
      </c>
      <c r="E1004" s="8" t="s">
        <v>522</v>
      </c>
      <c r="F1004" s="45" t="s">
        <v>523</v>
      </c>
      <c r="G1004" s="46"/>
      <c r="H1004" s="2" t="s">
        <v>17</v>
      </c>
      <c r="I1004" s="43" t="s">
        <v>201</v>
      </c>
      <c r="J1004" s="44"/>
      <c r="K1004" s="50">
        <v>34</v>
      </c>
      <c r="L1004" s="51"/>
      <c r="M1004" s="52"/>
    </row>
    <row r="1005" spans="1:13" ht="14.25">
      <c r="A1005" s="8" t="s">
        <v>960</v>
      </c>
      <c r="B1005" s="43" t="s">
        <v>1341</v>
      </c>
      <c r="C1005" s="44"/>
      <c r="D1005" s="9" t="s">
        <v>31</v>
      </c>
      <c r="E1005" s="8" t="s">
        <v>522</v>
      </c>
      <c r="F1005" s="45" t="s">
        <v>523</v>
      </c>
      <c r="G1005" s="46"/>
      <c r="H1005" s="2" t="s">
        <v>17</v>
      </c>
      <c r="I1005" s="43" t="s">
        <v>201</v>
      </c>
      <c r="J1005" s="44"/>
      <c r="K1005" s="50">
        <v>89</v>
      </c>
      <c r="L1005" s="51"/>
      <c r="M1005" s="52"/>
    </row>
    <row r="1006" spans="1:13" ht="14.25">
      <c r="A1006" s="8" t="s">
        <v>962</v>
      </c>
      <c r="B1006" s="43" t="s">
        <v>1342</v>
      </c>
      <c r="C1006" s="44"/>
      <c r="D1006" s="9" t="s">
        <v>31</v>
      </c>
      <c r="E1006" s="8" t="s">
        <v>522</v>
      </c>
      <c r="F1006" s="45" t="s">
        <v>523</v>
      </c>
      <c r="G1006" s="46"/>
      <c r="H1006" s="2" t="s">
        <v>17</v>
      </c>
      <c r="I1006" s="43" t="s">
        <v>201</v>
      </c>
      <c r="J1006" s="44"/>
      <c r="K1006" s="50">
        <v>34</v>
      </c>
      <c r="L1006" s="51"/>
      <c r="M1006" s="52"/>
    </row>
    <row r="1007" spans="1:13" ht="14.25">
      <c r="A1007" s="8" t="s">
        <v>962</v>
      </c>
      <c r="B1007" s="43" t="s">
        <v>1343</v>
      </c>
      <c r="C1007" s="44"/>
      <c r="D1007" s="9" t="s">
        <v>31</v>
      </c>
      <c r="E1007" s="8" t="s">
        <v>522</v>
      </c>
      <c r="F1007" s="45" t="s">
        <v>523</v>
      </c>
      <c r="G1007" s="46"/>
      <c r="H1007" s="2" t="s">
        <v>17</v>
      </c>
      <c r="I1007" s="43" t="s">
        <v>201</v>
      </c>
      <c r="J1007" s="44"/>
      <c r="K1007" s="50">
        <v>22</v>
      </c>
      <c r="L1007" s="51"/>
      <c r="M1007" s="52"/>
    </row>
    <row r="1008" spans="1:13" ht="14.25">
      <c r="A1008" s="8" t="s">
        <v>962</v>
      </c>
      <c r="B1008" s="43" t="s">
        <v>1344</v>
      </c>
      <c r="C1008" s="44"/>
      <c r="D1008" s="9" t="s">
        <v>31</v>
      </c>
      <c r="E1008" s="8" t="s">
        <v>526</v>
      </c>
      <c r="F1008" s="45" t="s">
        <v>527</v>
      </c>
      <c r="G1008" s="46"/>
      <c r="H1008" s="2" t="s">
        <v>17</v>
      </c>
      <c r="I1008" s="43" t="s">
        <v>201</v>
      </c>
      <c r="J1008" s="44"/>
      <c r="K1008" s="50">
        <v>50</v>
      </c>
      <c r="L1008" s="51"/>
      <c r="M1008" s="52"/>
    </row>
    <row r="1009" spans="1:13" ht="14.25">
      <c r="A1009" s="8" t="s">
        <v>969</v>
      </c>
      <c r="B1009" s="43" t="s">
        <v>1345</v>
      </c>
      <c r="C1009" s="44"/>
      <c r="D1009" s="9" t="s">
        <v>31</v>
      </c>
      <c r="E1009" s="8" t="s">
        <v>522</v>
      </c>
      <c r="F1009" s="45" t="s">
        <v>523</v>
      </c>
      <c r="G1009" s="46"/>
      <c r="H1009" s="2" t="s">
        <v>17</v>
      </c>
      <c r="I1009" s="43" t="s">
        <v>201</v>
      </c>
      <c r="J1009" s="44"/>
      <c r="K1009" s="50">
        <v>61</v>
      </c>
      <c r="L1009" s="51"/>
      <c r="M1009" s="52"/>
    </row>
    <row r="1010" spans="1:13" ht="14.25">
      <c r="A1010" s="8" t="s">
        <v>969</v>
      </c>
      <c r="B1010" s="43" t="s">
        <v>1346</v>
      </c>
      <c r="C1010" s="44"/>
      <c r="D1010" s="9" t="s">
        <v>31</v>
      </c>
      <c r="E1010" s="8" t="s">
        <v>522</v>
      </c>
      <c r="F1010" s="45" t="s">
        <v>523</v>
      </c>
      <c r="G1010" s="46"/>
      <c r="H1010" s="2" t="s">
        <v>17</v>
      </c>
      <c r="I1010" s="43" t="s">
        <v>201</v>
      </c>
      <c r="J1010" s="44"/>
      <c r="K1010" s="50">
        <v>101</v>
      </c>
      <c r="L1010" s="51"/>
      <c r="M1010" s="52"/>
    </row>
    <row r="1011" spans="1:13" ht="14.25">
      <c r="A1011" s="8" t="s">
        <v>969</v>
      </c>
      <c r="B1011" s="43" t="s">
        <v>1347</v>
      </c>
      <c r="C1011" s="44"/>
      <c r="D1011" s="9" t="s">
        <v>31</v>
      </c>
      <c r="E1011" s="8" t="s">
        <v>522</v>
      </c>
      <c r="F1011" s="45" t="s">
        <v>523</v>
      </c>
      <c r="G1011" s="46"/>
      <c r="H1011" s="2" t="s">
        <v>17</v>
      </c>
      <c r="I1011" s="43" t="s">
        <v>201</v>
      </c>
      <c r="J1011" s="44"/>
      <c r="K1011" s="50">
        <v>175</v>
      </c>
      <c r="L1011" s="51"/>
      <c r="M1011" s="52"/>
    </row>
    <row r="1012" spans="1:13" ht="14.25">
      <c r="A1012" s="8" t="s">
        <v>969</v>
      </c>
      <c r="B1012" s="43" t="s">
        <v>1348</v>
      </c>
      <c r="C1012" s="44"/>
      <c r="D1012" s="9" t="s">
        <v>31</v>
      </c>
      <c r="E1012" s="8" t="s">
        <v>522</v>
      </c>
      <c r="F1012" s="45" t="s">
        <v>523</v>
      </c>
      <c r="G1012" s="46"/>
      <c r="H1012" s="2" t="s">
        <v>16</v>
      </c>
      <c r="I1012" s="43" t="s">
        <v>201</v>
      </c>
      <c r="J1012" s="44"/>
      <c r="K1012" s="50">
        <v>105</v>
      </c>
      <c r="L1012" s="51"/>
      <c r="M1012" s="52"/>
    </row>
    <row r="1013" spans="1:13" ht="14.25">
      <c r="A1013" s="53" t="s">
        <v>723</v>
      </c>
      <c r="B1013" s="54"/>
      <c r="C1013" s="54"/>
      <c r="D1013" s="54"/>
      <c r="E1013" s="54" t="s">
        <v>724</v>
      </c>
      <c r="F1013" s="54"/>
      <c r="G1013" s="54"/>
      <c r="H1013" s="6" t="s">
        <v>26</v>
      </c>
      <c r="I1013" s="57" t="s">
        <v>27</v>
      </c>
      <c r="J1013" s="58"/>
      <c r="K1013" s="59">
        <v>0</v>
      </c>
      <c r="L1013" s="59"/>
      <c r="M1013" s="60"/>
    </row>
    <row r="1014" spans="1:13" ht="14.25">
      <c r="A1014" s="55"/>
      <c r="B1014" s="56"/>
      <c r="C1014" s="56"/>
      <c r="D1014" s="56"/>
      <c r="E1014" s="56"/>
      <c r="F1014" s="56"/>
      <c r="G1014" s="56"/>
      <c r="H1014" s="7" t="s">
        <v>26</v>
      </c>
      <c r="I1014" s="61" t="s">
        <v>201</v>
      </c>
      <c r="J1014" s="62"/>
      <c r="K1014" s="63">
        <f>K1015+K1016+K1017+K1018+K1019+K1020</f>
        <v>40381</v>
      </c>
      <c r="L1014" s="63"/>
      <c r="M1014" s="64"/>
    </row>
    <row r="1015" spans="1:13" ht="14.25">
      <c r="A1015" s="8" t="s">
        <v>953</v>
      </c>
      <c r="B1015" s="43" t="s">
        <v>401</v>
      </c>
      <c r="C1015" s="44"/>
      <c r="D1015" s="9" t="s">
        <v>402</v>
      </c>
      <c r="E1015" s="8" t="s">
        <v>725</v>
      </c>
      <c r="F1015" s="45" t="s">
        <v>726</v>
      </c>
      <c r="G1015" s="46"/>
      <c r="H1015" s="2" t="s">
        <v>92</v>
      </c>
      <c r="I1015" s="43" t="s">
        <v>201</v>
      </c>
      <c r="J1015" s="44"/>
      <c r="K1015" s="50">
        <v>6585</v>
      </c>
      <c r="L1015" s="51"/>
      <c r="M1015" s="52"/>
    </row>
    <row r="1016" spans="1:13" ht="14.25">
      <c r="A1016" s="8" t="s">
        <v>956</v>
      </c>
      <c r="B1016" s="43" t="s">
        <v>401</v>
      </c>
      <c r="C1016" s="44"/>
      <c r="D1016" s="9" t="s">
        <v>402</v>
      </c>
      <c r="E1016" s="8" t="s">
        <v>725</v>
      </c>
      <c r="F1016" s="45" t="s">
        <v>726</v>
      </c>
      <c r="G1016" s="46"/>
      <c r="H1016" s="2" t="s">
        <v>92</v>
      </c>
      <c r="I1016" s="43" t="s">
        <v>201</v>
      </c>
      <c r="J1016" s="44"/>
      <c r="K1016" s="50">
        <v>8533</v>
      </c>
      <c r="L1016" s="51"/>
      <c r="M1016" s="52"/>
    </row>
    <row r="1017" spans="1:13" ht="14.25">
      <c r="A1017" s="8" t="s">
        <v>958</v>
      </c>
      <c r="B1017" s="43" t="s">
        <v>401</v>
      </c>
      <c r="C1017" s="44"/>
      <c r="D1017" s="9" t="s">
        <v>402</v>
      </c>
      <c r="E1017" s="8" t="s">
        <v>725</v>
      </c>
      <c r="F1017" s="45" t="s">
        <v>726</v>
      </c>
      <c r="G1017" s="46"/>
      <c r="H1017" s="2" t="s">
        <v>92</v>
      </c>
      <c r="I1017" s="43" t="s">
        <v>201</v>
      </c>
      <c r="J1017" s="44"/>
      <c r="K1017" s="50">
        <v>6042</v>
      </c>
      <c r="L1017" s="51"/>
      <c r="M1017" s="52"/>
    </row>
    <row r="1018" spans="1:13" ht="14.25">
      <c r="A1018" s="8" t="s">
        <v>960</v>
      </c>
      <c r="B1018" s="43" t="s">
        <v>401</v>
      </c>
      <c r="C1018" s="44"/>
      <c r="D1018" s="9" t="s">
        <v>402</v>
      </c>
      <c r="E1018" s="8" t="s">
        <v>725</v>
      </c>
      <c r="F1018" s="45" t="s">
        <v>726</v>
      </c>
      <c r="G1018" s="46"/>
      <c r="H1018" s="2" t="s">
        <v>92</v>
      </c>
      <c r="I1018" s="43" t="s">
        <v>201</v>
      </c>
      <c r="J1018" s="44"/>
      <c r="K1018" s="50">
        <v>5349</v>
      </c>
      <c r="L1018" s="51"/>
      <c r="M1018" s="52"/>
    </row>
    <row r="1019" spans="1:13" ht="14.25">
      <c r="A1019" s="8" t="s">
        <v>962</v>
      </c>
      <c r="B1019" s="43" t="s">
        <v>401</v>
      </c>
      <c r="C1019" s="44"/>
      <c r="D1019" s="9" t="s">
        <v>402</v>
      </c>
      <c r="E1019" s="8" t="s">
        <v>725</v>
      </c>
      <c r="F1019" s="45" t="s">
        <v>726</v>
      </c>
      <c r="G1019" s="46"/>
      <c r="H1019" s="2" t="s">
        <v>92</v>
      </c>
      <c r="I1019" s="43" t="s">
        <v>201</v>
      </c>
      <c r="J1019" s="44"/>
      <c r="K1019" s="50">
        <v>8297</v>
      </c>
      <c r="L1019" s="51"/>
      <c r="M1019" s="52"/>
    </row>
    <row r="1020" spans="1:13" ht="14.25">
      <c r="A1020" s="8" t="s">
        <v>969</v>
      </c>
      <c r="B1020" s="43" t="s">
        <v>401</v>
      </c>
      <c r="C1020" s="44"/>
      <c r="D1020" s="9" t="s">
        <v>402</v>
      </c>
      <c r="E1020" s="8" t="s">
        <v>725</v>
      </c>
      <c r="F1020" s="45" t="s">
        <v>726</v>
      </c>
      <c r="G1020" s="46"/>
      <c r="H1020" s="2" t="s">
        <v>92</v>
      </c>
      <c r="I1020" s="43" t="s">
        <v>201</v>
      </c>
      <c r="J1020" s="44"/>
      <c r="K1020" s="50">
        <v>5575</v>
      </c>
      <c r="L1020" s="51"/>
      <c r="M1020" s="52"/>
    </row>
    <row r="1021" spans="1:13" ht="15" thickBot="1">
      <c r="A1021" s="65" t="s">
        <v>727</v>
      </c>
      <c r="B1021" s="66"/>
      <c r="C1021" s="66"/>
      <c r="D1021" s="66"/>
      <c r="E1021" s="66" t="s">
        <v>728</v>
      </c>
      <c r="F1021" s="66"/>
      <c r="G1021" s="66"/>
      <c r="H1021" s="66"/>
      <c r="I1021" s="66"/>
      <c r="J1021" s="66"/>
      <c r="K1021" s="66"/>
      <c r="L1021" s="66"/>
      <c r="M1021" s="67"/>
    </row>
    <row r="1022" spans="1:15" ht="15" thickBot="1">
      <c r="A1022" s="53" t="s">
        <v>729</v>
      </c>
      <c r="B1022" s="54"/>
      <c r="C1022" s="54"/>
      <c r="D1022" s="54"/>
      <c r="E1022" s="54" t="s">
        <v>730</v>
      </c>
      <c r="F1022" s="54"/>
      <c r="G1022" s="54"/>
      <c r="H1022" s="6" t="s">
        <v>26</v>
      </c>
      <c r="I1022" s="57" t="s">
        <v>27</v>
      </c>
      <c r="J1022" s="58"/>
      <c r="K1022" s="59">
        <v>0</v>
      </c>
      <c r="L1022" s="59"/>
      <c r="M1022" s="60"/>
      <c r="O1022" s="28"/>
    </row>
    <row r="1023" spans="1:16" ht="15" thickBot="1">
      <c r="A1023" s="55"/>
      <c r="B1023" s="56"/>
      <c r="C1023" s="56"/>
      <c r="D1023" s="56"/>
      <c r="E1023" s="56"/>
      <c r="F1023" s="56"/>
      <c r="G1023" s="56"/>
      <c r="H1023" s="7" t="s">
        <v>26</v>
      </c>
      <c r="I1023" s="61" t="s">
        <v>28</v>
      </c>
      <c r="J1023" s="62"/>
      <c r="K1023" s="63">
        <v>60</v>
      </c>
      <c r="L1023" s="63"/>
      <c r="M1023" s="64"/>
      <c r="P1023" s="28">
        <v>60</v>
      </c>
    </row>
    <row r="1024" spans="1:13" ht="14.25">
      <c r="A1024" s="8" t="s">
        <v>953</v>
      </c>
      <c r="B1024" s="43" t="s">
        <v>401</v>
      </c>
      <c r="C1024" s="44"/>
      <c r="D1024" s="9" t="s">
        <v>402</v>
      </c>
      <c r="E1024" s="8" t="s">
        <v>731</v>
      </c>
      <c r="F1024" s="45" t="s">
        <v>137</v>
      </c>
      <c r="G1024" s="46"/>
      <c r="H1024" s="2" t="s">
        <v>14</v>
      </c>
      <c r="I1024" s="43" t="s">
        <v>154</v>
      </c>
      <c r="J1024" s="44"/>
      <c r="K1024" s="50">
        <v>10</v>
      </c>
      <c r="L1024" s="51"/>
      <c r="M1024" s="52"/>
    </row>
    <row r="1025" spans="1:13" ht="14.25">
      <c r="A1025" s="8" t="s">
        <v>956</v>
      </c>
      <c r="B1025" s="43" t="s">
        <v>401</v>
      </c>
      <c r="C1025" s="44"/>
      <c r="D1025" s="9" t="s">
        <v>402</v>
      </c>
      <c r="E1025" s="8" t="s">
        <v>731</v>
      </c>
      <c r="F1025" s="45" t="s">
        <v>137</v>
      </c>
      <c r="G1025" s="46"/>
      <c r="H1025" s="2" t="s">
        <v>14</v>
      </c>
      <c r="I1025" s="43" t="s">
        <v>154</v>
      </c>
      <c r="J1025" s="44"/>
      <c r="K1025" s="50">
        <v>10</v>
      </c>
      <c r="L1025" s="51"/>
      <c r="M1025" s="52"/>
    </row>
    <row r="1026" spans="1:13" ht="14.25">
      <c r="A1026" s="8" t="s">
        <v>958</v>
      </c>
      <c r="B1026" s="43" t="s">
        <v>401</v>
      </c>
      <c r="C1026" s="44"/>
      <c r="D1026" s="9" t="s">
        <v>402</v>
      </c>
      <c r="E1026" s="8" t="s">
        <v>731</v>
      </c>
      <c r="F1026" s="45" t="s">
        <v>137</v>
      </c>
      <c r="G1026" s="46"/>
      <c r="H1026" s="2" t="s">
        <v>14</v>
      </c>
      <c r="I1026" s="43" t="s">
        <v>154</v>
      </c>
      <c r="J1026" s="44"/>
      <c r="K1026" s="50">
        <v>10</v>
      </c>
      <c r="L1026" s="51"/>
      <c r="M1026" s="52"/>
    </row>
    <row r="1027" spans="1:13" ht="14.25">
      <c r="A1027" s="8" t="s">
        <v>960</v>
      </c>
      <c r="B1027" s="43" t="s">
        <v>401</v>
      </c>
      <c r="C1027" s="44"/>
      <c r="D1027" s="9" t="s">
        <v>402</v>
      </c>
      <c r="E1027" s="8" t="s">
        <v>731</v>
      </c>
      <c r="F1027" s="45" t="s">
        <v>137</v>
      </c>
      <c r="G1027" s="46"/>
      <c r="H1027" s="2" t="s">
        <v>14</v>
      </c>
      <c r="I1027" s="43" t="s">
        <v>154</v>
      </c>
      <c r="J1027" s="44"/>
      <c r="K1027" s="50">
        <v>10</v>
      </c>
      <c r="L1027" s="51"/>
      <c r="M1027" s="52"/>
    </row>
    <row r="1028" spans="1:13" ht="14.25">
      <c r="A1028" s="8" t="s">
        <v>962</v>
      </c>
      <c r="B1028" s="43" t="s">
        <v>401</v>
      </c>
      <c r="C1028" s="44"/>
      <c r="D1028" s="9" t="s">
        <v>402</v>
      </c>
      <c r="E1028" s="8" t="s">
        <v>731</v>
      </c>
      <c r="F1028" s="45" t="s">
        <v>137</v>
      </c>
      <c r="G1028" s="46"/>
      <c r="H1028" s="2" t="s">
        <v>14</v>
      </c>
      <c r="I1028" s="43" t="s">
        <v>154</v>
      </c>
      <c r="J1028" s="44"/>
      <c r="K1028" s="50">
        <v>10</v>
      </c>
      <c r="L1028" s="51"/>
      <c r="M1028" s="52"/>
    </row>
    <row r="1029" spans="1:13" ht="15" thickBot="1">
      <c r="A1029" s="8" t="s">
        <v>969</v>
      </c>
      <c r="B1029" s="43" t="s">
        <v>401</v>
      </c>
      <c r="C1029" s="44"/>
      <c r="D1029" s="9" t="s">
        <v>402</v>
      </c>
      <c r="E1029" s="8" t="s">
        <v>731</v>
      </c>
      <c r="F1029" s="45" t="s">
        <v>137</v>
      </c>
      <c r="G1029" s="46"/>
      <c r="H1029" s="2" t="s">
        <v>14</v>
      </c>
      <c r="I1029" s="43" t="s">
        <v>154</v>
      </c>
      <c r="J1029" s="44"/>
      <c r="K1029" s="50">
        <v>10</v>
      </c>
      <c r="L1029" s="51"/>
      <c r="M1029" s="52"/>
    </row>
    <row r="1030" spans="1:15" ht="15" thickBot="1">
      <c r="A1030" s="53" t="s">
        <v>732</v>
      </c>
      <c r="B1030" s="54"/>
      <c r="C1030" s="54"/>
      <c r="D1030" s="54"/>
      <c r="E1030" s="54" t="s">
        <v>733</v>
      </c>
      <c r="F1030" s="54"/>
      <c r="G1030" s="54"/>
      <c r="H1030" s="6" t="s">
        <v>26</v>
      </c>
      <c r="I1030" s="57" t="s">
        <v>27</v>
      </c>
      <c r="J1030" s="58"/>
      <c r="K1030" s="59">
        <v>250</v>
      </c>
      <c r="L1030" s="59"/>
      <c r="M1030" s="60"/>
      <c r="O1030" s="28">
        <v>250</v>
      </c>
    </row>
    <row r="1031" spans="1:16" ht="15" thickBot="1">
      <c r="A1031" s="55"/>
      <c r="B1031" s="56"/>
      <c r="C1031" s="56"/>
      <c r="D1031" s="56"/>
      <c r="E1031" s="56"/>
      <c r="F1031" s="56"/>
      <c r="G1031" s="56"/>
      <c r="H1031" s="7" t="s">
        <v>26</v>
      </c>
      <c r="I1031" s="61" t="s">
        <v>28</v>
      </c>
      <c r="J1031" s="62"/>
      <c r="K1031" s="63">
        <v>0</v>
      </c>
      <c r="L1031" s="63"/>
      <c r="M1031" s="64"/>
      <c r="P1031" s="28"/>
    </row>
    <row r="1032" spans="1:13" ht="15" thickBot="1">
      <c r="A1032" s="8" t="s">
        <v>962</v>
      </c>
      <c r="B1032" s="43" t="s">
        <v>401</v>
      </c>
      <c r="C1032" s="44"/>
      <c r="D1032" s="9" t="s">
        <v>402</v>
      </c>
      <c r="E1032" s="8" t="s">
        <v>734</v>
      </c>
      <c r="F1032" s="45" t="s">
        <v>735</v>
      </c>
      <c r="G1032" s="46"/>
      <c r="H1032" s="2" t="s">
        <v>14</v>
      </c>
      <c r="I1032" s="43" t="s">
        <v>445</v>
      </c>
      <c r="J1032" s="44"/>
      <c r="K1032" s="50">
        <v>0</v>
      </c>
      <c r="L1032" s="51"/>
      <c r="M1032" s="52"/>
    </row>
    <row r="1033" spans="1:15" ht="15" thickBot="1">
      <c r="A1033" s="53" t="s">
        <v>741</v>
      </c>
      <c r="B1033" s="54"/>
      <c r="C1033" s="54"/>
      <c r="D1033" s="54"/>
      <c r="E1033" s="54" t="s">
        <v>742</v>
      </c>
      <c r="F1033" s="54"/>
      <c r="G1033" s="54"/>
      <c r="H1033" s="6" t="s">
        <v>26</v>
      </c>
      <c r="I1033" s="57" t="s">
        <v>27</v>
      </c>
      <c r="J1033" s="58"/>
      <c r="K1033" s="59">
        <v>105</v>
      </c>
      <c r="L1033" s="59"/>
      <c r="M1033" s="60"/>
      <c r="O1033" s="31">
        <v>105</v>
      </c>
    </row>
    <row r="1034" spans="1:16" ht="15" thickBot="1">
      <c r="A1034" s="55"/>
      <c r="B1034" s="56"/>
      <c r="C1034" s="56"/>
      <c r="D1034" s="56"/>
      <c r="E1034" s="56"/>
      <c r="F1034" s="56"/>
      <c r="G1034" s="56"/>
      <c r="H1034" s="7" t="s">
        <v>26</v>
      </c>
      <c r="I1034" s="61" t="s">
        <v>28</v>
      </c>
      <c r="J1034" s="62"/>
      <c r="K1034" s="63">
        <v>35</v>
      </c>
      <c r="L1034" s="63"/>
      <c r="M1034" s="64"/>
      <c r="P1034" s="28">
        <f>P1036+P1038+P1040+P1041+P1043+P1045+P1047+P1050+P1052+P1053+P1056+P1057+P1060+P1062</f>
        <v>35</v>
      </c>
    </row>
    <row r="1035" spans="1:13" ht="14.25">
      <c r="A1035" s="8" t="s">
        <v>956</v>
      </c>
      <c r="B1035" s="43" t="s">
        <v>1349</v>
      </c>
      <c r="C1035" s="44"/>
      <c r="D1035" s="9" t="s">
        <v>31</v>
      </c>
      <c r="E1035" s="8" t="s">
        <v>214</v>
      </c>
      <c r="F1035" s="45" t="s">
        <v>215</v>
      </c>
      <c r="G1035" s="46"/>
      <c r="H1035" s="2" t="s">
        <v>14</v>
      </c>
      <c r="I1035" s="43" t="s">
        <v>138</v>
      </c>
      <c r="J1035" s="44"/>
      <c r="K1035" s="50">
        <v>3</v>
      </c>
      <c r="L1035" s="51"/>
      <c r="M1035" s="52"/>
    </row>
    <row r="1036" spans="1:16" ht="14.25">
      <c r="A1036" s="8" t="s">
        <v>956</v>
      </c>
      <c r="B1036" s="43" t="s">
        <v>1349</v>
      </c>
      <c r="C1036" s="44"/>
      <c r="D1036" s="9" t="s">
        <v>31</v>
      </c>
      <c r="E1036" s="8" t="s">
        <v>136</v>
      </c>
      <c r="F1036" s="45" t="s">
        <v>137</v>
      </c>
      <c r="G1036" s="46"/>
      <c r="H1036" s="2" t="s">
        <v>14</v>
      </c>
      <c r="I1036" s="43" t="s">
        <v>138</v>
      </c>
      <c r="J1036" s="44"/>
      <c r="K1036" s="47">
        <v>1</v>
      </c>
      <c r="L1036" s="48"/>
      <c r="M1036" s="49"/>
      <c r="P1036" s="32">
        <v>1</v>
      </c>
    </row>
    <row r="1037" spans="1:13" ht="14.25">
      <c r="A1037" s="8" t="s">
        <v>956</v>
      </c>
      <c r="B1037" s="43" t="s">
        <v>1350</v>
      </c>
      <c r="C1037" s="44"/>
      <c r="D1037" s="9" t="s">
        <v>31</v>
      </c>
      <c r="E1037" s="8" t="s">
        <v>214</v>
      </c>
      <c r="F1037" s="45" t="s">
        <v>215</v>
      </c>
      <c r="G1037" s="46"/>
      <c r="H1037" s="2" t="s">
        <v>14</v>
      </c>
      <c r="I1037" s="43" t="s">
        <v>138</v>
      </c>
      <c r="J1037" s="44"/>
      <c r="K1037" s="50">
        <v>3</v>
      </c>
      <c r="L1037" s="51"/>
      <c r="M1037" s="52"/>
    </row>
    <row r="1038" spans="1:16" ht="14.25">
      <c r="A1038" s="8" t="s">
        <v>956</v>
      </c>
      <c r="B1038" s="43" t="s">
        <v>1350</v>
      </c>
      <c r="C1038" s="44"/>
      <c r="D1038" s="9" t="s">
        <v>31</v>
      </c>
      <c r="E1038" s="8" t="s">
        <v>136</v>
      </c>
      <c r="F1038" s="45" t="s">
        <v>137</v>
      </c>
      <c r="G1038" s="46"/>
      <c r="H1038" s="2" t="s">
        <v>14</v>
      </c>
      <c r="I1038" s="43" t="s">
        <v>138</v>
      </c>
      <c r="J1038" s="44"/>
      <c r="K1038" s="47">
        <v>1</v>
      </c>
      <c r="L1038" s="48"/>
      <c r="M1038" s="49"/>
      <c r="P1038" s="32">
        <v>1</v>
      </c>
    </row>
    <row r="1039" spans="1:13" ht="14.25">
      <c r="A1039" s="8" t="s">
        <v>956</v>
      </c>
      <c r="B1039" s="43" t="s">
        <v>1351</v>
      </c>
      <c r="C1039" s="44"/>
      <c r="D1039" s="9" t="s">
        <v>100</v>
      </c>
      <c r="E1039" s="8" t="s">
        <v>214</v>
      </c>
      <c r="F1039" s="45" t="s">
        <v>215</v>
      </c>
      <c r="G1039" s="46"/>
      <c r="H1039" s="2" t="s">
        <v>14</v>
      </c>
      <c r="I1039" s="43" t="s">
        <v>138</v>
      </c>
      <c r="J1039" s="44"/>
      <c r="K1039" s="50">
        <v>6</v>
      </c>
      <c r="L1039" s="51"/>
      <c r="M1039" s="52"/>
    </row>
    <row r="1040" spans="1:16" ht="14.25">
      <c r="A1040" s="8" t="s">
        <v>956</v>
      </c>
      <c r="B1040" s="43" t="s">
        <v>1351</v>
      </c>
      <c r="C1040" s="44"/>
      <c r="D1040" s="9" t="s">
        <v>100</v>
      </c>
      <c r="E1040" s="8" t="s">
        <v>136</v>
      </c>
      <c r="F1040" s="45" t="s">
        <v>137</v>
      </c>
      <c r="G1040" s="46"/>
      <c r="H1040" s="2" t="s">
        <v>14</v>
      </c>
      <c r="I1040" s="43" t="s">
        <v>138</v>
      </c>
      <c r="J1040" s="44"/>
      <c r="K1040" s="47">
        <v>2</v>
      </c>
      <c r="L1040" s="48"/>
      <c r="M1040" s="49"/>
      <c r="P1040" s="32">
        <v>2</v>
      </c>
    </row>
    <row r="1041" spans="1:16" ht="14.25">
      <c r="A1041" s="8" t="s">
        <v>956</v>
      </c>
      <c r="B1041" s="43" t="s">
        <v>255</v>
      </c>
      <c r="C1041" s="44"/>
      <c r="D1041" s="9" t="s">
        <v>31</v>
      </c>
      <c r="E1041" s="8" t="s">
        <v>136</v>
      </c>
      <c r="F1041" s="45" t="s">
        <v>137</v>
      </c>
      <c r="G1041" s="46"/>
      <c r="H1041" s="2" t="s">
        <v>14</v>
      </c>
      <c r="I1041" s="43" t="s">
        <v>138</v>
      </c>
      <c r="J1041" s="44"/>
      <c r="K1041" s="47">
        <v>2</v>
      </c>
      <c r="L1041" s="48"/>
      <c r="M1041" s="49"/>
      <c r="P1041" s="32">
        <v>2</v>
      </c>
    </row>
    <row r="1042" spans="1:13" ht="14.25">
      <c r="A1042" s="8" t="s">
        <v>956</v>
      </c>
      <c r="B1042" s="43" t="s">
        <v>255</v>
      </c>
      <c r="C1042" s="44"/>
      <c r="D1042" s="9" t="s">
        <v>31</v>
      </c>
      <c r="E1042" s="8" t="s">
        <v>214</v>
      </c>
      <c r="F1042" s="45" t="s">
        <v>215</v>
      </c>
      <c r="G1042" s="46"/>
      <c r="H1042" s="2" t="s">
        <v>14</v>
      </c>
      <c r="I1042" s="43" t="s">
        <v>138</v>
      </c>
      <c r="J1042" s="44"/>
      <c r="K1042" s="50">
        <v>1</v>
      </c>
      <c r="L1042" s="51"/>
      <c r="M1042" s="52"/>
    </row>
    <row r="1043" spans="1:16" ht="14.25">
      <c r="A1043" s="8" t="s">
        <v>956</v>
      </c>
      <c r="B1043" s="43" t="s">
        <v>1195</v>
      </c>
      <c r="C1043" s="44"/>
      <c r="D1043" s="9" t="s">
        <v>31</v>
      </c>
      <c r="E1043" s="8" t="s">
        <v>136</v>
      </c>
      <c r="F1043" s="45" t="s">
        <v>137</v>
      </c>
      <c r="G1043" s="46"/>
      <c r="H1043" s="2" t="s">
        <v>14</v>
      </c>
      <c r="I1043" s="43" t="s">
        <v>138</v>
      </c>
      <c r="J1043" s="44"/>
      <c r="K1043" s="47">
        <v>1</v>
      </c>
      <c r="L1043" s="48"/>
      <c r="M1043" s="49"/>
      <c r="P1043" s="32">
        <v>1</v>
      </c>
    </row>
    <row r="1044" spans="1:13" ht="14.25">
      <c r="A1044" s="8" t="s">
        <v>956</v>
      </c>
      <c r="B1044" s="43" t="s">
        <v>1195</v>
      </c>
      <c r="C1044" s="44"/>
      <c r="D1044" s="9" t="s">
        <v>31</v>
      </c>
      <c r="E1044" s="8" t="s">
        <v>214</v>
      </c>
      <c r="F1044" s="45" t="s">
        <v>215</v>
      </c>
      <c r="G1044" s="46"/>
      <c r="H1044" s="2" t="s">
        <v>14</v>
      </c>
      <c r="I1044" s="43" t="s">
        <v>138</v>
      </c>
      <c r="J1044" s="44"/>
      <c r="K1044" s="50">
        <v>3</v>
      </c>
      <c r="L1044" s="51"/>
      <c r="M1044" s="52"/>
    </row>
    <row r="1045" spans="1:16" ht="14.25">
      <c r="A1045" s="8" t="s">
        <v>958</v>
      </c>
      <c r="B1045" s="43" t="s">
        <v>1352</v>
      </c>
      <c r="C1045" s="44"/>
      <c r="D1045" s="9" t="s">
        <v>31</v>
      </c>
      <c r="E1045" s="8" t="s">
        <v>136</v>
      </c>
      <c r="F1045" s="45" t="s">
        <v>137</v>
      </c>
      <c r="G1045" s="46"/>
      <c r="H1045" s="2" t="s">
        <v>14</v>
      </c>
      <c r="I1045" s="43" t="s">
        <v>138</v>
      </c>
      <c r="J1045" s="44"/>
      <c r="K1045" s="47">
        <v>2</v>
      </c>
      <c r="L1045" s="48"/>
      <c r="M1045" s="49"/>
      <c r="P1045" s="32">
        <v>2</v>
      </c>
    </row>
    <row r="1046" spans="1:13" ht="14.25">
      <c r="A1046" s="8" t="s">
        <v>958</v>
      </c>
      <c r="B1046" s="43" t="s">
        <v>1352</v>
      </c>
      <c r="C1046" s="44"/>
      <c r="D1046" s="9" t="s">
        <v>31</v>
      </c>
      <c r="E1046" s="8" t="s">
        <v>214</v>
      </c>
      <c r="F1046" s="45" t="s">
        <v>215</v>
      </c>
      <c r="G1046" s="46"/>
      <c r="H1046" s="2" t="s">
        <v>14</v>
      </c>
      <c r="I1046" s="43" t="s">
        <v>138</v>
      </c>
      <c r="J1046" s="44"/>
      <c r="K1046" s="50">
        <v>10</v>
      </c>
      <c r="L1046" s="51"/>
      <c r="M1046" s="52"/>
    </row>
    <row r="1047" spans="1:16" ht="14.25">
      <c r="A1047" s="8" t="s">
        <v>958</v>
      </c>
      <c r="B1047" s="43" t="s">
        <v>980</v>
      </c>
      <c r="C1047" s="44"/>
      <c r="D1047" s="9" t="s">
        <v>31</v>
      </c>
      <c r="E1047" s="8" t="s">
        <v>136</v>
      </c>
      <c r="F1047" s="45" t="s">
        <v>137</v>
      </c>
      <c r="G1047" s="46"/>
      <c r="H1047" s="2" t="s">
        <v>14</v>
      </c>
      <c r="I1047" s="43" t="s">
        <v>138</v>
      </c>
      <c r="J1047" s="44"/>
      <c r="K1047" s="47">
        <v>2</v>
      </c>
      <c r="L1047" s="48"/>
      <c r="M1047" s="49"/>
      <c r="P1047" s="32">
        <v>2</v>
      </c>
    </row>
    <row r="1048" spans="1:13" ht="14.25">
      <c r="A1048" s="8" t="s">
        <v>958</v>
      </c>
      <c r="B1048" s="43" t="s">
        <v>980</v>
      </c>
      <c r="C1048" s="44"/>
      <c r="D1048" s="9" t="s">
        <v>31</v>
      </c>
      <c r="E1048" s="8" t="s">
        <v>214</v>
      </c>
      <c r="F1048" s="45" t="s">
        <v>215</v>
      </c>
      <c r="G1048" s="46"/>
      <c r="H1048" s="2" t="s">
        <v>14</v>
      </c>
      <c r="I1048" s="43" t="s">
        <v>138</v>
      </c>
      <c r="J1048" s="44"/>
      <c r="K1048" s="50">
        <v>10</v>
      </c>
      <c r="L1048" s="51"/>
      <c r="M1048" s="52"/>
    </row>
    <row r="1049" spans="1:13" ht="14.25">
      <c r="A1049" s="8" t="s">
        <v>958</v>
      </c>
      <c r="B1049" s="43" t="s">
        <v>1353</v>
      </c>
      <c r="C1049" s="44"/>
      <c r="D1049" s="9" t="s">
        <v>31</v>
      </c>
      <c r="E1049" s="8" t="s">
        <v>214</v>
      </c>
      <c r="F1049" s="45" t="s">
        <v>215</v>
      </c>
      <c r="G1049" s="46"/>
      <c r="H1049" s="2" t="s">
        <v>14</v>
      </c>
      <c r="I1049" s="43" t="s">
        <v>138</v>
      </c>
      <c r="J1049" s="44"/>
      <c r="K1049" s="50">
        <v>25</v>
      </c>
      <c r="L1049" s="51"/>
      <c r="M1049" s="52"/>
    </row>
    <row r="1050" spans="1:16" ht="14.25">
      <c r="A1050" s="8" t="s">
        <v>958</v>
      </c>
      <c r="B1050" s="43" t="s">
        <v>1353</v>
      </c>
      <c r="C1050" s="44"/>
      <c r="D1050" s="9" t="s">
        <v>31</v>
      </c>
      <c r="E1050" s="8" t="s">
        <v>136</v>
      </c>
      <c r="F1050" s="45" t="s">
        <v>137</v>
      </c>
      <c r="G1050" s="46"/>
      <c r="H1050" s="2" t="s">
        <v>14</v>
      </c>
      <c r="I1050" s="43" t="s">
        <v>138</v>
      </c>
      <c r="J1050" s="44"/>
      <c r="K1050" s="47">
        <v>6</v>
      </c>
      <c r="L1050" s="48"/>
      <c r="M1050" s="49"/>
      <c r="P1050" s="32">
        <v>6</v>
      </c>
    </row>
    <row r="1051" spans="1:13" ht="14.25">
      <c r="A1051" s="8" t="s">
        <v>958</v>
      </c>
      <c r="B1051" s="43" t="s">
        <v>1200</v>
      </c>
      <c r="C1051" s="44"/>
      <c r="D1051" s="9" t="s">
        <v>31</v>
      </c>
      <c r="E1051" s="8" t="s">
        <v>214</v>
      </c>
      <c r="F1051" s="45" t="s">
        <v>215</v>
      </c>
      <c r="G1051" s="46"/>
      <c r="H1051" s="2" t="s">
        <v>14</v>
      </c>
      <c r="I1051" s="43" t="s">
        <v>138</v>
      </c>
      <c r="J1051" s="44"/>
      <c r="K1051" s="50">
        <v>10</v>
      </c>
      <c r="L1051" s="51"/>
      <c r="M1051" s="52"/>
    </row>
    <row r="1052" spans="1:16" ht="14.25">
      <c r="A1052" s="8" t="s">
        <v>958</v>
      </c>
      <c r="B1052" s="43" t="s">
        <v>1200</v>
      </c>
      <c r="C1052" s="44"/>
      <c r="D1052" s="9" t="s">
        <v>31</v>
      </c>
      <c r="E1052" s="8" t="s">
        <v>136</v>
      </c>
      <c r="F1052" s="45" t="s">
        <v>137</v>
      </c>
      <c r="G1052" s="46"/>
      <c r="H1052" s="2" t="s">
        <v>14</v>
      </c>
      <c r="I1052" s="43" t="s">
        <v>138</v>
      </c>
      <c r="J1052" s="44"/>
      <c r="K1052" s="47">
        <v>2</v>
      </c>
      <c r="L1052" s="48"/>
      <c r="M1052" s="49"/>
      <c r="P1052" s="32">
        <v>2</v>
      </c>
    </row>
    <row r="1053" spans="1:16" ht="14.25">
      <c r="A1053" s="8" t="s">
        <v>960</v>
      </c>
      <c r="B1053" s="43" t="s">
        <v>1208</v>
      </c>
      <c r="C1053" s="44"/>
      <c r="D1053" s="9" t="s">
        <v>31</v>
      </c>
      <c r="E1053" s="8" t="s">
        <v>136</v>
      </c>
      <c r="F1053" s="45" t="s">
        <v>137</v>
      </c>
      <c r="G1053" s="46"/>
      <c r="H1053" s="2" t="s">
        <v>14</v>
      </c>
      <c r="I1053" s="43" t="s">
        <v>138</v>
      </c>
      <c r="J1053" s="44"/>
      <c r="K1053" s="47">
        <v>1</v>
      </c>
      <c r="L1053" s="48"/>
      <c r="M1053" s="49"/>
      <c r="P1053" s="32">
        <v>1</v>
      </c>
    </row>
    <row r="1054" spans="1:13" ht="14.25">
      <c r="A1054" s="8" t="s">
        <v>960</v>
      </c>
      <c r="B1054" s="43" t="s">
        <v>1208</v>
      </c>
      <c r="C1054" s="44"/>
      <c r="D1054" s="9" t="s">
        <v>31</v>
      </c>
      <c r="E1054" s="8" t="s">
        <v>214</v>
      </c>
      <c r="F1054" s="45" t="s">
        <v>215</v>
      </c>
      <c r="G1054" s="46"/>
      <c r="H1054" s="2" t="s">
        <v>14</v>
      </c>
      <c r="I1054" s="43" t="s">
        <v>138</v>
      </c>
      <c r="J1054" s="44"/>
      <c r="K1054" s="50">
        <v>6</v>
      </c>
      <c r="L1054" s="51"/>
      <c r="M1054" s="52"/>
    </row>
    <row r="1055" spans="1:13" ht="14.25">
      <c r="A1055" s="8" t="s">
        <v>960</v>
      </c>
      <c r="B1055" s="43" t="s">
        <v>1127</v>
      </c>
      <c r="C1055" s="44"/>
      <c r="D1055" s="9" t="s">
        <v>31</v>
      </c>
      <c r="E1055" s="8" t="s">
        <v>214</v>
      </c>
      <c r="F1055" s="45" t="s">
        <v>215</v>
      </c>
      <c r="G1055" s="46"/>
      <c r="H1055" s="2" t="s">
        <v>14</v>
      </c>
      <c r="I1055" s="43" t="s">
        <v>138</v>
      </c>
      <c r="J1055" s="44"/>
      <c r="K1055" s="50">
        <v>6</v>
      </c>
      <c r="L1055" s="51"/>
      <c r="M1055" s="52"/>
    </row>
    <row r="1056" spans="1:16" ht="14.25">
      <c r="A1056" s="8" t="s">
        <v>960</v>
      </c>
      <c r="B1056" s="43" t="s">
        <v>1127</v>
      </c>
      <c r="C1056" s="44"/>
      <c r="D1056" s="9" t="s">
        <v>31</v>
      </c>
      <c r="E1056" s="8" t="s">
        <v>136</v>
      </c>
      <c r="F1056" s="45" t="s">
        <v>137</v>
      </c>
      <c r="G1056" s="46"/>
      <c r="H1056" s="2" t="s">
        <v>14</v>
      </c>
      <c r="I1056" s="43" t="s">
        <v>138</v>
      </c>
      <c r="J1056" s="44"/>
      <c r="K1056" s="47">
        <v>1</v>
      </c>
      <c r="L1056" s="48"/>
      <c r="M1056" s="49"/>
      <c r="P1056" s="32">
        <v>1</v>
      </c>
    </row>
    <row r="1057" spans="1:16" ht="14.25">
      <c r="A1057" s="8" t="s">
        <v>960</v>
      </c>
      <c r="B1057" s="43" t="s">
        <v>1210</v>
      </c>
      <c r="C1057" s="44"/>
      <c r="D1057" s="9" t="s">
        <v>31</v>
      </c>
      <c r="E1057" s="8" t="s">
        <v>136</v>
      </c>
      <c r="F1057" s="45" t="s">
        <v>137</v>
      </c>
      <c r="G1057" s="46"/>
      <c r="H1057" s="2" t="s">
        <v>14</v>
      </c>
      <c r="I1057" s="43" t="s">
        <v>138</v>
      </c>
      <c r="J1057" s="44"/>
      <c r="K1057" s="47">
        <v>2</v>
      </c>
      <c r="L1057" s="48"/>
      <c r="M1057" s="49"/>
      <c r="P1057" s="32">
        <v>2</v>
      </c>
    </row>
    <row r="1058" spans="1:13" ht="14.25">
      <c r="A1058" s="8" t="s">
        <v>960</v>
      </c>
      <c r="B1058" s="43" t="s">
        <v>1210</v>
      </c>
      <c r="C1058" s="44"/>
      <c r="D1058" s="9" t="s">
        <v>31</v>
      </c>
      <c r="E1058" s="8" t="s">
        <v>214</v>
      </c>
      <c r="F1058" s="45" t="s">
        <v>215</v>
      </c>
      <c r="G1058" s="46"/>
      <c r="H1058" s="2" t="s">
        <v>14</v>
      </c>
      <c r="I1058" s="43" t="s">
        <v>138</v>
      </c>
      <c r="J1058" s="44"/>
      <c r="K1058" s="50">
        <v>6</v>
      </c>
      <c r="L1058" s="51"/>
      <c r="M1058" s="52"/>
    </row>
    <row r="1059" spans="1:13" ht="14.25">
      <c r="A1059" s="8" t="s">
        <v>962</v>
      </c>
      <c r="B1059" s="43" t="s">
        <v>305</v>
      </c>
      <c r="C1059" s="44"/>
      <c r="D1059" s="9" t="s">
        <v>31</v>
      </c>
      <c r="E1059" s="8" t="s">
        <v>214</v>
      </c>
      <c r="F1059" s="45" t="s">
        <v>215</v>
      </c>
      <c r="G1059" s="46"/>
      <c r="H1059" s="2" t="s">
        <v>14</v>
      </c>
      <c r="I1059" s="43" t="s">
        <v>138</v>
      </c>
      <c r="J1059" s="44"/>
      <c r="K1059" s="50">
        <v>8</v>
      </c>
      <c r="L1059" s="51"/>
      <c r="M1059" s="52"/>
    </row>
    <row r="1060" spans="1:16" ht="14.25">
      <c r="A1060" s="8" t="s">
        <v>962</v>
      </c>
      <c r="B1060" s="43" t="s">
        <v>305</v>
      </c>
      <c r="C1060" s="44"/>
      <c r="D1060" s="9" t="s">
        <v>31</v>
      </c>
      <c r="E1060" s="8" t="s">
        <v>136</v>
      </c>
      <c r="F1060" s="45" t="s">
        <v>137</v>
      </c>
      <c r="G1060" s="46"/>
      <c r="H1060" s="2" t="s">
        <v>14</v>
      </c>
      <c r="I1060" s="43" t="s">
        <v>138</v>
      </c>
      <c r="J1060" s="44"/>
      <c r="K1060" s="47">
        <v>6</v>
      </c>
      <c r="L1060" s="48"/>
      <c r="M1060" s="49"/>
      <c r="P1060" s="32">
        <v>6</v>
      </c>
    </row>
    <row r="1061" spans="1:13" ht="14.25">
      <c r="A1061" s="8" t="s">
        <v>962</v>
      </c>
      <c r="B1061" s="43" t="s">
        <v>1213</v>
      </c>
      <c r="C1061" s="44"/>
      <c r="D1061" s="9" t="s">
        <v>31</v>
      </c>
      <c r="E1061" s="8" t="s">
        <v>214</v>
      </c>
      <c r="F1061" s="45" t="s">
        <v>215</v>
      </c>
      <c r="G1061" s="46"/>
      <c r="H1061" s="2" t="s">
        <v>14</v>
      </c>
      <c r="I1061" s="43" t="s">
        <v>138</v>
      </c>
      <c r="J1061" s="44"/>
      <c r="K1061" s="50">
        <v>8</v>
      </c>
      <c r="L1061" s="51"/>
      <c r="M1061" s="52"/>
    </row>
    <row r="1062" spans="1:16" ht="15" thickBot="1">
      <c r="A1062" s="8" t="s">
        <v>962</v>
      </c>
      <c r="B1062" s="43" t="s">
        <v>1213</v>
      </c>
      <c r="C1062" s="44"/>
      <c r="D1062" s="9" t="s">
        <v>31</v>
      </c>
      <c r="E1062" s="8" t="s">
        <v>136</v>
      </c>
      <c r="F1062" s="45" t="s">
        <v>137</v>
      </c>
      <c r="G1062" s="46"/>
      <c r="H1062" s="2" t="s">
        <v>14</v>
      </c>
      <c r="I1062" s="43" t="s">
        <v>138</v>
      </c>
      <c r="J1062" s="44"/>
      <c r="K1062" s="47">
        <v>6</v>
      </c>
      <c r="L1062" s="48"/>
      <c r="M1062" s="49"/>
      <c r="P1062" s="32">
        <v>6</v>
      </c>
    </row>
    <row r="1063" spans="1:15" ht="15" thickBot="1">
      <c r="A1063" s="53" t="s">
        <v>746</v>
      </c>
      <c r="B1063" s="54"/>
      <c r="C1063" s="54"/>
      <c r="D1063" s="54"/>
      <c r="E1063" s="54" t="s">
        <v>747</v>
      </c>
      <c r="F1063" s="54"/>
      <c r="G1063" s="54"/>
      <c r="H1063" s="6" t="s">
        <v>26</v>
      </c>
      <c r="I1063" s="57" t="s">
        <v>27</v>
      </c>
      <c r="J1063" s="58"/>
      <c r="K1063" s="59">
        <v>270</v>
      </c>
      <c r="L1063" s="59"/>
      <c r="M1063" s="60"/>
      <c r="O1063" s="28">
        <v>270</v>
      </c>
    </row>
    <row r="1064" spans="1:16" ht="15" thickBot="1">
      <c r="A1064" s="55"/>
      <c r="B1064" s="56"/>
      <c r="C1064" s="56"/>
      <c r="D1064" s="56"/>
      <c r="E1064" s="56"/>
      <c r="F1064" s="56"/>
      <c r="G1064" s="56"/>
      <c r="H1064" s="7" t="s">
        <v>26</v>
      </c>
      <c r="I1064" s="61" t="s">
        <v>28</v>
      </c>
      <c r="J1064" s="62"/>
      <c r="K1064" s="63">
        <v>35</v>
      </c>
      <c r="L1064" s="63"/>
      <c r="M1064" s="64"/>
      <c r="P1064" s="28">
        <v>35</v>
      </c>
    </row>
    <row r="1065" spans="1:13" ht="14.25">
      <c r="A1065" s="8" t="s">
        <v>953</v>
      </c>
      <c r="B1065" s="43" t="s">
        <v>401</v>
      </c>
      <c r="C1065" s="44"/>
      <c r="D1065" s="9" t="s">
        <v>402</v>
      </c>
      <c r="E1065" s="8" t="s">
        <v>214</v>
      </c>
      <c r="F1065" s="45" t="s">
        <v>215</v>
      </c>
      <c r="G1065" s="46"/>
      <c r="H1065" s="2" t="s">
        <v>14</v>
      </c>
      <c r="I1065" s="43" t="s">
        <v>138</v>
      </c>
      <c r="J1065" s="44"/>
      <c r="K1065" s="50">
        <v>270</v>
      </c>
      <c r="L1065" s="51"/>
      <c r="M1065" s="52"/>
    </row>
    <row r="1066" spans="1:13" ht="14.25">
      <c r="A1066" s="8" t="s">
        <v>953</v>
      </c>
      <c r="B1066" s="43" t="s">
        <v>401</v>
      </c>
      <c r="C1066" s="44"/>
      <c r="D1066" s="9" t="s">
        <v>402</v>
      </c>
      <c r="E1066" s="8" t="s">
        <v>136</v>
      </c>
      <c r="F1066" s="45" t="s">
        <v>137</v>
      </c>
      <c r="G1066" s="46"/>
      <c r="H1066" s="2" t="s">
        <v>14</v>
      </c>
      <c r="I1066" s="43" t="s">
        <v>138</v>
      </c>
      <c r="J1066" s="44"/>
      <c r="K1066" s="50">
        <v>35</v>
      </c>
      <c r="L1066" s="51"/>
      <c r="M1066" s="52"/>
    </row>
    <row r="1067" spans="1:13" ht="14.25">
      <c r="A1067" s="40" t="s">
        <v>1354</v>
      </c>
      <c r="B1067" s="40"/>
      <c r="C1067" s="41" t="s">
        <v>750</v>
      </c>
      <c r="D1067" s="41"/>
      <c r="E1067" s="41"/>
      <c r="F1067" s="41"/>
      <c r="G1067" s="42" t="s">
        <v>751</v>
      </c>
      <c r="H1067" s="42"/>
      <c r="I1067" s="42"/>
      <c r="J1067" s="42" t="s">
        <v>14</v>
      </c>
      <c r="K1067" s="42"/>
      <c r="L1067" s="1" t="s">
        <v>752</v>
      </c>
      <c r="M1067" s="10" t="s">
        <v>1355</v>
      </c>
    </row>
  </sheetData>
  <sheetProtection/>
  <mergeCells count="4146">
    <mergeCell ref="A1:M1"/>
    <mergeCell ref="O1:P1"/>
    <mergeCell ref="Q1:R1"/>
    <mergeCell ref="A2:M2"/>
    <mergeCell ref="A3:M3"/>
    <mergeCell ref="A4:M4"/>
    <mergeCell ref="A5:M5"/>
    <mergeCell ref="A6:D6"/>
    <mergeCell ref="F6:G7"/>
    <mergeCell ref="H6:H7"/>
    <mergeCell ref="I6:J7"/>
    <mergeCell ref="K6:M7"/>
    <mergeCell ref="B7:C7"/>
    <mergeCell ref="B8:C8"/>
    <mergeCell ref="F8:G8"/>
    <mergeCell ref="I8:J8"/>
    <mergeCell ref="K8:M8"/>
    <mergeCell ref="A9:D9"/>
    <mergeCell ref="E9:J9"/>
    <mergeCell ref="K9:M9"/>
    <mergeCell ref="A10:D11"/>
    <mergeCell ref="E10:G11"/>
    <mergeCell ref="I10:J10"/>
    <mergeCell ref="K10:M10"/>
    <mergeCell ref="I11:J11"/>
    <mergeCell ref="K11:M11"/>
    <mergeCell ref="B12:C12"/>
    <mergeCell ref="F12:G12"/>
    <mergeCell ref="I12:J12"/>
    <mergeCell ref="K12:M12"/>
    <mergeCell ref="B13:C13"/>
    <mergeCell ref="F13:G13"/>
    <mergeCell ref="I13:J13"/>
    <mergeCell ref="K13:M13"/>
    <mergeCell ref="B14:C14"/>
    <mergeCell ref="F14:G14"/>
    <mergeCell ref="I14:J14"/>
    <mergeCell ref="K14:M14"/>
    <mergeCell ref="B15:C15"/>
    <mergeCell ref="F15:G15"/>
    <mergeCell ref="I15:J15"/>
    <mergeCell ref="K15:M15"/>
    <mergeCell ref="B16:C16"/>
    <mergeCell ref="F16:G16"/>
    <mergeCell ref="I16:J16"/>
    <mergeCell ref="K16:M16"/>
    <mergeCell ref="B17:C17"/>
    <mergeCell ref="F17:G17"/>
    <mergeCell ref="I17:J17"/>
    <mergeCell ref="K17:M17"/>
    <mergeCell ref="B18:C18"/>
    <mergeCell ref="F18:G18"/>
    <mergeCell ref="I18:J18"/>
    <mergeCell ref="K18:M18"/>
    <mergeCell ref="B19:C19"/>
    <mergeCell ref="F19:G19"/>
    <mergeCell ref="I19:J19"/>
    <mergeCell ref="K19:M19"/>
    <mergeCell ref="B20:C20"/>
    <mergeCell ref="F20:G20"/>
    <mergeCell ref="I20:J20"/>
    <mergeCell ref="K20:M20"/>
    <mergeCell ref="B21:C21"/>
    <mergeCell ref="F21:G21"/>
    <mergeCell ref="I21:J21"/>
    <mergeCell ref="K21:M21"/>
    <mergeCell ref="B22:C22"/>
    <mergeCell ref="F22:G22"/>
    <mergeCell ref="I22:J22"/>
    <mergeCell ref="K22:M22"/>
    <mergeCell ref="B23:C23"/>
    <mergeCell ref="F23:G23"/>
    <mergeCell ref="I23:J23"/>
    <mergeCell ref="K23:M23"/>
    <mergeCell ref="B24:C24"/>
    <mergeCell ref="F24:G24"/>
    <mergeCell ref="I24:J24"/>
    <mergeCell ref="K24:M24"/>
    <mergeCell ref="B25:C25"/>
    <mergeCell ref="F25:G25"/>
    <mergeCell ref="I25:J25"/>
    <mergeCell ref="K25:M25"/>
    <mergeCell ref="B26:C26"/>
    <mergeCell ref="F26:G26"/>
    <mergeCell ref="I26:J26"/>
    <mergeCell ref="K26:M26"/>
    <mergeCell ref="A27:D28"/>
    <mergeCell ref="E27:G28"/>
    <mergeCell ref="I27:J27"/>
    <mergeCell ref="K27:M27"/>
    <mergeCell ref="I28:J28"/>
    <mergeCell ref="K28:M28"/>
    <mergeCell ref="B29:C29"/>
    <mergeCell ref="F29:G29"/>
    <mergeCell ref="I29:J29"/>
    <mergeCell ref="K29:M29"/>
    <mergeCell ref="B30:C30"/>
    <mergeCell ref="F30:G30"/>
    <mergeCell ref="I30:J30"/>
    <mergeCell ref="K30:M30"/>
    <mergeCell ref="B31:C31"/>
    <mergeCell ref="F31:G31"/>
    <mergeCell ref="I31:J31"/>
    <mergeCell ref="K31:M31"/>
    <mergeCell ref="B32:C32"/>
    <mergeCell ref="F32:G32"/>
    <mergeCell ref="I32:J32"/>
    <mergeCell ref="K32:M32"/>
    <mergeCell ref="B33:C33"/>
    <mergeCell ref="F33:G33"/>
    <mergeCell ref="I33:J33"/>
    <mergeCell ref="K33:M33"/>
    <mergeCell ref="B34:C34"/>
    <mergeCell ref="F34:G34"/>
    <mergeCell ref="I34:J34"/>
    <mergeCell ref="K34:M34"/>
    <mergeCell ref="B35:C35"/>
    <mergeCell ref="F35:G35"/>
    <mergeCell ref="I35:J35"/>
    <mergeCell ref="K35:M35"/>
    <mergeCell ref="B36:C36"/>
    <mergeCell ref="F36:G36"/>
    <mergeCell ref="I36:J36"/>
    <mergeCell ref="K36:M36"/>
    <mergeCell ref="B37:C37"/>
    <mergeCell ref="F37:G37"/>
    <mergeCell ref="I37:J37"/>
    <mergeCell ref="K37:M37"/>
    <mergeCell ref="B38:C38"/>
    <mergeCell ref="F38:G38"/>
    <mergeCell ref="I38:J38"/>
    <mergeCell ref="K38:M38"/>
    <mergeCell ref="B39:C39"/>
    <mergeCell ref="F39:G39"/>
    <mergeCell ref="I39:J39"/>
    <mergeCell ref="K39:M39"/>
    <mergeCell ref="B40:C40"/>
    <mergeCell ref="F40:G40"/>
    <mergeCell ref="I40:J40"/>
    <mergeCell ref="K40:M40"/>
    <mergeCell ref="B41:C41"/>
    <mergeCell ref="F41:G41"/>
    <mergeCell ref="I41:J41"/>
    <mergeCell ref="K41:M41"/>
    <mergeCell ref="B42:C42"/>
    <mergeCell ref="F42:G42"/>
    <mergeCell ref="I42:J42"/>
    <mergeCell ref="K42:M42"/>
    <mergeCell ref="B43:C43"/>
    <mergeCell ref="F43:G43"/>
    <mergeCell ref="I43:J43"/>
    <mergeCell ref="K43:M43"/>
    <mergeCell ref="B44:C44"/>
    <mergeCell ref="F44:G44"/>
    <mergeCell ref="I44:J44"/>
    <mergeCell ref="K44:M44"/>
    <mergeCell ref="B45:C45"/>
    <mergeCell ref="F45:G45"/>
    <mergeCell ref="I45:J45"/>
    <mergeCell ref="K45:M45"/>
    <mergeCell ref="B46:C46"/>
    <mergeCell ref="F46:G46"/>
    <mergeCell ref="I46:J46"/>
    <mergeCell ref="K46:M46"/>
    <mergeCell ref="B47:C47"/>
    <mergeCell ref="F47:G47"/>
    <mergeCell ref="I47:J47"/>
    <mergeCell ref="K47:M47"/>
    <mergeCell ref="B48:C48"/>
    <mergeCell ref="F48:G48"/>
    <mergeCell ref="I48:J48"/>
    <mergeCell ref="K48:M48"/>
    <mergeCell ref="B49:C49"/>
    <mergeCell ref="F49:G49"/>
    <mergeCell ref="I49:J49"/>
    <mergeCell ref="K49:M49"/>
    <mergeCell ref="B50:C50"/>
    <mergeCell ref="F50:G50"/>
    <mergeCell ref="I50:J50"/>
    <mergeCell ref="K50:M50"/>
    <mergeCell ref="B51:C51"/>
    <mergeCell ref="F51:G51"/>
    <mergeCell ref="I51:J51"/>
    <mergeCell ref="K51:M51"/>
    <mergeCell ref="B52:C52"/>
    <mergeCell ref="F52:G52"/>
    <mergeCell ref="I52:J52"/>
    <mergeCell ref="K52:M52"/>
    <mergeCell ref="B53:C53"/>
    <mergeCell ref="F53:G53"/>
    <mergeCell ref="I53:J53"/>
    <mergeCell ref="K53:M53"/>
    <mergeCell ref="B54:C54"/>
    <mergeCell ref="F54:G54"/>
    <mergeCell ref="I54:J54"/>
    <mergeCell ref="K54:M54"/>
    <mergeCell ref="B55:C55"/>
    <mergeCell ref="F55:G55"/>
    <mergeCell ref="I55:J55"/>
    <mergeCell ref="K55:M55"/>
    <mergeCell ref="B56:C56"/>
    <mergeCell ref="F56:G56"/>
    <mergeCell ref="I56:J56"/>
    <mergeCell ref="K56:M56"/>
    <mergeCell ref="A57:D58"/>
    <mergeCell ref="E57:G58"/>
    <mergeCell ref="I57:J57"/>
    <mergeCell ref="K57:M57"/>
    <mergeCell ref="I58:J58"/>
    <mergeCell ref="K58:M58"/>
    <mergeCell ref="B59:C59"/>
    <mergeCell ref="F59:G59"/>
    <mergeCell ref="I59:J59"/>
    <mergeCell ref="K59:M59"/>
    <mergeCell ref="B60:C60"/>
    <mergeCell ref="F60:G60"/>
    <mergeCell ref="I60:J60"/>
    <mergeCell ref="K60:M60"/>
    <mergeCell ref="B61:C61"/>
    <mergeCell ref="F61:G61"/>
    <mergeCell ref="I61:J61"/>
    <mergeCell ref="K61:M61"/>
    <mergeCell ref="B62:C62"/>
    <mergeCell ref="F62:G62"/>
    <mergeCell ref="I62:J62"/>
    <mergeCell ref="K62:M62"/>
    <mergeCell ref="B63:C63"/>
    <mergeCell ref="F63:G63"/>
    <mergeCell ref="I63:J63"/>
    <mergeCell ref="K63:M63"/>
    <mergeCell ref="B64:C64"/>
    <mergeCell ref="F64:G64"/>
    <mergeCell ref="I64:J64"/>
    <mergeCell ref="K64:M64"/>
    <mergeCell ref="B65:C65"/>
    <mergeCell ref="F65:G65"/>
    <mergeCell ref="I65:J65"/>
    <mergeCell ref="K65:M65"/>
    <mergeCell ref="B66:C66"/>
    <mergeCell ref="F66:G66"/>
    <mergeCell ref="I66:J66"/>
    <mergeCell ref="K66:M66"/>
    <mergeCell ref="B67:C67"/>
    <mergeCell ref="F67:G67"/>
    <mergeCell ref="I67:J67"/>
    <mergeCell ref="K67:M67"/>
    <mergeCell ref="B68:C68"/>
    <mergeCell ref="F68:G68"/>
    <mergeCell ref="I68:J68"/>
    <mergeCell ref="K68:M68"/>
    <mergeCell ref="B69:C69"/>
    <mergeCell ref="F69:G69"/>
    <mergeCell ref="I69:J69"/>
    <mergeCell ref="K69:M69"/>
    <mergeCell ref="B70:C70"/>
    <mergeCell ref="F70:G70"/>
    <mergeCell ref="I70:J70"/>
    <mergeCell ref="K70:M70"/>
    <mergeCell ref="B71:C71"/>
    <mergeCell ref="F71:G71"/>
    <mergeCell ref="I71:J71"/>
    <mergeCell ref="K71:M71"/>
    <mergeCell ref="B72:C72"/>
    <mergeCell ref="F72:G72"/>
    <mergeCell ref="I72:J72"/>
    <mergeCell ref="K72:M72"/>
    <mergeCell ref="B73:C73"/>
    <mergeCell ref="F73:G73"/>
    <mergeCell ref="I73:J73"/>
    <mergeCell ref="K73:M73"/>
    <mergeCell ref="B74:C74"/>
    <mergeCell ref="F74:G74"/>
    <mergeCell ref="I74:J74"/>
    <mergeCell ref="K74:M74"/>
    <mergeCell ref="B75:C75"/>
    <mergeCell ref="F75:G75"/>
    <mergeCell ref="I75:J75"/>
    <mergeCell ref="K75:M75"/>
    <mergeCell ref="B76:C76"/>
    <mergeCell ref="F76:G76"/>
    <mergeCell ref="I76:J76"/>
    <mergeCell ref="K76:M76"/>
    <mergeCell ref="B77:C77"/>
    <mergeCell ref="F77:G77"/>
    <mergeCell ref="I77:J77"/>
    <mergeCell ref="K77:M77"/>
    <mergeCell ref="B78:C78"/>
    <mergeCell ref="F78:G78"/>
    <mergeCell ref="I78:J78"/>
    <mergeCell ref="K78:M78"/>
    <mergeCell ref="B79:C79"/>
    <mergeCell ref="F79:G79"/>
    <mergeCell ref="I79:J79"/>
    <mergeCell ref="K79:M79"/>
    <mergeCell ref="B80:C80"/>
    <mergeCell ref="F80:G80"/>
    <mergeCell ref="I80:J80"/>
    <mergeCell ref="K80:M80"/>
    <mergeCell ref="B81:C81"/>
    <mergeCell ref="F81:G81"/>
    <mergeCell ref="I81:J81"/>
    <mergeCell ref="K81:M81"/>
    <mergeCell ref="B82:C82"/>
    <mergeCell ref="F82:G82"/>
    <mergeCell ref="I82:J82"/>
    <mergeCell ref="K82:M82"/>
    <mergeCell ref="B83:C83"/>
    <mergeCell ref="F83:G83"/>
    <mergeCell ref="I83:J83"/>
    <mergeCell ref="K83:M83"/>
    <mergeCell ref="B84:C84"/>
    <mergeCell ref="F84:G84"/>
    <mergeCell ref="I84:J84"/>
    <mergeCell ref="K84:M84"/>
    <mergeCell ref="B85:C85"/>
    <mergeCell ref="F85:G85"/>
    <mergeCell ref="I85:J85"/>
    <mergeCell ref="K85:M85"/>
    <mergeCell ref="B86:C86"/>
    <mergeCell ref="F86:G86"/>
    <mergeCell ref="I86:J86"/>
    <mergeCell ref="K86:M86"/>
    <mergeCell ref="B87:C87"/>
    <mergeCell ref="F87:G87"/>
    <mergeCell ref="I87:J87"/>
    <mergeCell ref="K87:M87"/>
    <mergeCell ref="B88:C88"/>
    <mergeCell ref="F88:G88"/>
    <mergeCell ref="I88:J88"/>
    <mergeCell ref="K88:M88"/>
    <mergeCell ref="B89:C89"/>
    <mergeCell ref="F89:G89"/>
    <mergeCell ref="I89:J89"/>
    <mergeCell ref="K89:M89"/>
    <mergeCell ref="B90:C90"/>
    <mergeCell ref="F90:G90"/>
    <mergeCell ref="I90:J90"/>
    <mergeCell ref="K90:M90"/>
    <mergeCell ref="B91:C91"/>
    <mergeCell ref="F91:G91"/>
    <mergeCell ref="I91:J91"/>
    <mergeCell ref="K91:M91"/>
    <mergeCell ref="B92:C92"/>
    <mergeCell ref="F92:G92"/>
    <mergeCell ref="I92:J92"/>
    <mergeCell ref="K92:M92"/>
    <mergeCell ref="B93:C93"/>
    <mergeCell ref="F93:G93"/>
    <mergeCell ref="I93:J93"/>
    <mergeCell ref="K93:M93"/>
    <mergeCell ref="B94:C94"/>
    <mergeCell ref="F94:G94"/>
    <mergeCell ref="I94:J94"/>
    <mergeCell ref="K94:M94"/>
    <mergeCell ref="B95:C95"/>
    <mergeCell ref="F95:G95"/>
    <mergeCell ref="I95:J95"/>
    <mergeCell ref="K95:M95"/>
    <mergeCell ref="B96:C96"/>
    <mergeCell ref="F96:G96"/>
    <mergeCell ref="I96:J96"/>
    <mergeCell ref="K96:M96"/>
    <mergeCell ref="B97:C97"/>
    <mergeCell ref="F97:G97"/>
    <mergeCell ref="I97:J97"/>
    <mergeCell ref="K97:M97"/>
    <mergeCell ref="B98:C98"/>
    <mergeCell ref="F98:G98"/>
    <mergeCell ref="I98:J98"/>
    <mergeCell ref="K98:M98"/>
    <mergeCell ref="B99:C99"/>
    <mergeCell ref="F99:G99"/>
    <mergeCell ref="I99:J99"/>
    <mergeCell ref="K99:M99"/>
    <mergeCell ref="B100:C100"/>
    <mergeCell ref="F100:G100"/>
    <mergeCell ref="I100:J100"/>
    <mergeCell ref="K100:M100"/>
    <mergeCell ref="B101:C101"/>
    <mergeCell ref="F101:G101"/>
    <mergeCell ref="I101:J101"/>
    <mergeCell ref="K101:M101"/>
    <mergeCell ref="B102:C102"/>
    <mergeCell ref="F102:G102"/>
    <mergeCell ref="I102:J102"/>
    <mergeCell ref="K102:M102"/>
    <mergeCell ref="B103:C103"/>
    <mergeCell ref="F103:G103"/>
    <mergeCell ref="I103:J103"/>
    <mergeCell ref="K103:M103"/>
    <mergeCell ref="A104:D105"/>
    <mergeCell ref="E104:G105"/>
    <mergeCell ref="I104:J104"/>
    <mergeCell ref="K104:M104"/>
    <mergeCell ref="I105:J105"/>
    <mergeCell ref="K105:M105"/>
    <mergeCell ref="B106:C106"/>
    <mergeCell ref="F106:G106"/>
    <mergeCell ref="I106:J106"/>
    <mergeCell ref="K106:M106"/>
    <mergeCell ref="B107:C107"/>
    <mergeCell ref="F107:G107"/>
    <mergeCell ref="I107:J107"/>
    <mergeCell ref="K107:M107"/>
    <mergeCell ref="B108:C108"/>
    <mergeCell ref="F108:G108"/>
    <mergeCell ref="I108:J108"/>
    <mergeCell ref="K108:M108"/>
    <mergeCell ref="B109:C109"/>
    <mergeCell ref="F109:G109"/>
    <mergeCell ref="I109:J109"/>
    <mergeCell ref="K109:M109"/>
    <mergeCell ref="B110:C110"/>
    <mergeCell ref="F110:G110"/>
    <mergeCell ref="I110:J110"/>
    <mergeCell ref="K110:M110"/>
    <mergeCell ref="B111:C111"/>
    <mergeCell ref="F111:G111"/>
    <mergeCell ref="I111:J111"/>
    <mergeCell ref="K111:M111"/>
    <mergeCell ref="B112:C112"/>
    <mergeCell ref="F112:G112"/>
    <mergeCell ref="I112:J112"/>
    <mergeCell ref="K112:M112"/>
    <mergeCell ref="A113:D114"/>
    <mergeCell ref="E113:G114"/>
    <mergeCell ref="I113:J113"/>
    <mergeCell ref="K113:M113"/>
    <mergeCell ref="I114:J114"/>
    <mergeCell ref="K114:M114"/>
    <mergeCell ref="B115:C115"/>
    <mergeCell ref="F115:G115"/>
    <mergeCell ref="I115:J115"/>
    <mergeCell ref="K115:M115"/>
    <mergeCell ref="B116:C116"/>
    <mergeCell ref="F116:G116"/>
    <mergeCell ref="I116:J116"/>
    <mergeCell ref="K116:M116"/>
    <mergeCell ref="B117:C117"/>
    <mergeCell ref="F117:G117"/>
    <mergeCell ref="I117:J117"/>
    <mergeCell ref="K117:M117"/>
    <mergeCell ref="B118:C118"/>
    <mergeCell ref="F118:G118"/>
    <mergeCell ref="I118:J118"/>
    <mergeCell ref="K118:M118"/>
    <mergeCell ref="B119:C119"/>
    <mergeCell ref="F119:G119"/>
    <mergeCell ref="I119:J119"/>
    <mergeCell ref="K119:M119"/>
    <mergeCell ref="B120:C120"/>
    <mergeCell ref="F120:G120"/>
    <mergeCell ref="I120:J120"/>
    <mergeCell ref="K120:M120"/>
    <mergeCell ref="B121:C121"/>
    <mergeCell ref="F121:G121"/>
    <mergeCell ref="I121:J121"/>
    <mergeCell ref="K121:M121"/>
    <mergeCell ref="B122:C122"/>
    <mergeCell ref="F122:G122"/>
    <mergeCell ref="I122:J122"/>
    <mergeCell ref="K122:M122"/>
    <mergeCell ref="B123:C123"/>
    <mergeCell ref="F123:G123"/>
    <mergeCell ref="I123:J123"/>
    <mergeCell ref="K123:M123"/>
    <mergeCell ref="B124:C124"/>
    <mergeCell ref="F124:G124"/>
    <mergeCell ref="I124:J124"/>
    <mergeCell ref="K124:M124"/>
    <mergeCell ref="B125:C125"/>
    <mergeCell ref="F125:G125"/>
    <mergeCell ref="I125:J125"/>
    <mergeCell ref="K125:M125"/>
    <mergeCell ref="B126:C126"/>
    <mergeCell ref="F126:G126"/>
    <mergeCell ref="I126:J126"/>
    <mergeCell ref="K126:M126"/>
    <mergeCell ref="B127:C127"/>
    <mergeCell ref="F127:G127"/>
    <mergeCell ref="I127:J127"/>
    <mergeCell ref="K127:M127"/>
    <mergeCell ref="B128:C128"/>
    <mergeCell ref="F128:G128"/>
    <mergeCell ref="I128:J128"/>
    <mergeCell ref="K128:M128"/>
    <mergeCell ref="B129:C129"/>
    <mergeCell ref="F129:G129"/>
    <mergeCell ref="I129:J129"/>
    <mergeCell ref="K129:M129"/>
    <mergeCell ref="B130:C130"/>
    <mergeCell ref="F130:G130"/>
    <mergeCell ref="I130:J130"/>
    <mergeCell ref="K130:M130"/>
    <mergeCell ref="B131:C131"/>
    <mergeCell ref="F131:G131"/>
    <mergeCell ref="I131:J131"/>
    <mergeCell ref="K131:M131"/>
    <mergeCell ref="B132:C132"/>
    <mergeCell ref="F132:G132"/>
    <mergeCell ref="I132:J132"/>
    <mergeCell ref="K132:M132"/>
    <mergeCell ref="B133:C133"/>
    <mergeCell ref="F133:G133"/>
    <mergeCell ref="I133:J133"/>
    <mergeCell ref="K133:M133"/>
    <mergeCell ref="B134:C134"/>
    <mergeCell ref="F134:G134"/>
    <mergeCell ref="I134:J134"/>
    <mergeCell ref="K134:M134"/>
    <mergeCell ref="B135:C135"/>
    <mergeCell ref="F135:G135"/>
    <mergeCell ref="I135:J135"/>
    <mergeCell ref="K135:M135"/>
    <mergeCell ref="B136:C136"/>
    <mergeCell ref="F136:G136"/>
    <mergeCell ref="I136:J136"/>
    <mergeCell ref="K136:M136"/>
    <mergeCell ref="B137:C137"/>
    <mergeCell ref="F137:G137"/>
    <mergeCell ref="I137:J137"/>
    <mergeCell ref="K137:M137"/>
    <mergeCell ref="B138:C138"/>
    <mergeCell ref="F138:G138"/>
    <mergeCell ref="I138:J138"/>
    <mergeCell ref="K138:M138"/>
    <mergeCell ref="B139:C139"/>
    <mergeCell ref="F139:G139"/>
    <mergeCell ref="I139:J139"/>
    <mergeCell ref="K139:M139"/>
    <mergeCell ref="B140:C140"/>
    <mergeCell ref="F140:G140"/>
    <mergeCell ref="I140:J140"/>
    <mergeCell ref="K140:M140"/>
    <mergeCell ref="B141:C141"/>
    <mergeCell ref="F141:G141"/>
    <mergeCell ref="I141:J141"/>
    <mergeCell ref="K141:M141"/>
    <mergeCell ref="B142:C142"/>
    <mergeCell ref="F142:G142"/>
    <mergeCell ref="I142:J142"/>
    <mergeCell ref="K142:M142"/>
    <mergeCell ref="A143:D144"/>
    <mergeCell ref="E143:G144"/>
    <mergeCell ref="I143:J143"/>
    <mergeCell ref="K143:M143"/>
    <mergeCell ref="I144:J144"/>
    <mergeCell ref="K144:M144"/>
    <mergeCell ref="B145:C145"/>
    <mergeCell ref="F145:G145"/>
    <mergeCell ref="I145:J145"/>
    <mergeCell ref="K145:M145"/>
    <mergeCell ref="B146:C146"/>
    <mergeCell ref="F146:G146"/>
    <mergeCell ref="I146:J146"/>
    <mergeCell ref="K146:M146"/>
    <mergeCell ref="B147:C147"/>
    <mergeCell ref="F147:G147"/>
    <mergeCell ref="I147:J147"/>
    <mergeCell ref="K147:M147"/>
    <mergeCell ref="B148:C148"/>
    <mergeCell ref="F148:G148"/>
    <mergeCell ref="I148:J148"/>
    <mergeCell ref="K148:M148"/>
    <mergeCell ref="B149:C149"/>
    <mergeCell ref="F149:G149"/>
    <mergeCell ref="I149:J149"/>
    <mergeCell ref="K149:M149"/>
    <mergeCell ref="B150:C150"/>
    <mergeCell ref="F150:G150"/>
    <mergeCell ref="I150:J150"/>
    <mergeCell ref="K150:M150"/>
    <mergeCell ref="B151:C151"/>
    <mergeCell ref="F151:G151"/>
    <mergeCell ref="I151:J151"/>
    <mergeCell ref="K151:M151"/>
    <mergeCell ref="B152:C152"/>
    <mergeCell ref="F152:G152"/>
    <mergeCell ref="I152:J152"/>
    <mergeCell ref="K152:M152"/>
    <mergeCell ref="A153:D154"/>
    <mergeCell ref="E153:G154"/>
    <mergeCell ref="I153:J153"/>
    <mergeCell ref="K153:M153"/>
    <mergeCell ref="I154:J154"/>
    <mergeCell ref="K154:M154"/>
    <mergeCell ref="B155:C155"/>
    <mergeCell ref="F155:G155"/>
    <mergeCell ref="I155:J155"/>
    <mergeCell ref="K155:M155"/>
    <mergeCell ref="B156:C156"/>
    <mergeCell ref="F156:G156"/>
    <mergeCell ref="I156:J156"/>
    <mergeCell ref="K156:M156"/>
    <mergeCell ref="B157:C157"/>
    <mergeCell ref="F157:G157"/>
    <mergeCell ref="I157:J157"/>
    <mergeCell ref="K157:M157"/>
    <mergeCell ref="B158:C158"/>
    <mergeCell ref="F158:G158"/>
    <mergeCell ref="I158:J158"/>
    <mergeCell ref="K158:M158"/>
    <mergeCell ref="B159:C159"/>
    <mergeCell ref="F159:G159"/>
    <mergeCell ref="I159:J159"/>
    <mergeCell ref="K159:M159"/>
    <mergeCell ref="B160:C160"/>
    <mergeCell ref="F160:G160"/>
    <mergeCell ref="I160:J160"/>
    <mergeCell ref="K160:M160"/>
    <mergeCell ref="B161:C161"/>
    <mergeCell ref="F161:G161"/>
    <mergeCell ref="I161:J161"/>
    <mergeCell ref="K161:M161"/>
    <mergeCell ref="B162:C162"/>
    <mergeCell ref="F162:G162"/>
    <mergeCell ref="I162:J162"/>
    <mergeCell ref="K162:M162"/>
    <mergeCell ref="B163:C163"/>
    <mergeCell ref="F163:G163"/>
    <mergeCell ref="I163:J163"/>
    <mergeCell ref="K163:M163"/>
    <mergeCell ref="B164:C164"/>
    <mergeCell ref="F164:G164"/>
    <mergeCell ref="I164:J164"/>
    <mergeCell ref="K164:M164"/>
    <mergeCell ref="B165:C165"/>
    <mergeCell ref="F165:G165"/>
    <mergeCell ref="I165:J165"/>
    <mergeCell ref="K165:M165"/>
    <mergeCell ref="B166:C166"/>
    <mergeCell ref="F166:G166"/>
    <mergeCell ref="I166:J166"/>
    <mergeCell ref="K166:M166"/>
    <mergeCell ref="B167:C167"/>
    <mergeCell ref="F167:G167"/>
    <mergeCell ref="I167:J167"/>
    <mergeCell ref="K167:M167"/>
    <mergeCell ref="B168:C168"/>
    <mergeCell ref="F168:G168"/>
    <mergeCell ref="I168:J168"/>
    <mergeCell ref="K168:M168"/>
    <mergeCell ref="B169:C169"/>
    <mergeCell ref="F169:G169"/>
    <mergeCell ref="I169:J169"/>
    <mergeCell ref="K169:M169"/>
    <mergeCell ref="B170:C170"/>
    <mergeCell ref="F170:G170"/>
    <mergeCell ref="I170:J170"/>
    <mergeCell ref="K170:M170"/>
    <mergeCell ref="B171:C171"/>
    <mergeCell ref="F171:G171"/>
    <mergeCell ref="I171:J171"/>
    <mergeCell ref="K171:M171"/>
    <mergeCell ref="B172:C172"/>
    <mergeCell ref="F172:G172"/>
    <mergeCell ref="I172:J172"/>
    <mergeCell ref="K172:M172"/>
    <mergeCell ref="B173:C173"/>
    <mergeCell ref="F173:G173"/>
    <mergeCell ref="I173:J173"/>
    <mergeCell ref="K173:M173"/>
    <mergeCell ref="B174:C174"/>
    <mergeCell ref="F174:G174"/>
    <mergeCell ref="I174:J174"/>
    <mergeCell ref="K174:M174"/>
    <mergeCell ref="B175:C175"/>
    <mergeCell ref="F175:G175"/>
    <mergeCell ref="I175:J175"/>
    <mergeCell ref="K175:M175"/>
    <mergeCell ref="B176:C176"/>
    <mergeCell ref="F176:G176"/>
    <mergeCell ref="I176:J176"/>
    <mergeCell ref="K176:M176"/>
    <mergeCell ref="B177:C177"/>
    <mergeCell ref="F177:G177"/>
    <mergeCell ref="I177:J177"/>
    <mergeCell ref="K177:M177"/>
    <mergeCell ref="B178:C178"/>
    <mergeCell ref="F178:G178"/>
    <mergeCell ref="I178:J178"/>
    <mergeCell ref="K178:M178"/>
    <mergeCell ref="B179:C179"/>
    <mergeCell ref="F179:G179"/>
    <mergeCell ref="I179:J179"/>
    <mergeCell ref="K179:M179"/>
    <mergeCell ref="B180:C180"/>
    <mergeCell ref="F180:G180"/>
    <mergeCell ref="I180:J180"/>
    <mergeCell ref="K180:M180"/>
    <mergeCell ref="B181:C181"/>
    <mergeCell ref="F181:G181"/>
    <mergeCell ref="I181:J181"/>
    <mergeCell ref="K181:M181"/>
    <mergeCell ref="B182:C182"/>
    <mergeCell ref="F182:G182"/>
    <mergeCell ref="I182:J182"/>
    <mergeCell ref="K182:M182"/>
    <mergeCell ref="B183:C183"/>
    <mergeCell ref="F183:G183"/>
    <mergeCell ref="I183:J183"/>
    <mergeCell ref="K183:M183"/>
    <mergeCell ref="B184:C184"/>
    <mergeCell ref="F184:G184"/>
    <mergeCell ref="I184:J184"/>
    <mergeCell ref="K184:M184"/>
    <mergeCell ref="B185:C185"/>
    <mergeCell ref="F185:G185"/>
    <mergeCell ref="I185:J185"/>
    <mergeCell ref="K185:M185"/>
    <mergeCell ref="B186:C186"/>
    <mergeCell ref="F186:G186"/>
    <mergeCell ref="I186:J186"/>
    <mergeCell ref="K186:M186"/>
    <mergeCell ref="B187:C187"/>
    <mergeCell ref="F187:G187"/>
    <mergeCell ref="I187:J187"/>
    <mergeCell ref="K187:M187"/>
    <mergeCell ref="B188:C188"/>
    <mergeCell ref="F188:G188"/>
    <mergeCell ref="I188:J188"/>
    <mergeCell ref="K188:M188"/>
    <mergeCell ref="B189:C189"/>
    <mergeCell ref="F189:G189"/>
    <mergeCell ref="I189:J189"/>
    <mergeCell ref="K189:M189"/>
    <mergeCell ref="B190:C190"/>
    <mergeCell ref="F190:G190"/>
    <mergeCell ref="I190:J190"/>
    <mergeCell ref="K190:M190"/>
    <mergeCell ref="B191:C191"/>
    <mergeCell ref="F191:G191"/>
    <mergeCell ref="I191:J191"/>
    <mergeCell ref="K191:M191"/>
    <mergeCell ref="B192:C192"/>
    <mergeCell ref="F192:G192"/>
    <mergeCell ref="I192:J192"/>
    <mergeCell ref="K192:M192"/>
    <mergeCell ref="B193:C193"/>
    <mergeCell ref="F193:G193"/>
    <mergeCell ref="I193:J193"/>
    <mergeCell ref="K193:M193"/>
    <mergeCell ref="B194:C194"/>
    <mergeCell ref="F194:G194"/>
    <mergeCell ref="I194:J194"/>
    <mergeCell ref="K194:M194"/>
    <mergeCell ref="B195:C195"/>
    <mergeCell ref="F195:G195"/>
    <mergeCell ref="I195:J195"/>
    <mergeCell ref="K195:M195"/>
    <mergeCell ref="B196:C196"/>
    <mergeCell ref="F196:G196"/>
    <mergeCell ref="I196:J196"/>
    <mergeCell ref="K196:M196"/>
    <mergeCell ref="B197:C197"/>
    <mergeCell ref="F197:G197"/>
    <mergeCell ref="I197:J197"/>
    <mergeCell ref="K197:M197"/>
    <mergeCell ref="B198:C198"/>
    <mergeCell ref="F198:G198"/>
    <mergeCell ref="I198:J198"/>
    <mergeCell ref="K198:M198"/>
    <mergeCell ref="B199:C199"/>
    <mergeCell ref="F199:G199"/>
    <mergeCell ref="I199:J199"/>
    <mergeCell ref="K199:M199"/>
    <mergeCell ref="A200:D201"/>
    <mergeCell ref="E200:G201"/>
    <mergeCell ref="I200:J200"/>
    <mergeCell ref="K200:M200"/>
    <mergeCell ref="I201:J201"/>
    <mergeCell ref="K201:M201"/>
    <mergeCell ref="B202:C202"/>
    <mergeCell ref="F202:G202"/>
    <mergeCell ref="I202:J202"/>
    <mergeCell ref="K202:M202"/>
    <mergeCell ref="B203:C203"/>
    <mergeCell ref="F203:G203"/>
    <mergeCell ref="I203:J203"/>
    <mergeCell ref="K203:M203"/>
    <mergeCell ref="B204:C204"/>
    <mergeCell ref="F204:G204"/>
    <mergeCell ref="I204:J204"/>
    <mergeCell ref="K204:M204"/>
    <mergeCell ref="B205:C205"/>
    <mergeCell ref="F205:G205"/>
    <mergeCell ref="I205:J205"/>
    <mergeCell ref="K205:M205"/>
    <mergeCell ref="B206:C206"/>
    <mergeCell ref="F206:G206"/>
    <mergeCell ref="I206:J206"/>
    <mergeCell ref="K206:M206"/>
    <mergeCell ref="B207:C207"/>
    <mergeCell ref="F207:G207"/>
    <mergeCell ref="I207:J207"/>
    <mergeCell ref="K207:M207"/>
    <mergeCell ref="B208:C208"/>
    <mergeCell ref="F208:G208"/>
    <mergeCell ref="I208:J208"/>
    <mergeCell ref="K208:M208"/>
    <mergeCell ref="B209:C209"/>
    <mergeCell ref="F209:G209"/>
    <mergeCell ref="I209:J209"/>
    <mergeCell ref="K209:M209"/>
    <mergeCell ref="B210:C210"/>
    <mergeCell ref="F210:G210"/>
    <mergeCell ref="I210:J210"/>
    <mergeCell ref="K210:M210"/>
    <mergeCell ref="B211:C211"/>
    <mergeCell ref="F211:G211"/>
    <mergeCell ref="I211:J211"/>
    <mergeCell ref="K211:M211"/>
    <mergeCell ref="B212:C212"/>
    <mergeCell ref="F212:G212"/>
    <mergeCell ref="I212:J212"/>
    <mergeCell ref="K212:M212"/>
    <mergeCell ref="B213:C213"/>
    <mergeCell ref="F213:G213"/>
    <mergeCell ref="I213:J213"/>
    <mergeCell ref="K213:M213"/>
    <mergeCell ref="B214:C214"/>
    <mergeCell ref="F214:G214"/>
    <mergeCell ref="I214:J214"/>
    <mergeCell ref="K214:M214"/>
    <mergeCell ref="B215:C215"/>
    <mergeCell ref="F215:G215"/>
    <mergeCell ref="I215:J215"/>
    <mergeCell ref="K215:M215"/>
    <mergeCell ref="B216:C216"/>
    <mergeCell ref="F216:G216"/>
    <mergeCell ref="I216:J216"/>
    <mergeCell ref="K216:M216"/>
    <mergeCell ref="B217:C217"/>
    <mergeCell ref="F217:G217"/>
    <mergeCell ref="I217:J217"/>
    <mergeCell ref="K217:M217"/>
    <mergeCell ref="B218:C218"/>
    <mergeCell ref="F218:G218"/>
    <mergeCell ref="I218:J218"/>
    <mergeCell ref="K218:M218"/>
    <mergeCell ref="B219:C219"/>
    <mergeCell ref="F219:G219"/>
    <mergeCell ref="I219:J219"/>
    <mergeCell ref="K219:M219"/>
    <mergeCell ref="B220:C220"/>
    <mergeCell ref="F220:G220"/>
    <mergeCell ref="I220:J220"/>
    <mergeCell ref="K220:M220"/>
    <mergeCell ref="B221:C221"/>
    <mergeCell ref="F221:G221"/>
    <mergeCell ref="I221:J221"/>
    <mergeCell ref="K221:M221"/>
    <mergeCell ref="B222:C222"/>
    <mergeCell ref="F222:G222"/>
    <mergeCell ref="I222:J222"/>
    <mergeCell ref="K222:M222"/>
    <mergeCell ref="B223:C223"/>
    <mergeCell ref="F223:G223"/>
    <mergeCell ref="I223:J223"/>
    <mergeCell ref="K223:M223"/>
    <mergeCell ref="B224:C224"/>
    <mergeCell ref="F224:G224"/>
    <mergeCell ref="I224:J224"/>
    <mergeCell ref="K224:M224"/>
    <mergeCell ref="B225:C225"/>
    <mergeCell ref="F225:G225"/>
    <mergeCell ref="I225:J225"/>
    <mergeCell ref="K225:M225"/>
    <mergeCell ref="B226:C226"/>
    <mergeCell ref="F226:G226"/>
    <mergeCell ref="I226:J226"/>
    <mergeCell ref="K226:M226"/>
    <mergeCell ref="B227:C227"/>
    <mergeCell ref="F227:G227"/>
    <mergeCell ref="I227:J227"/>
    <mergeCell ref="K227:M227"/>
    <mergeCell ref="B228:C228"/>
    <mergeCell ref="F228:G228"/>
    <mergeCell ref="I228:J228"/>
    <mergeCell ref="K228:M228"/>
    <mergeCell ref="B229:C229"/>
    <mergeCell ref="F229:G229"/>
    <mergeCell ref="I229:J229"/>
    <mergeCell ref="K229:M229"/>
    <mergeCell ref="B230:C230"/>
    <mergeCell ref="F230:G230"/>
    <mergeCell ref="I230:J230"/>
    <mergeCell ref="K230:M230"/>
    <mergeCell ref="B231:C231"/>
    <mergeCell ref="F231:G231"/>
    <mergeCell ref="I231:J231"/>
    <mergeCell ref="K231:M231"/>
    <mergeCell ref="B232:C232"/>
    <mergeCell ref="F232:G232"/>
    <mergeCell ref="I232:J232"/>
    <mergeCell ref="K232:M232"/>
    <mergeCell ref="B233:C233"/>
    <mergeCell ref="F233:G233"/>
    <mergeCell ref="I233:J233"/>
    <mergeCell ref="K233:M233"/>
    <mergeCell ref="B234:C234"/>
    <mergeCell ref="F234:G234"/>
    <mergeCell ref="I234:J234"/>
    <mergeCell ref="K234:M234"/>
    <mergeCell ref="B235:C235"/>
    <mergeCell ref="F235:G235"/>
    <mergeCell ref="I235:J235"/>
    <mergeCell ref="K235:M235"/>
    <mergeCell ref="B236:C236"/>
    <mergeCell ref="F236:G236"/>
    <mergeCell ref="I236:J236"/>
    <mergeCell ref="K236:M236"/>
    <mergeCell ref="B237:C237"/>
    <mergeCell ref="F237:G237"/>
    <mergeCell ref="I237:J237"/>
    <mergeCell ref="K237:M237"/>
    <mergeCell ref="B238:C238"/>
    <mergeCell ref="F238:G238"/>
    <mergeCell ref="I238:J238"/>
    <mergeCell ref="K238:M238"/>
    <mergeCell ref="B239:C239"/>
    <mergeCell ref="F239:G239"/>
    <mergeCell ref="I239:J239"/>
    <mergeCell ref="K239:M239"/>
    <mergeCell ref="B240:C240"/>
    <mergeCell ref="F240:G240"/>
    <mergeCell ref="I240:J240"/>
    <mergeCell ref="K240:M240"/>
    <mergeCell ref="B241:C241"/>
    <mergeCell ref="F241:G241"/>
    <mergeCell ref="I241:J241"/>
    <mergeCell ref="K241:M241"/>
    <mergeCell ref="B242:C242"/>
    <mergeCell ref="F242:G242"/>
    <mergeCell ref="I242:J242"/>
    <mergeCell ref="K242:M242"/>
    <mergeCell ref="B243:C243"/>
    <mergeCell ref="F243:G243"/>
    <mergeCell ref="I243:J243"/>
    <mergeCell ref="K243:M243"/>
    <mergeCell ref="B244:C244"/>
    <mergeCell ref="F244:G244"/>
    <mergeCell ref="I244:J244"/>
    <mergeCell ref="K244:M244"/>
    <mergeCell ref="B245:C245"/>
    <mergeCell ref="F245:G245"/>
    <mergeCell ref="I245:J245"/>
    <mergeCell ref="K245:M245"/>
    <mergeCell ref="B246:C246"/>
    <mergeCell ref="F246:G246"/>
    <mergeCell ref="I246:J246"/>
    <mergeCell ref="K246:M246"/>
    <mergeCell ref="B247:C247"/>
    <mergeCell ref="F247:G247"/>
    <mergeCell ref="I247:J247"/>
    <mergeCell ref="K247:M247"/>
    <mergeCell ref="B248:C248"/>
    <mergeCell ref="F248:G248"/>
    <mergeCell ref="I248:J248"/>
    <mergeCell ref="K248:M248"/>
    <mergeCell ref="B249:C249"/>
    <mergeCell ref="F249:G249"/>
    <mergeCell ref="I249:J249"/>
    <mergeCell ref="K249:M249"/>
    <mergeCell ref="B250:C250"/>
    <mergeCell ref="F250:G250"/>
    <mergeCell ref="I250:J250"/>
    <mergeCell ref="K250:M250"/>
    <mergeCell ref="B251:C251"/>
    <mergeCell ref="F251:G251"/>
    <mergeCell ref="I251:J251"/>
    <mergeCell ref="K251:M251"/>
    <mergeCell ref="B252:C252"/>
    <mergeCell ref="F252:G252"/>
    <mergeCell ref="I252:J252"/>
    <mergeCell ref="K252:M252"/>
    <mergeCell ref="B253:C253"/>
    <mergeCell ref="F253:G253"/>
    <mergeCell ref="I253:J253"/>
    <mergeCell ref="K253:M253"/>
    <mergeCell ref="B254:C254"/>
    <mergeCell ref="F254:G254"/>
    <mergeCell ref="I254:J254"/>
    <mergeCell ref="K254:M254"/>
    <mergeCell ref="B255:C255"/>
    <mergeCell ref="F255:G255"/>
    <mergeCell ref="I255:J255"/>
    <mergeCell ref="K255:M255"/>
    <mergeCell ref="B256:C256"/>
    <mergeCell ref="F256:G256"/>
    <mergeCell ref="I256:J256"/>
    <mergeCell ref="K256:M256"/>
    <mergeCell ref="B257:C257"/>
    <mergeCell ref="F257:G257"/>
    <mergeCell ref="I257:J257"/>
    <mergeCell ref="K257:M257"/>
    <mergeCell ref="B258:C258"/>
    <mergeCell ref="F258:G258"/>
    <mergeCell ref="I258:J258"/>
    <mergeCell ref="K258:M258"/>
    <mergeCell ref="B259:C259"/>
    <mergeCell ref="F259:G259"/>
    <mergeCell ref="I259:J259"/>
    <mergeCell ref="K259:M259"/>
    <mergeCell ref="B260:C260"/>
    <mergeCell ref="F260:G260"/>
    <mergeCell ref="I260:J260"/>
    <mergeCell ref="K260:M260"/>
    <mergeCell ref="B261:C261"/>
    <mergeCell ref="F261:G261"/>
    <mergeCell ref="I261:J261"/>
    <mergeCell ref="K261:M261"/>
    <mergeCell ref="B262:C262"/>
    <mergeCell ref="F262:G262"/>
    <mergeCell ref="I262:J262"/>
    <mergeCell ref="K262:M262"/>
    <mergeCell ref="B263:C263"/>
    <mergeCell ref="F263:G263"/>
    <mergeCell ref="I263:J263"/>
    <mergeCell ref="K263:M263"/>
    <mergeCell ref="B264:C264"/>
    <mergeCell ref="F264:G264"/>
    <mergeCell ref="I264:J264"/>
    <mergeCell ref="K264:M264"/>
    <mergeCell ref="B265:C265"/>
    <mergeCell ref="F265:G265"/>
    <mergeCell ref="I265:J265"/>
    <mergeCell ref="K265:M265"/>
    <mergeCell ref="B266:C266"/>
    <mergeCell ref="F266:G266"/>
    <mergeCell ref="I266:J266"/>
    <mergeCell ref="K266:M266"/>
    <mergeCell ref="B267:C267"/>
    <mergeCell ref="F267:G267"/>
    <mergeCell ref="I267:J267"/>
    <mergeCell ref="K267:M267"/>
    <mergeCell ref="B268:C268"/>
    <mergeCell ref="F268:G268"/>
    <mergeCell ref="I268:J268"/>
    <mergeCell ref="K268:M268"/>
    <mergeCell ref="B269:C269"/>
    <mergeCell ref="F269:G269"/>
    <mergeCell ref="I269:J269"/>
    <mergeCell ref="K269:M269"/>
    <mergeCell ref="B270:C270"/>
    <mergeCell ref="F270:G270"/>
    <mergeCell ref="I270:J270"/>
    <mergeCell ref="K270:M270"/>
    <mergeCell ref="B271:C271"/>
    <mergeCell ref="F271:G271"/>
    <mergeCell ref="I271:J271"/>
    <mergeCell ref="K271:M271"/>
    <mergeCell ref="B272:C272"/>
    <mergeCell ref="F272:G272"/>
    <mergeCell ref="I272:J272"/>
    <mergeCell ref="K272:M272"/>
    <mergeCell ref="B273:C273"/>
    <mergeCell ref="F273:G273"/>
    <mergeCell ref="I273:J273"/>
    <mergeCell ref="K273:M273"/>
    <mergeCell ref="B274:C274"/>
    <mergeCell ref="F274:G274"/>
    <mergeCell ref="I274:J274"/>
    <mergeCell ref="K274:M274"/>
    <mergeCell ref="B275:C275"/>
    <mergeCell ref="F275:G275"/>
    <mergeCell ref="I275:J275"/>
    <mergeCell ref="K275:M275"/>
    <mergeCell ref="B276:C276"/>
    <mergeCell ref="F276:G276"/>
    <mergeCell ref="I276:J276"/>
    <mergeCell ref="K276:M276"/>
    <mergeCell ref="B277:C277"/>
    <mergeCell ref="F277:G277"/>
    <mergeCell ref="I277:J277"/>
    <mergeCell ref="K277:M277"/>
    <mergeCell ref="B278:C278"/>
    <mergeCell ref="F278:G278"/>
    <mergeCell ref="I278:J278"/>
    <mergeCell ref="K278:M278"/>
    <mergeCell ref="B279:C279"/>
    <mergeCell ref="F279:G279"/>
    <mergeCell ref="I279:J279"/>
    <mergeCell ref="K279:M279"/>
    <mergeCell ref="B280:C280"/>
    <mergeCell ref="F280:G280"/>
    <mergeCell ref="I280:J280"/>
    <mergeCell ref="K280:M280"/>
    <mergeCell ref="B281:C281"/>
    <mergeCell ref="F281:G281"/>
    <mergeCell ref="I281:J281"/>
    <mergeCell ref="K281:M281"/>
    <mergeCell ref="B282:C282"/>
    <mergeCell ref="F282:G282"/>
    <mergeCell ref="I282:J282"/>
    <mergeCell ref="K282:M282"/>
    <mergeCell ref="A283:D284"/>
    <mergeCell ref="E283:G284"/>
    <mergeCell ref="I283:J283"/>
    <mergeCell ref="K283:M283"/>
    <mergeCell ref="I284:J284"/>
    <mergeCell ref="K284:M284"/>
    <mergeCell ref="B285:C285"/>
    <mergeCell ref="F285:G285"/>
    <mergeCell ref="I285:J285"/>
    <mergeCell ref="K285:M285"/>
    <mergeCell ref="B286:C286"/>
    <mergeCell ref="F286:G286"/>
    <mergeCell ref="I286:J286"/>
    <mergeCell ref="K286:M286"/>
    <mergeCell ref="A287:D288"/>
    <mergeCell ref="E287:G288"/>
    <mergeCell ref="I287:J287"/>
    <mergeCell ref="K287:M287"/>
    <mergeCell ref="I288:J288"/>
    <mergeCell ref="K288:M288"/>
    <mergeCell ref="B289:C289"/>
    <mergeCell ref="F289:G289"/>
    <mergeCell ref="I289:J289"/>
    <mergeCell ref="K289:M289"/>
    <mergeCell ref="B290:C290"/>
    <mergeCell ref="F290:G290"/>
    <mergeCell ref="I290:J290"/>
    <mergeCell ref="K290:M290"/>
    <mergeCell ref="B291:C291"/>
    <mergeCell ref="F291:G291"/>
    <mergeCell ref="I291:J291"/>
    <mergeCell ref="K291:M291"/>
    <mergeCell ref="B292:C292"/>
    <mergeCell ref="F292:G292"/>
    <mergeCell ref="I292:J292"/>
    <mergeCell ref="K292:M292"/>
    <mergeCell ref="B293:C293"/>
    <mergeCell ref="F293:G293"/>
    <mergeCell ref="I293:J293"/>
    <mergeCell ref="K293:M293"/>
    <mergeCell ref="B294:C294"/>
    <mergeCell ref="F294:G294"/>
    <mergeCell ref="I294:J294"/>
    <mergeCell ref="K294:M294"/>
    <mergeCell ref="B295:C295"/>
    <mergeCell ref="F295:G295"/>
    <mergeCell ref="I295:J295"/>
    <mergeCell ref="K295:M295"/>
    <mergeCell ref="B296:C296"/>
    <mergeCell ref="F296:G296"/>
    <mergeCell ref="I296:J296"/>
    <mergeCell ref="K296:M296"/>
    <mergeCell ref="B297:C297"/>
    <mergeCell ref="F297:G297"/>
    <mergeCell ref="I297:J297"/>
    <mergeCell ref="K297:M297"/>
    <mergeCell ref="B298:C298"/>
    <mergeCell ref="F298:G298"/>
    <mergeCell ref="I298:J298"/>
    <mergeCell ref="K298:M298"/>
    <mergeCell ref="B299:C299"/>
    <mergeCell ref="F299:G299"/>
    <mergeCell ref="I299:J299"/>
    <mergeCell ref="K299:M299"/>
    <mergeCell ref="B300:C300"/>
    <mergeCell ref="F300:G300"/>
    <mergeCell ref="I300:J300"/>
    <mergeCell ref="K300:M300"/>
    <mergeCell ref="B301:C301"/>
    <mergeCell ref="F301:G301"/>
    <mergeCell ref="I301:J301"/>
    <mergeCell ref="K301:M301"/>
    <mergeCell ref="B302:C302"/>
    <mergeCell ref="F302:G302"/>
    <mergeCell ref="I302:J302"/>
    <mergeCell ref="K302:M302"/>
    <mergeCell ref="B303:C303"/>
    <mergeCell ref="F303:G303"/>
    <mergeCell ref="I303:J303"/>
    <mergeCell ref="K303:M303"/>
    <mergeCell ref="B304:C304"/>
    <mergeCell ref="F304:G304"/>
    <mergeCell ref="I304:J304"/>
    <mergeCell ref="K304:M304"/>
    <mergeCell ref="B305:C305"/>
    <mergeCell ref="F305:G305"/>
    <mergeCell ref="I305:J305"/>
    <mergeCell ref="K305:M305"/>
    <mergeCell ref="B306:C306"/>
    <mergeCell ref="F306:G306"/>
    <mergeCell ref="I306:J306"/>
    <mergeCell ref="K306:M306"/>
    <mergeCell ref="B307:C307"/>
    <mergeCell ref="F307:G307"/>
    <mergeCell ref="I307:J307"/>
    <mergeCell ref="K307:M307"/>
    <mergeCell ref="B308:C308"/>
    <mergeCell ref="F308:G308"/>
    <mergeCell ref="I308:J308"/>
    <mergeCell ref="K308:M308"/>
    <mergeCell ref="B309:C309"/>
    <mergeCell ref="F309:G309"/>
    <mergeCell ref="I309:J309"/>
    <mergeCell ref="K309:M309"/>
    <mergeCell ref="B310:C310"/>
    <mergeCell ref="F310:G310"/>
    <mergeCell ref="I310:J310"/>
    <mergeCell ref="K310:M310"/>
    <mergeCell ref="B311:C311"/>
    <mergeCell ref="F311:G311"/>
    <mergeCell ref="I311:J311"/>
    <mergeCell ref="K311:M311"/>
    <mergeCell ref="B312:C312"/>
    <mergeCell ref="F312:G312"/>
    <mergeCell ref="I312:J312"/>
    <mergeCell ref="K312:M312"/>
    <mergeCell ref="B313:C313"/>
    <mergeCell ref="F313:G313"/>
    <mergeCell ref="I313:J313"/>
    <mergeCell ref="K313:M313"/>
    <mergeCell ref="B314:C314"/>
    <mergeCell ref="F314:G314"/>
    <mergeCell ref="I314:J314"/>
    <mergeCell ref="K314:M314"/>
    <mergeCell ref="B315:C315"/>
    <mergeCell ref="F315:G315"/>
    <mergeCell ref="I315:J315"/>
    <mergeCell ref="K315:M315"/>
    <mergeCell ref="B316:C316"/>
    <mergeCell ref="F316:G316"/>
    <mergeCell ref="I316:J316"/>
    <mergeCell ref="K316:M316"/>
    <mergeCell ref="B317:C317"/>
    <mergeCell ref="F317:G317"/>
    <mergeCell ref="I317:J317"/>
    <mergeCell ref="K317:M317"/>
    <mergeCell ref="B318:C318"/>
    <mergeCell ref="F318:G318"/>
    <mergeCell ref="I318:J318"/>
    <mergeCell ref="K318:M318"/>
    <mergeCell ref="B319:C319"/>
    <mergeCell ref="F319:G319"/>
    <mergeCell ref="I319:J319"/>
    <mergeCell ref="K319:M319"/>
    <mergeCell ref="B320:C320"/>
    <mergeCell ref="F320:G320"/>
    <mergeCell ref="I320:J320"/>
    <mergeCell ref="K320:M320"/>
    <mergeCell ref="B321:C321"/>
    <mergeCell ref="F321:G321"/>
    <mergeCell ref="I321:J321"/>
    <mergeCell ref="K321:M321"/>
    <mergeCell ref="B322:C322"/>
    <mergeCell ref="F322:G322"/>
    <mergeCell ref="I322:J322"/>
    <mergeCell ref="K322:M322"/>
    <mergeCell ref="B323:C323"/>
    <mergeCell ref="F323:G323"/>
    <mergeCell ref="I323:J323"/>
    <mergeCell ref="K323:M323"/>
    <mergeCell ref="B324:C324"/>
    <mergeCell ref="F324:G324"/>
    <mergeCell ref="I324:J324"/>
    <mergeCell ref="K324:M324"/>
    <mergeCell ref="B325:C325"/>
    <mergeCell ref="F325:G325"/>
    <mergeCell ref="I325:J325"/>
    <mergeCell ref="K325:M325"/>
    <mergeCell ref="B326:C326"/>
    <mergeCell ref="F326:G326"/>
    <mergeCell ref="I326:J326"/>
    <mergeCell ref="K326:M326"/>
    <mergeCell ref="B327:C327"/>
    <mergeCell ref="F327:G327"/>
    <mergeCell ref="I327:J327"/>
    <mergeCell ref="K327:M327"/>
    <mergeCell ref="B328:C328"/>
    <mergeCell ref="F328:G328"/>
    <mergeCell ref="I328:J328"/>
    <mergeCell ref="K328:M328"/>
    <mergeCell ref="B329:C329"/>
    <mergeCell ref="F329:G329"/>
    <mergeCell ref="I329:J329"/>
    <mergeCell ref="K329:M329"/>
    <mergeCell ref="B330:C330"/>
    <mergeCell ref="F330:G330"/>
    <mergeCell ref="I330:J330"/>
    <mergeCell ref="K330:M330"/>
    <mergeCell ref="B331:C331"/>
    <mergeCell ref="F331:G331"/>
    <mergeCell ref="I331:J331"/>
    <mergeCell ref="K331:M331"/>
    <mergeCell ref="B332:C332"/>
    <mergeCell ref="F332:G332"/>
    <mergeCell ref="I332:J332"/>
    <mergeCell ref="K332:M332"/>
    <mergeCell ref="B333:C333"/>
    <mergeCell ref="F333:G333"/>
    <mergeCell ref="I333:J333"/>
    <mergeCell ref="K333:M333"/>
    <mergeCell ref="B334:C334"/>
    <mergeCell ref="F334:G334"/>
    <mergeCell ref="I334:J334"/>
    <mergeCell ref="K334:M334"/>
    <mergeCell ref="B335:C335"/>
    <mergeCell ref="F335:G335"/>
    <mergeCell ref="I335:J335"/>
    <mergeCell ref="K335:M335"/>
    <mergeCell ref="B336:C336"/>
    <mergeCell ref="F336:G336"/>
    <mergeCell ref="I336:J336"/>
    <mergeCell ref="K336:M336"/>
    <mergeCell ref="B337:C337"/>
    <mergeCell ref="F337:G337"/>
    <mergeCell ref="I337:J337"/>
    <mergeCell ref="K337:M337"/>
    <mergeCell ref="B338:C338"/>
    <mergeCell ref="F338:G338"/>
    <mergeCell ref="I338:J338"/>
    <mergeCell ref="K338:M338"/>
    <mergeCell ref="B339:C339"/>
    <mergeCell ref="F339:G339"/>
    <mergeCell ref="I339:J339"/>
    <mergeCell ref="K339:M339"/>
    <mergeCell ref="B340:C340"/>
    <mergeCell ref="F340:G340"/>
    <mergeCell ref="I340:J340"/>
    <mergeCell ref="K340:M340"/>
    <mergeCell ref="B341:C341"/>
    <mergeCell ref="F341:G341"/>
    <mergeCell ref="I341:J341"/>
    <mergeCell ref="K341:M341"/>
    <mergeCell ref="B342:C342"/>
    <mergeCell ref="F342:G342"/>
    <mergeCell ref="I342:J342"/>
    <mergeCell ref="K342:M342"/>
    <mergeCell ref="B343:C343"/>
    <mergeCell ref="F343:G343"/>
    <mergeCell ref="I343:J343"/>
    <mergeCell ref="K343:M343"/>
    <mergeCell ref="B344:C344"/>
    <mergeCell ref="F344:G344"/>
    <mergeCell ref="I344:J344"/>
    <mergeCell ref="K344:M344"/>
    <mergeCell ref="B345:C345"/>
    <mergeCell ref="F345:G345"/>
    <mergeCell ref="I345:J345"/>
    <mergeCell ref="K345:M345"/>
    <mergeCell ref="B346:C346"/>
    <mergeCell ref="F346:G346"/>
    <mergeCell ref="I346:J346"/>
    <mergeCell ref="K346:M346"/>
    <mergeCell ref="B347:C347"/>
    <mergeCell ref="F347:G347"/>
    <mergeCell ref="I347:J347"/>
    <mergeCell ref="K347:M347"/>
    <mergeCell ref="B348:C348"/>
    <mergeCell ref="F348:G348"/>
    <mergeCell ref="I348:J348"/>
    <mergeCell ref="K348:M348"/>
    <mergeCell ref="B349:C349"/>
    <mergeCell ref="F349:G349"/>
    <mergeCell ref="I349:J349"/>
    <mergeCell ref="K349:M349"/>
    <mergeCell ref="B350:C350"/>
    <mergeCell ref="F350:G350"/>
    <mergeCell ref="I350:J350"/>
    <mergeCell ref="K350:M350"/>
    <mergeCell ref="B351:C351"/>
    <mergeCell ref="F351:G351"/>
    <mergeCell ref="I351:J351"/>
    <mergeCell ref="K351:M351"/>
    <mergeCell ref="B352:C352"/>
    <mergeCell ref="F352:G352"/>
    <mergeCell ref="I352:J352"/>
    <mergeCell ref="K352:M352"/>
    <mergeCell ref="B353:C353"/>
    <mergeCell ref="F353:G353"/>
    <mergeCell ref="I353:J353"/>
    <mergeCell ref="K353:M353"/>
    <mergeCell ref="B354:C354"/>
    <mergeCell ref="F354:G354"/>
    <mergeCell ref="I354:J354"/>
    <mergeCell ref="K354:M354"/>
    <mergeCell ref="B355:C355"/>
    <mergeCell ref="F355:G355"/>
    <mergeCell ref="I355:J355"/>
    <mergeCell ref="K355:M355"/>
    <mergeCell ref="B356:C356"/>
    <mergeCell ref="F356:G356"/>
    <mergeCell ref="I356:J356"/>
    <mergeCell ref="K356:M356"/>
    <mergeCell ref="B357:C357"/>
    <mergeCell ref="F357:G357"/>
    <mergeCell ref="I357:J357"/>
    <mergeCell ref="K357:M357"/>
    <mergeCell ref="B358:C358"/>
    <mergeCell ref="F358:G358"/>
    <mergeCell ref="I358:J358"/>
    <mergeCell ref="K358:M358"/>
    <mergeCell ref="B359:C359"/>
    <mergeCell ref="F359:G359"/>
    <mergeCell ref="I359:J359"/>
    <mergeCell ref="K359:M359"/>
    <mergeCell ref="B360:C360"/>
    <mergeCell ref="F360:G360"/>
    <mergeCell ref="I360:J360"/>
    <mergeCell ref="K360:M360"/>
    <mergeCell ref="B361:C361"/>
    <mergeCell ref="F361:G361"/>
    <mergeCell ref="I361:J361"/>
    <mergeCell ref="K361:M361"/>
    <mergeCell ref="B362:C362"/>
    <mergeCell ref="F362:G362"/>
    <mergeCell ref="I362:J362"/>
    <mergeCell ref="K362:M362"/>
    <mergeCell ref="B363:C363"/>
    <mergeCell ref="F363:G363"/>
    <mergeCell ref="I363:J363"/>
    <mergeCell ref="K363:M363"/>
    <mergeCell ref="B364:C364"/>
    <mergeCell ref="F364:G364"/>
    <mergeCell ref="I364:J364"/>
    <mergeCell ref="K364:M364"/>
    <mergeCell ref="B365:C365"/>
    <mergeCell ref="F365:G365"/>
    <mergeCell ref="I365:J365"/>
    <mergeCell ref="K365:M365"/>
    <mergeCell ref="B366:C366"/>
    <mergeCell ref="F366:G366"/>
    <mergeCell ref="I366:J366"/>
    <mergeCell ref="K366:M366"/>
    <mergeCell ref="B367:C367"/>
    <mergeCell ref="F367:G367"/>
    <mergeCell ref="I367:J367"/>
    <mergeCell ref="K367:M367"/>
    <mergeCell ref="B368:C368"/>
    <mergeCell ref="F368:G368"/>
    <mergeCell ref="I368:J368"/>
    <mergeCell ref="K368:M368"/>
    <mergeCell ref="B369:C369"/>
    <mergeCell ref="F369:G369"/>
    <mergeCell ref="I369:J369"/>
    <mergeCell ref="K369:M369"/>
    <mergeCell ref="B370:C370"/>
    <mergeCell ref="F370:G370"/>
    <mergeCell ref="I370:J370"/>
    <mergeCell ref="K370:M370"/>
    <mergeCell ref="B371:C371"/>
    <mergeCell ref="F371:G371"/>
    <mergeCell ref="I371:J371"/>
    <mergeCell ref="K371:M371"/>
    <mergeCell ref="B372:C372"/>
    <mergeCell ref="F372:G372"/>
    <mergeCell ref="I372:J372"/>
    <mergeCell ref="K372:M372"/>
    <mergeCell ref="B373:C373"/>
    <mergeCell ref="F373:G373"/>
    <mergeCell ref="I373:J373"/>
    <mergeCell ref="K373:M373"/>
    <mergeCell ref="B374:C374"/>
    <mergeCell ref="F374:G374"/>
    <mergeCell ref="I374:J374"/>
    <mergeCell ref="K374:M374"/>
    <mergeCell ref="B375:C375"/>
    <mergeCell ref="F375:G375"/>
    <mergeCell ref="I375:J375"/>
    <mergeCell ref="K375:M375"/>
    <mergeCell ref="B376:C376"/>
    <mergeCell ref="F376:G376"/>
    <mergeCell ref="I376:J376"/>
    <mergeCell ref="K376:M376"/>
    <mergeCell ref="B377:C377"/>
    <mergeCell ref="F377:G377"/>
    <mergeCell ref="I377:J377"/>
    <mergeCell ref="K377:M377"/>
    <mergeCell ref="B378:C378"/>
    <mergeCell ref="F378:G378"/>
    <mergeCell ref="I378:J378"/>
    <mergeCell ref="K378:M378"/>
    <mergeCell ref="B379:C379"/>
    <mergeCell ref="F379:G379"/>
    <mergeCell ref="I379:J379"/>
    <mergeCell ref="K379:M379"/>
    <mergeCell ref="B380:C380"/>
    <mergeCell ref="F380:G380"/>
    <mergeCell ref="I380:J380"/>
    <mergeCell ref="K380:M380"/>
    <mergeCell ref="B381:C381"/>
    <mergeCell ref="F381:G381"/>
    <mergeCell ref="I381:J381"/>
    <mergeCell ref="K381:M381"/>
    <mergeCell ref="B382:C382"/>
    <mergeCell ref="F382:G382"/>
    <mergeCell ref="I382:J382"/>
    <mergeCell ref="K382:M382"/>
    <mergeCell ref="B383:C383"/>
    <mergeCell ref="F383:G383"/>
    <mergeCell ref="I383:J383"/>
    <mergeCell ref="K383:M383"/>
    <mergeCell ref="B384:C384"/>
    <mergeCell ref="F384:G384"/>
    <mergeCell ref="I384:J384"/>
    <mergeCell ref="K384:M384"/>
    <mergeCell ref="B385:C385"/>
    <mergeCell ref="F385:G385"/>
    <mergeCell ref="I385:J385"/>
    <mergeCell ref="K385:M385"/>
    <mergeCell ref="B386:C386"/>
    <mergeCell ref="F386:G386"/>
    <mergeCell ref="I386:J386"/>
    <mergeCell ref="K386:M386"/>
    <mergeCell ref="B387:C387"/>
    <mergeCell ref="F387:G387"/>
    <mergeCell ref="I387:J387"/>
    <mergeCell ref="K387:M387"/>
    <mergeCell ref="B388:C388"/>
    <mergeCell ref="F388:G388"/>
    <mergeCell ref="I388:J388"/>
    <mergeCell ref="K388:M388"/>
    <mergeCell ref="B389:C389"/>
    <mergeCell ref="F389:G389"/>
    <mergeCell ref="I389:J389"/>
    <mergeCell ref="K389:M389"/>
    <mergeCell ref="B390:C390"/>
    <mergeCell ref="F390:G390"/>
    <mergeCell ref="I390:J390"/>
    <mergeCell ref="K390:M390"/>
    <mergeCell ref="B391:C391"/>
    <mergeCell ref="F391:G391"/>
    <mergeCell ref="I391:J391"/>
    <mergeCell ref="K391:M391"/>
    <mergeCell ref="B392:C392"/>
    <mergeCell ref="F392:G392"/>
    <mergeCell ref="I392:J392"/>
    <mergeCell ref="K392:M392"/>
    <mergeCell ref="B393:C393"/>
    <mergeCell ref="F393:G393"/>
    <mergeCell ref="I393:J393"/>
    <mergeCell ref="K393:M393"/>
    <mergeCell ref="B394:C394"/>
    <mergeCell ref="F394:G394"/>
    <mergeCell ref="I394:J394"/>
    <mergeCell ref="K394:M394"/>
    <mergeCell ref="B395:C395"/>
    <mergeCell ref="F395:G395"/>
    <mergeCell ref="I395:J395"/>
    <mergeCell ref="K395:M395"/>
    <mergeCell ref="B396:C396"/>
    <mergeCell ref="F396:G396"/>
    <mergeCell ref="I396:J396"/>
    <mergeCell ref="K396:M396"/>
    <mergeCell ref="B397:C397"/>
    <mergeCell ref="F397:G397"/>
    <mergeCell ref="I397:J397"/>
    <mergeCell ref="K397:M397"/>
    <mergeCell ref="B398:C398"/>
    <mergeCell ref="F398:G398"/>
    <mergeCell ref="I398:J398"/>
    <mergeCell ref="K398:M398"/>
    <mergeCell ref="B399:C399"/>
    <mergeCell ref="F399:G399"/>
    <mergeCell ref="I399:J399"/>
    <mergeCell ref="K399:M399"/>
    <mergeCell ref="B400:C400"/>
    <mergeCell ref="F400:G400"/>
    <mergeCell ref="I400:J400"/>
    <mergeCell ref="K400:M400"/>
    <mergeCell ref="B401:C401"/>
    <mergeCell ref="F401:G401"/>
    <mergeCell ref="I401:J401"/>
    <mergeCell ref="K401:M401"/>
    <mergeCell ref="B402:C402"/>
    <mergeCell ref="F402:G402"/>
    <mergeCell ref="I402:J402"/>
    <mergeCell ref="K402:M402"/>
    <mergeCell ref="B403:C403"/>
    <mergeCell ref="F403:G403"/>
    <mergeCell ref="I403:J403"/>
    <mergeCell ref="K403:M403"/>
    <mergeCell ref="B404:C404"/>
    <mergeCell ref="F404:G404"/>
    <mergeCell ref="I404:J404"/>
    <mergeCell ref="K404:M404"/>
    <mergeCell ref="B405:C405"/>
    <mergeCell ref="F405:G405"/>
    <mergeCell ref="I405:J405"/>
    <mergeCell ref="K405:M405"/>
    <mergeCell ref="B406:C406"/>
    <mergeCell ref="F406:G406"/>
    <mergeCell ref="I406:J406"/>
    <mergeCell ref="K406:M406"/>
    <mergeCell ref="B407:C407"/>
    <mergeCell ref="F407:G407"/>
    <mergeCell ref="I407:J407"/>
    <mergeCell ref="K407:M407"/>
    <mergeCell ref="B408:C408"/>
    <mergeCell ref="F408:G408"/>
    <mergeCell ref="I408:J408"/>
    <mergeCell ref="K408:M408"/>
    <mergeCell ref="B409:C409"/>
    <mergeCell ref="F409:G409"/>
    <mergeCell ref="I409:J409"/>
    <mergeCell ref="K409:M409"/>
    <mergeCell ref="B410:C410"/>
    <mergeCell ref="F410:G410"/>
    <mergeCell ref="I410:J410"/>
    <mergeCell ref="K410:M410"/>
    <mergeCell ref="B411:C411"/>
    <mergeCell ref="F411:G411"/>
    <mergeCell ref="I411:J411"/>
    <mergeCell ref="K411:M411"/>
    <mergeCell ref="B412:C412"/>
    <mergeCell ref="F412:G412"/>
    <mergeCell ref="I412:J412"/>
    <mergeCell ref="K412:M412"/>
    <mergeCell ref="B413:C413"/>
    <mergeCell ref="F413:G413"/>
    <mergeCell ref="I413:J413"/>
    <mergeCell ref="K413:M413"/>
    <mergeCell ref="B414:C414"/>
    <mergeCell ref="F414:G414"/>
    <mergeCell ref="I414:J414"/>
    <mergeCell ref="K414:M414"/>
    <mergeCell ref="B415:C415"/>
    <mergeCell ref="F415:G415"/>
    <mergeCell ref="I415:J415"/>
    <mergeCell ref="K415:M415"/>
    <mergeCell ref="B416:C416"/>
    <mergeCell ref="F416:G416"/>
    <mergeCell ref="I416:J416"/>
    <mergeCell ref="K416:M416"/>
    <mergeCell ref="B417:C417"/>
    <mergeCell ref="F417:G417"/>
    <mergeCell ref="I417:J417"/>
    <mergeCell ref="K417:M417"/>
    <mergeCell ref="B418:C418"/>
    <mergeCell ref="F418:G418"/>
    <mergeCell ref="I418:J418"/>
    <mergeCell ref="K418:M418"/>
    <mergeCell ref="B419:C419"/>
    <mergeCell ref="F419:G419"/>
    <mergeCell ref="I419:J419"/>
    <mergeCell ref="K419:M419"/>
    <mergeCell ref="B420:C420"/>
    <mergeCell ref="F420:G420"/>
    <mergeCell ref="I420:J420"/>
    <mergeCell ref="K420:M420"/>
    <mergeCell ref="B421:C421"/>
    <mergeCell ref="F421:G421"/>
    <mergeCell ref="I421:J421"/>
    <mergeCell ref="K421:M421"/>
    <mergeCell ref="B422:C422"/>
    <mergeCell ref="F422:G422"/>
    <mergeCell ref="I422:J422"/>
    <mergeCell ref="K422:M422"/>
    <mergeCell ref="B423:C423"/>
    <mergeCell ref="F423:G423"/>
    <mergeCell ref="I423:J423"/>
    <mergeCell ref="K423:M423"/>
    <mergeCell ref="A424:D425"/>
    <mergeCell ref="E424:G425"/>
    <mergeCell ref="I424:J424"/>
    <mergeCell ref="K424:M424"/>
    <mergeCell ref="I425:J425"/>
    <mergeCell ref="K425:M425"/>
    <mergeCell ref="B426:C426"/>
    <mergeCell ref="F426:G426"/>
    <mergeCell ref="I426:J426"/>
    <mergeCell ref="K426:M426"/>
    <mergeCell ref="B427:C427"/>
    <mergeCell ref="F427:G427"/>
    <mergeCell ref="I427:J427"/>
    <mergeCell ref="K427:M427"/>
    <mergeCell ref="B428:C428"/>
    <mergeCell ref="F428:G428"/>
    <mergeCell ref="I428:J428"/>
    <mergeCell ref="K428:M428"/>
    <mergeCell ref="A429:D430"/>
    <mergeCell ref="E429:G430"/>
    <mergeCell ref="I429:J429"/>
    <mergeCell ref="K429:M429"/>
    <mergeCell ref="I430:J430"/>
    <mergeCell ref="K430:M430"/>
    <mergeCell ref="B431:C431"/>
    <mergeCell ref="F431:G431"/>
    <mergeCell ref="I431:J431"/>
    <mergeCell ref="K431:M431"/>
    <mergeCell ref="B432:C432"/>
    <mergeCell ref="F432:G432"/>
    <mergeCell ref="I432:J432"/>
    <mergeCell ref="K432:M432"/>
    <mergeCell ref="B433:C433"/>
    <mergeCell ref="F433:G433"/>
    <mergeCell ref="I433:J433"/>
    <mergeCell ref="K433:M433"/>
    <mergeCell ref="B434:C434"/>
    <mergeCell ref="F434:G434"/>
    <mergeCell ref="I434:J434"/>
    <mergeCell ref="K434:M434"/>
    <mergeCell ref="B435:C435"/>
    <mergeCell ref="F435:G435"/>
    <mergeCell ref="I435:J435"/>
    <mergeCell ref="K435:M435"/>
    <mergeCell ref="B436:C436"/>
    <mergeCell ref="F436:G436"/>
    <mergeCell ref="I436:J436"/>
    <mergeCell ref="K436:M436"/>
    <mergeCell ref="A437:D438"/>
    <mergeCell ref="E437:G438"/>
    <mergeCell ref="I437:J437"/>
    <mergeCell ref="K437:M437"/>
    <mergeCell ref="I438:J438"/>
    <mergeCell ref="K438:M438"/>
    <mergeCell ref="B439:C439"/>
    <mergeCell ref="F439:G439"/>
    <mergeCell ref="I439:J439"/>
    <mergeCell ref="K439:M439"/>
    <mergeCell ref="B440:C440"/>
    <mergeCell ref="F440:G440"/>
    <mergeCell ref="I440:J440"/>
    <mergeCell ref="K440:M440"/>
    <mergeCell ref="B441:C441"/>
    <mergeCell ref="F441:G441"/>
    <mergeCell ref="I441:J441"/>
    <mergeCell ref="K441:M441"/>
    <mergeCell ref="B442:C442"/>
    <mergeCell ref="F442:G442"/>
    <mergeCell ref="I442:J442"/>
    <mergeCell ref="K442:M442"/>
    <mergeCell ref="B443:C443"/>
    <mergeCell ref="F443:G443"/>
    <mergeCell ref="I443:J443"/>
    <mergeCell ref="K443:M443"/>
    <mergeCell ref="B444:C444"/>
    <mergeCell ref="F444:G444"/>
    <mergeCell ref="I444:J444"/>
    <mergeCell ref="K444:M444"/>
    <mergeCell ref="B445:C445"/>
    <mergeCell ref="F445:G445"/>
    <mergeCell ref="I445:J445"/>
    <mergeCell ref="K445:M445"/>
    <mergeCell ref="A446:D446"/>
    <mergeCell ref="E446:J446"/>
    <mergeCell ref="K446:M446"/>
    <mergeCell ref="A447:D448"/>
    <mergeCell ref="E447:G448"/>
    <mergeCell ref="I447:J447"/>
    <mergeCell ref="K447:M447"/>
    <mergeCell ref="I448:J448"/>
    <mergeCell ref="K448:M448"/>
    <mergeCell ref="B449:C449"/>
    <mergeCell ref="F449:G449"/>
    <mergeCell ref="I449:J449"/>
    <mergeCell ref="K449:M449"/>
    <mergeCell ref="B450:C450"/>
    <mergeCell ref="F450:G450"/>
    <mergeCell ref="I450:J450"/>
    <mergeCell ref="K450:M450"/>
    <mergeCell ref="B451:C451"/>
    <mergeCell ref="F451:G451"/>
    <mergeCell ref="I451:J451"/>
    <mergeCell ref="K451:M451"/>
    <mergeCell ref="B452:C452"/>
    <mergeCell ref="F452:G452"/>
    <mergeCell ref="I452:J452"/>
    <mergeCell ref="K452:M452"/>
    <mergeCell ref="B453:C453"/>
    <mergeCell ref="F453:G453"/>
    <mergeCell ref="I453:J453"/>
    <mergeCell ref="K453:M453"/>
    <mergeCell ref="B454:C454"/>
    <mergeCell ref="F454:G454"/>
    <mergeCell ref="I454:J454"/>
    <mergeCell ref="K454:M454"/>
    <mergeCell ref="B455:C455"/>
    <mergeCell ref="F455:G455"/>
    <mergeCell ref="I455:J455"/>
    <mergeCell ref="K455:M455"/>
    <mergeCell ref="B456:C456"/>
    <mergeCell ref="F456:G456"/>
    <mergeCell ref="I456:J456"/>
    <mergeCell ref="K456:M456"/>
    <mergeCell ref="A457:D458"/>
    <mergeCell ref="E457:G458"/>
    <mergeCell ref="I457:J457"/>
    <mergeCell ref="K457:M457"/>
    <mergeCell ref="I458:J458"/>
    <mergeCell ref="K458:M458"/>
    <mergeCell ref="B459:C459"/>
    <mergeCell ref="F459:G459"/>
    <mergeCell ref="I459:J459"/>
    <mergeCell ref="K459:M459"/>
    <mergeCell ref="B460:C460"/>
    <mergeCell ref="F460:G460"/>
    <mergeCell ref="I460:J460"/>
    <mergeCell ref="K460:M460"/>
    <mergeCell ref="B461:C461"/>
    <mergeCell ref="F461:G461"/>
    <mergeCell ref="I461:J461"/>
    <mergeCell ref="K461:M461"/>
    <mergeCell ref="B462:C462"/>
    <mergeCell ref="F462:G462"/>
    <mergeCell ref="I462:J462"/>
    <mergeCell ref="K462:M462"/>
    <mergeCell ref="A463:D464"/>
    <mergeCell ref="E463:G464"/>
    <mergeCell ref="I463:J463"/>
    <mergeCell ref="K463:M463"/>
    <mergeCell ref="I464:J464"/>
    <mergeCell ref="K464:M464"/>
    <mergeCell ref="B465:C465"/>
    <mergeCell ref="F465:G465"/>
    <mergeCell ref="I465:J465"/>
    <mergeCell ref="K465:M465"/>
    <mergeCell ref="B466:C466"/>
    <mergeCell ref="F466:G466"/>
    <mergeCell ref="I466:J466"/>
    <mergeCell ref="K466:M466"/>
    <mergeCell ref="B467:C467"/>
    <mergeCell ref="F467:G467"/>
    <mergeCell ref="I467:J467"/>
    <mergeCell ref="K467:M467"/>
    <mergeCell ref="B468:C468"/>
    <mergeCell ref="F468:G468"/>
    <mergeCell ref="I468:J468"/>
    <mergeCell ref="K468:M468"/>
    <mergeCell ref="B469:C469"/>
    <mergeCell ref="F469:G469"/>
    <mergeCell ref="I469:J469"/>
    <mergeCell ref="K469:M469"/>
    <mergeCell ref="B470:C470"/>
    <mergeCell ref="F470:G470"/>
    <mergeCell ref="I470:J470"/>
    <mergeCell ref="K470:M470"/>
    <mergeCell ref="B471:C471"/>
    <mergeCell ref="F471:G471"/>
    <mergeCell ref="I471:J471"/>
    <mergeCell ref="K471:M471"/>
    <mergeCell ref="B472:C472"/>
    <mergeCell ref="F472:G472"/>
    <mergeCell ref="I472:J472"/>
    <mergeCell ref="K472:M472"/>
    <mergeCell ref="B473:C473"/>
    <mergeCell ref="F473:G473"/>
    <mergeCell ref="I473:J473"/>
    <mergeCell ref="K473:M473"/>
    <mergeCell ref="B474:C474"/>
    <mergeCell ref="F474:G474"/>
    <mergeCell ref="I474:J474"/>
    <mergeCell ref="K474:M474"/>
    <mergeCell ref="B475:C475"/>
    <mergeCell ref="F475:G475"/>
    <mergeCell ref="I475:J475"/>
    <mergeCell ref="K475:M475"/>
    <mergeCell ref="B476:C476"/>
    <mergeCell ref="F476:G476"/>
    <mergeCell ref="I476:J476"/>
    <mergeCell ref="K476:M476"/>
    <mergeCell ref="B477:C477"/>
    <mergeCell ref="F477:G477"/>
    <mergeCell ref="I477:J477"/>
    <mergeCell ref="K477:M477"/>
    <mergeCell ref="B478:C478"/>
    <mergeCell ref="F478:G478"/>
    <mergeCell ref="I478:J478"/>
    <mergeCell ref="K478:M478"/>
    <mergeCell ref="B479:C479"/>
    <mergeCell ref="F479:G479"/>
    <mergeCell ref="I479:J479"/>
    <mergeCell ref="K479:M479"/>
    <mergeCell ref="B480:C480"/>
    <mergeCell ref="F480:G480"/>
    <mergeCell ref="I480:J480"/>
    <mergeCell ref="K480:M480"/>
    <mergeCell ref="B481:C481"/>
    <mergeCell ref="F481:G481"/>
    <mergeCell ref="I481:J481"/>
    <mergeCell ref="K481:M481"/>
    <mergeCell ref="B482:C482"/>
    <mergeCell ref="F482:G482"/>
    <mergeCell ref="I482:J482"/>
    <mergeCell ref="K482:M482"/>
    <mergeCell ref="B483:C483"/>
    <mergeCell ref="F483:G483"/>
    <mergeCell ref="I483:J483"/>
    <mergeCell ref="K483:M483"/>
    <mergeCell ref="B484:C484"/>
    <mergeCell ref="F484:G484"/>
    <mergeCell ref="I484:J484"/>
    <mergeCell ref="K484:M484"/>
    <mergeCell ref="B485:C485"/>
    <mergeCell ref="F485:G485"/>
    <mergeCell ref="I485:J485"/>
    <mergeCell ref="K485:M485"/>
    <mergeCell ref="B486:C486"/>
    <mergeCell ref="F486:G486"/>
    <mergeCell ref="I486:J486"/>
    <mergeCell ref="K486:M486"/>
    <mergeCell ref="B487:C487"/>
    <mergeCell ref="F487:G487"/>
    <mergeCell ref="I487:J487"/>
    <mergeCell ref="K487:M487"/>
    <mergeCell ref="B488:C488"/>
    <mergeCell ref="F488:G488"/>
    <mergeCell ref="I488:J488"/>
    <mergeCell ref="K488:M488"/>
    <mergeCell ref="B489:C489"/>
    <mergeCell ref="F489:G489"/>
    <mergeCell ref="I489:J489"/>
    <mergeCell ref="K489:M489"/>
    <mergeCell ref="B490:C490"/>
    <mergeCell ref="F490:G490"/>
    <mergeCell ref="I490:J490"/>
    <mergeCell ref="K490:M490"/>
    <mergeCell ref="B491:C491"/>
    <mergeCell ref="F491:G491"/>
    <mergeCell ref="I491:J491"/>
    <mergeCell ref="K491:M491"/>
    <mergeCell ref="B492:C492"/>
    <mergeCell ref="F492:G492"/>
    <mergeCell ref="I492:J492"/>
    <mergeCell ref="K492:M492"/>
    <mergeCell ref="B493:C493"/>
    <mergeCell ref="F493:G493"/>
    <mergeCell ref="I493:J493"/>
    <mergeCell ref="K493:M493"/>
    <mergeCell ref="B494:C494"/>
    <mergeCell ref="F494:G494"/>
    <mergeCell ref="I494:J494"/>
    <mergeCell ref="K494:M494"/>
    <mergeCell ref="B495:C495"/>
    <mergeCell ref="F495:G495"/>
    <mergeCell ref="I495:J495"/>
    <mergeCell ref="K495:M495"/>
    <mergeCell ref="B496:C496"/>
    <mergeCell ref="F496:G496"/>
    <mergeCell ref="I496:J496"/>
    <mergeCell ref="K496:M496"/>
    <mergeCell ref="B497:C497"/>
    <mergeCell ref="F497:G497"/>
    <mergeCell ref="I497:J497"/>
    <mergeCell ref="K497:M497"/>
    <mergeCell ref="B498:C498"/>
    <mergeCell ref="F498:G498"/>
    <mergeCell ref="I498:J498"/>
    <mergeCell ref="K498:M498"/>
    <mergeCell ref="B499:C499"/>
    <mergeCell ref="F499:G499"/>
    <mergeCell ref="I499:J499"/>
    <mergeCell ref="K499:M499"/>
    <mergeCell ref="B500:C500"/>
    <mergeCell ref="F500:G500"/>
    <mergeCell ref="I500:J500"/>
    <mergeCell ref="K500:M500"/>
    <mergeCell ref="B501:C501"/>
    <mergeCell ref="F501:G501"/>
    <mergeCell ref="I501:J501"/>
    <mergeCell ref="K501:M501"/>
    <mergeCell ref="B502:C502"/>
    <mergeCell ref="F502:G502"/>
    <mergeCell ref="I502:J502"/>
    <mergeCell ref="K502:M502"/>
    <mergeCell ref="B503:C503"/>
    <mergeCell ref="F503:G503"/>
    <mergeCell ref="I503:J503"/>
    <mergeCell ref="K503:M503"/>
    <mergeCell ref="B504:C504"/>
    <mergeCell ref="F504:G504"/>
    <mergeCell ref="I504:J504"/>
    <mergeCell ref="K504:M504"/>
    <mergeCell ref="B505:C505"/>
    <mergeCell ref="F505:G505"/>
    <mergeCell ref="I505:J505"/>
    <mergeCell ref="K505:M505"/>
    <mergeCell ref="B506:C506"/>
    <mergeCell ref="F506:G506"/>
    <mergeCell ref="I506:J506"/>
    <mergeCell ref="K506:M506"/>
    <mergeCell ref="B507:C507"/>
    <mergeCell ref="F507:G507"/>
    <mergeCell ref="I507:J507"/>
    <mergeCell ref="K507:M507"/>
    <mergeCell ref="B508:C508"/>
    <mergeCell ref="F508:G508"/>
    <mergeCell ref="I508:J508"/>
    <mergeCell ref="K508:M508"/>
    <mergeCell ref="A509:D510"/>
    <mergeCell ref="E509:G510"/>
    <mergeCell ref="I509:J509"/>
    <mergeCell ref="K509:M509"/>
    <mergeCell ref="I510:J510"/>
    <mergeCell ref="K510:M510"/>
    <mergeCell ref="B511:C511"/>
    <mergeCell ref="F511:G511"/>
    <mergeCell ref="I511:J511"/>
    <mergeCell ref="K511:M511"/>
    <mergeCell ref="B512:C512"/>
    <mergeCell ref="F512:G512"/>
    <mergeCell ref="I512:J512"/>
    <mergeCell ref="K512:M512"/>
    <mergeCell ref="B513:C513"/>
    <mergeCell ref="F513:G513"/>
    <mergeCell ref="I513:J513"/>
    <mergeCell ref="K513:M513"/>
    <mergeCell ref="B514:C514"/>
    <mergeCell ref="F514:G514"/>
    <mergeCell ref="I514:J514"/>
    <mergeCell ref="K514:M514"/>
    <mergeCell ref="B515:C515"/>
    <mergeCell ref="F515:G515"/>
    <mergeCell ref="I515:J515"/>
    <mergeCell ref="K515:M515"/>
    <mergeCell ref="B516:C516"/>
    <mergeCell ref="F516:G516"/>
    <mergeCell ref="I516:J516"/>
    <mergeCell ref="K516:M516"/>
    <mergeCell ref="B517:C517"/>
    <mergeCell ref="F517:G517"/>
    <mergeCell ref="I517:J517"/>
    <mergeCell ref="K517:M517"/>
    <mergeCell ref="B518:C518"/>
    <mergeCell ref="F518:G518"/>
    <mergeCell ref="I518:J518"/>
    <mergeCell ref="K518:M518"/>
    <mergeCell ref="B519:C519"/>
    <mergeCell ref="F519:G519"/>
    <mergeCell ref="I519:J519"/>
    <mergeCell ref="K519:M519"/>
    <mergeCell ref="B520:C520"/>
    <mergeCell ref="F520:G520"/>
    <mergeCell ref="I520:J520"/>
    <mergeCell ref="K520:M520"/>
    <mergeCell ref="B521:C521"/>
    <mergeCell ref="F521:G521"/>
    <mergeCell ref="I521:J521"/>
    <mergeCell ref="K521:M521"/>
    <mergeCell ref="B522:C522"/>
    <mergeCell ref="F522:G522"/>
    <mergeCell ref="I522:J522"/>
    <mergeCell ref="K522:M522"/>
    <mergeCell ref="B523:C523"/>
    <mergeCell ref="F523:G523"/>
    <mergeCell ref="I523:J523"/>
    <mergeCell ref="K523:M523"/>
    <mergeCell ref="B524:C524"/>
    <mergeCell ref="F524:G524"/>
    <mergeCell ref="I524:J524"/>
    <mergeCell ref="K524:M524"/>
    <mergeCell ref="B525:C525"/>
    <mergeCell ref="F525:G525"/>
    <mergeCell ref="I525:J525"/>
    <mergeCell ref="K525:M525"/>
    <mergeCell ref="B526:C526"/>
    <mergeCell ref="F526:G526"/>
    <mergeCell ref="I526:J526"/>
    <mergeCell ref="K526:M526"/>
    <mergeCell ref="B527:C527"/>
    <mergeCell ref="F527:G527"/>
    <mergeCell ref="I527:J527"/>
    <mergeCell ref="K527:M527"/>
    <mergeCell ref="B528:C528"/>
    <mergeCell ref="F528:G528"/>
    <mergeCell ref="I528:J528"/>
    <mergeCell ref="K528:M528"/>
    <mergeCell ref="B529:C529"/>
    <mergeCell ref="F529:G529"/>
    <mergeCell ref="I529:J529"/>
    <mergeCell ref="K529:M529"/>
    <mergeCell ref="B530:C530"/>
    <mergeCell ref="F530:G530"/>
    <mergeCell ref="I530:J530"/>
    <mergeCell ref="K530:M530"/>
    <mergeCell ref="B531:C531"/>
    <mergeCell ref="F531:G531"/>
    <mergeCell ref="I531:J531"/>
    <mergeCell ref="K531:M531"/>
    <mergeCell ref="B532:C532"/>
    <mergeCell ref="F532:G532"/>
    <mergeCell ref="I532:J532"/>
    <mergeCell ref="K532:M532"/>
    <mergeCell ref="B533:C533"/>
    <mergeCell ref="F533:G533"/>
    <mergeCell ref="I533:J533"/>
    <mergeCell ref="K533:M533"/>
    <mergeCell ref="B534:C534"/>
    <mergeCell ref="F534:G534"/>
    <mergeCell ref="I534:J534"/>
    <mergeCell ref="K534:M534"/>
    <mergeCell ref="B535:C535"/>
    <mergeCell ref="F535:G535"/>
    <mergeCell ref="I535:J535"/>
    <mergeCell ref="K535:M535"/>
    <mergeCell ref="B536:C536"/>
    <mergeCell ref="F536:G536"/>
    <mergeCell ref="I536:J536"/>
    <mergeCell ref="K536:M536"/>
    <mergeCell ref="B537:C537"/>
    <mergeCell ref="F537:G537"/>
    <mergeCell ref="I537:J537"/>
    <mergeCell ref="K537:M537"/>
    <mergeCell ref="B538:C538"/>
    <mergeCell ref="F538:G538"/>
    <mergeCell ref="I538:J538"/>
    <mergeCell ref="K538:M538"/>
    <mergeCell ref="B539:C539"/>
    <mergeCell ref="F539:G539"/>
    <mergeCell ref="I539:J539"/>
    <mergeCell ref="K539:M539"/>
    <mergeCell ref="B540:C540"/>
    <mergeCell ref="F540:G540"/>
    <mergeCell ref="I540:J540"/>
    <mergeCell ref="K540:M540"/>
    <mergeCell ref="B541:C541"/>
    <mergeCell ref="F541:G541"/>
    <mergeCell ref="I541:J541"/>
    <mergeCell ref="K541:M541"/>
    <mergeCell ref="B542:C542"/>
    <mergeCell ref="F542:G542"/>
    <mergeCell ref="I542:J542"/>
    <mergeCell ref="K542:M542"/>
    <mergeCell ref="B543:C543"/>
    <mergeCell ref="F543:G543"/>
    <mergeCell ref="I543:J543"/>
    <mergeCell ref="K543:M543"/>
    <mergeCell ref="B544:C544"/>
    <mergeCell ref="F544:G544"/>
    <mergeCell ref="I544:J544"/>
    <mergeCell ref="K544:M544"/>
    <mergeCell ref="B545:C545"/>
    <mergeCell ref="F545:G545"/>
    <mergeCell ref="I545:J545"/>
    <mergeCell ref="K545:M545"/>
    <mergeCell ref="B546:C546"/>
    <mergeCell ref="F546:G546"/>
    <mergeCell ref="I546:J546"/>
    <mergeCell ref="K546:M546"/>
    <mergeCell ref="B547:C547"/>
    <mergeCell ref="F547:G547"/>
    <mergeCell ref="I547:J547"/>
    <mergeCell ref="K547:M547"/>
    <mergeCell ref="B548:C548"/>
    <mergeCell ref="F548:G548"/>
    <mergeCell ref="I548:J548"/>
    <mergeCell ref="K548:M548"/>
    <mergeCell ref="B549:C549"/>
    <mergeCell ref="F549:G549"/>
    <mergeCell ref="I549:J549"/>
    <mergeCell ref="K549:M549"/>
    <mergeCell ref="B550:C550"/>
    <mergeCell ref="F550:G550"/>
    <mergeCell ref="I550:J550"/>
    <mergeCell ref="K550:M550"/>
    <mergeCell ref="B551:C551"/>
    <mergeCell ref="F551:G551"/>
    <mergeCell ref="I551:J551"/>
    <mergeCell ref="K551:M551"/>
    <mergeCell ref="B552:C552"/>
    <mergeCell ref="F552:G552"/>
    <mergeCell ref="I552:J552"/>
    <mergeCell ref="K552:M552"/>
    <mergeCell ref="B553:C553"/>
    <mergeCell ref="F553:G553"/>
    <mergeCell ref="I553:J553"/>
    <mergeCell ref="K553:M553"/>
    <mergeCell ref="B554:C554"/>
    <mergeCell ref="F554:G554"/>
    <mergeCell ref="I554:J554"/>
    <mergeCell ref="K554:M554"/>
    <mergeCell ref="B555:C555"/>
    <mergeCell ref="F555:G555"/>
    <mergeCell ref="I555:J555"/>
    <mergeCell ref="K555:M555"/>
    <mergeCell ref="B556:C556"/>
    <mergeCell ref="F556:G556"/>
    <mergeCell ref="I556:J556"/>
    <mergeCell ref="K556:M556"/>
    <mergeCell ref="B557:C557"/>
    <mergeCell ref="F557:G557"/>
    <mergeCell ref="I557:J557"/>
    <mergeCell ref="K557:M557"/>
    <mergeCell ref="B558:C558"/>
    <mergeCell ref="F558:G558"/>
    <mergeCell ref="I558:J558"/>
    <mergeCell ref="K558:M558"/>
    <mergeCell ref="B559:C559"/>
    <mergeCell ref="F559:G559"/>
    <mergeCell ref="I559:J559"/>
    <mergeCell ref="K559:M559"/>
    <mergeCell ref="A560:D561"/>
    <mergeCell ref="E560:G561"/>
    <mergeCell ref="I560:J560"/>
    <mergeCell ref="K560:M560"/>
    <mergeCell ref="I561:J561"/>
    <mergeCell ref="K561:M561"/>
    <mergeCell ref="B562:C562"/>
    <mergeCell ref="F562:G562"/>
    <mergeCell ref="I562:J562"/>
    <mergeCell ref="K562:M562"/>
    <mergeCell ref="B563:C563"/>
    <mergeCell ref="F563:G563"/>
    <mergeCell ref="I563:J563"/>
    <mergeCell ref="K563:M563"/>
    <mergeCell ref="B564:C564"/>
    <mergeCell ref="F564:G564"/>
    <mergeCell ref="I564:J564"/>
    <mergeCell ref="K564:M564"/>
    <mergeCell ref="B565:C565"/>
    <mergeCell ref="F565:G565"/>
    <mergeCell ref="I565:J565"/>
    <mergeCell ref="K565:M565"/>
    <mergeCell ref="B566:C566"/>
    <mergeCell ref="F566:G566"/>
    <mergeCell ref="I566:J566"/>
    <mergeCell ref="K566:M566"/>
    <mergeCell ref="B567:C567"/>
    <mergeCell ref="F567:G567"/>
    <mergeCell ref="I567:J567"/>
    <mergeCell ref="K567:M567"/>
    <mergeCell ref="B568:C568"/>
    <mergeCell ref="F568:G568"/>
    <mergeCell ref="I568:J568"/>
    <mergeCell ref="K568:M568"/>
    <mergeCell ref="A569:D570"/>
    <mergeCell ref="E569:G570"/>
    <mergeCell ref="I569:J569"/>
    <mergeCell ref="K569:M569"/>
    <mergeCell ref="I570:J570"/>
    <mergeCell ref="K570:M570"/>
    <mergeCell ref="B571:C571"/>
    <mergeCell ref="F571:G571"/>
    <mergeCell ref="I571:J571"/>
    <mergeCell ref="K571:M571"/>
    <mergeCell ref="B572:C572"/>
    <mergeCell ref="F572:G572"/>
    <mergeCell ref="I572:J572"/>
    <mergeCell ref="K572:M572"/>
    <mergeCell ref="B573:C573"/>
    <mergeCell ref="F573:G573"/>
    <mergeCell ref="I573:J573"/>
    <mergeCell ref="K573:M573"/>
    <mergeCell ref="B574:C574"/>
    <mergeCell ref="F574:G574"/>
    <mergeCell ref="I574:J574"/>
    <mergeCell ref="K574:M574"/>
    <mergeCell ref="B575:C575"/>
    <mergeCell ref="F575:G575"/>
    <mergeCell ref="I575:J575"/>
    <mergeCell ref="K575:M575"/>
    <mergeCell ref="B576:C576"/>
    <mergeCell ref="F576:G576"/>
    <mergeCell ref="I576:J576"/>
    <mergeCell ref="K576:M576"/>
    <mergeCell ref="B577:C577"/>
    <mergeCell ref="F577:G577"/>
    <mergeCell ref="I577:J577"/>
    <mergeCell ref="K577:M577"/>
    <mergeCell ref="B578:C578"/>
    <mergeCell ref="F578:G578"/>
    <mergeCell ref="I578:J578"/>
    <mergeCell ref="K578:M578"/>
    <mergeCell ref="B579:C579"/>
    <mergeCell ref="F579:G579"/>
    <mergeCell ref="I579:J579"/>
    <mergeCell ref="K579:M579"/>
    <mergeCell ref="B580:C580"/>
    <mergeCell ref="F580:G580"/>
    <mergeCell ref="I580:J580"/>
    <mergeCell ref="K580:M580"/>
    <mergeCell ref="B581:C581"/>
    <mergeCell ref="F581:G581"/>
    <mergeCell ref="I581:J581"/>
    <mergeCell ref="K581:M581"/>
    <mergeCell ref="B582:C582"/>
    <mergeCell ref="F582:G582"/>
    <mergeCell ref="I582:J582"/>
    <mergeCell ref="K582:M582"/>
    <mergeCell ref="B583:C583"/>
    <mergeCell ref="F583:G583"/>
    <mergeCell ref="I583:J583"/>
    <mergeCell ref="K583:M583"/>
    <mergeCell ref="B584:C584"/>
    <mergeCell ref="F584:G584"/>
    <mergeCell ref="I584:J584"/>
    <mergeCell ref="K584:M584"/>
    <mergeCell ref="B585:C585"/>
    <mergeCell ref="F585:G585"/>
    <mergeCell ref="I585:J585"/>
    <mergeCell ref="K585:M585"/>
    <mergeCell ref="B586:C586"/>
    <mergeCell ref="F586:G586"/>
    <mergeCell ref="I586:J586"/>
    <mergeCell ref="K586:M586"/>
    <mergeCell ref="B587:C587"/>
    <mergeCell ref="F587:G587"/>
    <mergeCell ref="I587:J587"/>
    <mergeCell ref="K587:M587"/>
    <mergeCell ref="B588:C588"/>
    <mergeCell ref="F588:G588"/>
    <mergeCell ref="I588:J588"/>
    <mergeCell ref="K588:M588"/>
    <mergeCell ref="B589:C589"/>
    <mergeCell ref="F589:G589"/>
    <mergeCell ref="I589:J589"/>
    <mergeCell ref="K589:M589"/>
    <mergeCell ref="B590:C590"/>
    <mergeCell ref="F590:G590"/>
    <mergeCell ref="I590:J590"/>
    <mergeCell ref="K590:M590"/>
    <mergeCell ref="B591:C591"/>
    <mergeCell ref="F591:G591"/>
    <mergeCell ref="I591:J591"/>
    <mergeCell ref="K591:M591"/>
    <mergeCell ref="B592:C592"/>
    <mergeCell ref="F592:G592"/>
    <mergeCell ref="I592:J592"/>
    <mergeCell ref="K592:M592"/>
    <mergeCell ref="B593:C593"/>
    <mergeCell ref="F593:G593"/>
    <mergeCell ref="I593:J593"/>
    <mergeCell ref="K593:M593"/>
    <mergeCell ref="B594:C594"/>
    <mergeCell ref="F594:G594"/>
    <mergeCell ref="I594:J594"/>
    <mergeCell ref="K594:M594"/>
    <mergeCell ref="B595:C595"/>
    <mergeCell ref="F595:G595"/>
    <mergeCell ref="I595:J595"/>
    <mergeCell ref="K595:M595"/>
    <mergeCell ref="B596:C596"/>
    <mergeCell ref="F596:G596"/>
    <mergeCell ref="I596:J596"/>
    <mergeCell ref="K596:M596"/>
    <mergeCell ref="B597:C597"/>
    <mergeCell ref="F597:G597"/>
    <mergeCell ref="I597:J597"/>
    <mergeCell ref="K597:M597"/>
    <mergeCell ref="B598:C598"/>
    <mergeCell ref="F598:G598"/>
    <mergeCell ref="I598:J598"/>
    <mergeCell ref="K598:M598"/>
    <mergeCell ref="B599:C599"/>
    <mergeCell ref="F599:G599"/>
    <mergeCell ref="I599:J599"/>
    <mergeCell ref="K599:M599"/>
    <mergeCell ref="B600:C600"/>
    <mergeCell ref="F600:G600"/>
    <mergeCell ref="I600:J600"/>
    <mergeCell ref="K600:M600"/>
    <mergeCell ref="B601:C601"/>
    <mergeCell ref="F601:G601"/>
    <mergeCell ref="I601:J601"/>
    <mergeCell ref="K601:M601"/>
    <mergeCell ref="B602:C602"/>
    <mergeCell ref="F602:G602"/>
    <mergeCell ref="I602:J602"/>
    <mergeCell ref="K602:M602"/>
    <mergeCell ref="B603:C603"/>
    <mergeCell ref="F603:G603"/>
    <mergeCell ref="I603:J603"/>
    <mergeCell ref="K603:M603"/>
    <mergeCell ref="B604:C604"/>
    <mergeCell ref="F604:G604"/>
    <mergeCell ref="I604:J604"/>
    <mergeCell ref="K604:M604"/>
    <mergeCell ref="B605:C605"/>
    <mergeCell ref="F605:G605"/>
    <mergeCell ref="I605:J605"/>
    <mergeCell ref="K605:M605"/>
    <mergeCell ref="A606:D607"/>
    <mergeCell ref="E606:G607"/>
    <mergeCell ref="I606:J606"/>
    <mergeCell ref="K606:M606"/>
    <mergeCell ref="I607:J607"/>
    <mergeCell ref="K607:M607"/>
    <mergeCell ref="B608:C608"/>
    <mergeCell ref="F608:G608"/>
    <mergeCell ref="I608:J608"/>
    <mergeCell ref="K608:M608"/>
    <mergeCell ref="B609:C609"/>
    <mergeCell ref="F609:G609"/>
    <mergeCell ref="I609:J609"/>
    <mergeCell ref="K609:M609"/>
    <mergeCell ref="B610:C610"/>
    <mergeCell ref="F610:G610"/>
    <mergeCell ref="I610:J610"/>
    <mergeCell ref="K610:M610"/>
    <mergeCell ref="B611:C611"/>
    <mergeCell ref="F611:G611"/>
    <mergeCell ref="I611:J611"/>
    <mergeCell ref="K611:M611"/>
    <mergeCell ref="B612:C612"/>
    <mergeCell ref="F612:G612"/>
    <mergeCell ref="I612:J612"/>
    <mergeCell ref="K612:M612"/>
    <mergeCell ref="B613:C613"/>
    <mergeCell ref="F613:G613"/>
    <mergeCell ref="I613:J613"/>
    <mergeCell ref="K613:M613"/>
    <mergeCell ref="A614:D615"/>
    <mergeCell ref="E614:G615"/>
    <mergeCell ref="I614:J614"/>
    <mergeCell ref="K614:M614"/>
    <mergeCell ref="I615:J615"/>
    <mergeCell ref="K615:M615"/>
    <mergeCell ref="B616:C616"/>
    <mergeCell ref="F616:G616"/>
    <mergeCell ref="I616:J616"/>
    <mergeCell ref="K616:M616"/>
    <mergeCell ref="B617:C617"/>
    <mergeCell ref="F617:G617"/>
    <mergeCell ref="I617:J617"/>
    <mergeCell ref="K617:M617"/>
    <mergeCell ref="B618:C618"/>
    <mergeCell ref="F618:G618"/>
    <mergeCell ref="I618:J618"/>
    <mergeCell ref="K618:M618"/>
    <mergeCell ref="B619:C619"/>
    <mergeCell ref="F619:G619"/>
    <mergeCell ref="I619:J619"/>
    <mergeCell ref="K619:M619"/>
    <mergeCell ref="A620:D621"/>
    <mergeCell ref="E620:G621"/>
    <mergeCell ref="I620:J620"/>
    <mergeCell ref="K620:M620"/>
    <mergeCell ref="I621:J621"/>
    <mergeCell ref="K621:M621"/>
    <mergeCell ref="B622:C622"/>
    <mergeCell ref="F622:G622"/>
    <mergeCell ref="I622:J622"/>
    <mergeCell ref="K622:M622"/>
    <mergeCell ref="B623:C623"/>
    <mergeCell ref="F623:G623"/>
    <mergeCell ref="I623:J623"/>
    <mergeCell ref="K623:M623"/>
    <mergeCell ref="B624:C624"/>
    <mergeCell ref="F624:G624"/>
    <mergeCell ref="I624:J624"/>
    <mergeCell ref="K624:M624"/>
    <mergeCell ref="B625:C625"/>
    <mergeCell ref="F625:G625"/>
    <mergeCell ref="I625:J625"/>
    <mergeCell ref="K625:M625"/>
    <mergeCell ref="B626:C626"/>
    <mergeCell ref="F626:G626"/>
    <mergeCell ref="I626:J626"/>
    <mergeCell ref="K626:M626"/>
    <mergeCell ref="B627:C627"/>
    <mergeCell ref="F627:G627"/>
    <mergeCell ref="I627:J627"/>
    <mergeCell ref="K627:M627"/>
    <mergeCell ref="A628:D629"/>
    <mergeCell ref="E628:G629"/>
    <mergeCell ref="I628:J628"/>
    <mergeCell ref="K628:M628"/>
    <mergeCell ref="I629:J629"/>
    <mergeCell ref="K629:M629"/>
    <mergeCell ref="B630:C630"/>
    <mergeCell ref="F630:G630"/>
    <mergeCell ref="I630:J630"/>
    <mergeCell ref="K630:M630"/>
    <mergeCell ref="B631:C631"/>
    <mergeCell ref="F631:G631"/>
    <mergeCell ref="I631:J631"/>
    <mergeCell ref="K631:M631"/>
    <mergeCell ref="B632:C632"/>
    <mergeCell ref="F632:G632"/>
    <mergeCell ref="I632:J632"/>
    <mergeCell ref="K632:M632"/>
    <mergeCell ref="B633:C633"/>
    <mergeCell ref="F633:G633"/>
    <mergeCell ref="I633:J633"/>
    <mergeCell ref="K633:M633"/>
    <mergeCell ref="B634:C634"/>
    <mergeCell ref="F634:G634"/>
    <mergeCell ref="I634:J634"/>
    <mergeCell ref="K634:M634"/>
    <mergeCell ref="B635:C635"/>
    <mergeCell ref="F635:G635"/>
    <mergeCell ref="I635:J635"/>
    <mergeCell ref="K635:M635"/>
    <mergeCell ref="B636:C636"/>
    <mergeCell ref="F636:G636"/>
    <mergeCell ref="I636:J636"/>
    <mergeCell ref="K636:M636"/>
    <mergeCell ref="B637:C637"/>
    <mergeCell ref="F637:G637"/>
    <mergeCell ref="I637:J637"/>
    <mergeCell ref="K637:M637"/>
    <mergeCell ref="B638:C638"/>
    <mergeCell ref="F638:G638"/>
    <mergeCell ref="I638:J638"/>
    <mergeCell ref="K638:M638"/>
    <mergeCell ref="B639:C639"/>
    <mergeCell ref="F639:G639"/>
    <mergeCell ref="I639:J639"/>
    <mergeCell ref="K639:M639"/>
    <mergeCell ref="B640:C640"/>
    <mergeCell ref="F640:G640"/>
    <mergeCell ref="I640:J640"/>
    <mergeCell ref="K640:M640"/>
    <mergeCell ref="B641:C641"/>
    <mergeCell ref="F641:G641"/>
    <mergeCell ref="I641:J641"/>
    <mergeCell ref="K641:M641"/>
    <mergeCell ref="B642:C642"/>
    <mergeCell ref="F642:G642"/>
    <mergeCell ref="I642:J642"/>
    <mergeCell ref="K642:M642"/>
    <mergeCell ref="B643:C643"/>
    <mergeCell ref="F643:G643"/>
    <mergeCell ref="I643:J643"/>
    <mergeCell ref="K643:M643"/>
    <mergeCell ref="A644:D645"/>
    <mergeCell ref="E644:G645"/>
    <mergeCell ref="I644:J644"/>
    <mergeCell ref="K644:M644"/>
    <mergeCell ref="I645:J645"/>
    <mergeCell ref="K645:M645"/>
    <mergeCell ref="B646:C646"/>
    <mergeCell ref="F646:G646"/>
    <mergeCell ref="I646:J646"/>
    <mergeCell ref="K646:M646"/>
    <mergeCell ref="B647:C647"/>
    <mergeCell ref="F647:G647"/>
    <mergeCell ref="I647:J647"/>
    <mergeCell ref="K647:M647"/>
    <mergeCell ref="B648:C648"/>
    <mergeCell ref="F648:G648"/>
    <mergeCell ref="I648:J648"/>
    <mergeCell ref="K648:M648"/>
    <mergeCell ref="A649:D650"/>
    <mergeCell ref="E649:G650"/>
    <mergeCell ref="I649:J649"/>
    <mergeCell ref="K649:M649"/>
    <mergeCell ref="I650:J650"/>
    <mergeCell ref="K650:M650"/>
    <mergeCell ref="B651:C651"/>
    <mergeCell ref="F651:G651"/>
    <mergeCell ref="I651:J651"/>
    <mergeCell ref="K651:M651"/>
    <mergeCell ref="B652:C652"/>
    <mergeCell ref="F652:G652"/>
    <mergeCell ref="I652:J652"/>
    <mergeCell ref="K652:M652"/>
    <mergeCell ref="B653:C653"/>
    <mergeCell ref="F653:G653"/>
    <mergeCell ref="I653:J653"/>
    <mergeCell ref="K653:M653"/>
    <mergeCell ref="B654:C654"/>
    <mergeCell ref="F654:G654"/>
    <mergeCell ref="I654:J654"/>
    <mergeCell ref="K654:M654"/>
    <mergeCell ref="B655:C655"/>
    <mergeCell ref="F655:G655"/>
    <mergeCell ref="I655:J655"/>
    <mergeCell ref="K655:M655"/>
    <mergeCell ref="B656:C656"/>
    <mergeCell ref="F656:G656"/>
    <mergeCell ref="I656:J656"/>
    <mergeCell ref="K656:M656"/>
    <mergeCell ref="B657:C657"/>
    <mergeCell ref="F657:G657"/>
    <mergeCell ref="I657:J657"/>
    <mergeCell ref="K657:M657"/>
    <mergeCell ref="B658:C658"/>
    <mergeCell ref="F658:G658"/>
    <mergeCell ref="I658:J658"/>
    <mergeCell ref="K658:M658"/>
    <mergeCell ref="B659:C659"/>
    <mergeCell ref="F659:G659"/>
    <mergeCell ref="I659:J659"/>
    <mergeCell ref="K659:M659"/>
    <mergeCell ref="B660:C660"/>
    <mergeCell ref="F660:G660"/>
    <mergeCell ref="I660:J660"/>
    <mergeCell ref="K660:M660"/>
    <mergeCell ref="B661:C661"/>
    <mergeCell ref="F661:G661"/>
    <mergeCell ref="I661:J661"/>
    <mergeCell ref="K661:M661"/>
    <mergeCell ref="B662:C662"/>
    <mergeCell ref="F662:G662"/>
    <mergeCell ref="I662:J662"/>
    <mergeCell ref="K662:M662"/>
    <mergeCell ref="B663:C663"/>
    <mergeCell ref="F663:G663"/>
    <mergeCell ref="I663:J663"/>
    <mergeCell ref="K663:M663"/>
    <mergeCell ref="B664:C664"/>
    <mergeCell ref="F664:G664"/>
    <mergeCell ref="I664:J664"/>
    <mergeCell ref="K664:M664"/>
    <mergeCell ref="B665:C665"/>
    <mergeCell ref="F665:G665"/>
    <mergeCell ref="I665:J665"/>
    <mergeCell ref="K665:M665"/>
    <mergeCell ref="B666:C666"/>
    <mergeCell ref="F666:G666"/>
    <mergeCell ref="I666:J666"/>
    <mergeCell ref="K666:M666"/>
    <mergeCell ref="B667:C667"/>
    <mergeCell ref="F667:G667"/>
    <mergeCell ref="I667:J667"/>
    <mergeCell ref="K667:M667"/>
    <mergeCell ref="B668:C668"/>
    <mergeCell ref="F668:G668"/>
    <mergeCell ref="I668:J668"/>
    <mergeCell ref="K668:M668"/>
    <mergeCell ref="B669:C669"/>
    <mergeCell ref="F669:G669"/>
    <mergeCell ref="I669:J669"/>
    <mergeCell ref="K669:M669"/>
    <mergeCell ref="B670:C670"/>
    <mergeCell ref="F670:G670"/>
    <mergeCell ref="I670:J670"/>
    <mergeCell ref="K670:M670"/>
    <mergeCell ref="B671:C671"/>
    <mergeCell ref="F671:G671"/>
    <mergeCell ref="I671:J671"/>
    <mergeCell ref="K671:M671"/>
    <mergeCell ref="B672:C672"/>
    <mergeCell ref="F672:G672"/>
    <mergeCell ref="I672:J672"/>
    <mergeCell ref="K672:M672"/>
    <mergeCell ref="B673:C673"/>
    <mergeCell ref="F673:G673"/>
    <mergeCell ref="I673:J673"/>
    <mergeCell ref="K673:M673"/>
    <mergeCell ref="B674:C674"/>
    <mergeCell ref="F674:G674"/>
    <mergeCell ref="I674:J674"/>
    <mergeCell ref="K674:M674"/>
    <mergeCell ref="B675:C675"/>
    <mergeCell ref="F675:G675"/>
    <mergeCell ref="I675:J675"/>
    <mergeCell ref="K675:M675"/>
    <mergeCell ref="B676:C676"/>
    <mergeCell ref="F676:G676"/>
    <mergeCell ref="I676:J676"/>
    <mergeCell ref="K676:M676"/>
    <mergeCell ref="B677:C677"/>
    <mergeCell ref="F677:G677"/>
    <mergeCell ref="I677:J677"/>
    <mergeCell ref="K677:M677"/>
    <mergeCell ref="B678:C678"/>
    <mergeCell ref="F678:G678"/>
    <mergeCell ref="I678:J678"/>
    <mergeCell ref="K678:M678"/>
    <mergeCell ref="B679:C679"/>
    <mergeCell ref="F679:G679"/>
    <mergeCell ref="I679:J679"/>
    <mergeCell ref="K679:M679"/>
    <mergeCell ref="B680:C680"/>
    <mergeCell ref="F680:G680"/>
    <mergeCell ref="I680:J680"/>
    <mergeCell ref="K680:M680"/>
    <mergeCell ref="B681:C681"/>
    <mergeCell ref="F681:G681"/>
    <mergeCell ref="I681:J681"/>
    <mergeCell ref="K681:M681"/>
    <mergeCell ref="B682:C682"/>
    <mergeCell ref="F682:G682"/>
    <mergeCell ref="I682:J682"/>
    <mergeCell ref="K682:M682"/>
    <mergeCell ref="B683:C683"/>
    <mergeCell ref="F683:G683"/>
    <mergeCell ref="I683:J683"/>
    <mergeCell ref="K683:M683"/>
    <mergeCell ref="B684:C684"/>
    <mergeCell ref="F684:G684"/>
    <mergeCell ref="I684:J684"/>
    <mergeCell ref="K684:M684"/>
    <mergeCell ref="B685:C685"/>
    <mergeCell ref="F685:G685"/>
    <mergeCell ref="I685:J685"/>
    <mergeCell ref="K685:M685"/>
    <mergeCell ref="B686:C686"/>
    <mergeCell ref="F686:G686"/>
    <mergeCell ref="I686:J686"/>
    <mergeCell ref="K686:M686"/>
    <mergeCell ref="B687:C687"/>
    <mergeCell ref="F687:G687"/>
    <mergeCell ref="I687:J687"/>
    <mergeCell ref="K687:M687"/>
    <mergeCell ref="A688:D689"/>
    <mergeCell ref="E688:G689"/>
    <mergeCell ref="I688:J688"/>
    <mergeCell ref="K688:M688"/>
    <mergeCell ref="I689:J689"/>
    <mergeCell ref="K689:M689"/>
    <mergeCell ref="B690:C690"/>
    <mergeCell ref="F690:G690"/>
    <mergeCell ref="I690:J690"/>
    <mergeCell ref="K690:M690"/>
    <mergeCell ref="A691:D691"/>
    <mergeCell ref="E691:J691"/>
    <mergeCell ref="K691:M691"/>
    <mergeCell ref="A692:D693"/>
    <mergeCell ref="E692:G693"/>
    <mergeCell ref="I692:J692"/>
    <mergeCell ref="K692:M692"/>
    <mergeCell ref="I693:J693"/>
    <mergeCell ref="K693:M693"/>
    <mergeCell ref="B694:C694"/>
    <mergeCell ref="F694:G694"/>
    <mergeCell ref="I694:J694"/>
    <mergeCell ref="K694:M694"/>
    <mergeCell ref="B695:C695"/>
    <mergeCell ref="F695:G695"/>
    <mergeCell ref="I695:J695"/>
    <mergeCell ref="K695:M695"/>
    <mergeCell ref="B696:C696"/>
    <mergeCell ref="F696:G696"/>
    <mergeCell ref="I696:J696"/>
    <mergeCell ref="K696:M696"/>
    <mergeCell ref="B697:C697"/>
    <mergeCell ref="F697:G697"/>
    <mergeCell ref="I697:J697"/>
    <mergeCell ref="K697:M697"/>
    <mergeCell ref="B698:C698"/>
    <mergeCell ref="F698:G698"/>
    <mergeCell ref="I698:J698"/>
    <mergeCell ref="K698:M698"/>
    <mergeCell ref="B699:C699"/>
    <mergeCell ref="F699:G699"/>
    <mergeCell ref="I699:J699"/>
    <mergeCell ref="K699:M699"/>
    <mergeCell ref="B700:C700"/>
    <mergeCell ref="F700:G700"/>
    <mergeCell ref="I700:J700"/>
    <mergeCell ref="K700:M700"/>
    <mergeCell ref="A701:D702"/>
    <mergeCell ref="E701:G702"/>
    <mergeCell ref="I701:J701"/>
    <mergeCell ref="K701:M701"/>
    <mergeCell ref="I702:J702"/>
    <mergeCell ref="K702:M702"/>
    <mergeCell ref="B703:C703"/>
    <mergeCell ref="F703:G703"/>
    <mergeCell ref="I703:J703"/>
    <mergeCell ref="K703:M703"/>
    <mergeCell ref="B704:C704"/>
    <mergeCell ref="F704:G704"/>
    <mergeCell ref="I704:J704"/>
    <mergeCell ref="K704:M704"/>
    <mergeCell ref="B705:C705"/>
    <mergeCell ref="F705:G705"/>
    <mergeCell ref="I705:J705"/>
    <mergeCell ref="K705:M705"/>
    <mergeCell ref="B706:C706"/>
    <mergeCell ref="F706:G706"/>
    <mergeCell ref="I706:J706"/>
    <mergeCell ref="K706:M706"/>
    <mergeCell ref="B707:C707"/>
    <mergeCell ref="F707:G707"/>
    <mergeCell ref="I707:J707"/>
    <mergeCell ref="K707:M707"/>
    <mergeCell ref="B708:C708"/>
    <mergeCell ref="F708:G708"/>
    <mergeCell ref="I708:J708"/>
    <mergeCell ref="K708:M708"/>
    <mergeCell ref="B709:C709"/>
    <mergeCell ref="F709:G709"/>
    <mergeCell ref="I709:J709"/>
    <mergeCell ref="K709:M709"/>
    <mergeCell ref="B710:C710"/>
    <mergeCell ref="F710:G710"/>
    <mergeCell ref="I710:J710"/>
    <mergeCell ref="K710:M710"/>
    <mergeCell ref="B711:C711"/>
    <mergeCell ref="F711:G711"/>
    <mergeCell ref="I711:J711"/>
    <mergeCell ref="K711:M711"/>
    <mergeCell ref="B712:C712"/>
    <mergeCell ref="F712:G712"/>
    <mergeCell ref="I712:J712"/>
    <mergeCell ref="K712:M712"/>
    <mergeCell ref="B713:C713"/>
    <mergeCell ref="F713:G713"/>
    <mergeCell ref="I713:J713"/>
    <mergeCell ref="K713:M713"/>
    <mergeCell ref="B714:C714"/>
    <mergeCell ref="F714:G714"/>
    <mergeCell ref="I714:J714"/>
    <mergeCell ref="K714:M714"/>
    <mergeCell ref="B715:C715"/>
    <mergeCell ref="F715:G715"/>
    <mergeCell ref="I715:J715"/>
    <mergeCell ref="K715:M715"/>
    <mergeCell ref="B716:C716"/>
    <mergeCell ref="F716:G716"/>
    <mergeCell ref="I716:J716"/>
    <mergeCell ref="K716:M716"/>
    <mergeCell ref="B717:C717"/>
    <mergeCell ref="F717:G717"/>
    <mergeCell ref="I717:J717"/>
    <mergeCell ref="K717:M717"/>
    <mergeCell ref="B718:C718"/>
    <mergeCell ref="F718:G718"/>
    <mergeCell ref="I718:J718"/>
    <mergeCell ref="K718:M718"/>
    <mergeCell ref="B719:C719"/>
    <mergeCell ref="F719:G719"/>
    <mergeCell ref="I719:J719"/>
    <mergeCell ref="K719:M719"/>
    <mergeCell ref="B720:C720"/>
    <mergeCell ref="F720:G720"/>
    <mergeCell ref="I720:J720"/>
    <mergeCell ref="K720:M720"/>
    <mergeCell ref="B721:C721"/>
    <mergeCell ref="F721:G721"/>
    <mergeCell ref="I721:J721"/>
    <mergeCell ref="K721:M721"/>
    <mergeCell ref="B722:C722"/>
    <mergeCell ref="F722:G722"/>
    <mergeCell ref="I722:J722"/>
    <mergeCell ref="K722:M722"/>
    <mergeCell ref="B723:C723"/>
    <mergeCell ref="F723:G723"/>
    <mergeCell ref="I723:J723"/>
    <mergeCell ref="K723:M723"/>
    <mergeCell ref="B724:C724"/>
    <mergeCell ref="F724:G724"/>
    <mergeCell ref="I724:J724"/>
    <mergeCell ref="K724:M724"/>
    <mergeCell ref="B725:C725"/>
    <mergeCell ref="F725:G725"/>
    <mergeCell ref="I725:J725"/>
    <mergeCell ref="K725:M725"/>
    <mergeCell ref="B726:C726"/>
    <mergeCell ref="F726:G726"/>
    <mergeCell ref="I726:J726"/>
    <mergeCell ref="K726:M726"/>
    <mergeCell ref="B727:C727"/>
    <mergeCell ref="F727:G727"/>
    <mergeCell ref="I727:J727"/>
    <mergeCell ref="K727:M727"/>
    <mergeCell ref="B728:C728"/>
    <mergeCell ref="F728:G728"/>
    <mergeCell ref="I728:J728"/>
    <mergeCell ref="K728:M728"/>
    <mergeCell ref="B729:C729"/>
    <mergeCell ref="F729:G729"/>
    <mergeCell ref="I729:J729"/>
    <mergeCell ref="K729:M729"/>
    <mergeCell ref="B730:C730"/>
    <mergeCell ref="F730:G730"/>
    <mergeCell ref="I730:J730"/>
    <mergeCell ref="K730:M730"/>
    <mergeCell ref="B731:C731"/>
    <mergeCell ref="F731:G731"/>
    <mergeCell ref="I731:J731"/>
    <mergeCell ref="K731:M731"/>
    <mergeCell ref="B732:C732"/>
    <mergeCell ref="F732:G732"/>
    <mergeCell ref="I732:J732"/>
    <mergeCell ref="K732:M732"/>
    <mergeCell ref="B733:C733"/>
    <mergeCell ref="F733:G733"/>
    <mergeCell ref="I733:J733"/>
    <mergeCell ref="K733:M733"/>
    <mergeCell ref="B734:C734"/>
    <mergeCell ref="F734:G734"/>
    <mergeCell ref="I734:J734"/>
    <mergeCell ref="K734:M734"/>
    <mergeCell ref="B735:C735"/>
    <mergeCell ref="F735:G735"/>
    <mergeCell ref="I735:J735"/>
    <mergeCell ref="K735:M735"/>
    <mergeCell ref="B736:C736"/>
    <mergeCell ref="F736:G736"/>
    <mergeCell ref="I736:J736"/>
    <mergeCell ref="K736:M736"/>
    <mergeCell ref="B737:C737"/>
    <mergeCell ref="F737:G737"/>
    <mergeCell ref="I737:J737"/>
    <mergeCell ref="K737:M737"/>
    <mergeCell ref="B738:C738"/>
    <mergeCell ref="F738:G738"/>
    <mergeCell ref="I738:J738"/>
    <mergeCell ref="K738:M738"/>
    <mergeCell ref="B739:C739"/>
    <mergeCell ref="F739:G739"/>
    <mergeCell ref="I739:J739"/>
    <mergeCell ref="K739:M739"/>
    <mergeCell ref="B740:C740"/>
    <mergeCell ref="F740:G740"/>
    <mergeCell ref="I740:J740"/>
    <mergeCell ref="K740:M740"/>
    <mergeCell ref="B741:C741"/>
    <mergeCell ref="F741:G741"/>
    <mergeCell ref="I741:J741"/>
    <mergeCell ref="K741:M741"/>
    <mergeCell ref="B742:C742"/>
    <mergeCell ref="F742:G742"/>
    <mergeCell ref="I742:J742"/>
    <mergeCell ref="K742:M742"/>
    <mergeCell ref="B743:C743"/>
    <mergeCell ref="F743:G743"/>
    <mergeCell ref="I743:J743"/>
    <mergeCell ref="K743:M743"/>
    <mergeCell ref="B744:C744"/>
    <mergeCell ref="F744:G744"/>
    <mergeCell ref="I744:J744"/>
    <mergeCell ref="K744:M744"/>
    <mergeCell ref="B745:C745"/>
    <mergeCell ref="F745:G745"/>
    <mergeCell ref="I745:J745"/>
    <mergeCell ref="K745:M745"/>
    <mergeCell ref="B746:C746"/>
    <mergeCell ref="F746:G746"/>
    <mergeCell ref="I746:J746"/>
    <mergeCell ref="K746:M746"/>
    <mergeCell ref="B747:C747"/>
    <mergeCell ref="F747:G747"/>
    <mergeCell ref="I747:J747"/>
    <mergeCell ref="K747:M747"/>
    <mergeCell ref="B748:C748"/>
    <mergeCell ref="F748:G748"/>
    <mergeCell ref="I748:J748"/>
    <mergeCell ref="K748:M748"/>
    <mergeCell ref="A749:D750"/>
    <mergeCell ref="E749:G750"/>
    <mergeCell ref="I749:J749"/>
    <mergeCell ref="K749:M749"/>
    <mergeCell ref="I750:J750"/>
    <mergeCell ref="K750:M750"/>
    <mergeCell ref="B751:C751"/>
    <mergeCell ref="F751:G751"/>
    <mergeCell ref="I751:J751"/>
    <mergeCell ref="K751:M751"/>
    <mergeCell ref="A752:D753"/>
    <mergeCell ref="E752:G753"/>
    <mergeCell ref="I752:J752"/>
    <mergeCell ref="K752:M752"/>
    <mergeCell ref="I753:J753"/>
    <mergeCell ref="K753:M753"/>
    <mergeCell ref="B754:C754"/>
    <mergeCell ref="F754:G754"/>
    <mergeCell ref="I754:J754"/>
    <mergeCell ref="K754:M754"/>
    <mergeCell ref="A755:D755"/>
    <mergeCell ref="E755:J755"/>
    <mergeCell ref="K755:M755"/>
    <mergeCell ref="A756:D757"/>
    <mergeCell ref="E756:G757"/>
    <mergeCell ref="I756:J756"/>
    <mergeCell ref="K756:M756"/>
    <mergeCell ref="I757:J757"/>
    <mergeCell ref="K757:M757"/>
    <mergeCell ref="B758:C758"/>
    <mergeCell ref="F758:G758"/>
    <mergeCell ref="I758:J758"/>
    <mergeCell ref="K758:M758"/>
    <mergeCell ref="B759:C759"/>
    <mergeCell ref="F759:G759"/>
    <mergeCell ref="I759:J759"/>
    <mergeCell ref="K759:M759"/>
    <mergeCell ref="B760:C760"/>
    <mergeCell ref="F760:G760"/>
    <mergeCell ref="I760:J760"/>
    <mergeCell ref="K760:M760"/>
    <mergeCell ref="B761:C761"/>
    <mergeCell ref="F761:G761"/>
    <mergeCell ref="I761:J761"/>
    <mergeCell ref="K761:M761"/>
    <mergeCell ref="A762:D763"/>
    <mergeCell ref="E762:G763"/>
    <mergeCell ref="I762:J762"/>
    <mergeCell ref="K762:M762"/>
    <mergeCell ref="I763:J763"/>
    <mergeCell ref="K763:M763"/>
    <mergeCell ref="B764:C764"/>
    <mergeCell ref="F764:G764"/>
    <mergeCell ref="I764:J764"/>
    <mergeCell ref="K764:M764"/>
    <mergeCell ref="B765:C765"/>
    <mergeCell ref="F765:G765"/>
    <mergeCell ref="I765:J765"/>
    <mergeCell ref="K765:M765"/>
    <mergeCell ref="B766:C766"/>
    <mergeCell ref="F766:G766"/>
    <mergeCell ref="I766:J766"/>
    <mergeCell ref="K766:M766"/>
    <mergeCell ref="B767:C767"/>
    <mergeCell ref="F767:G767"/>
    <mergeCell ref="I767:J767"/>
    <mergeCell ref="K767:M767"/>
    <mergeCell ref="B768:C768"/>
    <mergeCell ref="F768:G768"/>
    <mergeCell ref="I768:J768"/>
    <mergeCell ref="K768:M768"/>
    <mergeCell ref="B769:C769"/>
    <mergeCell ref="F769:G769"/>
    <mergeCell ref="I769:J769"/>
    <mergeCell ref="K769:M769"/>
    <mergeCell ref="B770:C770"/>
    <mergeCell ref="F770:G770"/>
    <mergeCell ref="I770:J770"/>
    <mergeCell ref="K770:M770"/>
    <mergeCell ref="B771:C771"/>
    <mergeCell ref="F771:G771"/>
    <mergeCell ref="I771:J771"/>
    <mergeCell ref="K771:M771"/>
    <mergeCell ref="B772:C772"/>
    <mergeCell ref="F772:G772"/>
    <mergeCell ref="I772:J772"/>
    <mergeCell ref="K772:M772"/>
    <mergeCell ref="A773:D774"/>
    <mergeCell ref="E773:G774"/>
    <mergeCell ref="I773:J773"/>
    <mergeCell ref="K773:M773"/>
    <mergeCell ref="I774:J774"/>
    <mergeCell ref="K774:M774"/>
    <mergeCell ref="B775:C775"/>
    <mergeCell ref="F775:G775"/>
    <mergeCell ref="I775:J775"/>
    <mergeCell ref="K775:M775"/>
    <mergeCell ref="A776:D777"/>
    <mergeCell ref="E776:G777"/>
    <mergeCell ref="I776:J776"/>
    <mergeCell ref="K776:M776"/>
    <mergeCell ref="I777:J777"/>
    <mergeCell ref="K777:M777"/>
    <mergeCell ref="B778:C778"/>
    <mergeCell ref="F778:G778"/>
    <mergeCell ref="I778:J778"/>
    <mergeCell ref="K778:M778"/>
    <mergeCell ref="B779:C779"/>
    <mergeCell ref="F779:G779"/>
    <mergeCell ref="I779:J779"/>
    <mergeCell ref="K779:M779"/>
    <mergeCell ref="A780:D781"/>
    <mergeCell ref="E780:G781"/>
    <mergeCell ref="I780:J780"/>
    <mergeCell ref="K780:M780"/>
    <mergeCell ref="I781:J781"/>
    <mergeCell ref="K781:M781"/>
    <mergeCell ref="B782:C782"/>
    <mergeCell ref="F782:G782"/>
    <mergeCell ref="I782:J782"/>
    <mergeCell ref="K782:M782"/>
    <mergeCell ref="B783:C783"/>
    <mergeCell ref="F783:G783"/>
    <mergeCell ref="I783:J783"/>
    <mergeCell ref="K783:M783"/>
    <mergeCell ref="B784:C784"/>
    <mergeCell ref="F784:G784"/>
    <mergeCell ref="I784:J784"/>
    <mergeCell ref="K784:M784"/>
    <mergeCell ref="B785:C785"/>
    <mergeCell ref="F785:G785"/>
    <mergeCell ref="I785:J785"/>
    <mergeCell ref="K785:M785"/>
    <mergeCell ref="B786:C786"/>
    <mergeCell ref="F786:G786"/>
    <mergeCell ref="I786:J786"/>
    <mergeCell ref="K786:M786"/>
    <mergeCell ref="A787:D788"/>
    <mergeCell ref="E787:G788"/>
    <mergeCell ref="I787:J787"/>
    <mergeCell ref="K787:M787"/>
    <mergeCell ref="I788:J788"/>
    <mergeCell ref="K788:M788"/>
    <mergeCell ref="B789:C789"/>
    <mergeCell ref="F789:G789"/>
    <mergeCell ref="I789:J789"/>
    <mergeCell ref="K789:M789"/>
    <mergeCell ref="B790:C790"/>
    <mergeCell ref="F790:G790"/>
    <mergeCell ref="I790:J790"/>
    <mergeCell ref="K790:M790"/>
    <mergeCell ref="B791:C791"/>
    <mergeCell ref="F791:G791"/>
    <mergeCell ref="I791:J791"/>
    <mergeCell ref="K791:M791"/>
    <mergeCell ref="B792:C792"/>
    <mergeCell ref="F792:G792"/>
    <mergeCell ref="I792:J792"/>
    <mergeCell ref="K792:M792"/>
    <mergeCell ref="B793:C793"/>
    <mergeCell ref="F793:G793"/>
    <mergeCell ref="I793:J793"/>
    <mergeCell ref="K793:M793"/>
    <mergeCell ref="B794:C794"/>
    <mergeCell ref="F794:G794"/>
    <mergeCell ref="I794:J794"/>
    <mergeCell ref="K794:M794"/>
    <mergeCell ref="B795:C795"/>
    <mergeCell ref="F795:G795"/>
    <mergeCell ref="I795:J795"/>
    <mergeCell ref="K795:M795"/>
    <mergeCell ref="B796:C796"/>
    <mergeCell ref="F796:G796"/>
    <mergeCell ref="I796:J796"/>
    <mergeCell ref="K796:M796"/>
    <mergeCell ref="A797:D798"/>
    <mergeCell ref="E797:G798"/>
    <mergeCell ref="I797:J797"/>
    <mergeCell ref="K797:M797"/>
    <mergeCell ref="I798:J798"/>
    <mergeCell ref="K798:M798"/>
    <mergeCell ref="B799:C799"/>
    <mergeCell ref="F799:G799"/>
    <mergeCell ref="I799:J799"/>
    <mergeCell ref="K799:M799"/>
    <mergeCell ref="B800:C800"/>
    <mergeCell ref="F800:G800"/>
    <mergeCell ref="I800:J800"/>
    <mergeCell ref="K800:M800"/>
    <mergeCell ref="B801:C801"/>
    <mergeCell ref="F801:G801"/>
    <mergeCell ref="I801:J801"/>
    <mergeCell ref="K801:M801"/>
    <mergeCell ref="B802:C802"/>
    <mergeCell ref="F802:G802"/>
    <mergeCell ref="I802:J802"/>
    <mergeCell ref="K802:M802"/>
    <mergeCell ref="B803:C803"/>
    <mergeCell ref="F803:G803"/>
    <mergeCell ref="I803:J803"/>
    <mergeCell ref="K803:M803"/>
    <mergeCell ref="B804:C804"/>
    <mergeCell ref="F804:G804"/>
    <mergeCell ref="I804:J804"/>
    <mergeCell ref="K804:M804"/>
    <mergeCell ref="B805:C805"/>
    <mergeCell ref="F805:G805"/>
    <mergeCell ref="I805:J805"/>
    <mergeCell ref="K805:M805"/>
    <mergeCell ref="B806:C806"/>
    <mergeCell ref="F806:G806"/>
    <mergeCell ref="I806:J806"/>
    <mergeCell ref="K806:M806"/>
    <mergeCell ref="A807:D808"/>
    <mergeCell ref="E807:G808"/>
    <mergeCell ref="I807:J807"/>
    <mergeCell ref="K807:M807"/>
    <mergeCell ref="I808:J808"/>
    <mergeCell ref="K808:M808"/>
    <mergeCell ref="B809:C809"/>
    <mergeCell ref="F809:G809"/>
    <mergeCell ref="I809:J809"/>
    <mergeCell ref="K809:M809"/>
    <mergeCell ref="B810:C810"/>
    <mergeCell ref="F810:G810"/>
    <mergeCell ref="I810:J810"/>
    <mergeCell ref="K810:M810"/>
    <mergeCell ref="B811:C811"/>
    <mergeCell ref="F811:G811"/>
    <mergeCell ref="I811:J811"/>
    <mergeCell ref="K811:M811"/>
    <mergeCell ref="A812:D813"/>
    <mergeCell ref="E812:G813"/>
    <mergeCell ref="I812:J812"/>
    <mergeCell ref="K812:M812"/>
    <mergeCell ref="I813:J813"/>
    <mergeCell ref="K813:M813"/>
    <mergeCell ref="B814:C814"/>
    <mergeCell ref="F814:G814"/>
    <mergeCell ref="I814:J814"/>
    <mergeCell ref="K814:M814"/>
    <mergeCell ref="A815:D816"/>
    <mergeCell ref="E815:G816"/>
    <mergeCell ref="I815:J815"/>
    <mergeCell ref="K815:M815"/>
    <mergeCell ref="I816:J816"/>
    <mergeCell ref="K816:M816"/>
    <mergeCell ref="B817:C817"/>
    <mergeCell ref="F817:G817"/>
    <mergeCell ref="I817:J817"/>
    <mergeCell ref="K817:M817"/>
    <mergeCell ref="B818:C818"/>
    <mergeCell ref="F818:G818"/>
    <mergeCell ref="I818:J818"/>
    <mergeCell ref="K818:M818"/>
    <mergeCell ref="B819:C819"/>
    <mergeCell ref="F819:G819"/>
    <mergeCell ref="I819:J819"/>
    <mergeCell ref="K819:M819"/>
    <mergeCell ref="B820:C820"/>
    <mergeCell ref="F820:G820"/>
    <mergeCell ref="I820:J820"/>
    <mergeCell ref="K820:M820"/>
    <mergeCell ref="B821:C821"/>
    <mergeCell ref="F821:G821"/>
    <mergeCell ref="I821:J821"/>
    <mergeCell ref="K821:M821"/>
    <mergeCell ref="B822:C822"/>
    <mergeCell ref="F822:G822"/>
    <mergeCell ref="I822:J822"/>
    <mergeCell ref="K822:M822"/>
    <mergeCell ref="B823:C823"/>
    <mergeCell ref="F823:G823"/>
    <mergeCell ref="I823:J823"/>
    <mergeCell ref="K823:M823"/>
    <mergeCell ref="B824:C824"/>
    <mergeCell ref="F824:G824"/>
    <mergeCell ref="I824:J824"/>
    <mergeCell ref="K824:M824"/>
    <mergeCell ref="B825:C825"/>
    <mergeCell ref="F825:G825"/>
    <mergeCell ref="I825:J825"/>
    <mergeCell ref="K825:M825"/>
    <mergeCell ref="B826:C826"/>
    <mergeCell ref="F826:G826"/>
    <mergeCell ref="I826:J826"/>
    <mergeCell ref="K826:M826"/>
    <mergeCell ref="B827:C827"/>
    <mergeCell ref="F827:G827"/>
    <mergeCell ref="I827:J827"/>
    <mergeCell ref="K827:M827"/>
    <mergeCell ref="B828:C828"/>
    <mergeCell ref="F828:G828"/>
    <mergeCell ref="I828:J828"/>
    <mergeCell ref="K828:M828"/>
    <mergeCell ref="A829:D830"/>
    <mergeCell ref="E829:G830"/>
    <mergeCell ref="I829:J829"/>
    <mergeCell ref="K829:M829"/>
    <mergeCell ref="I830:J830"/>
    <mergeCell ref="K830:M830"/>
    <mergeCell ref="B831:C831"/>
    <mergeCell ref="F831:G831"/>
    <mergeCell ref="I831:J831"/>
    <mergeCell ref="K831:M831"/>
    <mergeCell ref="B832:C832"/>
    <mergeCell ref="F832:G832"/>
    <mergeCell ref="I832:J832"/>
    <mergeCell ref="K832:M832"/>
    <mergeCell ref="B833:C833"/>
    <mergeCell ref="F833:G833"/>
    <mergeCell ref="I833:J833"/>
    <mergeCell ref="K833:M833"/>
    <mergeCell ref="B834:C834"/>
    <mergeCell ref="F834:G834"/>
    <mergeCell ref="I834:J834"/>
    <mergeCell ref="K834:M834"/>
    <mergeCell ref="B835:C835"/>
    <mergeCell ref="F835:G835"/>
    <mergeCell ref="I835:J835"/>
    <mergeCell ref="K835:M835"/>
    <mergeCell ref="B836:C836"/>
    <mergeCell ref="F836:G836"/>
    <mergeCell ref="I836:J836"/>
    <mergeCell ref="K836:M836"/>
    <mergeCell ref="A837:D838"/>
    <mergeCell ref="E837:G838"/>
    <mergeCell ref="I837:J837"/>
    <mergeCell ref="K837:M837"/>
    <mergeCell ref="I838:J838"/>
    <mergeCell ref="K838:M838"/>
    <mergeCell ref="B839:C839"/>
    <mergeCell ref="F839:G839"/>
    <mergeCell ref="I839:J839"/>
    <mergeCell ref="K839:M839"/>
    <mergeCell ref="B840:C840"/>
    <mergeCell ref="F840:G840"/>
    <mergeCell ref="I840:J840"/>
    <mergeCell ref="K840:M840"/>
    <mergeCell ref="B841:C841"/>
    <mergeCell ref="F841:G841"/>
    <mergeCell ref="I841:J841"/>
    <mergeCell ref="K841:M841"/>
    <mergeCell ref="B842:C842"/>
    <mergeCell ref="F842:G842"/>
    <mergeCell ref="I842:J842"/>
    <mergeCell ref="K842:M842"/>
    <mergeCell ref="B843:C843"/>
    <mergeCell ref="F843:G843"/>
    <mergeCell ref="I843:J843"/>
    <mergeCell ref="K843:M843"/>
    <mergeCell ref="B844:C844"/>
    <mergeCell ref="F844:G844"/>
    <mergeCell ref="I844:J844"/>
    <mergeCell ref="K844:M844"/>
    <mergeCell ref="B845:C845"/>
    <mergeCell ref="F845:G845"/>
    <mergeCell ref="I845:J845"/>
    <mergeCell ref="K845:M845"/>
    <mergeCell ref="A846:D847"/>
    <mergeCell ref="E846:G847"/>
    <mergeCell ref="I846:J846"/>
    <mergeCell ref="K846:M846"/>
    <mergeCell ref="I847:J847"/>
    <mergeCell ref="K847:M847"/>
    <mergeCell ref="B848:C848"/>
    <mergeCell ref="F848:G848"/>
    <mergeCell ref="I848:J848"/>
    <mergeCell ref="K848:M848"/>
    <mergeCell ref="B849:C849"/>
    <mergeCell ref="F849:G849"/>
    <mergeCell ref="I849:J849"/>
    <mergeCell ref="K849:M849"/>
    <mergeCell ref="B850:C850"/>
    <mergeCell ref="F850:G850"/>
    <mergeCell ref="I850:J850"/>
    <mergeCell ref="K850:M850"/>
    <mergeCell ref="B851:C851"/>
    <mergeCell ref="F851:G851"/>
    <mergeCell ref="I851:J851"/>
    <mergeCell ref="K851:M851"/>
    <mergeCell ref="B852:C852"/>
    <mergeCell ref="F852:G852"/>
    <mergeCell ref="I852:J852"/>
    <mergeCell ref="K852:M852"/>
    <mergeCell ref="B853:C853"/>
    <mergeCell ref="F853:G853"/>
    <mergeCell ref="I853:J853"/>
    <mergeCell ref="K853:M853"/>
    <mergeCell ref="A854:D855"/>
    <mergeCell ref="E854:G855"/>
    <mergeCell ref="I854:J854"/>
    <mergeCell ref="K854:M854"/>
    <mergeCell ref="I855:J855"/>
    <mergeCell ref="K855:M855"/>
    <mergeCell ref="B856:C856"/>
    <mergeCell ref="F856:G856"/>
    <mergeCell ref="I856:J856"/>
    <mergeCell ref="K856:M856"/>
    <mergeCell ref="B857:C857"/>
    <mergeCell ref="F857:G857"/>
    <mergeCell ref="I857:J857"/>
    <mergeCell ref="K857:M857"/>
    <mergeCell ref="B858:C858"/>
    <mergeCell ref="F858:G858"/>
    <mergeCell ref="I858:J858"/>
    <mergeCell ref="K858:M858"/>
    <mergeCell ref="B859:C859"/>
    <mergeCell ref="F859:G859"/>
    <mergeCell ref="I859:J859"/>
    <mergeCell ref="K859:M859"/>
    <mergeCell ref="B860:C860"/>
    <mergeCell ref="F860:G860"/>
    <mergeCell ref="I860:J860"/>
    <mergeCell ref="K860:M860"/>
    <mergeCell ref="B861:C861"/>
    <mergeCell ref="F861:G861"/>
    <mergeCell ref="I861:J861"/>
    <mergeCell ref="K861:M861"/>
    <mergeCell ref="A862:D863"/>
    <mergeCell ref="E862:G863"/>
    <mergeCell ref="I862:J862"/>
    <mergeCell ref="K862:M862"/>
    <mergeCell ref="I863:J863"/>
    <mergeCell ref="K863:M863"/>
    <mergeCell ref="B864:C864"/>
    <mergeCell ref="F864:G864"/>
    <mergeCell ref="I864:J864"/>
    <mergeCell ref="K864:M864"/>
    <mergeCell ref="B865:C865"/>
    <mergeCell ref="F865:G865"/>
    <mergeCell ref="I865:J865"/>
    <mergeCell ref="K865:M865"/>
    <mergeCell ref="B866:C866"/>
    <mergeCell ref="F866:G866"/>
    <mergeCell ref="I866:J866"/>
    <mergeCell ref="K866:M866"/>
    <mergeCell ref="B867:C867"/>
    <mergeCell ref="F867:G867"/>
    <mergeCell ref="I867:J867"/>
    <mergeCell ref="K867:M867"/>
    <mergeCell ref="B868:C868"/>
    <mergeCell ref="F868:G868"/>
    <mergeCell ref="I868:J868"/>
    <mergeCell ref="K868:M868"/>
    <mergeCell ref="B869:C869"/>
    <mergeCell ref="F869:G869"/>
    <mergeCell ref="I869:J869"/>
    <mergeCell ref="K869:M869"/>
    <mergeCell ref="B870:C870"/>
    <mergeCell ref="F870:G870"/>
    <mergeCell ref="I870:J870"/>
    <mergeCell ref="K870:M870"/>
    <mergeCell ref="B871:C871"/>
    <mergeCell ref="F871:G871"/>
    <mergeCell ref="I871:J871"/>
    <mergeCell ref="K871:M871"/>
    <mergeCell ref="B872:C872"/>
    <mergeCell ref="F872:G872"/>
    <mergeCell ref="I872:J872"/>
    <mergeCell ref="K872:M872"/>
    <mergeCell ref="B873:C873"/>
    <mergeCell ref="F873:G873"/>
    <mergeCell ref="I873:J873"/>
    <mergeCell ref="K873:M873"/>
    <mergeCell ref="B874:C874"/>
    <mergeCell ref="F874:G874"/>
    <mergeCell ref="I874:J874"/>
    <mergeCell ref="K874:M874"/>
    <mergeCell ref="B875:C875"/>
    <mergeCell ref="F875:G875"/>
    <mergeCell ref="I875:J875"/>
    <mergeCell ref="K875:M875"/>
    <mergeCell ref="B876:C876"/>
    <mergeCell ref="F876:G876"/>
    <mergeCell ref="I876:J876"/>
    <mergeCell ref="K876:M876"/>
    <mergeCell ref="B877:C877"/>
    <mergeCell ref="F877:G877"/>
    <mergeCell ref="I877:J877"/>
    <mergeCell ref="K877:M877"/>
    <mergeCell ref="B878:C878"/>
    <mergeCell ref="F878:G878"/>
    <mergeCell ref="I878:J878"/>
    <mergeCell ref="K878:M878"/>
    <mergeCell ref="B879:C879"/>
    <mergeCell ref="F879:G879"/>
    <mergeCell ref="I879:J879"/>
    <mergeCell ref="K879:M879"/>
    <mergeCell ref="B880:C880"/>
    <mergeCell ref="F880:G880"/>
    <mergeCell ref="I880:J880"/>
    <mergeCell ref="K880:M880"/>
    <mergeCell ref="B881:C881"/>
    <mergeCell ref="F881:G881"/>
    <mergeCell ref="I881:J881"/>
    <mergeCell ref="K881:M881"/>
    <mergeCell ref="B882:C882"/>
    <mergeCell ref="F882:G882"/>
    <mergeCell ref="I882:J882"/>
    <mergeCell ref="K882:M882"/>
    <mergeCell ref="B883:C883"/>
    <mergeCell ref="F883:G883"/>
    <mergeCell ref="I883:J883"/>
    <mergeCell ref="K883:M883"/>
    <mergeCell ref="B884:C884"/>
    <mergeCell ref="F884:G884"/>
    <mergeCell ref="I884:J884"/>
    <mergeCell ref="K884:M884"/>
    <mergeCell ref="B885:C885"/>
    <mergeCell ref="F885:G885"/>
    <mergeCell ref="I885:J885"/>
    <mergeCell ref="K885:M885"/>
    <mergeCell ref="B886:C886"/>
    <mergeCell ref="F886:G886"/>
    <mergeCell ref="I886:J886"/>
    <mergeCell ref="K886:M886"/>
    <mergeCell ref="B887:C887"/>
    <mergeCell ref="F887:G887"/>
    <mergeCell ref="I887:J887"/>
    <mergeCell ref="K887:M887"/>
    <mergeCell ref="B888:C888"/>
    <mergeCell ref="F888:G888"/>
    <mergeCell ref="I888:J888"/>
    <mergeCell ref="K888:M888"/>
    <mergeCell ref="B889:C889"/>
    <mergeCell ref="F889:G889"/>
    <mergeCell ref="I889:J889"/>
    <mergeCell ref="K889:M889"/>
    <mergeCell ref="B890:C890"/>
    <mergeCell ref="F890:G890"/>
    <mergeCell ref="I890:J890"/>
    <mergeCell ref="K890:M890"/>
    <mergeCell ref="B891:C891"/>
    <mergeCell ref="F891:G891"/>
    <mergeCell ref="I891:J891"/>
    <mergeCell ref="K891:M891"/>
    <mergeCell ref="B892:C892"/>
    <mergeCell ref="F892:G892"/>
    <mergeCell ref="I892:J892"/>
    <mergeCell ref="K892:M892"/>
    <mergeCell ref="B893:C893"/>
    <mergeCell ref="F893:G893"/>
    <mergeCell ref="I893:J893"/>
    <mergeCell ref="K893:M893"/>
    <mergeCell ref="B894:C894"/>
    <mergeCell ref="F894:G894"/>
    <mergeCell ref="I894:J894"/>
    <mergeCell ref="K894:M894"/>
    <mergeCell ref="B895:C895"/>
    <mergeCell ref="F895:G895"/>
    <mergeCell ref="I895:J895"/>
    <mergeCell ref="K895:M895"/>
    <mergeCell ref="B896:C896"/>
    <mergeCell ref="F896:G896"/>
    <mergeCell ref="I896:J896"/>
    <mergeCell ref="K896:M896"/>
    <mergeCell ref="B897:C897"/>
    <mergeCell ref="F897:G897"/>
    <mergeCell ref="I897:J897"/>
    <mergeCell ref="K897:M897"/>
    <mergeCell ref="B898:C898"/>
    <mergeCell ref="F898:G898"/>
    <mergeCell ref="I898:J898"/>
    <mergeCell ref="K898:M898"/>
    <mergeCell ref="B899:C899"/>
    <mergeCell ref="F899:G899"/>
    <mergeCell ref="I899:J899"/>
    <mergeCell ref="K899:M899"/>
    <mergeCell ref="B900:C900"/>
    <mergeCell ref="F900:G900"/>
    <mergeCell ref="I900:J900"/>
    <mergeCell ref="K900:M900"/>
    <mergeCell ref="B901:C901"/>
    <mergeCell ref="F901:G901"/>
    <mergeCell ref="I901:J901"/>
    <mergeCell ref="K901:M901"/>
    <mergeCell ref="B902:C902"/>
    <mergeCell ref="F902:G902"/>
    <mergeCell ref="I902:J902"/>
    <mergeCell ref="K902:M902"/>
    <mergeCell ref="B903:C903"/>
    <mergeCell ref="F903:G903"/>
    <mergeCell ref="I903:J903"/>
    <mergeCell ref="K903:M903"/>
    <mergeCell ref="B904:C904"/>
    <mergeCell ref="F904:G904"/>
    <mergeCell ref="I904:J904"/>
    <mergeCell ref="K904:M904"/>
    <mergeCell ref="B905:C905"/>
    <mergeCell ref="F905:G905"/>
    <mergeCell ref="I905:J905"/>
    <mergeCell ref="K905:M905"/>
    <mergeCell ref="B906:C906"/>
    <mergeCell ref="F906:G906"/>
    <mergeCell ref="I906:J906"/>
    <mergeCell ref="K906:M906"/>
    <mergeCell ref="B907:C907"/>
    <mergeCell ref="F907:G907"/>
    <mergeCell ref="I907:J907"/>
    <mergeCell ref="K907:M907"/>
    <mergeCell ref="B908:C908"/>
    <mergeCell ref="F908:G908"/>
    <mergeCell ref="I908:J908"/>
    <mergeCell ref="K908:M908"/>
    <mergeCell ref="B909:C909"/>
    <mergeCell ref="F909:G909"/>
    <mergeCell ref="I909:J909"/>
    <mergeCell ref="K909:M909"/>
    <mergeCell ref="B910:C910"/>
    <mergeCell ref="F910:G910"/>
    <mergeCell ref="I910:J910"/>
    <mergeCell ref="K910:M910"/>
    <mergeCell ref="B911:C911"/>
    <mergeCell ref="F911:G911"/>
    <mergeCell ref="I911:J911"/>
    <mergeCell ref="K911:M911"/>
    <mergeCell ref="B912:C912"/>
    <mergeCell ref="F912:G912"/>
    <mergeCell ref="I912:J912"/>
    <mergeCell ref="K912:M912"/>
    <mergeCell ref="B913:C913"/>
    <mergeCell ref="F913:G913"/>
    <mergeCell ref="I913:J913"/>
    <mergeCell ref="K913:M913"/>
    <mergeCell ref="B914:C914"/>
    <mergeCell ref="F914:G914"/>
    <mergeCell ref="I914:J914"/>
    <mergeCell ref="K914:M914"/>
    <mergeCell ref="B915:C915"/>
    <mergeCell ref="F915:G915"/>
    <mergeCell ref="I915:J915"/>
    <mergeCell ref="K915:M915"/>
    <mergeCell ref="B916:C916"/>
    <mergeCell ref="F916:G916"/>
    <mergeCell ref="I916:J916"/>
    <mergeCell ref="K916:M916"/>
    <mergeCell ref="B917:C917"/>
    <mergeCell ref="F917:G917"/>
    <mergeCell ref="I917:J917"/>
    <mergeCell ref="K917:M917"/>
    <mergeCell ref="B918:C918"/>
    <mergeCell ref="F918:G918"/>
    <mergeCell ref="I918:J918"/>
    <mergeCell ref="K918:M918"/>
    <mergeCell ref="B919:C919"/>
    <mergeCell ref="F919:G919"/>
    <mergeCell ref="I919:J919"/>
    <mergeCell ref="K919:M919"/>
    <mergeCell ref="B920:C920"/>
    <mergeCell ref="F920:G920"/>
    <mergeCell ref="I920:J920"/>
    <mergeCell ref="K920:M920"/>
    <mergeCell ref="B921:C921"/>
    <mergeCell ref="F921:G921"/>
    <mergeCell ref="I921:J921"/>
    <mergeCell ref="K921:M921"/>
    <mergeCell ref="B922:C922"/>
    <mergeCell ref="F922:G922"/>
    <mergeCell ref="I922:J922"/>
    <mergeCell ref="K922:M922"/>
    <mergeCell ref="B923:C923"/>
    <mergeCell ref="F923:G923"/>
    <mergeCell ref="I923:J923"/>
    <mergeCell ref="K923:M923"/>
    <mergeCell ref="B924:C924"/>
    <mergeCell ref="F924:G924"/>
    <mergeCell ref="I924:J924"/>
    <mergeCell ref="K924:M924"/>
    <mergeCell ref="B925:C925"/>
    <mergeCell ref="F925:G925"/>
    <mergeCell ref="I925:J925"/>
    <mergeCell ref="K925:M925"/>
    <mergeCell ref="B926:C926"/>
    <mergeCell ref="F926:G926"/>
    <mergeCell ref="I926:J926"/>
    <mergeCell ref="K926:M926"/>
    <mergeCell ref="B927:C927"/>
    <mergeCell ref="F927:G927"/>
    <mergeCell ref="I927:J927"/>
    <mergeCell ref="K927:M927"/>
    <mergeCell ref="B928:C928"/>
    <mergeCell ref="F928:G928"/>
    <mergeCell ref="I928:J928"/>
    <mergeCell ref="K928:M928"/>
    <mergeCell ref="B929:C929"/>
    <mergeCell ref="F929:G929"/>
    <mergeCell ref="I929:J929"/>
    <mergeCell ref="K929:M929"/>
    <mergeCell ref="B930:C930"/>
    <mergeCell ref="F930:G930"/>
    <mergeCell ref="I930:J930"/>
    <mergeCell ref="K930:M930"/>
    <mergeCell ref="B931:C931"/>
    <mergeCell ref="F931:G931"/>
    <mergeCell ref="I931:J931"/>
    <mergeCell ref="K931:M931"/>
    <mergeCell ref="B932:C932"/>
    <mergeCell ref="F932:G932"/>
    <mergeCell ref="I932:J932"/>
    <mergeCell ref="K932:M932"/>
    <mergeCell ref="B933:C933"/>
    <mergeCell ref="F933:G933"/>
    <mergeCell ref="I933:J933"/>
    <mergeCell ref="K933:M933"/>
    <mergeCell ref="B934:C934"/>
    <mergeCell ref="F934:G934"/>
    <mergeCell ref="I934:J934"/>
    <mergeCell ref="K934:M934"/>
    <mergeCell ref="B935:C935"/>
    <mergeCell ref="F935:G935"/>
    <mergeCell ref="I935:J935"/>
    <mergeCell ref="K935:M935"/>
    <mergeCell ref="B936:C936"/>
    <mergeCell ref="F936:G936"/>
    <mergeCell ref="I936:J936"/>
    <mergeCell ref="K936:M936"/>
    <mergeCell ref="B937:C937"/>
    <mergeCell ref="F937:G937"/>
    <mergeCell ref="I937:J937"/>
    <mergeCell ref="K937:M937"/>
    <mergeCell ref="B938:C938"/>
    <mergeCell ref="F938:G938"/>
    <mergeCell ref="I938:J938"/>
    <mergeCell ref="K938:M938"/>
    <mergeCell ref="B939:C939"/>
    <mergeCell ref="F939:G939"/>
    <mergeCell ref="I939:J939"/>
    <mergeCell ref="K939:M939"/>
    <mergeCell ref="B940:C940"/>
    <mergeCell ref="F940:G940"/>
    <mergeCell ref="I940:J940"/>
    <mergeCell ref="K940:M940"/>
    <mergeCell ref="B941:C941"/>
    <mergeCell ref="F941:G941"/>
    <mergeCell ref="I941:J941"/>
    <mergeCell ref="K941:M941"/>
    <mergeCell ref="B942:C942"/>
    <mergeCell ref="F942:G942"/>
    <mergeCell ref="I942:J942"/>
    <mergeCell ref="K942:M942"/>
    <mergeCell ref="B943:C943"/>
    <mergeCell ref="F943:G943"/>
    <mergeCell ref="I943:J943"/>
    <mergeCell ref="K943:M943"/>
    <mergeCell ref="B944:C944"/>
    <mergeCell ref="F944:G944"/>
    <mergeCell ref="I944:J944"/>
    <mergeCell ref="K944:M944"/>
    <mergeCell ref="B945:C945"/>
    <mergeCell ref="F945:G945"/>
    <mergeCell ref="I945:J945"/>
    <mergeCell ref="K945:M945"/>
    <mergeCell ref="B946:C946"/>
    <mergeCell ref="F946:G946"/>
    <mergeCell ref="I946:J946"/>
    <mergeCell ref="K946:M946"/>
    <mergeCell ref="B947:C947"/>
    <mergeCell ref="F947:G947"/>
    <mergeCell ref="I947:J947"/>
    <mergeCell ref="K947:M947"/>
    <mergeCell ref="B948:C948"/>
    <mergeCell ref="F948:G948"/>
    <mergeCell ref="I948:J948"/>
    <mergeCell ref="K948:M948"/>
    <mergeCell ref="B949:C949"/>
    <mergeCell ref="F949:G949"/>
    <mergeCell ref="I949:J949"/>
    <mergeCell ref="K949:M949"/>
    <mergeCell ref="B950:C950"/>
    <mergeCell ref="F950:G950"/>
    <mergeCell ref="I950:J950"/>
    <mergeCell ref="K950:M950"/>
    <mergeCell ref="B951:C951"/>
    <mergeCell ref="F951:G951"/>
    <mergeCell ref="I951:J951"/>
    <mergeCell ref="K951:M951"/>
    <mergeCell ref="B952:C952"/>
    <mergeCell ref="F952:G952"/>
    <mergeCell ref="I952:J952"/>
    <mergeCell ref="K952:M952"/>
    <mergeCell ref="B953:C953"/>
    <mergeCell ref="F953:G953"/>
    <mergeCell ref="I953:J953"/>
    <mergeCell ref="K953:M953"/>
    <mergeCell ref="B954:C954"/>
    <mergeCell ref="F954:G954"/>
    <mergeCell ref="I954:J954"/>
    <mergeCell ref="K954:M954"/>
    <mergeCell ref="B955:C955"/>
    <mergeCell ref="F955:G955"/>
    <mergeCell ref="I955:J955"/>
    <mergeCell ref="K955:M955"/>
    <mergeCell ref="B956:C956"/>
    <mergeCell ref="F956:G956"/>
    <mergeCell ref="I956:J956"/>
    <mergeCell ref="K956:M956"/>
    <mergeCell ref="B957:C957"/>
    <mergeCell ref="F957:G957"/>
    <mergeCell ref="I957:J957"/>
    <mergeCell ref="K957:M957"/>
    <mergeCell ref="B958:C958"/>
    <mergeCell ref="F958:G958"/>
    <mergeCell ref="I958:J958"/>
    <mergeCell ref="K958:M958"/>
    <mergeCell ref="B959:C959"/>
    <mergeCell ref="F959:G959"/>
    <mergeCell ref="I959:J959"/>
    <mergeCell ref="K959:M959"/>
    <mergeCell ref="B960:C960"/>
    <mergeCell ref="F960:G960"/>
    <mergeCell ref="I960:J960"/>
    <mergeCell ref="K960:M960"/>
    <mergeCell ref="B961:C961"/>
    <mergeCell ref="F961:G961"/>
    <mergeCell ref="I961:J961"/>
    <mergeCell ref="K961:M961"/>
    <mergeCell ref="B962:C962"/>
    <mergeCell ref="F962:G962"/>
    <mergeCell ref="I962:J962"/>
    <mergeCell ref="K962:M962"/>
    <mergeCell ref="B963:C963"/>
    <mergeCell ref="F963:G963"/>
    <mergeCell ref="I963:J963"/>
    <mergeCell ref="K963:M963"/>
    <mergeCell ref="B964:C964"/>
    <mergeCell ref="F964:G964"/>
    <mergeCell ref="I964:J964"/>
    <mergeCell ref="K964:M964"/>
    <mergeCell ref="B965:C965"/>
    <mergeCell ref="F965:G965"/>
    <mergeCell ref="I965:J965"/>
    <mergeCell ref="K965:M965"/>
    <mergeCell ref="B966:C966"/>
    <mergeCell ref="F966:G966"/>
    <mergeCell ref="I966:J966"/>
    <mergeCell ref="K966:M966"/>
    <mergeCell ref="B967:C967"/>
    <mergeCell ref="F967:G967"/>
    <mergeCell ref="I967:J967"/>
    <mergeCell ref="K967:M967"/>
    <mergeCell ref="B968:C968"/>
    <mergeCell ref="F968:G968"/>
    <mergeCell ref="I968:J968"/>
    <mergeCell ref="K968:M968"/>
    <mergeCell ref="B969:C969"/>
    <mergeCell ref="F969:G969"/>
    <mergeCell ref="I969:J969"/>
    <mergeCell ref="K969:M969"/>
    <mergeCell ref="B970:C970"/>
    <mergeCell ref="F970:G970"/>
    <mergeCell ref="I970:J970"/>
    <mergeCell ref="K970:M970"/>
    <mergeCell ref="B971:C971"/>
    <mergeCell ref="F971:G971"/>
    <mergeCell ref="I971:J971"/>
    <mergeCell ref="K971:M971"/>
    <mergeCell ref="B972:C972"/>
    <mergeCell ref="F972:G972"/>
    <mergeCell ref="I972:J972"/>
    <mergeCell ref="K972:M972"/>
    <mergeCell ref="B973:C973"/>
    <mergeCell ref="F973:G973"/>
    <mergeCell ref="I973:J973"/>
    <mergeCell ref="K973:M973"/>
    <mergeCell ref="B974:C974"/>
    <mergeCell ref="F974:G974"/>
    <mergeCell ref="I974:J974"/>
    <mergeCell ref="K974:M974"/>
    <mergeCell ref="B975:C975"/>
    <mergeCell ref="F975:G975"/>
    <mergeCell ref="I975:J975"/>
    <mergeCell ref="K975:M975"/>
    <mergeCell ref="B976:C976"/>
    <mergeCell ref="F976:G976"/>
    <mergeCell ref="I976:J976"/>
    <mergeCell ref="K976:M976"/>
    <mergeCell ref="B977:C977"/>
    <mergeCell ref="F977:G977"/>
    <mergeCell ref="I977:J977"/>
    <mergeCell ref="K977:M977"/>
    <mergeCell ref="B978:C978"/>
    <mergeCell ref="F978:G978"/>
    <mergeCell ref="I978:J978"/>
    <mergeCell ref="K978:M978"/>
    <mergeCell ref="B979:C979"/>
    <mergeCell ref="F979:G979"/>
    <mergeCell ref="I979:J979"/>
    <mergeCell ref="K979:M979"/>
    <mergeCell ref="B980:C980"/>
    <mergeCell ref="F980:G980"/>
    <mergeCell ref="I980:J980"/>
    <mergeCell ref="K980:M980"/>
    <mergeCell ref="B981:C981"/>
    <mergeCell ref="F981:G981"/>
    <mergeCell ref="I981:J981"/>
    <mergeCell ref="K981:M981"/>
    <mergeCell ref="B982:C982"/>
    <mergeCell ref="F982:G982"/>
    <mergeCell ref="I982:J982"/>
    <mergeCell ref="K982:M982"/>
    <mergeCell ref="B983:C983"/>
    <mergeCell ref="F983:G983"/>
    <mergeCell ref="I983:J983"/>
    <mergeCell ref="K983:M983"/>
    <mergeCell ref="B984:C984"/>
    <mergeCell ref="F984:G984"/>
    <mergeCell ref="I984:J984"/>
    <mergeCell ref="K984:M984"/>
    <mergeCell ref="B985:C985"/>
    <mergeCell ref="F985:G985"/>
    <mergeCell ref="I985:J985"/>
    <mergeCell ref="K985:M985"/>
    <mergeCell ref="A986:D987"/>
    <mergeCell ref="E986:G987"/>
    <mergeCell ref="I986:J986"/>
    <mergeCell ref="K986:M986"/>
    <mergeCell ref="I987:J987"/>
    <mergeCell ref="K987:M987"/>
    <mergeCell ref="B988:C988"/>
    <mergeCell ref="F988:G988"/>
    <mergeCell ref="I988:J988"/>
    <mergeCell ref="K988:M988"/>
    <mergeCell ref="B989:C989"/>
    <mergeCell ref="F989:G989"/>
    <mergeCell ref="I989:J989"/>
    <mergeCell ref="K989:M989"/>
    <mergeCell ref="B990:C990"/>
    <mergeCell ref="F990:G990"/>
    <mergeCell ref="I990:J990"/>
    <mergeCell ref="K990:M990"/>
    <mergeCell ref="B991:C991"/>
    <mergeCell ref="F991:G991"/>
    <mergeCell ref="I991:J991"/>
    <mergeCell ref="K991:M991"/>
    <mergeCell ref="B992:C992"/>
    <mergeCell ref="F992:G992"/>
    <mergeCell ref="I992:J992"/>
    <mergeCell ref="K992:M992"/>
    <mergeCell ref="B993:C993"/>
    <mergeCell ref="F993:G993"/>
    <mergeCell ref="I993:J993"/>
    <mergeCell ref="K993:M993"/>
    <mergeCell ref="B994:C994"/>
    <mergeCell ref="F994:G994"/>
    <mergeCell ref="I994:J994"/>
    <mergeCell ref="K994:M994"/>
    <mergeCell ref="B995:C995"/>
    <mergeCell ref="F995:G995"/>
    <mergeCell ref="I995:J995"/>
    <mergeCell ref="K995:M995"/>
    <mergeCell ref="B996:C996"/>
    <mergeCell ref="F996:G996"/>
    <mergeCell ref="I996:J996"/>
    <mergeCell ref="K996:M996"/>
    <mergeCell ref="B997:C997"/>
    <mergeCell ref="F997:G997"/>
    <mergeCell ref="I997:J997"/>
    <mergeCell ref="K997:M997"/>
    <mergeCell ref="B998:C998"/>
    <mergeCell ref="F998:G998"/>
    <mergeCell ref="I998:J998"/>
    <mergeCell ref="K998:M998"/>
    <mergeCell ref="B999:C999"/>
    <mergeCell ref="F999:G999"/>
    <mergeCell ref="I999:J999"/>
    <mergeCell ref="K999:M999"/>
    <mergeCell ref="B1000:C1000"/>
    <mergeCell ref="F1000:G1000"/>
    <mergeCell ref="I1000:J1000"/>
    <mergeCell ref="K1000:M1000"/>
    <mergeCell ref="B1001:C1001"/>
    <mergeCell ref="F1001:G1001"/>
    <mergeCell ref="I1001:J1001"/>
    <mergeCell ref="K1001:M1001"/>
    <mergeCell ref="B1002:C1002"/>
    <mergeCell ref="F1002:G1002"/>
    <mergeCell ref="I1002:J1002"/>
    <mergeCell ref="K1002:M1002"/>
    <mergeCell ref="B1003:C1003"/>
    <mergeCell ref="F1003:G1003"/>
    <mergeCell ref="I1003:J1003"/>
    <mergeCell ref="K1003:M1003"/>
    <mergeCell ref="B1004:C1004"/>
    <mergeCell ref="F1004:G1004"/>
    <mergeCell ref="I1004:J1004"/>
    <mergeCell ref="K1004:M1004"/>
    <mergeCell ref="B1005:C1005"/>
    <mergeCell ref="F1005:G1005"/>
    <mergeCell ref="I1005:J1005"/>
    <mergeCell ref="K1005:M1005"/>
    <mergeCell ref="B1006:C1006"/>
    <mergeCell ref="F1006:G1006"/>
    <mergeCell ref="I1006:J1006"/>
    <mergeCell ref="K1006:M1006"/>
    <mergeCell ref="B1007:C1007"/>
    <mergeCell ref="F1007:G1007"/>
    <mergeCell ref="I1007:J1007"/>
    <mergeCell ref="K1007:M1007"/>
    <mergeCell ref="B1008:C1008"/>
    <mergeCell ref="F1008:G1008"/>
    <mergeCell ref="I1008:J1008"/>
    <mergeCell ref="K1008:M1008"/>
    <mergeCell ref="B1009:C1009"/>
    <mergeCell ref="F1009:G1009"/>
    <mergeCell ref="I1009:J1009"/>
    <mergeCell ref="K1009:M1009"/>
    <mergeCell ref="B1010:C1010"/>
    <mergeCell ref="F1010:G1010"/>
    <mergeCell ref="I1010:J1010"/>
    <mergeCell ref="K1010:M1010"/>
    <mergeCell ref="B1011:C1011"/>
    <mergeCell ref="F1011:G1011"/>
    <mergeCell ref="I1011:J1011"/>
    <mergeCell ref="K1011:M1011"/>
    <mergeCell ref="B1012:C1012"/>
    <mergeCell ref="F1012:G1012"/>
    <mergeCell ref="I1012:J1012"/>
    <mergeCell ref="K1012:M1012"/>
    <mergeCell ref="A1013:D1014"/>
    <mergeCell ref="E1013:G1014"/>
    <mergeCell ref="I1013:J1013"/>
    <mergeCell ref="K1013:M1013"/>
    <mergeCell ref="I1014:J1014"/>
    <mergeCell ref="K1014:M1014"/>
    <mergeCell ref="B1015:C1015"/>
    <mergeCell ref="F1015:G1015"/>
    <mergeCell ref="I1015:J1015"/>
    <mergeCell ref="K1015:M1015"/>
    <mergeCell ref="B1016:C1016"/>
    <mergeCell ref="F1016:G1016"/>
    <mergeCell ref="I1016:J1016"/>
    <mergeCell ref="K1016:M1016"/>
    <mergeCell ref="B1017:C1017"/>
    <mergeCell ref="F1017:G1017"/>
    <mergeCell ref="I1017:J1017"/>
    <mergeCell ref="K1017:M1017"/>
    <mergeCell ref="B1018:C1018"/>
    <mergeCell ref="F1018:G1018"/>
    <mergeCell ref="I1018:J1018"/>
    <mergeCell ref="K1018:M1018"/>
    <mergeCell ref="B1019:C1019"/>
    <mergeCell ref="F1019:G1019"/>
    <mergeCell ref="I1019:J1019"/>
    <mergeCell ref="K1019:M1019"/>
    <mergeCell ref="B1020:C1020"/>
    <mergeCell ref="F1020:G1020"/>
    <mergeCell ref="I1020:J1020"/>
    <mergeCell ref="K1020:M1020"/>
    <mergeCell ref="A1021:D1021"/>
    <mergeCell ref="E1021:J1021"/>
    <mergeCell ref="K1021:M1021"/>
    <mergeCell ref="A1022:D1023"/>
    <mergeCell ref="E1022:G1023"/>
    <mergeCell ref="I1022:J1022"/>
    <mergeCell ref="K1022:M1022"/>
    <mergeCell ref="I1023:J1023"/>
    <mergeCell ref="K1023:M1023"/>
    <mergeCell ref="B1024:C1024"/>
    <mergeCell ref="F1024:G1024"/>
    <mergeCell ref="I1024:J1024"/>
    <mergeCell ref="K1024:M1024"/>
    <mergeCell ref="B1025:C1025"/>
    <mergeCell ref="F1025:G1025"/>
    <mergeCell ref="I1025:J1025"/>
    <mergeCell ref="K1025:M1025"/>
    <mergeCell ref="B1026:C1026"/>
    <mergeCell ref="F1026:G1026"/>
    <mergeCell ref="I1026:J1026"/>
    <mergeCell ref="K1026:M1026"/>
    <mergeCell ref="B1027:C1027"/>
    <mergeCell ref="F1027:G1027"/>
    <mergeCell ref="I1027:J1027"/>
    <mergeCell ref="K1027:M1027"/>
    <mergeCell ref="B1028:C1028"/>
    <mergeCell ref="F1028:G1028"/>
    <mergeCell ref="I1028:J1028"/>
    <mergeCell ref="K1028:M1028"/>
    <mergeCell ref="B1029:C1029"/>
    <mergeCell ref="F1029:G1029"/>
    <mergeCell ref="I1029:J1029"/>
    <mergeCell ref="K1029:M1029"/>
    <mergeCell ref="A1030:D1031"/>
    <mergeCell ref="E1030:G1031"/>
    <mergeCell ref="I1030:J1030"/>
    <mergeCell ref="K1030:M1030"/>
    <mergeCell ref="I1031:J1031"/>
    <mergeCell ref="K1031:M1031"/>
    <mergeCell ref="B1032:C1032"/>
    <mergeCell ref="F1032:G1032"/>
    <mergeCell ref="I1032:J1032"/>
    <mergeCell ref="K1032:M1032"/>
    <mergeCell ref="A1033:D1034"/>
    <mergeCell ref="E1033:G1034"/>
    <mergeCell ref="I1033:J1033"/>
    <mergeCell ref="K1033:M1033"/>
    <mergeCell ref="I1034:J1034"/>
    <mergeCell ref="K1034:M1034"/>
    <mergeCell ref="B1035:C1035"/>
    <mergeCell ref="F1035:G1035"/>
    <mergeCell ref="I1035:J1035"/>
    <mergeCell ref="K1035:M1035"/>
    <mergeCell ref="B1036:C1036"/>
    <mergeCell ref="F1036:G1036"/>
    <mergeCell ref="I1036:J1036"/>
    <mergeCell ref="K1036:M1036"/>
    <mergeCell ref="B1037:C1037"/>
    <mergeCell ref="F1037:G1037"/>
    <mergeCell ref="I1037:J1037"/>
    <mergeCell ref="K1037:M1037"/>
    <mergeCell ref="B1038:C1038"/>
    <mergeCell ref="F1038:G1038"/>
    <mergeCell ref="I1038:J1038"/>
    <mergeCell ref="K1038:M1038"/>
    <mergeCell ref="B1039:C1039"/>
    <mergeCell ref="F1039:G1039"/>
    <mergeCell ref="I1039:J1039"/>
    <mergeCell ref="K1039:M1039"/>
    <mergeCell ref="B1040:C1040"/>
    <mergeCell ref="F1040:G1040"/>
    <mergeCell ref="I1040:J1040"/>
    <mergeCell ref="K1040:M1040"/>
    <mergeCell ref="B1041:C1041"/>
    <mergeCell ref="F1041:G1041"/>
    <mergeCell ref="I1041:J1041"/>
    <mergeCell ref="K1041:M1041"/>
    <mergeCell ref="B1042:C1042"/>
    <mergeCell ref="F1042:G1042"/>
    <mergeCell ref="I1042:J1042"/>
    <mergeCell ref="K1042:M1042"/>
    <mergeCell ref="B1043:C1043"/>
    <mergeCell ref="F1043:G1043"/>
    <mergeCell ref="I1043:J1043"/>
    <mergeCell ref="K1043:M1043"/>
    <mergeCell ref="B1044:C1044"/>
    <mergeCell ref="F1044:G1044"/>
    <mergeCell ref="I1044:J1044"/>
    <mergeCell ref="K1044:M1044"/>
    <mergeCell ref="B1045:C1045"/>
    <mergeCell ref="F1045:G1045"/>
    <mergeCell ref="I1045:J1045"/>
    <mergeCell ref="K1045:M1045"/>
    <mergeCell ref="B1046:C1046"/>
    <mergeCell ref="F1046:G1046"/>
    <mergeCell ref="I1046:J1046"/>
    <mergeCell ref="K1046:M1046"/>
    <mergeCell ref="B1047:C1047"/>
    <mergeCell ref="F1047:G1047"/>
    <mergeCell ref="I1047:J1047"/>
    <mergeCell ref="K1047:M1047"/>
    <mergeCell ref="B1048:C1048"/>
    <mergeCell ref="F1048:G1048"/>
    <mergeCell ref="I1048:J1048"/>
    <mergeCell ref="K1048:M1048"/>
    <mergeCell ref="B1049:C1049"/>
    <mergeCell ref="F1049:G1049"/>
    <mergeCell ref="I1049:J1049"/>
    <mergeCell ref="K1049:M1049"/>
    <mergeCell ref="B1050:C1050"/>
    <mergeCell ref="F1050:G1050"/>
    <mergeCell ref="I1050:J1050"/>
    <mergeCell ref="K1050:M1050"/>
    <mergeCell ref="B1051:C1051"/>
    <mergeCell ref="F1051:G1051"/>
    <mergeCell ref="I1051:J1051"/>
    <mergeCell ref="K1051:M1051"/>
    <mergeCell ref="B1052:C1052"/>
    <mergeCell ref="F1052:G1052"/>
    <mergeCell ref="I1052:J1052"/>
    <mergeCell ref="K1052:M1052"/>
    <mergeCell ref="B1053:C1053"/>
    <mergeCell ref="F1053:G1053"/>
    <mergeCell ref="I1053:J1053"/>
    <mergeCell ref="K1053:M1053"/>
    <mergeCell ref="B1054:C1054"/>
    <mergeCell ref="F1054:G1054"/>
    <mergeCell ref="I1054:J1054"/>
    <mergeCell ref="K1054:M1054"/>
    <mergeCell ref="B1055:C1055"/>
    <mergeCell ref="F1055:G1055"/>
    <mergeCell ref="I1055:J1055"/>
    <mergeCell ref="K1055:M1055"/>
    <mergeCell ref="B1056:C1056"/>
    <mergeCell ref="F1056:G1056"/>
    <mergeCell ref="I1056:J1056"/>
    <mergeCell ref="K1056:M1056"/>
    <mergeCell ref="B1057:C1057"/>
    <mergeCell ref="F1057:G1057"/>
    <mergeCell ref="I1057:J1057"/>
    <mergeCell ref="K1057:M1057"/>
    <mergeCell ref="B1058:C1058"/>
    <mergeCell ref="F1058:G1058"/>
    <mergeCell ref="I1058:J1058"/>
    <mergeCell ref="K1058:M1058"/>
    <mergeCell ref="B1059:C1059"/>
    <mergeCell ref="F1059:G1059"/>
    <mergeCell ref="I1059:J1059"/>
    <mergeCell ref="K1059:M1059"/>
    <mergeCell ref="B1060:C1060"/>
    <mergeCell ref="F1060:G1060"/>
    <mergeCell ref="I1060:J1060"/>
    <mergeCell ref="K1060:M1060"/>
    <mergeCell ref="B1061:C1061"/>
    <mergeCell ref="F1061:G1061"/>
    <mergeCell ref="I1061:J1061"/>
    <mergeCell ref="K1061:M1061"/>
    <mergeCell ref="B1062:C1062"/>
    <mergeCell ref="F1062:G1062"/>
    <mergeCell ref="I1062:J1062"/>
    <mergeCell ref="K1062:M1062"/>
    <mergeCell ref="I1066:J1066"/>
    <mergeCell ref="K1066:M1066"/>
    <mergeCell ref="A1063:D1064"/>
    <mergeCell ref="E1063:G1064"/>
    <mergeCell ref="I1063:J1063"/>
    <mergeCell ref="K1063:M1063"/>
    <mergeCell ref="I1064:J1064"/>
    <mergeCell ref="K1064:M1064"/>
    <mergeCell ref="A1067:B1067"/>
    <mergeCell ref="C1067:F1067"/>
    <mergeCell ref="G1067:I1067"/>
    <mergeCell ref="J1067:K1067"/>
    <mergeCell ref="B1065:C1065"/>
    <mergeCell ref="F1065:G1065"/>
    <mergeCell ref="I1065:J1065"/>
    <mergeCell ref="K1065:M1065"/>
    <mergeCell ref="B1066:C1066"/>
    <mergeCell ref="F1066:G1066"/>
  </mergeCells>
  <printOptions/>
  <pageMargins left="0.39369446" right="0.39369446" top="0.39369446" bottom="0.3936944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16" sqref="P16"/>
    </sheetView>
  </sheetViews>
  <sheetFormatPr defaultColWidth="8.796875" defaultRowHeight="14.25"/>
  <cols>
    <col min="1" max="1" width="7.8984375" style="0" bestFit="1" customWidth="1"/>
    <col min="2" max="2" width="4.69921875" style="0" customWidth="1"/>
    <col min="3" max="3" width="2.3984375" style="0" customWidth="1"/>
    <col min="4" max="4" width="4.69921875" style="0" customWidth="1"/>
    <col min="5" max="5" width="9.3984375" style="0" customWidth="1"/>
    <col min="6" max="6" width="30.69921875" style="0" customWidth="1"/>
    <col min="7" max="7" width="2.3984375" style="0" customWidth="1"/>
    <col min="8" max="8" width="4.69921875" style="0" customWidth="1"/>
    <col min="9" max="9" width="0.1015625" style="0" customWidth="1"/>
    <col min="10" max="10" width="4.59765625" style="0" customWidth="1"/>
    <col min="11" max="11" width="2.5" style="0" customWidth="1"/>
    <col min="12" max="12" width="2.09765625" style="0" customWidth="1"/>
    <col min="13" max="13" width="7.09765625" style="0" customWidth="1"/>
  </cols>
  <sheetData>
    <row r="1" spans="1:18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>
        <v>4</v>
      </c>
      <c r="O1" s="90" t="s">
        <v>754</v>
      </c>
      <c r="P1" s="90"/>
      <c r="Q1" s="91" t="s">
        <v>755</v>
      </c>
      <c r="R1" s="91"/>
    </row>
    <row r="2" spans="1:18" ht="14.25">
      <c r="A2" s="41" t="s">
        <v>1356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11" t="s">
        <v>27</v>
      </c>
      <c r="P2" s="11" t="s">
        <v>28</v>
      </c>
      <c r="Q2" s="11" t="s">
        <v>27</v>
      </c>
      <c r="R2" s="11" t="s">
        <v>28</v>
      </c>
    </row>
    <row r="3" spans="1:18" ht="14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t="s">
        <v>1357</v>
      </c>
      <c r="O3" s="12">
        <f>O10+O27+O57+O104+O113+O143+O200+O283+O287+O424+O429+O437+O447+O457+O463+O569+O606+O614+O620+O628+O644+O649+O688+O692+O701+O749+O752+O153</f>
        <v>0</v>
      </c>
      <c r="P3" s="12">
        <f>P11+P28+P58+P105+P114+P144+P201+P284+P288+P425+P430+P438+P448+P458+P464+P570+P607+P615+P621+P629+P645+P650+P689+P693+P702+P750+P753</f>
        <v>0</v>
      </c>
      <c r="Q3" s="13">
        <f>Q12+Q16+Q19+Q23+Q30+Q33+Q37+Q49+Q52+Q63+Q66+Q72+Q79+Q89+Q92+Q101</f>
        <v>104</v>
      </c>
      <c r="R3" s="13">
        <f>R154+R201+R510+R561</f>
        <v>0</v>
      </c>
    </row>
    <row r="4" spans="1:18" ht="14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14">
        <f>K756+K762+K773+K776+K780+K787+K797+K807+K812+K829+K837+K846+K854+K862+K986</f>
        <v>0</v>
      </c>
      <c r="P4" s="15"/>
      <c r="Q4" s="15"/>
      <c r="R4" s="15"/>
    </row>
    <row r="5" spans="1:18" ht="14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t="s">
        <v>1358</v>
      </c>
      <c r="O5" s="16">
        <f>O815</f>
        <v>0</v>
      </c>
      <c r="P5" s="17">
        <f>P816</f>
        <v>0</v>
      </c>
      <c r="Q5" s="17"/>
      <c r="R5" s="17">
        <f>R13+R15+R20+R22+R27+R31+R32+R36+R39+R41+R42+R43+R44+R45+R46+R47+R48+R50+R51+R54+R55+R56+R57+R58+R59+R61+R62+R64+R67+R68+R75+R80+R82+R83+R84+R85+R86+R87+R88+R90+R98+R100</f>
        <v>237</v>
      </c>
    </row>
    <row r="6" spans="1:18" ht="14.25">
      <c r="A6" s="43" t="s">
        <v>4</v>
      </c>
      <c r="B6" s="80"/>
      <c r="C6" s="80"/>
      <c r="D6" s="44"/>
      <c r="E6" s="3" t="s">
        <v>5</v>
      </c>
      <c r="F6" s="81" t="s">
        <v>6</v>
      </c>
      <c r="G6" s="82"/>
      <c r="H6" s="85" t="s">
        <v>7</v>
      </c>
      <c r="I6" s="81" t="s">
        <v>8</v>
      </c>
      <c r="J6" s="82"/>
      <c r="K6" s="81" t="s">
        <v>9</v>
      </c>
      <c r="L6" s="87"/>
      <c r="M6" s="82"/>
      <c r="N6" t="s">
        <v>1359</v>
      </c>
      <c r="O6" s="18">
        <f>O1063+O1033+O1030+O1022</f>
        <v>0</v>
      </c>
      <c r="P6" s="18">
        <f>P1023+P1031+P1034+P1064</f>
        <v>0</v>
      </c>
      <c r="Q6" s="33"/>
      <c r="R6" s="33">
        <f>R14+R17+R18+R21+R24+R25+R26+R28+R29+R34+R35+R38+R40+R53+R60+R65+R69+R70+R73+R74+R76+R77+R78+R81+R91+R93+R94+R95+R96+R97+R99</f>
        <v>61.38000000000001</v>
      </c>
    </row>
    <row r="7" spans="1:13" ht="14.25">
      <c r="A7" s="2" t="s">
        <v>10</v>
      </c>
      <c r="B7" s="43" t="s">
        <v>11</v>
      </c>
      <c r="C7" s="44"/>
      <c r="D7" s="2" t="s">
        <v>12</v>
      </c>
      <c r="E7" s="4" t="s">
        <v>13</v>
      </c>
      <c r="F7" s="83"/>
      <c r="G7" s="84"/>
      <c r="H7" s="86"/>
      <c r="I7" s="83"/>
      <c r="J7" s="84"/>
      <c r="K7" s="83"/>
      <c r="L7" s="88"/>
      <c r="M7" s="84"/>
    </row>
    <row r="8" spans="1:13" ht="14.25">
      <c r="A8" s="5" t="s">
        <v>14</v>
      </c>
      <c r="B8" s="77" t="s">
        <v>15</v>
      </c>
      <c r="C8" s="78"/>
      <c r="D8" s="5" t="s">
        <v>16</v>
      </c>
      <c r="E8" s="5" t="s">
        <v>17</v>
      </c>
      <c r="F8" s="77" t="s">
        <v>18</v>
      </c>
      <c r="G8" s="78"/>
      <c r="H8" s="5" t="s">
        <v>19</v>
      </c>
      <c r="I8" s="77" t="s">
        <v>20</v>
      </c>
      <c r="J8" s="78"/>
      <c r="K8" s="77" t="s">
        <v>21</v>
      </c>
      <c r="L8" s="79"/>
      <c r="M8" s="78"/>
    </row>
    <row r="9" spans="1:13" ht="14.25">
      <c r="A9" s="65" t="s">
        <v>1360</v>
      </c>
      <c r="B9" s="66"/>
      <c r="C9" s="66"/>
      <c r="D9" s="66"/>
      <c r="E9" s="66" t="s">
        <v>1361</v>
      </c>
      <c r="F9" s="66"/>
      <c r="G9" s="66"/>
      <c r="H9" s="66"/>
      <c r="I9" s="66"/>
      <c r="J9" s="66"/>
      <c r="K9" s="66"/>
      <c r="L9" s="66"/>
      <c r="M9" s="67"/>
    </row>
    <row r="10" spans="1:13" ht="14.25">
      <c r="A10" s="53" t="s">
        <v>1362</v>
      </c>
      <c r="B10" s="54"/>
      <c r="C10" s="54"/>
      <c r="D10" s="54"/>
      <c r="E10" s="54" t="s">
        <v>1363</v>
      </c>
      <c r="F10" s="54"/>
      <c r="G10" s="54"/>
      <c r="H10" s="6" t="s">
        <v>26</v>
      </c>
      <c r="I10" s="57" t="s">
        <v>27</v>
      </c>
      <c r="J10" s="58"/>
      <c r="K10" s="59">
        <v>0</v>
      </c>
      <c r="L10" s="59"/>
      <c r="M10" s="60"/>
    </row>
    <row r="11" spans="1:13" ht="14.25">
      <c r="A11" s="55"/>
      <c r="B11" s="56"/>
      <c r="C11" s="56"/>
      <c r="D11" s="56"/>
      <c r="E11" s="56"/>
      <c r="F11" s="56"/>
      <c r="G11" s="56"/>
      <c r="H11" s="7" t="s">
        <v>26</v>
      </c>
      <c r="I11" s="61" t="s">
        <v>28</v>
      </c>
      <c r="J11" s="62"/>
      <c r="K11" s="63">
        <v>368.66</v>
      </c>
      <c r="L11" s="63"/>
      <c r="M11" s="64"/>
    </row>
    <row r="12" spans="1:18" ht="14.25">
      <c r="A12" s="8" t="s">
        <v>45</v>
      </c>
      <c r="B12" s="43" t="s">
        <v>1364</v>
      </c>
      <c r="C12" s="44"/>
      <c r="D12" s="9" t="s">
        <v>31</v>
      </c>
      <c r="E12" s="8" t="s">
        <v>214</v>
      </c>
      <c r="F12" s="45" t="s">
        <v>215</v>
      </c>
      <c r="G12" s="46"/>
      <c r="H12" s="2" t="s">
        <v>14</v>
      </c>
      <c r="I12" s="43" t="s">
        <v>138</v>
      </c>
      <c r="J12" s="44"/>
      <c r="K12" s="74">
        <v>6</v>
      </c>
      <c r="L12" s="75"/>
      <c r="M12" s="76"/>
      <c r="Q12" s="23">
        <v>6</v>
      </c>
      <c r="R12" s="27"/>
    </row>
    <row r="13" spans="1:18" ht="14.25">
      <c r="A13" s="8" t="s">
        <v>45</v>
      </c>
      <c r="B13" s="43" t="s">
        <v>1364</v>
      </c>
      <c r="C13" s="44"/>
      <c r="D13" s="9" t="s">
        <v>31</v>
      </c>
      <c r="E13" s="8" t="s">
        <v>136</v>
      </c>
      <c r="F13" s="45" t="s">
        <v>137</v>
      </c>
      <c r="G13" s="46"/>
      <c r="H13" s="2" t="s">
        <v>14</v>
      </c>
      <c r="I13" s="43" t="s">
        <v>138</v>
      </c>
      <c r="J13" s="44"/>
      <c r="K13" s="68">
        <v>2</v>
      </c>
      <c r="L13" s="69"/>
      <c r="M13" s="70"/>
      <c r="R13" s="30">
        <v>2</v>
      </c>
    </row>
    <row r="14" spans="1:18" ht="14.25">
      <c r="A14" s="8" t="s">
        <v>45</v>
      </c>
      <c r="B14" s="43" t="s">
        <v>1364</v>
      </c>
      <c r="C14" s="44"/>
      <c r="D14" s="9" t="s">
        <v>31</v>
      </c>
      <c r="E14" s="8" t="s">
        <v>1365</v>
      </c>
      <c r="F14" s="45" t="s">
        <v>1366</v>
      </c>
      <c r="G14" s="46"/>
      <c r="H14" s="2" t="s">
        <v>14</v>
      </c>
      <c r="I14" s="43" t="s">
        <v>34</v>
      </c>
      <c r="J14" s="44"/>
      <c r="K14" s="47">
        <v>0.2</v>
      </c>
      <c r="L14" s="48"/>
      <c r="M14" s="49"/>
      <c r="R14" s="32">
        <v>0.4</v>
      </c>
    </row>
    <row r="15" spans="1:18" ht="14.25">
      <c r="A15" s="8" t="s">
        <v>45</v>
      </c>
      <c r="B15" s="43" t="s">
        <v>1367</v>
      </c>
      <c r="C15" s="44"/>
      <c r="D15" s="9" t="s">
        <v>31</v>
      </c>
      <c r="E15" s="8" t="s">
        <v>136</v>
      </c>
      <c r="F15" s="45" t="s">
        <v>137</v>
      </c>
      <c r="G15" s="46"/>
      <c r="H15" s="2" t="s">
        <v>14</v>
      </c>
      <c r="I15" s="43" t="s">
        <v>138</v>
      </c>
      <c r="J15" s="44"/>
      <c r="K15" s="68">
        <v>8</v>
      </c>
      <c r="L15" s="69"/>
      <c r="M15" s="70"/>
      <c r="R15" s="30">
        <v>8</v>
      </c>
    </row>
    <row r="16" spans="1:18" ht="14.25">
      <c r="A16" s="8" t="s">
        <v>45</v>
      </c>
      <c r="B16" s="43" t="s">
        <v>1367</v>
      </c>
      <c r="C16" s="44"/>
      <c r="D16" s="9" t="s">
        <v>31</v>
      </c>
      <c r="E16" s="8" t="s">
        <v>214</v>
      </c>
      <c r="F16" s="45" t="s">
        <v>215</v>
      </c>
      <c r="G16" s="46"/>
      <c r="H16" s="2" t="s">
        <v>14</v>
      </c>
      <c r="I16" s="43" t="s">
        <v>138</v>
      </c>
      <c r="J16" s="44"/>
      <c r="K16" s="74">
        <v>6</v>
      </c>
      <c r="L16" s="75"/>
      <c r="M16" s="76"/>
      <c r="Q16" s="23">
        <v>6</v>
      </c>
      <c r="R16" s="27"/>
    </row>
    <row r="17" spans="1:18" ht="14.25">
      <c r="A17" s="8" t="s">
        <v>45</v>
      </c>
      <c r="B17" s="43" t="s">
        <v>1367</v>
      </c>
      <c r="C17" s="44"/>
      <c r="D17" s="9" t="s">
        <v>31</v>
      </c>
      <c r="E17" s="8" t="s">
        <v>1365</v>
      </c>
      <c r="F17" s="45" t="s">
        <v>1366</v>
      </c>
      <c r="G17" s="46"/>
      <c r="H17" s="2" t="s">
        <v>14</v>
      </c>
      <c r="I17" s="43" t="s">
        <v>34</v>
      </c>
      <c r="J17" s="44"/>
      <c r="K17" s="47">
        <v>1.01</v>
      </c>
      <c r="L17" s="48"/>
      <c r="M17" s="49"/>
      <c r="R17" s="32">
        <v>2.02</v>
      </c>
    </row>
    <row r="18" spans="1:18" ht="14.25">
      <c r="A18" s="8" t="s">
        <v>45</v>
      </c>
      <c r="B18" s="43" t="s">
        <v>1368</v>
      </c>
      <c r="C18" s="44"/>
      <c r="D18" s="9" t="s">
        <v>31</v>
      </c>
      <c r="E18" s="8" t="s">
        <v>1365</v>
      </c>
      <c r="F18" s="45" t="s">
        <v>1366</v>
      </c>
      <c r="G18" s="46"/>
      <c r="H18" s="2" t="s">
        <v>14</v>
      </c>
      <c r="I18" s="43" t="s">
        <v>34</v>
      </c>
      <c r="J18" s="44"/>
      <c r="K18" s="47">
        <v>1.85</v>
      </c>
      <c r="L18" s="48"/>
      <c r="M18" s="49"/>
      <c r="R18" s="32">
        <v>3.7</v>
      </c>
    </row>
    <row r="19" spans="1:18" ht="14.25">
      <c r="A19" s="8" t="s">
        <v>45</v>
      </c>
      <c r="B19" s="43" t="s">
        <v>1368</v>
      </c>
      <c r="C19" s="44"/>
      <c r="D19" s="9" t="s">
        <v>31</v>
      </c>
      <c r="E19" s="8" t="s">
        <v>214</v>
      </c>
      <c r="F19" s="45" t="s">
        <v>215</v>
      </c>
      <c r="G19" s="46"/>
      <c r="H19" s="2" t="s">
        <v>14</v>
      </c>
      <c r="I19" s="43" t="s">
        <v>138</v>
      </c>
      <c r="J19" s="44"/>
      <c r="K19" s="74">
        <v>6</v>
      </c>
      <c r="L19" s="75"/>
      <c r="M19" s="76"/>
      <c r="Q19" s="23">
        <v>6</v>
      </c>
      <c r="R19" s="27"/>
    </row>
    <row r="20" spans="1:18" ht="14.25">
      <c r="A20" s="8" t="s">
        <v>45</v>
      </c>
      <c r="B20" s="43" t="s">
        <v>1368</v>
      </c>
      <c r="C20" s="44"/>
      <c r="D20" s="9" t="s">
        <v>31</v>
      </c>
      <c r="E20" s="8" t="s">
        <v>136</v>
      </c>
      <c r="F20" s="45" t="s">
        <v>137</v>
      </c>
      <c r="G20" s="46"/>
      <c r="H20" s="2" t="s">
        <v>14</v>
      </c>
      <c r="I20" s="43" t="s">
        <v>138</v>
      </c>
      <c r="J20" s="44"/>
      <c r="K20" s="68">
        <v>8</v>
      </c>
      <c r="L20" s="69"/>
      <c r="M20" s="70"/>
      <c r="R20" s="30">
        <v>8</v>
      </c>
    </row>
    <row r="21" spans="1:18" ht="14.25">
      <c r="A21" s="8" t="s">
        <v>45</v>
      </c>
      <c r="B21" s="43" t="s">
        <v>1070</v>
      </c>
      <c r="C21" s="44"/>
      <c r="D21" s="9" t="s">
        <v>31</v>
      </c>
      <c r="E21" s="8" t="s">
        <v>1365</v>
      </c>
      <c r="F21" s="45" t="s">
        <v>1366</v>
      </c>
      <c r="G21" s="46"/>
      <c r="H21" s="2" t="s">
        <v>14</v>
      </c>
      <c r="I21" s="43" t="s">
        <v>34</v>
      </c>
      <c r="J21" s="44"/>
      <c r="K21" s="47">
        <v>0.2</v>
      </c>
      <c r="L21" s="48"/>
      <c r="M21" s="49"/>
      <c r="R21" s="32">
        <v>0.4</v>
      </c>
    </row>
    <row r="22" spans="1:18" ht="14.25">
      <c r="A22" s="8" t="s">
        <v>45</v>
      </c>
      <c r="B22" s="43" t="s">
        <v>1369</v>
      </c>
      <c r="C22" s="44"/>
      <c r="D22" s="9" t="s">
        <v>31</v>
      </c>
      <c r="E22" s="8" t="s">
        <v>136</v>
      </c>
      <c r="F22" s="45" t="s">
        <v>137</v>
      </c>
      <c r="G22" s="46"/>
      <c r="H22" s="2" t="s">
        <v>14</v>
      </c>
      <c r="I22" s="43" t="s">
        <v>138</v>
      </c>
      <c r="J22" s="44"/>
      <c r="K22" s="68">
        <v>5</v>
      </c>
      <c r="L22" s="69"/>
      <c r="M22" s="70"/>
      <c r="R22" s="30">
        <v>5</v>
      </c>
    </row>
    <row r="23" spans="1:18" ht="14.25">
      <c r="A23" s="8" t="s">
        <v>45</v>
      </c>
      <c r="B23" s="43" t="s">
        <v>1369</v>
      </c>
      <c r="C23" s="44"/>
      <c r="D23" s="9" t="s">
        <v>31</v>
      </c>
      <c r="E23" s="8" t="s">
        <v>214</v>
      </c>
      <c r="F23" s="45" t="s">
        <v>215</v>
      </c>
      <c r="G23" s="46"/>
      <c r="H23" s="2" t="s">
        <v>14</v>
      </c>
      <c r="I23" s="43" t="s">
        <v>138</v>
      </c>
      <c r="J23" s="44"/>
      <c r="K23" s="74">
        <v>6</v>
      </c>
      <c r="L23" s="75"/>
      <c r="M23" s="76"/>
      <c r="Q23" s="23">
        <v>6</v>
      </c>
      <c r="R23" s="27"/>
    </row>
    <row r="24" spans="1:18" ht="14.25">
      <c r="A24" s="8" t="s">
        <v>45</v>
      </c>
      <c r="B24" s="43" t="s">
        <v>1369</v>
      </c>
      <c r="C24" s="44"/>
      <c r="D24" s="9" t="s">
        <v>31</v>
      </c>
      <c r="E24" s="8" t="s">
        <v>1365</v>
      </c>
      <c r="F24" s="45" t="s">
        <v>1366</v>
      </c>
      <c r="G24" s="46"/>
      <c r="H24" s="2" t="s">
        <v>14</v>
      </c>
      <c r="I24" s="43" t="s">
        <v>34</v>
      </c>
      <c r="J24" s="44"/>
      <c r="K24" s="47">
        <v>0.2</v>
      </c>
      <c r="L24" s="48"/>
      <c r="M24" s="49"/>
      <c r="R24" s="32">
        <v>0.4</v>
      </c>
    </row>
    <row r="25" spans="1:18" ht="14.25">
      <c r="A25" s="8" t="s">
        <v>45</v>
      </c>
      <c r="B25" s="43" t="s">
        <v>565</v>
      </c>
      <c r="C25" s="44"/>
      <c r="D25" s="9" t="s">
        <v>31</v>
      </c>
      <c r="E25" s="8" t="s">
        <v>1365</v>
      </c>
      <c r="F25" s="45" t="s">
        <v>1366</v>
      </c>
      <c r="G25" s="46"/>
      <c r="H25" s="2" t="s">
        <v>14</v>
      </c>
      <c r="I25" s="43" t="s">
        <v>34</v>
      </c>
      <c r="J25" s="44"/>
      <c r="K25" s="47">
        <v>1.5</v>
      </c>
      <c r="L25" s="48"/>
      <c r="M25" s="49"/>
      <c r="R25" s="32">
        <v>3</v>
      </c>
    </row>
    <row r="26" spans="1:18" ht="14.25">
      <c r="A26" s="8" t="s">
        <v>45</v>
      </c>
      <c r="B26" s="43" t="s">
        <v>1370</v>
      </c>
      <c r="C26" s="44"/>
      <c r="D26" s="9" t="s">
        <v>31</v>
      </c>
      <c r="E26" s="8" t="s">
        <v>1365</v>
      </c>
      <c r="F26" s="45" t="s">
        <v>1366</v>
      </c>
      <c r="G26" s="46"/>
      <c r="H26" s="2" t="s">
        <v>14</v>
      </c>
      <c r="I26" s="43" t="s">
        <v>34</v>
      </c>
      <c r="J26" s="44"/>
      <c r="K26" s="47">
        <v>1.4</v>
      </c>
      <c r="L26" s="48"/>
      <c r="M26" s="49"/>
      <c r="R26" s="32">
        <v>2.1</v>
      </c>
    </row>
    <row r="27" spans="1:18" ht="14.25">
      <c r="A27" s="8" t="s">
        <v>45</v>
      </c>
      <c r="B27" s="43" t="s">
        <v>1370</v>
      </c>
      <c r="C27" s="44"/>
      <c r="D27" s="9" t="s">
        <v>31</v>
      </c>
      <c r="E27" s="8" t="s">
        <v>136</v>
      </c>
      <c r="F27" s="45" t="s">
        <v>137</v>
      </c>
      <c r="G27" s="46"/>
      <c r="H27" s="2" t="s">
        <v>14</v>
      </c>
      <c r="I27" s="43" t="s">
        <v>138</v>
      </c>
      <c r="J27" s="44"/>
      <c r="K27" s="68">
        <v>8</v>
      </c>
      <c r="L27" s="69"/>
      <c r="M27" s="70"/>
      <c r="R27" s="30">
        <v>8</v>
      </c>
    </row>
    <row r="28" spans="1:18" ht="14.25">
      <c r="A28" s="8" t="s">
        <v>45</v>
      </c>
      <c r="B28" s="43" t="s">
        <v>278</v>
      </c>
      <c r="C28" s="44"/>
      <c r="D28" s="9" t="s">
        <v>31</v>
      </c>
      <c r="E28" s="8" t="s">
        <v>1365</v>
      </c>
      <c r="F28" s="45" t="s">
        <v>1366</v>
      </c>
      <c r="G28" s="46"/>
      <c r="H28" s="2" t="s">
        <v>14</v>
      </c>
      <c r="I28" s="43" t="s">
        <v>34</v>
      </c>
      <c r="J28" s="44"/>
      <c r="K28" s="47">
        <v>0.4</v>
      </c>
      <c r="L28" s="48"/>
      <c r="M28" s="49"/>
      <c r="R28" s="32">
        <v>0.8</v>
      </c>
    </row>
    <row r="29" spans="1:18" ht="14.25">
      <c r="A29" s="8" t="s">
        <v>45</v>
      </c>
      <c r="B29" s="43" t="s">
        <v>1371</v>
      </c>
      <c r="C29" s="44"/>
      <c r="D29" s="9" t="s">
        <v>31</v>
      </c>
      <c r="E29" s="8" t="s">
        <v>1365</v>
      </c>
      <c r="F29" s="45" t="s">
        <v>1366</v>
      </c>
      <c r="G29" s="46"/>
      <c r="H29" s="2" t="s">
        <v>14</v>
      </c>
      <c r="I29" s="43" t="s">
        <v>34</v>
      </c>
      <c r="J29" s="44"/>
      <c r="K29" s="47">
        <v>0.42</v>
      </c>
      <c r="L29" s="48"/>
      <c r="M29" s="49"/>
      <c r="R29" s="32">
        <v>0.82</v>
      </c>
    </row>
    <row r="30" spans="1:18" ht="14.25">
      <c r="A30" s="8" t="s">
        <v>45</v>
      </c>
      <c r="B30" s="43" t="s">
        <v>1371</v>
      </c>
      <c r="C30" s="44"/>
      <c r="D30" s="9" t="s">
        <v>31</v>
      </c>
      <c r="E30" s="8" t="s">
        <v>214</v>
      </c>
      <c r="F30" s="45" t="s">
        <v>215</v>
      </c>
      <c r="G30" s="46"/>
      <c r="H30" s="2" t="s">
        <v>14</v>
      </c>
      <c r="I30" s="43" t="s">
        <v>138</v>
      </c>
      <c r="J30" s="44"/>
      <c r="K30" s="74">
        <v>1</v>
      </c>
      <c r="L30" s="75"/>
      <c r="M30" s="76"/>
      <c r="Q30" s="23">
        <v>1</v>
      </c>
      <c r="R30" s="27"/>
    </row>
    <row r="31" spans="1:18" ht="14.25">
      <c r="A31" s="8" t="s">
        <v>45</v>
      </c>
      <c r="B31" s="43" t="s">
        <v>1371</v>
      </c>
      <c r="C31" s="44"/>
      <c r="D31" s="9" t="s">
        <v>31</v>
      </c>
      <c r="E31" s="8" t="s">
        <v>136</v>
      </c>
      <c r="F31" s="45" t="s">
        <v>137</v>
      </c>
      <c r="G31" s="46"/>
      <c r="H31" s="2" t="s">
        <v>14</v>
      </c>
      <c r="I31" s="43" t="s">
        <v>138</v>
      </c>
      <c r="J31" s="44"/>
      <c r="K31" s="68">
        <v>2</v>
      </c>
      <c r="L31" s="69"/>
      <c r="M31" s="70"/>
      <c r="R31" s="30">
        <v>2</v>
      </c>
    </row>
    <row r="32" spans="1:18" ht="14.25">
      <c r="A32" s="8" t="s">
        <v>45</v>
      </c>
      <c r="B32" s="43" t="s">
        <v>1372</v>
      </c>
      <c r="C32" s="44"/>
      <c r="D32" s="9" t="s">
        <v>31</v>
      </c>
      <c r="E32" s="8" t="s">
        <v>136</v>
      </c>
      <c r="F32" s="45" t="s">
        <v>137</v>
      </c>
      <c r="G32" s="46"/>
      <c r="H32" s="2" t="s">
        <v>14</v>
      </c>
      <c r="I32" s="43" t="s">
        <v>138</v>
      </c>
      <c r="J32" s="44"/>
      <c r="K32" s="68">
        <v>2</v>
      </c>
      <c r="L32" s="69"/>
      <c r="M32" s="70"/>
      <c r="R32" s="30">
        <v>2</v>
      </c>
    </row>
    <row r="33" spans="1:18" ht="14.25">
      <c r="A33" s="8" t="s">
        <v>45</v>
      </c>
      <c r="B33" s="43" t="s">
        <v>1372</v>
      </c>
      <c r="C33" s="44"/>
      <c r="D33" s="9" t="s">
        <v>31</v>
      </c>
      <c r="E33" s="8" t="s">
        <v>214</v>
      </c>
      <c r="F33" s="45" t="s">
        <v>215</v>
      </c>
      <c r="G33" s="46"/>
      <c r="H33" s="2" t="s">
        <v>14</v>
      </c>
      <c r="I33" s="43" t="s">
        <v>138</v>
      </c>
      <c r="J33" s="44"/>
      <c r="K33" s="74">
        <v>4</v>
      </c>
      <c r="L33" s="75"/>
      <c r="M33" s="76"/>
      <c r="Q33" s="23">
        <v>4</v>
      </c>
      <c r="R33" s="27"/>
    </row>
    <row r="34" spans="1:18" ht="14.25">
      <c r="A34" s="8" t="s">
        <v>45</v>
      </c>
      <c r="B34" s="43" t="s">
        <v>1372</v>
      </c>
      <c r="C34" s="44"/>
      <c r="D34" s="9" t="s">
        <v>31</v>
      </c>
      <c r="E34" s="8" t="s">
        <v>1365</v>
      </c>
      <c r="F34" s="45" t="s">
        <v>1366</v>
      </c>
      <c r="G34" s="46"/>
      <c r="H34" s="2" t="s">
        <v>14</v>
      </c>
      <c r="I34" s="43" t="s">
        <v>34</v>
      </c>
      <c r="J34" s="44"/>
      <c r="K34" s="47">
        <v>0.67</v>
      </c>
      <c r="L34" s="48"/>
      <c r="M34" s="49"/>
      <c r="R34" s="32">
        <v>1.34</v>
      </c>
    </row>
    <row r="35" spans="1:18" ht="14.25">
      <c r="A35" s="8" t="s">
        <v>45</v>
      </c>
      <c r="B35" s="43" t="s">
        <v>1373</v>
      </c>
      <c r="C35" s="44"/>
      <c r="D35" s="9" t="s">
        <v>31</v>
      </c>
      <c r="E35" s="8" t="s">
        <v>1365</v>
      </c>
      <c r="F35" s="45" t="s">
        <v>1366</v>
      </c>
      <c r="G35" s="46"/>
      <c r="H35" s="2" t="s">
        <v>14</v>
      </c>
      <c r="I35" s="43" t="s">
        <v>34</v>
      </c>
      <c r="J35" s="44"/>
      <c r="K35" s="47">
        <v>1</v>
      </c>
      <c r="L35" s="48"/>
      <c r="M35" s="49"/>
      <c r="R35" s="32">
        <v>2</v>
      </c>
    </row>
    <row r="36" spans="1:18" ht="14.25">
      <c r="A36" s="8" t="s">
        <v>45</v>
      </c>
      <c r="B36" s="43" t="s">
        <v>1373</v>
      </c>
      <c r="C36" s="44"/>
      <c r="D36" s="9" t="s">
        <v>31</v>
      </c>
      <c r="E36" s="8" t="s">
        <v>136</v>
      </c>
      <c r="F36" s="45" t="s">
        <v>137</v>
      </c>
      <c r="G36" s="46"/>
      <c r="H36" s="2" t="s">
        <v>14</v>
      </c>
      <c r="I36" s="43" t="s">
        <v>138</v>
      </c>
      <c r="J36" s="44"/>
      <c r="K36" s="68">
        <v>4</v>
      </c>
      <c r="L36" s="69"/>
      <c r="M36" s="70"/>
      <c r="R36" s="30">
        <v>4</v>
      </c>
    </row>
    <row r="37" spans="1:18" ht="14.25">
      <c r="A37" s="8" t="s">
        <v>45</v>
      </c>
      <c r="B37" s="43" t="s">
        <v>1373</v>
      </c>
      <c r="C37" s="44"/>
      <c r="D37" s="9" t="s">
        <v>31</v>
      </c>
      <c r="E37" s="8" t="s">
        <v>214</v>
      </c>
      <c r="F37" s="45" t="s">
        <v>215</v>
      </c>
      <c r="G37" s="46"/>
      <c r="H37" s="2" t="s">
        <v>14</v>
      </c>
      <c r="I37" s="43" t="s">
        <v>138</v>
      </c>
      <c r="J37" s="44"/>
      <c r="K37" s="74">
        <v>14</v>
      </c>
      <c r="L37" s="75"/>
      <c r="M37" s="76"/>
      <c r="Q37" s="23">
        <v>14</v>
      </c>
      <c r="R37" s="27"/>
    </row>
    <row r="38" spans="1:18" ht="14.25">
      <c r="A38" s="8" t="s">
        <v>45</v>
      </c>
      <c r="B38" s="43" t="s">
        <v>1374</v>
      </c>
      <c r="C38" s="44"/>
      <c r="D38" s="9" t="s">
        <v>31</v>
      </c>
      <c r="E38" s="8" t="s">
        <v>1365</v>
      </c>
      <c r="F38" s="45" t="s">
        <v>1366</v>
      </c>
      <c r="G38" s="46"/>
      <c r="H38" s="2" t="s">
        <v>14</v>
      </c>
      <c r="I38" s="43" t="s">
        <v>34</v>
      </c>
      <c r="J38" s="44"/>
      <c r="K38" s="47">
        <v>2.01</v>
      </c>
      <c r="L38" s="48"/>
      <c r="M38" s="49"/>
      <c r="R38" s="32">
        <v>4.02</v>
      </c>
    </row>
    <row r="39" spans="1:18" ht="14.25">
      <c r="A39" s="8" t="s">
        <v>45</v>
      </c>
      <c r="B39" s="43" t="s">
        <v>1375</v>
      </c>
      <c r="C39" s="44"/>
      <c r="D39" s="9" t="s">
        <v>31</v>
      </c>
      <c r="E39" s="8" t="s">
        <v>1376</v>
      </c>
      <c r="F39" s="45" t="s">
        <v>1377</v>
      </c>
      <c r="G39" s="46"/>
      <c r="H39" s="2" t="s">
        <v>14</v>
      </c>
      <c r="I39" s="43" t="s">
        <v>34</v>
      </c>
      <c r="J39" s="44"/>
      <c r="K39" s="68">
        <v>0.24</v>
      </c>
      <c r="L39" s="69"/>
      <c r="M39" s="70"/>
      <c r="R39" s="30">
        <v>1</v>
      </c>
    </row>
    <row r="40" spans="1:18" ht="14.25">
      <c r="A40" s="8" t="s">
        <v>45</v>
      </c>
      <c r="B40" s="43" t="s">
        <v>1378</v>
      </c>
      <c r="C40" s="44"/>
      <c r="D40" s="9" t="s">
        <v>31</v>
      </c>
      <c r="E40" s="8" t="s">
        <v>1365</v>
      </c>
      <c r="F40" s="45" t="s">
        <v>1366</v>
      </c>
      <c r="G40" s="46"/>
      <c r="H40" s="2" t="s">
        <v>14</v>
      </c>
      <c r="I40" s="43" t="s">
        <v>34</v>
      </c>
      <c r="J40" s="44"/>
      <c r="K40" s="47">
        <v>1.14</v>
      </c>
      <c r="L40" s="48"/>
      <c r="M40" s="49"/>
      <c r="R40" s="32">
        <v>2.28</v>
      </c>
    </row>
    <row r="41" spans="1:18" ht="14.25">
      <c r="A41" s="8" t="s">
        <v>45</v>
      </c>
      <c r="B41" s="43" t="s">
        <v>1379</v>
      </c>
      <c r="C41" s="44"/>
      <c r="D41" s="9" t="s">
        <v>31</v>
      </c>
      <c r="E41" s="8" t="s">
        <v>1376</v>
      </c>
      <c r="F41" s="45" t="s">
        <v>1377</v>
      </c>
      <c r="G41" s="46"/>
      <c r="H41" s="2" t="s">
        <v>14</v>
      </c>
      <c r="I41" s="43" t="s">
        <v>34</v>
      </c>
      <c r="J41" s="44"/>
      <c r="K41" s="68">
        <v>0.5</v>
      </c>
      <c r="L41" s="69"/>
      <c r="M41" s="70"/>
      <c r="R41" s="30">
        <v>5</v>
      </c>
    </row>
    <row r="42" spans="1:18" ht="14.25">
      <c r="A42" s="8" t="s">
        <v>45</v>
      </c>
      <c r="B42" s="43" t="s">
        <v>1379</v>
      </c>
      <c r="C42" s="44"/>
      <c r="D42" s="9" t="s">
        <v>31</v>
      </c>
      <c r="E42" s="8" t="s">
        <v>1380</v>
      </c>
      <c r="F42" s="45" t="s">
        <v>1381</v>
      </c>
      <c r="G42" s="46"/>
      <c r="H42" s="2" t="s">
        <v>14</v>
      </c>
      <c r="I42" s="43" t="s">
        <v>138</v>
      </c>
      <c r="J42" s="44"/>
      <c r="K42" s="68">
        <v>3</v>
      </c>
      <c r="L42" s="69"/>
      <c r="M42" s="70"/>
      <c r="R42" s="30">
        <v>3</v>
      </c>
    </row>
    <row r="43" spans="1:18" ht="14.25">
      <c r="A43" s="8" t="s">
        <v>45</v>
      </c>
      <c r="B43" s="43" t="s">
        <v>1379</v>
      </c>
      <c r="C43" s="44"/>
      <c r="D43" s="9" t="s">
        <v>31</v>
      </c>
      <c r="E43" s="8" t="s">
        <v>1382</v>
      </c>
      <c r="F43" s="45" t="s">
        <v>1383</v>
      </c>
      <c r="G43" s="46"/>
      <c r="H43" s="2" t="s">
        <v>14</v>
      </c>
      <c r="I43" s="43" t="s">
        <v>138</v>
      </c>
      <c r="J43" s="44"/>
      <c r="K43" s="68">
        <v>2</v>
      </c>
      <c r="L43" s="69"/>
      <c r="M43" s="70"/>
      <c r="R43" s="30">
        <v>2</v>
      </c>
    </row>
    <row r="44" spans="1:18" ht="14.25">
      <c r="A44" s="8" t="s">
        <v>45</v>
      </c>
      <c r="B44" s="43" t="s">
        <v>1379</v>
      </c>
      <c r="C44" s="44"/>
      <c r="D44" s="9" t="s">
        <v>31</v>
      </c>
      <c r="E44" s="8" t="s">
        <v>1384</v>
      </c>
      <c r="F44" s="45" t="s">
        <v>1385</v>
      </c>
      <c r="G44" s="46"/>
      <c r="H44" s="2" t="s">
        <v>14</v>
      </c>
      <c r="I44" s="43" t="s">
        <v>138</v>
      </c>
      <c r="J44" s="44"/>
      <c r="K44" s="68">
        <v>3</v>
      </c>
      <c r="L44" s="69"/>
      <c r="M44" s="70"/>
      <c r="R44" s="30">
        <v>3</v>
      </c>
    </row>
    <row r="45" spans="1:18" ht="14.25">
      <c r="A45" s="8" t="s">
        <v>45</v>
      </c>
      <c r="B45" s="43" t="s">
        <v>1379</v>
      </c>
      <c r="C45" s="44"/>
      <c r="D45" s="9" t="s">
        <v>31</v>
      </c>
      <c r="E45" s="8" t="s">
        <v>1386</v>
      </c>
      <c r="F45" s="45" t="s">
        <v>1387</v>
      </c>
      <c r="G45" s="46"/>
      <c r="H45" s="2" t="s">
        <v>14</v>
      </c>
      <c r="I45" s="43" t="s">
        <v>138</v>
      </c>
      <c r="J45" s="44"/>
      <c r="K45" s="68">
        <v>2</v>
      </c>
      <c r="L45" s="69"/>
      <c r="M45" s="70"/>
      <c r="R45" s="30">
        <v>2</v>
      </c>
    </row>
    <row r="46" spans="1:18" ht="14.25">
      <c r="A46" s="8" t="s">
        <v>45</v>
      </c>
      <c r="B46" s="43" t="s">
        <v>1379</v>
      </c>
      <c r="C46" s="44"/>
      <c r="D46" s="9" t="s">
        <v>31</v>
      </c>
      <c r="E46" s="8" t="s">
        <v>1388</v>
      </c>
      <c r="F46" s="45" t="s">
        <v>1389</v>
      </c>
      <c r="G46" s="46"/>
      <c r="H46" s="2" t="s">
        <v>14</v>
      </c>
      <c r="I46" s="43" t="s">
        <v>138</v>
      </c>
      <c r="J46" s="44"/>
      <c r="K46" s="68">
        <v>2</v>
      </c>
      <c r="L46" s="69"/>
      <c r="M46" s="70"/>
      <c r="R46" s="30">
        <v>2</v>
      </c>
    </row>
    <row r="47" spans="1:18" ht="14.25">
      <c r="A47" s="8" t="s">
        <v>45</v>
      </c>
      <c r="B47" s="43" t="s">
        <v>1390</v>
      </c>
      <c r="C47" s="44"/>
      <c r="D47" s="9" t="s">
        <v>31</v>
      </c>
      <c r="E47" s="8" t="s">
        <v>1386</v>
      </c>
      <c r="F47" s="45" t="s">
        <v>1387</v>
      </c>
      <c r="G47" s="46"/>
      <c r="H47" s="2" t="s">
        <v>14</v>
      </c>
      <c r="I47" s="43" t="s">
        <v>138</v>
      </c>
      <c r="J47" s="44"/>
      <c r="K47" s="68">
        <v>2</v>
      </c>
      <c r="L47" s="69"/>
      <c r="M47" s="70"/>
      <c r="R47" s="30">
        <v>2</v>
      </c>
    </row>
    <row r="48" spans="1:18" ht="14.25">
      <c r="A48" s="8" t="s">
        <v>45</v>
      </c>
      <c r="B48" s="43" t="s">
        <v>1390</v>
      </c>
      <c r="C48" s="44"/>
      <c r="D48" s="9" t="s">
        <v>31</v>
      </c>
      <c r="E48" s="8" t="s">
        <v>1376</v>
      </c>
      <c r="F48" s="45" t="s">
        <v>1377</v>
      </c>
      <c r="G48" s="46"/>
      <c r="H48" s="2" t="s">
        <v>14</v>
      </c>
      <c r="I48" s="43" t="s">
        <v>34</v>
      </c>
      <c r="J48" s="44"/>
      <c r="K48" s="68">
        <v>0.85</v>
      </c>
      <c r="L48" s="69"/>
      <c r="M48" s="70"/>
      <c r="R48" s="30">
        <v>6</v>
      </c>
    </row>
    <row r="49" spans="1:18" ht="14.25">
      <c r="A49" s="8" t="s">
        <v>45</v>
      </c>
      <c r="B49" s="43" t="s">
        <v>1390</v>
      </c>
      <c r="C49" s="44"/>
      <c r="D49" s="9" t="s">
        <v>31</v>
      </c>
      <c r="E49" s="8" t="s">
        <v>241</v>
      </c>
      <c r="F49" s="45" t="s">
        <v>242</v>
      </c>
      <c r="G49" s="46"/>
      <c r="H49" s="2" t="s">
        <v>15</v>
      </c>
      <c r="I49" s="43" t="s">
        <v>34</v>
      </c>
      <c r="J49" s="44"/>
      <c r="K49" s="74">
        <v>0.24</v>
      </c>
      <c r="L49" s="75"/>
      <c r="M49" s="76"/>
      <c r="Q49" s="23">
        <v>4</v>
      </c>
      <c r="R49" s="27"/>
    </row>
    <row r="50" spans="1:18" ht="14.25">
      <c r="A50" s="8" t="s">
        <v>45</v>
      </c>
      <c r="B50" s="43" t="s">
        <v>1390</v>
      </c>
      <c r="C50" s="44"/>
      <c r="D50" s="9" t="s">
        <v>31</v>
      </c>
      <c r="E50" s="8" t="s">
        <v>1380</v>
      </c>
      <c r="F50" s="45" t="s">
        <v>1381</v>
      </c>
      <c r="G50" s="46"/>
      <c r="H50" s="2" t="s">
        <v>14</v>
      </c>
      <c r="I50" s="43" t="s">
        <v>138</v>
      </c>
      <c r="J50" s="44"/>
      <c r="K50" s="68">
        <v>1</v>
      </c>
      <c r="L50" s="69"/>
      <c r="M50" s="70"/>
      <c r="R50" s="30">
        <v>1</v>
      </c>
    </row>
    <row r="51" spans="1:18" ht="14.25">
      <c r="A51" s="8" t="s">
        <v>45</v>
      </c>
      <c r="B51" s="43" t="s">
        <v>1390</v>
      </c>
      <c r="C51" s="44"/>
      <c r="D51" s="9" t="s">
        <v>31</v>
      </c>
      <c r="E51" s="8" t="s">
        <v>1382</v>
      </c>
      <c r="F51" s="45" t="s">
        <v>1383</v>
      </c>
      <c r="G51" s="46"/>
      <c r="H51" s="2" t="s">
        <v>14</v>
      </c>
      <c r="I51" s="43" t="s">
        <v>138</v>
      </c>
      <c r="J51" s="44"/>
      <c r="K51" s="68">
        <v>3</v>
      </c>
      <c r="L51" s="69"/>
      <c r="M51" s="70"/>
      <c r="R51" s="30">
        <v>3</v>
      </c>
    </row>
    <row r="52" spans="1:18" ht="14.25">
      <c r="A52" s="8" t="s">
        <v>45</v>
      </c>
      <c r="B52" s="43" t="s">
        <v>1391</v>
      </c>
      <c r="C52" s="44"/>
      <c r="D52" s="9" t="s">
        <v>31</v>
      </c>
      <c r="E52" s="8" t="s">
        <v>214</v>
      </c>
      <c r="F52" s="45" t="s">
        <v>215</v>
      </c>
      <c r="G52" s="46"/>
      <c r="H52" s="2" t="s">
        <v>14</v>
      </c>
      <c r="I52" s="43" t="s">
        <v>138</v>
      </c>
      <c r="J52" s="44"/>
      <c r="K52" s="74">
        <v>3</v>
      </c>
      <c r="L52" s="75"/>
      <c r="M52" s="76"/>
      <c r="Q52" s="23">
        <v>3</v>
      </c>
      <c r="R52" s="27"/>
    </row>
    <row r="53" spans="1:18" ht="14.25">
      <c r="A53" s="8" t="s">
        <v>45</v>
      </c>
      <c r="B53" s="43" t="s">
        <v>1391</v>
      </c>
      <c r="C53" s="44"/>
      <c r="D53" s="9" t="s">
        <v>31</v>
      </c>
      <c r="E53" s="8" t="s">
        <v>1365</v>
      </c>
      <c r="F53" s="45" t="s">
        <v>1366</v>
      </c>
      <c r="G53" s="46"/>
      <c r="H53" s="2" t="s">
        <v>14</v>
      </c>
      <c r="I53" s="43" t="s">
        <v>34</v>
      </c>
      <c r="J53" s="44"/>
      <c r="K53" s="47">
        <v>0.78</v>
      </c>
      <c r="L53" s="48"/>
      <c r="M53" s="49"/>
      <c r="R53" s="32">
        <v>1.56</v>
      </c>
    </row>
    <row r="54" spans="1:18" ht="14.25">
      <c r="A54" s="8" t="s">
        <v>45</v>
      </c>
      <c r="B54" s="43" t="s">
        <v>1392</v>
      </c>
      <c r="C54" s="44"/>
      <c r="D54" s="9" t="s">
        <v>31</v>
      </c>
      <c r="E54" s="8" t="s">
        <v>1393</v>
      </c>
      <c r="F54" s="45" t="s">
        <v>1394</v>
      </c>
      <c r="G54" s="46"/>
      <c r="H54" s="2" t="s">
        <v>14</v>
      </c>
      <c r="I54" s="43" t="s">
        <v>138</v>
      </c>
      <c r="J54" s="44"/>
      <c r="K54" s="68">
        <v>4</v>
      </c>
      <c r="L54" s="69"/>
      <c r="M54" s="70"/>
      <c r="R54" s="30">
        <v>4</v>
      </c>
    </row>
    <row r="55" spans="1:18" ht="14.25">
      <c r="A55" s="8" t="s">
        <v>45</v>
      </c>
      <c r="B55" s="43" t="s">
        <v>1392</v>
      </c>
      <c r="C55" s="44"/>
      <c r="D55" s="9" t="s">
        <v>31</v>
      </c>
      <c r="E55" s="8" t="s">
        <v>1382</v>
      </c>
      <c r="F55" s="45" t="s">
        <v>1383</v>
      </c>
      <c r="G55" s="46"/>
      <c r="H55" s="2" t="s">
        <v>14</v>
      </c>
      <c r="I55" s="43" t="s">
        <v>138</v>
      </c>
      <c r="J55" s="44"/>
      <c r="K55" s="68">
        <v>7</v>
      </c>
      <c r="L55" s="69"/>
      <c r="M55" s="70"/>
      <c r="R55" s="30">
        <v>7</v>
      </c>
    </row>
    <row r="56" spans="1:18" ht="14.25">
      <c r="A56" s="8" t="s">
        <v>45</v>
      </c>
      <c r="B56" s="43" t="s">
        <v>1392</v>
      </c>
      <c r="C56" s="44"/>
      <c r="D56" s="9" t="s">
        <v>31</v>
      </c>
      <c r="E56" s="8" t="s">
        <v>1380</v>
      </c>
      <c r="F56" s="45" t="s">
        <v>1381</v>
      </c>
      <c r="G56" s="46"/>
      <c r="H56" s="2" t="s">
        <v>14</v>
      </c>
      <c r="I56" s="43" t="s">
        <v>138</v>
      </c>
      <c r="J56" s="44"/>
      <c r="K56" s="68">
        <v>8</v>
      </c>
      <c r="L56" s="69"/>
      <c r="M56" s="70"/>
      <c r="R56" s="30">
        <v>8</v>
      </c>
    </row>
    <row r="57" spans="1:18" ht="14.25">
      <c r="A57" s="8" t="s">
        <v>45</v>
      </c>
      <c r="B57" s="43" t="s">
        <v>1392</v>
      </c>
      <c r="C57" s="44"/>
      <c r="D57" s="9" t="s">
        <v>31</v>
      </c>
      <c r="E57" s="8" t="s">
        <v>1388</v>
      </c>
      <c r="F57" s="45" t="s">
        <v>1389</v>
      </c>
      <c r="G57" s="46"/>
      <c r="H57" s="2" t="s">
        <v>14</v>
      </c>
      <c r="I57" s="43" t="s">
        <v>138</v>
      </c>
      <c r="J57" s="44"/>
      <c r="K57" s="68">
        <v>14</v>
      </c>
      <c r="L57" s="69"/>
      <c r="M57" s="70"/>
      <c r="R57" s="30">
        <v>14</v>
      </c>
    </row>
    <row r="58" spans="1:18" ht="14.25">
      <c r="A58" s="8" t="s">
        <v>45</v>
      </c>
      <c r="B58" s="43" t="s">
        <v>1392</v>
      </c>
      <c r="C58" s="44"/>
      <c r="D58" s="9" t="s">
        <v>31</v>
      </c>
      <c r="E58" s="8" t="s">
        <v>136</v>
      </c>
      <c r="F58" s="45" t="s">
        <v>137</v>
      </c>
      <c r="G58" s="46"/>
      <c r="H58" s="2" t="s">
        <v>14</v>
      </c>
      <c r="I58" s="43" t="s">
        <v>138</v>
      </c>
      <c r="J58" s="44"/>
      <c r="K58" s="68">
        <v>10</v>
      </c>
      <c r="L58" s="69"/>
      <c r="M58" s="70"/>
      <c r="R58" s="30">
        <v>10</v>
      </c>
    </row>
    <row r="59" spans="1:18" ht="14.25">
      <c r="A59" s="8" t="s">
        <v>45</v>
      </c>
      <c r="B59" s="43" t="s">
        <v>1392</v>
      </c>
      <c r="C59" s="44"/>
      <c r="D59" s="9" t="s">
        <v>31</v>
      </c>
      <c r="E59" s="8" t="s">
        <v>1386</v>
      </c>
      <c r="F59" s="45" t="s">
        <v>1387</v>
      </c>
      <c r="G59" s="46"/>
      <c r="H59" s="2" t="s">
        <v>14</v>
      </c>
      <c r="I59" s="43" t="s">
        <v>138</v>
      </c>
      <c r="J59" s="44"/>
      <c r="K59" s="68">
        <v>4</v>
      </c>
      <c r="L59" s="69"/>
      <c r="M59" s="70"/>
      <c r="R59" s="30">
        <v>4</v>
      </c>
    </row>
    <row r="60" spans="1:18" ht="14.25">
      <c r="A60" s="8" t="s">
        <v>45</v>
      </c>
      <c r="B60" s="43" t="s">
        <v>1392</v>
      </c>
      <c r="C60" s="44"/>
      <c r="D60" s="9" t="s">
        <v>31</v>
      </c>
      <c r="E60" s="8" t="s">
        <v>1365</v>
      </c>
      <c r="F60" s="45" t="s">
        <v>1366</v>
      </c>
      <c r="G60" s="46"/>
      <c r="H60" s="2" t="s">
        <v>14</v>
      </c>
      <c r="I60" s="43" t="s">
        <v>34</v>
      </c>
      <c r="J60" s="44"/>
      <c r="K60" s="47">
        <v>3.22</v>
      </c>
      <c r="L60" s="48"/>
      <c r="M60" s="49"/>
      <c r="R60" s="32">
        <v>6.44</v>
      </c>
    </row>
    <row r="61" spans="1:18" ht="14.25">
      <c r="A61" s="8" t="s">
        <v>45</v>
      </c>
      <c r="B61" s="43" t="s">
        <v>1392</v>
      </c>
      <c r="C61" s="44"/>
      <c r="D61" s="9" t="s">
        <v>31</v>
      </c>
      <c r="E61" s="8" t="s">
        <v>1384</v>
      </c>
      <c r="F61" s="45" t="s">
        <v>1385</v>
      </c>
      <c r="G61" s="46"/>
      <c r="H61" s="2" t="s">
        <v>14</v>
      </c>
      <c r="I61" s="43" t="s">
        <v>138</v>
      </c>
      <c r="J61" s="44"/>
      <c r="K61" s="68">
        <v>6</v>
      </c>
      <c r="L61" s="69"/>
      <c r="M61" s="70"/>
      <c r="R61" s="30">
        <v>6</v>
      </c>
    </row>
    <row r="62" spans="1:18" ht="14.25">
      <c r="A62" s="8" t="s">
        <v>761</v>
      </c>
      <c r="B62" s="43" t="s">
        <v>1243</v>
      </c>
      <c r="C62" s="44"/>
      <c r="D62" s="9" t="s">
        <v>31</v>
      </c>
      <c r="E62" s="8" t="s">
        <v>136</v>
      </c>
      <c r="F62" s="45" t="s">
        <v>137</v>
      </c>
      <c r="G62" s="46"/>
      <c r="H62" s="2" t="s">
        <v>14</v>
      </c>
      <c r="I62" s="43" t="s">
        <v>138</v>
      </c>
      <c r="J62" s="44"/>
      <c r="K62" s="68">
        <v>3</v>
      </c>
      <c r="L62" s="69"/>
      <c r="M62" s="70"/>
      <c r="R62" s="30">
        <v>3</v>
      </c>
    </row>
    <row r="63" spans="1:18" ht="14.25">
      <c r="A63" s="8" t="s">
        <v>761</v>
      </c>
      <c r="B63" s="43" t="s">
        <v>1243</v>
      </c>
      <c r="C63" s="44"/>
      <c r="D63" s="9" t="s">
        <v>31</v>
      </c>
      <c r="E63" s="8" t="s">
        <v>214</v>
      </c>
      <c r="F63" s="45" t="s">
        <v>215</v>
      </c>
      <c r="G63" s="46"/>
      <c r="H63" s="2" t="s">
        <v>14</v>
      </c>
      <c r="I63" s="43" t="s">
        <v>138</v>
      </c>
      <c r="J63" s="44"/>
      <c r="K63" s="74">
        <v>6</v>
      </c>
      <c r="L63" s="75"/>
      <c r="M63" s="76"/>
      <c r="Q63" s="23">
        <v>6</v>
      </c>
      <c r="R63" s="27"/>
    </row>
    <row r="64" spans="1:18" ht="14.25">
      <c r="A64" s="8" t="s">
        <v>761</v>
      </c>
      <c r="B64" s="43" t="s">
        <v>1243</v>
      </c>
      <c r="C64" s="44"/>
      <c r="D64" s="9" t="s">
        <v>31</v>
      </c>
      <c r="E64" s="8" t="s">
        <v>1376</v>
      </c>
      <c r="F64" s="45" t="s">
        <v>1377</v>
      </c>
      <c r="G64" s="46"/>
      <c r="H64" s="2" t="s">
        <v>14</v>
      </c>
      <c r="I64" s="43" t="s">
        <v>34</v>
      </c>
      <c r="J64" s="44"/>
      <c r="K64" s="68">
        <v>0.5</v>
      </c>
      <c r="L64" s="69"/>
      <c r="M64" s="70"/>
      <c r="R64" s="30">
        <v>3</v>
      </c>
    </row>
    <row r="65" spans="1:18" ht="14.25">
      <c r="A65" s="8" t="s">
        <v>761</v>
      </c>
      <c r="B65" s="43" t="s">
        <v>1395</v>
      </c>
      <c r="C65" s="44"/>
      <c r="D65" s="9" t="s">
        <v>31</v>
      </c>
      <c r="E65" s="8" t="s">
        <v>1365</v>
      </c>
      <c r="F65" s="45" t="s">
        <v>1366</v>
      </c>
      <c r="G65" s="46"/>
      <c r="H65" s="2" t="s">
        <v>14</v>
      </c>
      <c r="I65" s="43" t="s">
        <v>34</v>
      </c>
      <c r="J65" s="44"/>
      <c r="K65" s="47">
        <v>0.5</v>
      </c>
      <c r="L65" s="48"/>
      <c r="M65" s="49"/>
      <c r="R65" s="32">
        <v>1</v>
      </c>
    </row>
    <row r="66" spans="1:18" ht="14.25">
      <c r="A66" s="8" t="s">
        <v>761</v>
      </c>
      <c r="B66" s="43" t="s">
        <v>1395</v>
      </c>
      <c r="C66" s="44"/>
      <c r="D66" s="9" t="s">
        <v>31</v>
      </c>
      <c r="E66" s="8" t="s">
        <v>214</v>
      </c>
      <c r="F66" s="45" t="s">
        <v>215</v>
      </c>
      <c r="G66" s="46"/>
      <c r="H66" s="2" t="s">
        <v>14</v>
      </c>
      <c r="I66" s="43" t="s">
        <v>138</v>
      </c>
      <c r="J66" s="44"/>
      <c r="K66" s="74">
        <v>6</v>
      </c>
      <c r="L66" s="75"/>
      <c r="M66" s="76"/>
      <c r="Q66" s="23">
        <v>6</v>
      </c>
      <c r="R66" s="27"/>
    </row>
    <row r="67" spans="1:18" ht="14.25">
      <c r="A67" s="8" t="s">
        <v>761</v>
      </c>
      <c r="B67" s="43" t="s">
        <v>1395</v>
      </c>
      <c r="C67" s="44"/>
      <c r="D67" s="9" t="s">
        <v>31</v>
      </c>
      <c r="E67" s="8" t="s">
        <v>136</v>
      </c>
      <c r="F67" s="45" t="s">
        <v>137</v>
      </c>
      <c r="G67" s="46"/>
      <c r="H67" s="2" t="s">
        <v>14</v>
      </c>
      <c r="I67" s="43" t="s">
        <v>138</v>
      </c>
      <c r="J67" s="44"/>
      <c r="K67" s="68">
        <v>6</v>
      </c>
      <c r="L67" s="69"/>
      <c r="M67" s="70"/>
      <c r="R67" s="30">
        <v>6</v>
      </c>
    </row>
    <row r="68" spans="1:18" ht="14.25">
      <c r="A68" s="8" t="s">
        <v>761</v>
      </c>
      <c r="B68" s="43" t="s">
        <v>1396</v>
      </c>
      <c r="C68" s="44"/>
      <c r="D68" s="9" t="s">
        <v>31</v>
      </c>
      <c r="E68" s="8" t="s">
        <v>136</v>
      </c>
      <c r="F68" s="45" t="s">
        <v>137</v>
      </c>
      <c r="G68" s="46"/>
      <c r="H68" s="2" t="s">
        <v>14</v>
      </c>
      <c r="I68" s="43" t="s">
        <v>138</v>
      </c>
      <c r="J68" s="44"/>
      <c r="K68" s="68">
        <v>3</v>
      </c>
      <c r="L68" s="69"/>
      <c r="M68" s="70"/>
      <c r="R68" s="30">
        <v>3</v>
      </c>
    </row>
    <row r="69" spans="1:18" ht="14.25">
      <c r="A69" s="8" t="s">
        <v>761</v>
      </c>
      <c r="B69" s="43" t="s">
        <v>1396</v>
      </c>
      <c r="C69" s="44"/>
      <c r="D69" s="9" t="s">
        <v>31</v>
      </c>
      <c r="E69" s="8" t="s">
        <v>1365</v>
      </c>
      <c r="F69" s="45" t="s">
        <v>1366</v>
      </c>
      <c r="G69" s="46"/>
      <c r="H69" s="2" t="s">
        <v>14</v>
      </c>
      <c r="I69" s="43" t="s">
        <v>34</v>
      </c>
      <c r="J69" s="44"/>
      <c r="K69" s="47">
        <v>0.73</v>
      </c>
      <c r="L69" s="48"/>
      <c r="M69" s="49"/>
      <c r="R69" s="32">
        <v>1.46</v>
      </c>
    </row>
    <row r="70" spans="1:18" ht="14.25">
      <c r="A70" s="8" t="s">
        <v>761</v>
      </c>
      <c r="B70" s="43" t="s">
        <v>1397</v>
      </c>
      <c r="C70" s="44"/>
      <c r="D70" s="9" t="s">
        <v>31</v>
      </c>
      <c r="E70" s="8" t="s">
        <v>1365</v>
      </c>
      <c r="F70" s="45" t="s">
        <v>1366</v>
      </c>
      <c r="G70" s="46"/>
      <c r="H70" s="2" t="s">
        <v>14</v>
      </c>
      <c r="I70" s="43" t="s">
        <v>34</v>
      </c>
      <c r="J70" s="44"/>
      <c r="K70" s="47">
        <v>3.91</v>
      </c>
      <c r="L70" s="48"/>
      <c r="M70" s="49"/>
      <c r="R70" s="32">
        <v>7.82</v>
      </c>
    </row>
    <row r="71" spans="1:18" ht="14.25">
      <c r="A71" s="8" t="s">
        <v>761</v>
      </c>
      <c r="B71" s="43" t="s">
        <v>1397</v>
      </c>
      <c r="C71" s="44"/>
      <c r="D71" s="9" t="s">
        <v>31</v>
      </c>
      <c r="E71" s="8" t="s">
        <v>136</v>
      </c>
      <c r="F71" s="45" t="s">
        <v>137</v>
      </c>
      <c r="G71" s="46"/>
      <c r="H71" s="2" t="s">
        <v>14</v>
      </c>
      <c r="I71" s="43" t="s">
        <v>138</v>
      </c>
      <c r="J71" s="44"/>
      <c r="K71" s="68">
        <v>8</v>
      </c>
      <c r="L71" s="69"/>
      <c r="M71" s="70"/>
      <c r="R71" s="30">
        <v>8</v>
      </c>
    </row>
    <row r="72" spans="1:18" ht="14.25">
      <c r="A72" s="8" t="s">
        <v>761</v>
      </c>
      <c r="B72" s="43" t="s">
        <v>1397</v>
      </c>
      <c r="C72" s="44"/>
      <c r="D72" s="9" t="s">
        <v>31</v>
      </c>
      <c r="E72" s="8" t="s">
        <v>214</v>
      </c>
      <c r="F72" s="45" t="s">
        <v>215</v>
      </c>
      <c r="G72" s="46"/>
      <c r="H72" s="2" t="s">
        <v>14</v>
      </c>
      <c r="I72" s="43" t="s">
        <v>138</v>
      </c>
      <c r="J72" s="44"/>
      <c r="K72" s="74">
        <v>16</v>
      </c>
      <c r="L72" s="75"/>
      <c r="M72" s="76"/>
      <c r="Q72" s="23">
        <v>16</v>
      </c>
      <c r="R72" s="27"/>
    </row>
    <row r="73" spans="1:21" ht="14.25">
      <c r="A73" s="8" t="s">
        <v>761</v>
      </c>
      <c r="B73" s="43" t="s">
        <v>1398</v>
      </c>
      <c r="C73" s="44"/>
      <c r="D73" s="9" t="s">
        <v>31</v>
      </c>
      <c r="E73" s="8" t="s">
        <v>1365</v>
      </c>
      <c r="F73" s="45" t="s">
        <v>1366</v>
      </c>
      <c r="G73" s="46"/>
      <c r="H73" s="2" t="s">
        <v>14</v>
      </c>
      <c r="I73" s="43" t="s">
        <v>34</v>
      </c>
      <c r="J73" s="44"/>
      <c r="K73" s="47">
        <v>0.95</v>
      </c>
      <c r="L73" s="48"/>
      <c r="M73" s="49"/>
      <c r="R73" s="32">
        <v>1.9</v>
      </c>
      <c r="U73">
        <v>0.98</v>
      </c>
    </row>
    <row r="74" spans="1:21" ht="14.25">
      <c r="A74" s="8" t="s">
        <v>761</v>
      </c>
      <c r="B74" s="43" t="s">
        <v>1289</v>
      </c>
      <c r="C74" s="44"/>
      <c r="D74" s="9" t="s">
        <v>31</v>
      </c>
      <c r="E74" s="8" t="s">
        <v>1365</v>
      </c>
      <c r="F74" s="45" t="s">
        <v>1366</v>
      </c>
      <c r="G74" s="46"/>
      <c r="H74" s="2" t="s">
        <v>14</v>
      </c>
      <c r="I74" s="43" t="s">
        <v>34</v>
      </c>
      <c r="J74" s="44"/>
      <c r="K74" s="47">
        <v>1.78</v>
      </c>
      <c r="L74" s="48"/>
      <c r="M74" s="49"/>
      <c r="R74" s="32">
        <v>3.56</v>
      </c>
      <c r="U74">
        <v>2</v>
      </c>
    </row>
    <row r="75" spans="1:21" ht="14.25">
      <c r="A75" s="8" t="s">
        <v>761</v>
      </c>
      <c r="B75" s="43" t="s">
        <v>1289</v>
      </c>
      <c r="C75" s="44"/>
      <c r="D75" s="9" t="s">
        <v>31</v>
      </c>
      <c r="E75" s="8" t="s">
        <v>136</v>
      </c>
      <c r="F75" s="45" t="s">
        <v>137</v>
      </c>
      <c r="G75" s="46"/>
      <c r="H75" s="2" t="s">
        <v>14</v>
      </c>
      <c r="I75" s="43" t="s">
        <v>138</v>
      </c>
      <c r="J75" s="44"/>
      <c r="K75" s="68">
        <v>7</v>
      </c>
      <c r="L75" s="69"/>
      <c r="M75" s="70"/>
      <c r="R75" s="30">
        <v>7</v>
      </c>
      <c r="U75">
        <f>U73*U74</f>
        <v>1.96</v>
      </c>
    </row>
    <row r="76" spans="1:18" ht="14.25">
      <c r="A76" s="8" t="s">
        <v>761</v>
      </c>
      <c r="B76" s="43" t="s">
        <v>1399</v>
      </c>
      <c r="C76" s="44"/>
      <c r="D76" s="9" t="s">
        <v>31</v>
      </c>
      <c r="E76" s="8" t="s">
        <v>1365</v>
      </c>
      <c r="F76" s="45" t="s">
        <v>1366</v>
      </c>
      <c r="G76" s="46"/>
      <c r="H76" s="2" t="s">
        <v>14</v>
      </c>
      <c r="I76" s="43" t="s">
        <v>34</v>
      </c>
      <c r="J76" s="44"/>
      <c r="K76" s="47">
        <v>0.17</v>
      </c>
      <c r="L76" s="48"/>
      <c r="M76" s="49"/>
      <c r="R76" s="32">
        <v>0.34</v>
      </c>
    </row>
    <row r="77" spans="1:18" ht="14.25">
      <c r="A77" s="8" t="s">
        <v>761</v>
      </c>
      <c r="B77" s="43" t="s">
        <v>1400</v>
      </c>
      <c r="C77" s="44"/>
      <c r="D77" s="9" t="s">
        <v>31</v>
      </c>
      <c r="E77" s="8" t="s">
        <v>1365</v>
      </c>
      <c r="F77" s="45" t="s">
        <v>1366</v>
      </c>
      <c r="G77" s="46"/>
      <c r="H77" s="2" t="s">
        <v>14</v>
      </c>
      <c r="I77" s="43" t="s">
        <v>34</v>
      </c>
      <c r="J77" s="44"/>
      <c r="K77" s="47">
        <v>0.21</v>
      </c>
      <c r="L77" s="48"/>
      <c r="M77" s="49"/>
      <c r="R77" s="32">
        <v>0.42</v>
      </c>
    </row>
    <row r="78" spans="1:18" ht="14.25">
      <c r="A78" s="8" t="s">
        <v>761</v>
      </c>
      <c r="B78" s="43" t="s">
        <v>985</v>
      </c>
      <c r="C78" s="44"/>
      <c r="D78" s="9" t="s">
        <v>31</v>
      </c>
      <c r="E78" s="8" t="s">
        <v>1365</v>
      </c>
      <c r="F78" s="45" t="s">
        <v>1366</v>
      </c>
      <c r="G78" s="46"/>
      <c r="H78" s="2" t="s">
        <v>14</v>
      </c>
      <c r="I78" s="43" t="s">
        <v>34</v>
      </c>
      <c r="J78" s="44"/>
      <c r="K78" s="47">
        <v>1.81</v>
      </c>
      <c r="L78" s="48"/>
      <c r="M78" s="49"/>
      <c r="R78" s="32">
        <v>3.62</v>
      </c>
    </row>
    <row r="79" spans="1:18" ht="14.25">
      <c r="A79" s="8" t="s">
        <v>761</v>
      </c>
      <c r="B79" s="43" t="s">
        <v>985</v>
      </c>
      <c r="C79" s="44"/>
      <c r="D79" s="9" t="s">
        <v>31</v>
      </c>
      <c r="E79" s="8" t="s">
        <v>214</v>
      </c>
      <c r="F79" s="45" t="s">
        <v>215</v>
      </c>
      <c r="G79" s="46"/>
      <c r="H79" s="2" t="s">
        <v>14</v>
      </c>
      <c r="I79" s="43" t="s">
        <v>138</v>
      </c>
      <c r="J79" s="44"/>
      <c r="K79" s="74">
        <v>6</v>
      </c>
      <c r="L79" s="75"/>
      <c r="M79" s="76"/>
      <c r="Q79" s="23">
        <v>6</v>
      </c>
      <c r="R79" s="27"/>
    </row>
    <row r="80" spans="1:18" ht="14.25">
      <c r="A80" s="8" t="s">
        <v>761</v>
      </c>
      <c r="B80" s="43" t="s">
        <v>985</v>
      </c>
      <c r="C80" s="44"/>
      <c r="D80" s="9" t="s">
        <v>31</v>
      </c>
      <c r="E80" s="8" t="s">
        <v>136</v>
      </c>
      <c r="F80" s="45" t="s">
        <v>137</v>
      </c>
      <c r="G80" s="46"/>
      <c r="H80" s="2" t="s">
        <v>14</v>
      </c>
      <c r="I80" s="43" t="s">
        <v>138</v>
      </c>
      <c r="J80" s="44"/>
      <c r="K80" s="68">
        <v>3</v>
      </c>
      <c r="L80" s="69"/>
      <c r="M80" s="70"/>
      <c r="R80" s="30">
        <v>3</v>
      </c>
    </row>
    <row r="81" spans="1:18" ht="14.25">
      <c r="A81" s="8" t="s">
        <v>761</v>
      </c>
      <c r="B81" s="43" t="s">
        <v>1401</v>
      </c>
      <c r="C81" s="44"/>
      <c r="D81" s="9" t="s">
        <v>31</v>
      </c>
      <c r="E81" s="8" t="s">
        <v>1365</v>
      </c>
      <c r="F81" s="45" t="s">
        <v>1366</v>
      </c>
      <c r="G81" s="46"/>
      <c r="H81" s="2" t="s">
        <v>14</v>
      </c>
      <c r="I81" s="43" t="s">
        <v>34</v>
      </c>
      <c r="J81" s="44"/>
      <c r="K81" s="47">
        <v>1</v>
      </c>
      <c r="L81" s="48"/>
      <c r="M81" s="49"/>
      <c r="R81" s="32">
        <v>2</v>
      </c>
    </row>
    <row r="82" spans="1:18" ht="14.25">
      <c r="A82" s="8" t="s">
        <v>761</v>
      </c>
      <c r="B82" s="43" t="s">
        <v>1402</v>
      </c>
      <c r="C82" s="44"/>
      <c r="D82" s="9" t="s">
        <v>31</v>
      </c>
      <c r="E82" s="8" t="s">
        <v>1386</v>
      </c>
      <c r="F82" s="45" t="s">
        <v>1387</v>
      </c>
      <c r="G82" s="46"/>
      <c r="H82" s="2" t="s">
        <v>14</v>
      </c>
      <c r="I82" s="43" t="s">
        <v>138</v>
      </c>
      <c r="J82" s="44"/>
      <c r="K82" s="68">
        <v>10</v>
      </c>
      <c r="L82" s="69"/>
      <c r="M82" s="70"/>
      <c r="R82" s="30">
        <v>10</v>
      </c>
    </row>
    <row r="83" spans="1:18" ht="14.25">
      <c r="A83" s="8" t="s">
        <v>761</v>
      </c>
      <c r="B83" s="43" t="s">
        <v>1402</v>
      </c>
      <c r="C83" s="44"/>
      <c r="D83" s="9" t="s">
        <v>31</v>
      </c>
      <c r="E83" s="8" t="s">
        <v>1393</v>
      </c>
      <c r="F83" s="45" t="s">
        <v>1394</v>
      </c>
      <c r="G83" s="46"/>
      <c r="H83" s="2" t="s">
        <v>14</v>
      </c>
      <c r="I83" s="43" t="s">
        <v>138</v>
      </c>
      <c r="J83" s="44"/>
      <c r="K83" s="68">
        <v>4</v>
      </c>
      <c r="L83" s="69"/>
      <c r="M83" s="70"/>
      <c r="R83" s="30">
        <v>4</v>
      </c>
    </row>
    <row r="84" spans="1:18" ht="14.25">
      <c r="A84" s="8" t="s">
        <v>761</v>
      </c>
      <c r="B84" s="43" t="s">
        <v>1402</v>
      </c>
      <c r="C84" s="44"/>
      <c r="D84" s="9" t="s">
        <v>31</v>
      </c>
      <c r="E84" s="8" t="s">
        <v>136</v>
      </c>
      <c r="F84" s="45" t="s">
        <v>137</v>
      </c>
      <c r="G84" s="46"/>
      <c r="H84" s="2" t="s">
        <v>14</v>
      </c>
      <c r="I84" s="43" t="s">
        <v>138</v>
      </c>
      <c r="J84" s="44"/>
      <c r="K84" s="68">
        <v>4</v>
      </c>
      <c r="L84" s="69"/>
      <c r="M84" s="70"/>
      <c r="R84" s="30">
        <v>4</v>
      </c>
    </row>
    <row r="85" spans="1:18" ht="14.25">
      <c r="A85" s="8" t="s">
        <v>761</v>
      </c>
      <c r="B85" s="43" t="s">
        <v>1402</v>
      </c>
      <c r="C85" s="44"/>
      <c r="D85" s="9" t="s">
        <v>31</v>
      </c>
      <c r="E85" s="8" t="s">
        <v>1382</v>
      </c>
      <c r="F85" s="45" t="s">
        <v>1383</v>
      </c>
      <c r="G85" s="46"/>
      <c r="H85" s="2" t="s">
        <v>14</v>
      </c>
      <c r="I85" s="43" t="s">
        <v>138</v>
      </c>
      <c r="J85" s="44"/>
      <c r="K85" s="68">
        <v>10</v>
      </c>
      <c r="L85" s="69"/>
      <c r="M85" s="70"/>
      <c r="R85" s="30">
        <v>10</v>
      </c>
    </row>
    <row r="86" spans="1:18" ht="14.25">
      <c r="A86" s="8" t="s">
        <v>761</v>
      </c>
      <c r="B86" s="43" t="s">
        <v>1402</v>
      </c>
      <c r="C86" s="44"/>
      <c r="D86" s="9" t="s">
        <v>31</v>
      </c>
      <c r="E86" s="8" t="s">
        <v>1376</v>
      </c>
      <c r="F86" s="45" t="s">
        <v>1377</v>
      </c>
      <c r="G86" s="46"/>
      <c r="H86" s="2" t="s">
        <v>14</v>
      </c>
      <c r="I86" s="43" t="s">
        <v>34</v>
      </c>
      <c r="J86" s="44"/>
      <c r="K86" s="68">
        <v>15</v>
      </c>
      <c r="L86" s="69"/>
      <c r="M86" s="70"/>
      <c r="R86" s="30">
        <v>10</v>
      </c>
    </row>
    <row r="87" spans="1:18" ht="14.25">
      <c r="A87" s="8" t="s">
        <v>761</v>
      </c>
      <c r="B87" s="43" t="s">
        <v>1402</v>
      </c>
      <c r="C87" s="44"/>
      <c r="D87" s="9" t="s">
        <v>31</v>
      </c>
      <c r="E87" s="8" t="s">
        <v>1388</v>
      </c>
      <c r="F87" s="45" t="s">
        <v>1389</v>
      </c>
      <c r="G87" s="46"/>
      <c r="H87" s="2" t="s">
        <v>14</v>
      </c>
      <c r="I87" s="43" t="s">
        <v>138</v>
      </c>
      <c r="J87" s="44"/>
      <c r="K87" s="68">
        <v>15</v>
      </c>
      <c r="L87" s="69"/>
      <c r="M87" s="70"/>
      <c r="R87" s="30">
        <v>15</v>
      </c>
    </row>
    <row r="88" spans="1:18" ht="14.25">
      <c r="A88" s="8" t="s">
        <v>761</v>
      </c>
      <c r="B88" s="43" t="s">
        <v>1402</v>
      </c>
      <c r="C88" s="44"/>
      <c r="D88" s="9" t="s">
        <v>31</v>
      </c>
      <c r="E88" s="8" t="s">
        <v>1384</v>
      </c>
      <c r="F88" s="45" t="s">
        <v>1385</v>
      </c>
      <c r="G88" s="46"/>
      <c r="H88" s="2" t="s">
        <v>14</v>
      </c>
      <c r="I88" s="43" t="s">
        <v>138</v>
      </c>
      <c r="J88" s="44"/>
      <c r="K88" s="68">
        <v>12</v>
      </c>
      <c r="L88" s="69"/>
      <c r="M88" s="70"/>
      <c r="R88" s="30">
        <v>12</v>
      </c>
    </row>
    <row r="89" spans="1:18" ht="14.25">
      <c r="A89" s="8" t="s">
        <v>761</v>
      </c>
      <c r="B89" s="43" t="s">
        <v>1402</v>
      </c>
      <c r="C89" s="44"/>
      <c r="D89" s="9" t="s">
        <v>31</v>
      </c>
      <c r="E89" s="8" t="s">
        <v>214</v>
      </c>
      <c r="F89" s="45" t="s">
        <v>215</v>
      </c>
      <c r="G89" s="46"/>
      <c r="H89" s="2" t="s">
        <v>14</v>
      </c>
      <c r="I89" s="43" t="s">
        <v>138</v>
      </c>
      <c r="J89" s="44"/>
      <c r="K89" s="74">
        <v>12</v>
      </c>
      <c r="L89" s="75"/>
      <c r="M89" s="76"/>
      <c r="Q89" s="23">
        <v>12</v>
      </c>
      <c r="R89" s="27"/>
    </row>
    <row r="90" spans="1:18" ht="14.25">
      <c r="A90" s="8" t="s">
        <v>761</v>
      </c>
      <c r="B90" s="43" t="s">
        <v>1402</v>
      </c>
      <c r="C90" s="44"/>
      <c r="D90" s="9" t="s">
        <v>31</v>
      </c>
      <c r="E90" s="8" t="s">
        <v>1380</v>
      </c>
      <c r="F90" s="45" t="s">
        <v>1381</v>
      </c>
      <c r="G90" s="46"/>
      <c r="H90" s="2" t="s">
        <v>14</v>
      </c>
      <c r="I90" s="43" t="s">
        <v>138</v>
      </c>
      <c r="J90" s="44"/>
      <c r="K90" s="68">
        <v>20</v>
      </c>
      <c r="L90" s="69"/>
      <c r="M90" s="70"/>
      <c r="R90" s="30">
        <v>20</v>
      </c>
    </row>
    <row r="91" spans="1:18" ht="14.25">
      <c r="A91" s="8" t="s">
        <v>761</v>
      </c>
      <c r="B91" s="43" t="s">
        <v>1403</v>
      </c>
      <c r="C91" s="44"/>
      <c r="D91" s="9" t="s">
        <v>31</v>
      </c>
      <c r="E91" s="8" t="s">
        <v>1365</v>
      </c>
      <c r="F91" s="45" t="s">
        <v>1366</v>
      </c>
      <c r="G91" s="46"/>
      <c r="H91" s="2" t="s">
        <v>14</v>
      </c>
      <c r="I91" s="43" t="s">
        <v>34</v>
      </c>
      <c r="J91" s="44"/>
      <c r="K91" s="47">
        <v>0.96</v>
      </c>
      <c r="L91" s="48"/>
      <c r="M91" s="49"/>
      <c r="R91" s="32">
        <v>1.92</v>
      </c>
    </row>
    <row r="92" spans="1:18" ht="14.25">
      <c r="A92" s="8" t="s">
        <v>761</v>
      </c>
      <c r="B92" s="43" t="s">
        <v>1403</v>
      </c>
      <c r="C92" s="44"/>
      <c r="D92" s="9" t="s">
        <v>31</v>
      </c>
      <c r="E92" s="8" t="s">
        <v>214</v>
      </c>
      <c r="F92" s="45" t="s">
        <v>215</v>
      </c>
      <c r="G92" s="46"/>
      <c r="H92" s="2" t="s">
        <v>14</v>
      </c>
      <c r="I92" s="43" t="s">
        <v>138</v>
      </c>
      <c r="J92" s="44"/>
      <c r="K92" s="74">
        <v>2</v>
      </c>
      <c r="L92" s="75"/>
      <c r="M92" s="76"/>
      <c r="Q92" s="23">
        <v>2</v>
      </c>
      <c r="R92" s="27"/>
    </row>
    <row r="93" spans="1:18" ht="14.25">
      <c r="A93" s="8" t="s">
        <v>761</v>
      </c>
      <c r="B93" s="43" t="s">
        <v>1404</v>
      </c>
      <c r="C93" s="44"/>
      <c r="D93" s="9" t="s">
        <v>31</v>
      </c>
      <c r="E93" s="8" t="s">
        <v>1365</v>
      </c>
      <c r="F93" s="45" t="s">
        <v>1366</v>
      </c>
      <c r="G93" s="46"/>
      <c r="H93" s="2" t="s">
        <v>14</v>
      </c>
      <c r="I93" s="43" t="s">
        <v>34</v>
      </c>
      <c r="J93" s="44"/>
      <c r="K93" s="47">
        <v>0.2</v>
      </c>
      <c r="L93" s="48"/>
      <c r="M93" s="49"/>
      <c r="R93" s="32">
        <v>0.4</v>
      </c>
    </row>
    <row r="94" spans="1:18" ht="14.25">
      <c r="A94" s="8" t="s">
        <v>761</v>
      </c>
      <c r="B94" s="43" t="s">
        <v>1405</v>
      </c>
      <c r="C94" s="44"/>
      <c r="D94" s="9" t="s">
        <v>31</v>
      </c>
      <c r="E94" s="8" t="s">
        <v>1365</v>
      </c>
      <c r="F94" s="45" t="s">
        <v>1366</v>
      </c>
      <c r="G94" s="46"/>
      <c r="H94" s="2" t="s">
        <v>14</v>
      </c>
      <c r="I94" s="43" t="s">
        <v>34</v>
      </c>
      <c r="J94" s="44"/>
      <c r="K94" s="47">
        <v>0.35</v>
      </c>
      <c r="L94" s="48"/>
      <c r="M94" s="49"/>
      <c r="R94" s="32">
        <v>0.7</v>
      </c>
    </row>
    <row r="95" spans="1:18" ht="14.25">
      <c r="A95" s="8" t="s">
        <v>761</v>
      </c>
      <c r="B95" s="43" t="s">
        <v>1406</v>
      </c>
      <c r="C95" s="44"/>
      <c r="D95" s="9" t="s">
        <v>31</v>
      </c>
      <c r="E95" s="8" t="s">
        <v>1365</v>
      </c>
      <c r="F95" s="45" t="s">
        <v>1366</v>
      </c>
      <c r="G95" s="46"/>
      <c r="H95" s="2" t="s">
        <v>14</v>
      </c>
      <c r="I95" s="43" t="s">
        <v>34</v>
      </c>
      <c r="J95" s="44"/>
      <c r="K95" s="47">
        <v>0.3</v>
      </c>
      <c r="L95" s="48"/>
      <c r="M95" s="49"/>
      <c r="R95" s="32">
        <v>0.6</v>
      </c>
    </row>
    <row r="96" spans="1:18" ht="14.25">
      <c r="A96" s="8" t="s">
        <v>768</v>
      </c>
      <c r="B96" s="43" t="s">
        <v>1082</v>
      </c>
      <c r="C96" s="44"/>
      <c r="D96" s="9" t="s">
        <v>31</v>
      </c>
      <c r="E96" s="8" t="s">
        <v>1365</v>
      </c>
      <c r="F96" s="45" t="s">
        <v>1366</v>
      </c>
      <c r="G96" s="46"/>
      <c r="H96" s="2" t="s">
        <v>14</v>
      </c>
      <c r="I96" s="43" t="s">
        <v>34</v>
      </c>
      <c r="J96" s="44"/>
      <c r="K96" s="47">
        <v>0.5</v>
      </c>
      <c r="L96" s="48"/>
      <c r="M96" s="49"/>
      <c r="R96" s="32">
        <v>1</v>
      </c>
    </row>
    <row r="97" spans="1:18" ht="14.25">
      <c r="A97" s="8" t="s">
        <v>768</v>
      </c>
      <c r="B97" s="43" t="s">
        <v>1407</v>
      </c>
      <c r="C97" s="44"/>
      <c r="D97" s="9" t="s">
        <v>31</v>
      </c>
      <c r="E97" s="8" t="s">
        <v>1365</v>
      </c>
      <c r="F97" s="45" t="s">
        <v>1366</v>
      </c>
      <c r="G97" s="46"/>
      <c r="H97" s="2" t="s">
        <v>14</v>
      </c>
      <c r="I97" s="43" t="s">
        <v>34</v>
      </c>
      <c r="J97" s="44"/>
      <c r="K97" s="47">
        <v>0.98</v>
      </c>
      <c r="L97" s="48"/>
      <c r="M97" s="49"/>
      <c r="R97" s="32">
        <v>1.96</v>
      </c>
    </row>
    <row r="98" spans="1:18" ht="14.25">
      <c r="A98" s="8" t="s">
        <v>768</v>
      </c>
      <c r="B98" s="43" t="s">
        <v>1407</v>
      </c>
      <c r="C98" s="44"/>
      <c r="D98" s="9" t="s">
        <v>31</v>
      </c>
      <c r="E98" s="8" t="s">
        <v>1380</v>
      </c>
      <c r="F98" s="45" t="s">
        <v>1381</v>
      </c>
      <c r="G98" s="46"/>
      <c r="H98" s="2" t="s">
        <v>14</v>
      </c>
      <c r="I98" s="43" t="s">
        <v>138</v>
      </c>
      <c r="J98" s="44"/>
      <c r="K98" s="68">
        <v>3</v>
      </c>
      <c r="L98" s="69"/>
      <c r="M98" s="70"/>
      <c r="R98" s="30">
        <v>3</v>
      </c>
    </row>
    <row r="99" spans="1:18" ht="14.25">
      <c r="A99" s="8" t="s">
        <v>768</v>
      </c>
      <c r="B99" s="43" t="s">
        <v>1408</v>
      </c>
      <c r="C99" s="44"/>
      <c r="D99" s="9" t="s">
        <v>31</v>
      </c>
      <c r="E99" s="8" t="s">
        <v>1365</v>
      </c>
      <c r="F99" s="45" t="s">
        <v>1366</v>
      </c>
      <c r="G99" s="46"/>
      <c r="H99" s="2" t="s">
        <v>14</v>
      </c>
      <c r="I99" s="43" t="s">
        <v>34</v>
      </c>
      <c r="J99" s="44"/>
      <c r="K99" s="47">
        <v>0.7</v>
      </c>
      <c r="L99" s="48"/>
      <c r="M99" s="49"/>
      <c r="R99" s="32">
        <v>1.4</v>
      </c>
    </row>
    <row r="100" spans="1:18" ht="14.25">
      <c r="A100" s="8" t="s">
        <v>768</v>
      </c>
      <c r="B100" s="43" t="s">
        <v>1408</v>
      </c>
      <c r="C100" s="44"/>
      <c r="D100" s="9" t="s">
        <v>31</v>
      </c>
      <c r="E100" s="8" t="s">
        <v>136</v>
      </c>
      <c r="F100" s="45" t="s">
        <v>137</v>
      </c>
      <c r="G100" s="46"/>
      <c r="H100" s="2" t="s">
        <v>14</v>
      </c>
      <c r="I100" s="43" t="s">
        <v>138</v>
      </c>
      <c r="J100" s="44"/>
      <c r="K100" s="68">
        <v>2</v>
      </c>
      <c r="L100" s="69"/>
      <c r="M100" s="70"/>
      <c r="R100" s="30">
        <v>2</v>
      </c>
    </row>
    <row r="101" spans="1:18" ht="14.25">
      <c r="A101" s="8" t="s">
        <v>768</v>
      </c>
      <c r="B101" s="43" t="s">
        <v>1408</v>
      </c>
      <c r="C101" s="44"/>
      <c r="D101" s="9" t="s">
        <v>31</v>
      </c>
      <c r="E101" s="8" t="s">
        <v>214</v>
      </c>
      <c r="F101" s="45" t="s">
        <v>215</v>
      </c>
      <c r="G101" s="46"/>
      <c r="H101" s="2" t="s">
        <v>14</v>
      </c>
      <c r="I101" s="43" t="s">
        <v>138</v>
      </c>
      <c r="J101" s="44"/>
      <c r="K101" s="74">
        <v>6</v>
      </c>
      <c r="L101" s="75"/>
      <c r="M101" s="76"/>
      <c r="Q101" s="23">
        <v>6</v>
      </c>
      <c r="R101" s="27"/>
    </row>
    <row r="102" spans="1:13" ht="14.25">
      <c r="A102" s="40" t="s">
        <v>1409</v>
      </c>
      <c r="B102" s="40"/>
      <c r="C102" s="41" t="s">
        <v>750</v>
      </c>
      <c r="D102" s="41"/>
      <c r="E102" s="41"/>
      <c r="F102" s="41"/>
      <c r="G102" s="42" t="s">
        <v>751</v>
      </c>
      <c r="H102" s="42"/>
      <c r="I102" s="42"/>
      <c r="J102" s="42" t="s">
        <v>14</v>
      </c>
      <c r="K102" s="42"/>
      <c r="L102" s="1" t="s">
        <v>752</v>
      </c>
      <c r="M102" s="10" t="s">
        <v>16</v>
      </c>
    </row>
  </sheetData>
  <sheetProtection/>
  <mergeCells count="390">
    <mergeCell ref="A1:M1"/>
    <mergeCell ref="O1:P1"/>
    <mergeCell ref="Q1:R1"/>
    <mergeCell ref="A2:M2"/>
    <mergeCell ref="A3:M3"/>
    <mergeCell ref="A4:M4"/>
    <mergeCell ref="A5:M5"/>
    <mergeCell ref="A6:D6"/>
    <mergeCell ref="F6:G7"/>
    <mergeCell ref="H6:H7"/>
    <mergeCell ref="I6:J7"/>
    <mergeCell ref="K6:M7"/>
    <mergeCell ref="B7:C7"/>
    <mergeCell ref="B8:C8"/>
    <mergeCell ref="F8:G8"/>
    <mergeCell ref="I8:J8"/>
    <mergeCell ref="K8:M8"/>
    <mergeCell ref="A9:D9"/>
    <mergeCell ref="E9:J9"/>
    <mergeCell ref="K9:M9"/>
    <mergeCell ref="A10:D11"/>
    <mergeCell ref="E10:G11"/>
    <mergeCell ref="I10:J10"/>
    <mergeCell ref="K10:M10"/>
    <mergeCell ref="I11:J11"/>
    <mergeCell ref="K11:M11"/>
    <mergeCell ref="B12:C12"/>
    <mergeCell ref="F12:G12"/>
    <mergeCell ref="I12:J12"/>
    <mergeCell ref="K12:M12"/>
    <mergeCell ref="B13:C13"/>
    <mergeCell ref="F13:G13"/>
    <mergeCell ref="I13:J13"/>
    <mergeCell ref="K13:M13"/>
    <mergeCell ref="B14:C14"/>
    <mergeCell ref="F14:G14"/>
    <mergeCell ref="I14:J14"/>
    <mergeCell ref="K14:M14"/>
    <mergeCell ref="B15:C15"/>
    <mergeCell ref="F15:G15"/>
    <mergeCell ref="I15:J15"/>
    <mergeCell ref="K15:M15"/>
    <mergeCell ref="B16:C16"/>
    <mergeCell ref="F16:G16"/>
    <mergeCell ref="I16:J16"/>
    <mergeCell ref="K16:M16"/>
    <mergeCell ref="B17:C17"/>
    <mergeCell ref="F17:G17"/>
    <mergeCell ref="I17:J17"/>
    <mergeCell ref="K17:M17"/>
    <mergeCell ref="B18:C18"/>
    <mergeCell ref="F18:G18"/>
    <mergeCell ref="I18:J18"/>
    <mergeCell ref="K18:M18"/>
    <mergeCell ref="B19:C19"/>
    <mergeCell ref="F19:G19"/>
    <mergeCell ref="I19:J19"/>
    <mergeCell ref="K19:M19"/>
    <mergeCell ref="B20:C20"/>
    <mergeCell ref="F20:G20"/>
    <mergeCell ref="I20:J20"/>
    <mergeCell ref="K20:M20"/>
    <mergeCell ref="B21:C21"/>
    <mergeCell ref="F21:G21"/>
    <mergeCell ref="I21:J21"/>
    <mergeCell ref="K21:M21"/>
    <mergeCell ref="B22:C22"/>
    <mergeCell ref="F22:G22"/>
    <mergeCell ref="I22:J22"/>
    <mergeCell ref="K22:M22"/>
    <mergeCell ref="B23:C23"/>
    <mergeCell ref="F23:G23"/>
    <mergeCell ref="I23:J23"/>
    <mergeCell ref="K23:M23"/>
    <mergeCell ref="B24:C24"/>
    <mergeCell ref="F24:G24"/>
    <mergeCell ref="I24:J24"/>
    <mergeCell ref="K24:M24"/>
    <mergeCell ref="B25:C25"/>
    <mergeCell ref="F25:G25"/>
    <mergeCell ref="I25:J25"/>
    <mergeCell ref="K25:M25"/>
    <mergeCell ref="B26:C26"/>
    <mergeCell ref="F26:G26"/>
    <mergeCell ref="I26:J26"/>
    <mergeCell ref="K26:M26"/>
    <mergeCell ref="B27:C27"/>
    <mergeCell ref="F27:G27"/>
    <mergeCell ref="I27:J27"/>
    <mergeCell ref="K27:M27"/>
    <mergeCell ref="B28:C28"/>
    <mergeCell ref="F28:G28"/>
    <mergeCell ref="I28:J28"/>
    <mergeCell ref="K28:M28"/>
    <mergeCell ref="B29:C29"/>
    <mergeCell ref="F29:G29"/>
    <mergeCell ref="I29:J29"/>
    <mergeCell ref="K29:M29"/>
    <mergeCell ref="B30:C30"/>
    <mergeCell ref="F30:G30"/>
    <mergeCell ref="I30:J30"/>
    <mergeCell ref="K30:M30"/>
    <mergeCell ref="B31:C31"/>
    <mergeCell ref="F31:G31"/>
    <mergeCell ref="I31:J31"/>
    <mergeCell ref="K31:M31"/>
    <mergeCell ref="B32:C32"/>
    <mergeCell ref="F32:G32"/>
    <mergeCell ref="I32:J32"/>
    <mergeCell ref="K32:M32"/>
    <mergeCell ref="B33:C33"/>
    <mergeCell ref="F33:G33"/>
    <mergeCell ref="I33:J33"/>
    <mergeCell ref="K33:M33"/>
    <mergeCell ref="B34:C34"/>
    <mergeCell ref="F34:G34"/>
    <mergeCell ref="I34:J34"/>
    <mergeCell ref="K34:M34"/>
    <mergeCell ref="B35:C35"/>
    <mergeCell ref="F35:G35"/>
    <mergeCell ref="I35:J35"/>
    <mergeCell ref="K35:M35"/>
    <mergeCell ref="B36:C36"/>
    <mergeCell ref="F36:G36"/>
    <mergeCell ref="I36:J36"/>
    <mergeCell ref="K36:M36"/>
    <mergeCell ref="B37:C37"/>
    <mergeCell ref="F37:G37"/>
    <mergeCell ref="I37:J37"/>
    <mergeCell ref="K37:M37"/>
    <mergeCell ref="B38:C38"/>
    <mergeCell ref="F38:G38"/>
    <mergeCell ref="I38:J38"/>
    <mergeCell ref="K38:M38"/>
    <mergeCell ref="B39:C39"/>
    <mergeCell ref="F39:G39"/>
    <mergeCell ref="I39:J39"/>
    <mergeCell ref="K39:M39"/>
    <mergeCell ref="B40:C40"/>
    <mergeCell ref="F40:G40"/>
    <mergeCell ref="I40:J40"/>
    <mergeCell ref="K40:M40"/>
    <mergeCell ref="B41:C41"/>
    <mergeCell ref="F41:G41"/>
    <mergeCell ref="I41:J41"/>
    <mergeCell ref="K41:M41"/>
    <mergeCell ref="B42:C42"/>
    <mergeCell ref="F42:G42"/>
    <mergeCell ref="I42:J42"/>
    <mergeCell ref="K42:M42"/>
    <mergeCell ref="B43:C43"/>
    <mergeCell ref="F43:G43"/>
    <mergeCell ref="I43:J43"/>
    <mergeCell ref="K43:M43"/>
    <mergeCell ref="B44:C44"/>
    <mergeCell ref="F44:G44"/>
    <mergeCell ref="I44:J44"/>
    <mergeCell ref="K44:M44"/>
    <mergeCell ref="B45:C45"/>
    <mergeCell ref="F45:G45"/>
    <mergeCell ref="I45:J45"/>
    <mergeCell ref="K45:M45"/>
    <mergeCell ref="B46:C46"/>
    <mergeCell ref="F46:G46"/>
    <mergeCell ref="I46:J46"/>
    <mergeCell ref="K46:M46"/>
    <mergeCell ref="B47:C47"/>
    <mergeCell ref="F47:G47"/>
    <mergeCell ref="I47:J47"/>
    <mergeCell ref="K47:M47"/>
    <mergeCell ref="B48:C48"/>
    <mergeCell ref="F48:G48"/>
    <mergeCell ref="I48:J48"/>
    <mergeCell ref="K48:M48"/>
    <mergeCell ref="B49:C49"/>
    <mergeCell ref="F49:G49"/>
    <mergeCell ref="I49:J49"/>
    <mergeCell ref="K49:M49"/>
    <mergeCell ref="B50:C50"/>
    <mergeCell ref="F50:G50"/>
    <mergeCell ref="I50:J50"/>
    <mergeCell ref="K50:M50"/>
    <mergeCell ref="B51:C51"/>
    <mergeCell ref="F51:G51"/>
    <mergeCell ref="I51:J51"/>
    <mergeCell ref="K51:M51"/>
    <mergeCell ref="B52:C52"/>
    <mergeCell ref="F52:G52"/>
    <mergeCell ref="I52:J52"/>
    <mergeCell ref="K52:M52"/>
    <mergeCell ref="B53:C53"/>
    <mergeCell ref="F53:G53"/>
    <mergeCell ref="I53:J53"/>
    <mergeCell ref="K53:M53"/>
    <mergeCell ref="B54:C54"/>
    <mergeCell ref="F54:G54"/>
    <mergeCell ref="I54:J54"/>
    <mergeCell ref="K54:M54"/>
    <mergeCell ref="B55:C55"/>
    <mergeCell ref="F55:G55"/>
    <mergeCell ref="I55:J55"/>
    <mergeCell ref="K55:M55"/>
    <mergeCell ref="B56:C56"/>
    <mergeCell ref="F56:G56"/>
    <mergeCell ref="I56:J56"/>
    <mergeCell ref="K56:M56"/>
    <mergeCell ref="B57:C57"/>
    <mergeCell ref="F57:G57"/>
    <mergeCell ref="I57:J57"/>
    <mergeCell ref="K57:M57"/>
    <mergeCell ref="B58:C58"/>
    <mergeCell ref="F58:G58"/>
    <mergeCell ref="I58:J58"/>
    <mergeCell ref="K58:M58"/>
    <mergeCell ref="B59:C59"/>
    <mergeCell ref="F59:G59"/>
    <mergeCell ref="I59:J59"/>
    <mergeCell ref="K59:M59"/>
    <mergeCell ref="B60:C60"/>
    <mergeCell ref="F60:G60"/>
    <mergeCell ref="I60:J60"/>
    <mergeCell ref="K60:M60"/>
    <mergeCell ref="B61:C61"/>
    <mergeCell ref="F61:G61"/>
    <mergeCell ref="I61:J61"/>
    <mergeCell ref="K61:M61"/>
    <mergeCell ref="B62:C62"/>
    <mergeCell ref="F62:G62"/>
    <mergeCell ref="I62:J62"/>
    <mergeCell ref="K62:M62"/>
    <mergeCell ref="B63:C63"/>
    <mergeCell ref="F63:G63"/>
    <mergeCell ref="I63:J63"/>
    <mergeCell ref="K63:M63"/>
    <mergeCell ref="B64:C64"/>
    <mergeCell ref="F64:G64"/>
    <mergeCell ref="I64:J64"/>
    <mergeCell ref="K64:M64"/>
    <mergeCell ref="B65:C65"/>
    <mergeCell ref="F65:G65"/>
    <mergeCell ref="I65:J65"/>
    <mergeCell ref="K65:M65"/>
    <mergeCell ref="B66:C66"/>
    <mergeCell ref="F66:G66"/>
    <mergeCell ref="I66:J66"/>
    <mergeCell ref="K66:M66"/>
    <mergeCell ref="B67:C67"/>
    <mergeCell ref="F67:G67"/>
    <mergeCell ref="I67:J67"/>
    <mergeCell ref="K67:M67"/>
    <mergeCell ref="B68:C68"/>
    <mergeCell ref="F68:G68"/>
    <mergeCell ref="I68:J68"/>
    <mergeCell ref="K68:M68"/>
    <mergeCell ref="B69:C69"/>
    <mergeCell ref="F69:G69"/>
    <mergeCell ref="I69:J69"/>
    <mergeCell ref="K69:M69"/>
    <mergeCell ref="B70:C70"/>
    <mergeCell ref="F70:G70"/>
    <mergeCell ref="I70:J70"/>
    <mergeCell ref="K70:M70"/>
    <mergeCell ref="B71:C71"/>
    <mergeCell ref="F71:G71"/>
    <mergeCell ref="I71:J71"/>
    <mergeCell ref="K71:M71"/>
    <mergeCell ref="B72:C72"/>
    <mergeCell ref="F72:G72"/>
    <mergeCell ref="I72:J72"/>
    <mergeCell ref="K72:M72"/>
    <mergeCell ref="B73:C73"/>
    <mergeCell ref="F73:G73"/>
    <mergeCell ref="I73:J73"/>
    <mergeCell ref="K73:M73"/>
    <mergeCell ref="B74:C74"/>
    <mergeCell ref="F74:G74"/>
    <mergeCell ref="I74:J74"/>
    <mergeCell ref="K74:M74"/>
    <mergeCell ref="B75:C75"/>
    <mergeCell ref="F75:G75"/>
    <mergeCell ref="I75:J75"/>
    <mergeCell ref="K75:M75"/>
    <mergeCell ref="B76:C76"/>
    <mergeCell ref="F76:G76"/>
    <mergeCell ref="I76:J76"/>
    <mergeCell ref="K76:M76"/>
    <mergeCell ref="B77:C77"/>
    <mergeCell ref="F77:G77"/>
    <mergeCell ref="I77:J77"/>
    <mergeCell ref="K77:M77"/>
    <mergeCell ref="B78:C78"/>
    <mergeCell ref="F78:G78"/>
    <mergeCell ref="I78:J78"/>
    <mergeCell ref="K78:M78"/>
    <mergeCell ref="B79:C79"/>
    <mergeCell ref="F79:G79"/>
    <mergeCell ref="I79:J79"/>
    <mergeCell ref="K79:M79"/>
    <mergeCell ref="B80:C80"/>
    <mergeCell ref="F80:G80"/>
    <mergeCell ref="I80:J80"/>
    <mergeCell ref="K80:M80"/>
    <mergeCell ref="B81:C81"/>
    <mergeCell ref="F81:G81"/>
    <mergeCell ref="I81:J81"/>
    <mergeCell ref="K81:M81"/>
    <mergeCell ref="B82:C82"/>
    <mergeCell ref="F82:G82"/>
    <mergeCell ref="I82:J82"/>
    <mergeCell ref="K82:M82"/>
    <mergeCell ref="B83:C83"/>
    <mergeCell ref="F83:G83"/>
    <mergeCell ref="I83:J83"/>
    <mergeCell ref="K83:M83"/>
    <mergeCell ref="B84:C84"/>
    <mergeCell ref="F84:G84"/>
    <mergeCell ref="I84:J84"/>
    <mergeCell ref="K84:M84"/>
    <mergeCell ref="B85:C85"/>
    <mergeCell ref="F85:G85"/>
    <mergeCell ref="I85:J85"/>
    <mergeCell ref="K85:M85"/>
    <mergeCell ref="B86:C86"/>
    <mergeCell ref="F86:G86"/>
    <mergeCell ref="I86:J86"/>
    <mergeCell ref="K86:M86"/>
    <mergeCell ref="B87:C87"/>
    <mergeCell ref="F87:G87"/>
    <mergeCell ref="I87:J87"/>
    <mergeCell ref="K87:M87"/>
    <mergeCell ref="B88:C88"/>
    <mergeCell ref="F88:G88"/>
    <mergeCell ref="I88:J88"/>
    <mergeCell ref="K88:M88"/>
    <mergeCell ref="B89:C89"/>
    <mergeCell ref="F89:G89"/>
    <mergeCell ref="I89:J89"/>
    <mergeCell ref="K89:M89"/>
    <mergeCell ref="B90:C90"/>
    <mergeCell ref="F90:G90"/>
    <mergeCell ref="I90:J90"/>
    <mergeCell ref="K90:M90"/>
    <mergeCell ref="B91:C91"/>
    <mergeCell ref="F91:G91"/>
    <mergeCell ref="I91:J91"/>
    <mergeCell ref="K91:M91"/>
    <mergeCell ref="B92:C92"/>
    <mergeCell ref="F92:G92"/>
    <mergeCell ref="I92:J92"/>
    <mergeCell ref="K92:M92"/>
    <mergeCell ref="B93:C93"/>
    <mergeCell ref="F93:G93"/>
    <mergeCell ref="I93:J93"/>
    <mergeCell ref="K93:M93"/>
    <mergeCell ref="B94:C94"/>
    <mergeCell ref="F94:G94"/>
    <mergeCell ref="I94:J94"/>
    <mergeCell ref="K94:M94"/>
    <mergeCell ref="B95:C95"/>
    <mergeCell ref="F95:G95"/>
    <mergeCell ref="I95:J95"/>
    <mergeCell ref="K95:M95"/>
    <mergeCell ref="B96:C96"/>
    <mergeCell ref="F96:G96"/>
    <mergeCell ref="I96:J96"/>
    <mergeCell ref="K96:M96"/>
    <mergeCell ref="B97:C97"/>
    <mergeCell ref="F97:G97"/>
    <mergeCell ref="I97:J97"/>
    <mergeCell ref="K97:M97"/>
    <mergeCell ref="I101:J101"/>
    <mergeCell ref="K101:M101"/>
    <mergeCell ref="B98:C98"/>
    <mergeCell ref="F98:G98"/>
    <mergeCell ref="I98:J98"/>
    <mergeCell ref="K98:M98"/>
    <mergeCell ref="B99:C99"/>
    <mergeCell ref="F99:G99"/>
    <mergeCell ref="I99:J99"/>
    <mergeCell ref="K99:M99"/>
    <mergeCell ref="A102:B102"/>
    <mergeCell ref="C102:F102"/>
    <mergeCell ref="G102:I102"/>
    <mergeCell ref="J102:K102"/>
    <mergeCell ref="B100:C100"/>
    <mergeCell ref="F100:G100"/>
    <mergeCell ref="I100:J100"/>
    <mergeCell ref="K100:M100"/>
    <mergeCell ref="B101:C101"/>
    <mergeCell ref="F101:G101"/>
  </mergeCells>
  <printOptions/>
  <pageMargins left="0.39369446" right="0.39369446" top="0.39369446" bottom="0.3936944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7"/>
  <sheetViews>
    <sheetView zoomScalePageLayoutView="0" workbookViewId="0" topLeftCell="A1">
      <selection activeCell="B28" sqref="B28:B29"/>
    </sheetView>
  </sheetViews>
  <sheetFormatPr defaultColWidth="8.796875" defaultRowHeight="14.25"/>
  <cols>
    <col min="1" max="3" width="15.09765625" style="0" customWidth="1"/>
    <col min="4" max="4" width="16.69921875" style="0" customWidth="1"/>
  </cols>
  <sheetData>
    <row r="3" ht="14.25">
      <c r="A3" t="s">
        <v>1410</v>
      </c>
    </row>
    <row r="5" spans="1:5" ht="14.25">
      <c r="A5" s="15" t="s">
        <v>1411</v>
      </c>
      <c r="B5" s="34" t="s">
        <v>1412</v>
      </c>
      <c r="C5" s="34" t="s">
        <v>9</v>
      </c>
      <c r="D5" s="35" t="s">
        <v>1413</v>
      </c>
      <c r="E5" s="15" t="s">
        <v>1414</v>
      </c>
    </row>
    <row r="6" spans="1:5" ht="14.25">
      <c r="A6" s="95" t="s">
        <v>1415</v>
      </c>
      <c r="B6" s="95" t="s">
        <v>1416</v>
      </c>
      <c r="C6" s="95">
        <v>410</v>
      </c>
      <c r="D6" s="15" t="s">
        <v>1417</v>
      </c>
      <c r="E6" s="36">
        <v>8</v>
      </c>
    </row>
    <row r="7" spans="1:5" ht="14.25">
      <c r="A7" s="96"/>
      <c r="B7" s="96"/>
      <c r="C7" s="96"/>
      <c r="D7" s="15" t="s">
        <v>1418</v>
      </c>
      <c r="E7" s="36">
        <v>44</v>
      </c>
    </row>
    <row r="8" spans="1:5" ht="14.25">
      <c r="A8" s="90" t="s">
        <v>1419</v>
      </c>
      <c r="B8" s="95" t="s">
        <v>1416</v>
      </c>
      <c r="C8" s="95">
        <v>410</v>
      </c>
      <c r="D8" s="15" t="s">
        <v>1417</v>
      </c>
      <c r="E8" s="36">
        <v>64</v>
      </c>
    </row>
    <row r="9" spans="1:5" ht="14.25">
      <c r="A9" s="90"/>
      <c r="B9" s="96"/>
      <c r="C9" s="96"/>
      <c r="D9" s="15" t="s">
        <v>1418</v>
      </c>
      <c r="E9" s="36">
        <v>124</v>
      </c>
    </row>
    <row r="10" spans="1:5" ht="14.25">
      <c r="A10" s="90" t="s">
        <v>1420</v>
      </c>
      <c r="B10" s="95" t="s">
        <v>1421</v>
      </c>
      <c r="C10" s="95">
        <v>1400</v>
      </c>
      <c r="D10" s="15" t="s">
        <v>1417</v>
      </c>
      <c r="E10" s="36">
        <v>800</v>
      </c>
    </row>
    <row r="11" spans="1:5" ht="14.25">
      <c r="A11" s="90"/>
      <c r="B11" s="96"/>
      <c r="C11" s="96"/>
      <c r="D11" s="15" t="s">
        <v>1418</v>
      </c>
      <c r="E11" s="36">
        <v>222</v>
      </c>
    </row>
    <row r="12" spans="1:5" ht="14.25">
      <c r="A12" s="90" t="s">
        <v>1422</v>
      </c>
      <c r="B12" s="95" t="s">
        <v>1423</v>
      </c>
      <c r="C12" s="95">
        <v>62</v>
      </c>
      <c r="D12" s="15" t="s">
        <v>1417</v>
      </c>
      <c r="E12" s="36">
        <v>47</v>
      </c>
    </row>
    <row r="13" spans="1:5" ht="14.25">
      <c r="A13" s="90"/>
      <c r="B13" s="96"/>
      <c r="C13" s="96"/>
      <c r="D13" s="15" t="s">
        <v>1418</v>
      </c>
      <c r="E13" s="36">
        <v>0</v>
      </c>
    </row>
    <row r="14" spans="1:5" ht="14.25">
      <c r="A14" s="90" t="s">
        <v>1424</v>
      </c>
      <c r="B14" s="95" t="s">
        <v>1416</v>
      </c>
      <c r="C14" s="95">
        <v>85</v>
      </c>
      <c r="D14" s="15" t="s">
        <v>1417</v>
      </c>
      <c r="E14" s="36">
        <v>20</v>
      </c>
    </row>
    <row r="15" spans="1:5" ht="14.25">
      <c r="A15" s="90"/>
      <c r="B15" s="96"/>
      <c r="C15" s="96"/>
      <c r="D15" s="15" t="s">
        <v>1418</v>
      </c>
      <c r="E15" s="36">
        <v>64</v>
      </c>
    </row>
    <row r="16" spans="1:5" ht="14.25">
      <c r="A16" s="90" t="s">
        <v>1425</v>
      </c>
      <c r="B16" s="95" t="s">
        <v>1416</v>
      </c>
      <c r="C16" s="95">
        <v>410</v>
      </c>
      <c r="D16" s="15" t="s">
        <v>1417</v>
      </c>
      <c r="E16" s="36">
        <v>8</v>
      </c>
    </row>
    <row r="17" spans="1:5" ht="14.25">
      <c r="A17" s="90"/>
      <c r="B17" s="96"/>
      <c r="C17" s="96"/>
      <c r="D17" s="15" t="s">
        <v>1418</v>
      </c>
      <c r="E17" s="36">
        <v>8</v>
      </c>
    </row>
    <row r="18" spans="1:5" ht="14.25">
      <c r="A18" s="90" t="s">
        <v>1426</v>
      </c>
      <c r="B18" s="95" t="s">
        <v>1427</v>
      </c>
      <c r="C18" s="95">
        <v>600</v>
      </c>
      <c r="D18" s="15" t="s">
        <v>1417</v>
      </c>
      <c r="E18" s="36">
        <v>24</v>
      </c>
    </row>
    <row r="19" spans="1:5" ht="14.25">
      <c r="A19" s="90"/>
      <c r="B19" s="96"/>
      <c r="C19" s="96"/>
      <c r="D19" s="15" t="s">
        <v>1418</v>
      </c>
      <c r="E19" s="36">
        <v>222</v>
      </c>
    </row>
    <row r="20" spans="1:5" ht="14.25">
      <c r="A20" s="90" t="s">
        <v>1428</v>
      </c>
      <c r="B20" s="95" t="s">
        <v>1429</v>
      </c>
      <c r="C20" s="95">
        <v>668</v>
      </c>
      <c r="D20" s="15" t="s">
        <v>1417</v>
      </c>
      <c r="E20" s="36">
        <v>966</v>
      </c>
    </row>
    <row r="21" spans="1:5" ht="14.25">
      <c r="A21" s="90"/>
      <c r="B21" s="96"/>
      <c r="C21" s="96"/>
      <c r="D21" s="15" t="s">
        <v>1418</v>
      </c>
      <c r="E21" s="36">
        <v>40</v>
      </c>
    </row>
    <row r="22" spans="1:5" ht="14.25">
      <c r="A22" s="90" t="s">
        <v>1430</v>
      </c>
      <c r="B22" s="95" t="s">
        <v>1416</v>
      </c>
      <c r="C22" s="95">
        <v>410</v>
      </c>
      <c r="D22" s="15" t="s">
        <v>1417</v>
      </c>
      <c r="E22" s="36">
        <v>8</v>
      </c>
    </row>
    <row r="23" spans="1:5" ht="14.25">
      <c r="A23" s="90"/>
      <c r="B23" s="96"/>
      <c r="C23" s="96"/>
      <c r="D23" s="15" t="s">
        <v>1418</v>
      </c>
      <c r="E23" s="36">
        <v>328</v>
      </c>
    </row>
    <row r="24" spans="1:5" ht="14.25">
      <c r="A24" s="90" t="s">
        <v>1431</v>
      </c>
      <c r="B24" s="95" t="s">
        <v>1416</v>
      </c>
      <c r="C24" s="95">
        <v>116.5</v>
      </c>
      <c r="D24" s="15" t="s">
        <v>1417</v>
      </c>
      <c r="E24" s="36">
        <v>391</v>
      </c>
    </row>
    <row r="25" spans="1:5" ht="14.25">
      <c r="A25" s="90"/>
      <c r="B25" s="96"/>
      <c r="C25" s="96"/>
      <c r="D25" s="15" t="s">
        <v>1418</v>
      </c>
      <c r="E25" s="36">
        <v>0</v>
      </c>
    </row>
    <row r="26" spans="1:5" ht="14.25">
      <c r="A26" s="90" t="s">
        <v>1432</v>
      </c>
      <c r="B26" s="95" t="s">
        <v>1416</v>
      </c>
      <c r="C26" s="95">
        <v>179.75</v>
      </c>
      <c r="D26" s="15" t="s">
        <v>1417</v>
      </c>
      <c r="E26" s="36">
        <v>337</v>
      </c>
    </row>
    <row r="27" spans="1:5" ht="14.25">
      <c r="A27" s="90"/>
      <c r="B27" s="96"/>
      <c r="C27" s="96"/>
      <c r="D27" s="15" t="s">
        <v>1418</v>
      </c>
      <c r="E27" s="36">
        <v>0</v>
      </c>
    </row>
    <row r="28" spans="1:5" ht="14.25">
      <c r="A28" s="90" t="s">
        <v>1433</v>
      </c>
      <c r="B28" s="95" t="s">
        <v>1434</v>
      </c>
      <c r="C28" s="95">
        <v>160</v>
      </c>
      <c r="D28" s="15" t="s">
        <v>1417</v>
      </c>
      <c r="E28" s="36">
        <v>100</v>
      </c>
    </row>
    <row r="29" spans="1:5" ht="14.25">
      <c r="A29" s="90"/>
      <c r="B29" s="96"/>
      <c r="C29" s="96"/>
      <c r="D29" s="15" t="s">
        <v>1418</v>
      </c>
      <c r="E29" s="36">
        <v>0</v>
      </c>
    </row>
    <row r="30" spans="1:5" ht="14.25">
      <c r="A30" s="90" t="s">
        <v>1435</v>
      </c>
      <c r="B30" s="95" t="s">
        <v>1436</v>
      </c>
      <c r="C30" s="95">
        <v>3250</v>
      </c>
      <c r="D30" s="15" t="s">
        <v>1417</v>
      </c>
      <c r="E30" s="36">
        <v>1468</v>
      </c>
    </row>
    <row r="31" spans="1:5" ht="14.25">
      <c r="A31" s="90"/>
      <c r="B31" s="96"/>
      <c r="C31" s="96"/>
      <c r="D31" s="15" t="s">
        <v>1418</v>
      </c>
      <c r="E31" s="36">
        <v>0</v>
      </c>
    </row>
    <row r="32" spans="1:5" ht="14.25">
      <c r="A32" s="90" t="s">
        <v>1437</v>
      </c>
      <c r="B32" s="95" t="s">
        <v>1436</v>
      </c>
      <c r="C32" s="95">
        <v>7</v>
      </c>
      <c r="D32" s="15" t="s">
        <v>1417</v>
      </c>
      <c r="E32" s="36">
        <v>24</v>
      </c>
    </row>
    <row r="33" spans="1:5" ht="14.25">
      <c r="A33" s="95"/>
      <c r="B33" s="97"/>
      <c r="C33" s="97"/>
      <c r="D33" s="35" t="s">
        <v>1418</v>
      </c>
      <c r="E33" s="37">
        <v>0</v>
      </c>
    </row>
    <row r="34" spans="1:5" ht="14.25">
      <c r="A34" s="93" t="s">
        <v>1438</v>
      </c>
      <c r="B34" s="95" t="s">
        <v>1416</v>
      </c>
      <c r="C34" s="90">
        <v>296.25</v>
      </c>
      <c r="D34" s="15" t="s">
        <v>1417</v>
      </c>
      <c r="E34" s="36">
        <v>4551</v>
      </c>
    </row>
    <row r="35" spans="1:5" ht="14.25">
      <c r="A35" s="94"/>
      <c r="B35" s="96"/>
      <c r="C35" s="90"/>
      <c r="D35" s="15" t="s">
        <v>1418</v>
      </c>
      <c r="E35" s="36">
        <v>0</v>
      </c>
    </row>
    <row r="36" spans="1:5" ht="14.25">
      <c r="A36" s="92"/>
      <c r="B36" s="92"/>
      <c r="C36" s="90" t="s">
        <v>1439</v>
      </c>
      <c r="D36" s="15" t="s">
        <v>1417</v>
      </c>
      <c r="E36" s="36">
        <v>8816</v>
      </c>
    </row>
    <row r="37" spans="1:5" ht="14.25">
      <c r="A37" s="92"/>
      <c r="B37" s="92"/>
      <c r="C37" s="90"/>
      <c r="D37" s="15" t="s">
        <v>1418</v>
      </c>
      <c r="E37" s="36">
        <v>1052</v>
      </c>
    </row>
    <row r="38" spans="1:5" ht="14.25">
      <c r="A38" s="92"/>
      <c r="B38" s="92"/>
      <c r="C38" s="92"/>
      <c r="D38" s="38"/>
      <c r="E38" s="39"/>
    </row>
    <row r="39" spans="1:5" ht="14.25">
      <c r="A39" s="92"/>
      <c r="B39" s="92"/>
      <c r="C39" s="92"/>
      <c r="D39" s="38"/>
      <c r="E39" s="39"/>
    </row>
    <row r="40" spans="1:5" ht="14.25">
      <c r="A40" s="92"/>
      <c r="B40" s="92"/>
      <c r="C40" s="92"/>
      <c r="D40" s="38"/>
      <c r="E40" s="39"/>
    </row>
    <row r="41" spans="1:5" ht="14.25">
      <c r="A41" s="92"/>
      <c r="B41" s="92"/>
      <c r="C41" s="92"/>
      <c r="D41" s="38"/>
      <c r="E41" s="39"/>
    </row>
    <row r="42" spans="1:5" ht="14.25">
      <c r="A42" s="92"/>
      <c r="B42" s="92"/>
      <c r="C42" s="92"/>
      <c r="D42" s="38"/>
      <c r="E42" s="39"/>
    </row>
    <row r="43" spans="1:5" ht="14.25">
      <c r="A43" s="92"/>
      <c r="B43" s="92"/>
      <c r="C43" s="92"/>
      <c r="D43" s="38"/>
      <c r="E43" s="39"/>
    </row>
    <row r="44" spans="1:5" ht="14.25">
      <c r="A44" s="92"/>
      <c r="B44" s="92"/>
      <c r="C44" s="92"/>
      <c r="D44" s="38"/>
      <c r="E44" s="39"/>
    </row>
    <row r="45" spans="1:5" ht="14.25">
      <c r="A45" s="92"/>
      <c r="B45" s="92"/>
      <c r="C45" s="92"/>
      <c r="D45" s="38"/>
      <c r="E45" s="39"/>
    </row>
    <row r="46" spans="1:5" ht="14.25">
      <c r="A46" s="92"/>
      <c r="B46" s="92"/>
      <c r="C46" s="92"/>
      <c r="D46" s="38"/>
      <c r="E46" s="39"/>
    </row>
    <row r="47" spans="1:5" ht="14.25">
      <c r="A47" s="92"/>
      <c r="B47" s="92"/>
      <c r="C47" s="92"/>
      <c r="D47" s="38"/>
      <c r="E47" s="39"/>
    </row>
  </sheetData>
  <sheetProtection/>
  <mergeCells count="63"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przetOpisKrucz</dc:title>
  <dc:subject/>
  <dc:creator>lukasz</dc:creator>
  <cp:keywords/>
  <dc:description/>
  <cp:lastModifiedBy>przemyslaw.pierunek</cp:lastModifiedBy>
  <cp:lastPrinted>2020-10-23T12:07:11Z</cp:lastPrinted>
  <dcterms:created xsi:type="dcterms:W3CDTF">2020-09-24T12:07:22Z</dcterms:created>
  <dcterms:modified xsi:type="dcterms:W3CDTF">2020-11-03T09:33:33Z</dcterms:modified>
  <cp:category/>
  <cp:version/>
  <cp:contentType/>
  <cp:contentStatus/>
</cp:coreProperties>
</file>