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Rgh00110391-009\1 ZAMÓWIENIA\2024 POSTĘPOWANIA\RZP_46_OZŻW_2024_EG_symulatory\SWZ i załączniki\"/>
    </mc:Choice>
  </mc:AlternateContent>
  <bookViews>
    <workbookView xWindow="0" yWindow="0" windowWidth="28800" windowHeight="1230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OFERTY'!$B$1:$R$55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OFERTY'!$24:$25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3" l="1"/>
  <c r="O28" i="13" s="1"/>
  <c r="M28" i="13"/>
  <c r="E28" i="13" l="1"/>
  <c r="M30" i="13" l="1"/>
  <c r="N30" i="13" s="1"/>
  <c r="O30" i="13" l="1"/>
  <c r="A28" i="13" l="1"/>
  <c r="A30" i="13"/>
  <c r="M33" i="15" l="1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D8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M8" i="15"/>
  <c r="C8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L8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I8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H8" i="15"/>
  <c r="C14" i="15"/>
  <c r="K8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G8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E8" i="15"/>
  <c r="K16" i="15"/>
  <c r="H10" i="15"/>
  <c r="E30" i="13"/>
  <c r="G7" i="15" l="1"/>
  <c r="H6" i="15" l="1"/>
  <c r="G6" i="15"/>
  <c r="G5" i="15"/>
  <c r="H7" i="15"/>
  <c r="I30" i="13"/>
  <c r="I28" i="13"/>
  <c r="I6" i="15" l="1"/>
  <c r="L6" i="15"/>
  <c r="C6" i="15"/>
  <c r="M29" i="13"/>
  <c r="C7" i="15"/>
  <c r="C4" i="15"/>
  <c r="I27" i="13" s="1"/>
  <c r="H4" i="15"/>
  <c r="N27" i="13" s="1"/>
  <c r="G4" i="15"/>
  <c r="M27" i="13" s="1"/>
  <c r="J30" i="13"/>
  <c r="K30" i="13" s="1"/>
  <c r="C5" i="15"/>
  <c r="H5" i="15"/>
  <c r="I5" i="15"/>
  <c r="I7" i="15"/>
  <c r="J28" i="13"/>
  <c r="K6" i="15"/>
  <c r="P28" i="13"/>
  <c r="P30" i="13"/>
  <c r="M6" i="15" l="1"/>
  <c r="D6" i="15"/>
  <c r="E6" i="15"/>
  <c r="N29" i="13"/>
  <c r="Q30" i="13"/>
  <c r="D4" i="15"/>
  <c r="D7" i="15"/>
  <c r="K7" i="15"/>
  <c r="K5" i="15"/>
  <c r="I4" i="15"/>
  <c r="D5" i="15"/>
  <c r="O29" i="13"/>
  <c r="K4" i="15"/>
  <c r="P27" i="13" s="1"/>
  <c r="H2" i="15"/>
  <c r="N26" i="13" s="1"/>
  <c r="G2" i="15"/>
  <c r="M26" i="13" s="1"/>
  <c r="C2" i="15"/>
  <c r="I26" i="13" s="1"/>
  <c r="I29" i="13"/>
  <c r="Q28" i="13"/>
  <c r="K28" i="13"/>
  <c r="R30" i="13"/>
  <c r="P29" i="13" l="1"/>
  <c r="J29" i="13"/>
  <c r="L4" i="15"/>
  <c r="L7" i="15"/>
  <c r="E4" i="15"/>
  <c r="E7" i="15"/>
  <c r="E5" i="15"/>
  <c r="L5" i="15"/>
  <c r="K2" i="15"/>
  <c r="P26" i="13" s="1"/>
  <c r="I2" i="15"/>
  <c r="O26" i="13" s="1"/>
  <c r="O27" i="13"/>
  <c r="J27" i="13"/>
  <c r="R28" i="13"/>
  <c r="D2" i="15"/>
  <c r="J26" i="13" s="1"/>
  <c r="Q29" i="13" l="1"/>
  <c r="K29" i="13"/>
  <c r="Q27" i="13"/>
  <c r="M4" i="15"/>
  <c r="M7" i="15"/>
  <c r="M5" i="15"/>
  <c r="K17" i="13"/>
  <c r="L2" i="15"/>
  <c r="Q26" i="13" s="1"/>
  <c r="K27" i="13"/>
  <c r="E2" i="15"/>
  <c r="R29" i="13" l="1"/>
  <c r="R27" i="13"/>
  <c r="M2" i="15"/>
  <c r="R26" i="13" s="1"/>
  <c r="K26" i="13"/>
  <c r="I17" i="13"/>
  <c r="F17" i="13" l="1"/>
</calcChain>
</file>

<file path=xl/sharedStrings.xml><?xml version="1.0" encoding="utf-8"?>
<sst xmlns="http://schemas.openxmlformats.org/spreadsheetml/2006/main" count="154" uniqueCount="132">
  <si>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</si>
  <si>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</si>
  <si>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</si>
  <si>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</si>
  <si>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</si>
  <si>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</si>
  <si>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</si>
  <si>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</si>
  <si>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</si>
  <si>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</si>
  <si>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</si>
  <si>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</si>
  <si>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</si>
  <si>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</si>
  <si>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</si>
  <si>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</si>
  <si>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</si>
  <si>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</si>
  <si>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</si>
  <si>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</si>
  <si>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</si>
  <si>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</si>
  <si>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</si>
  <si>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</si>
  <si>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</si>
  <si>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</si>
  <si>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</si>
  <si>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</si>
  <si>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</si>
  <si>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</si>
  <si>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</si>
  <si>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</si>
  <si>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</si>
  <si>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</si>
  <si>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</si>
  <si>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</si>
  <si>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</si>
  <si>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</si>
  <si>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</si>
  <si>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</si>
  <si>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</si>
  <si>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</si>
  <si>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</si>
  <si>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</si>
  <si>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</si>
  <si>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</si>
  <si>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</si>
  <si>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</si>
  <si>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</si>
  <si>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</si>
  <si>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</si>
  <si>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</si>
  <si>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</si>
  <si>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</si>
  <si>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</si>
  <si>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</si>
  <si>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</si>
  <si>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</si>
  <si>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</si>
  <si>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</si>
  <si>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</si>
  <si>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</si>
  <si>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</si>
  <si>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</si>
  <si>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</si>
  <si>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</si>
  <si>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</si>
  <si>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</si>
  <si>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</si>
  <si>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</si>
  <si>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</si>
  <si>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</si>
  <si>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</si>
  <si>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</si>
  <si>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</si>
  <si>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</si>
  <si>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</si>
  <si>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</si>
  <si>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</si>
  <si>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</si>
  <si>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</si>
  <si>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</si>
  <si>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</si>
  <si>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</si>
  <si>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</si>
  <si>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</si>
  <si>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</si>
  <si>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</si>
  <si>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</si>
  <si>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</si>
  <si>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</si>
  <si>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</si>
  <si>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</si>
  <si>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</si>
  <si>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</si>
  <si>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</si>
  <si>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</si>
  <si>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</si>
  <si>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</si>
  <si>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</si>
  <si>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Załącznik nr 2 do SWZ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</si>
  <si>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</si>
  <si>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</si>
  <si>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</si>
  <si>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</si>
  <si>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</si>
  <si>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</si>
  <si>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</si>
  <si>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</si>
  <si>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</si>
  <si>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</si>
  <si>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</si>
  <si>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</si>
  <si>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</si>
  <si>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Wartość netto
(w zł.) ZP</t>
  </si>
  <si>
    <t>Wartość VAT
(w zł.)ZP</t>
  </si>
  <si>
    <t>Wartość brutto
(w zł.)ZP</t>
  </si>
  <si>
    <t>Wartość netto
(w zł.) PO</t>
  </si>
  <si>
    <t>ZAKRES PODSTAWOWY (ZP)</t>
  </si>
  <si>
    <t>Wartość VAT
(w zł.) PO</t>
  </si>
  <si>
    <t>Wartość brutto
(w zł.) PO</t>
  </si>
  <si>
    <t>PRAWO OPCJI
ilość</t>
  </si>
  <si>
    <t>ZAKRES PODST 
ilość</t>
  </si>
  <si>
    <t>szt.</t>
  </si>
  <si>
    <t>RZP/        /OZŻW/2024</t>
  </si>
  <si>
    <t>DOSTAWA SYMULATORÓW DLA ŻW</t>
  </si>
  <si>
    <t>Symulator nauki jazdy</t>
  </si>
  <si>
    <t>Symulator refleksu</t>
  </si>
  <si>
    <t xml:space="preserve">ZAKRES OBJĘTY PRAWEM OPCJI (PO) </t>
  </si>
  <si>
    <t xml:space="preserve">Termin realizacji </t>
  </si>
  <si>
    <t>K1 - cena</t>
  </si>
  <si>
    <t>01-163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</si>
</sst>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6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i/>
      <sz val="8.5"/>
      <color rgb="FFC00000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0000CC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rgb="FF0000CC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n">
        <color rgb="FFFF0000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ck">
        <color rgb="FF0000CC"/>
      </left>
      <right/>
      <top style="medium">
        <color auto="1"/>
      </top>
      <bottom style="thin">
        <color indexed="64"/>
      </bottom>
      <diagonal/>
    </border>
    <border>
      <left style="hair">
        <color theme="0" tint="-0.499984740745262"/>
      </left>
      <right/>
      <top/>
      <bottom style="thin">
        <color rgb="FFFF000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rgb="FF0000CC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</cellStyleXfs>
  <cellXfs count="234">
    <xf numFmtId="0" fontId="0" fillId="0" borderId="0" xfId="0"/>
    <xf numFmtId="0" fontId="28" fillId="13" borderId="0" xfId="0" applyFont="1" applyFill="1" applyBorder="1" applyProtection="1"/>
    <xf numFmtId="0" fontId="31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Protection="1"/>
    <xf numFmtId="0" fontId="6" fillId="13" borderId="0" xfId="0" applyFont="1" applyFill="1" applyProtection="1"/>
    <xf numFmtId="0" fontId="25" fillId="13" borderId="0" xfId="0" applyFont="1" applyFill="1" applyProtection="1"/>
    <xf numFmtId="0" fontId="13" fillId="13" borderId="0" xfId="0" applyFont="1" applyFill="1" applyProtection="1"/>
    <xf numFmtId="0" fontId="13" fillId="13" borderId="0" xfId="0" applyFont="1" applyFill="1" applyBorder="1" applyAlignment="1" applyProtection="1">
      <alignment horizontal="center"/>
    </xf>
    <xf numFmtId="0" fontId="22" fillId="13" borderId="0" xfId="0" applyFont="1" applyFill="1" applyBorder="1" applyAlignment="1" applyProtection="1">
      <alignment horizontal="right" vertical="center"/>
    </xf>
    <xf numFmtId="166" fontId="13" fillId="13" borderId="0" xfId="0" applyNumberFormat="1" applyFont="1" applyFill="1" applyBorder="1" applyAlignment="1" applyProtection="1">
      <alignment horizontal="center"/>
    </xf>
    <xf numFmtId="0" fontId="26" fillId="12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Alignment="1" applyProtection="1"/>
    <xf numFmtId="0" fontId="14" fillId="13" borderId="0" xfId="0" applyFont="1" applyFill="1" applyBorder="1" applyProtection="1"/>
    <xf numFmtId="0" fontId="11" fillId="13" borderId="0" xfId="0" applyFont="1" applyFill="1" applyBorder="1" applyProtection="1"/>
    <xf numFmtId="0" fontId="14" fillId="13" borderId="0" xfId="0" applyFont="1" applyFill="1" applyProtection="1"/>
    <xf numFmtId="0" fontId="24" fillId="12" borderId="0" xfId="0" applyFont="1" applyFill="1" applyBorder="1" applyAlignment="1" applyProtection="1">
      <alignment horizontal="right" vertical="center"/>
    </xf>
    <xf numFmtId="0" fontId="34" fillId="13" borderId="0" xfId="0" applyFont="1" applyFill="1" applyBorder="1" applyAlignment="1" applyProtection="1"/>
    <xf numFmtId="0" fontId="21" fillId="5" borderId="2" xfId="0" applyFont="1" applyFill="1" applyBorder="1" applyProtection="1"/>
    <xf numFmtId="0" fontId="23" fillId="5" borderId="3" xfId="0" applyFont="1" applyFill="1" applyBorder="1" applyProtection="1"/>
    <xf numFmtId="0" fontId="23" fillId="5" borderId="4" xfId="0" applyFont="1" applyFill="1" applyBorder="1" applyProtection="1"/>
    <xf numFmtId="0" fontId="38" fillId="6" borderId="13" xfId="0" applyFont="1" applyFill="1" applyBorder="1" applyProtection="1"/>
    <xf numFmtId="0" fontId="39" fillId="6" borderId="14" xfId="0" applyFont="1" applyFill="1" applyBorder="1" applyProtection="1"/>
    <xf numFmtId="0" fontId="39" fillId="6" borderId="15" xfId="0" applyFont="1" applyFill="1" applyBorder="1" applyProtection="1"/>
    <xf numFmtId="166" fontId="9" fillId="11" borderId="30" xfId="0" applyNumberFormat="1" applyFont="1" applyFill="1" applyBorder="1" applyAlignment="1" applyProtection="1">
      <alignment horizontal="center"/>
    </xf>
    <xf numFmtId="0" fontId="41" fillId="13" borderId="0" xfId="0" applyFont="1" applyFill="1" applyBorder="1" applyAlignment="1" applyProtection="1">
      <alignment horizontal="right" vertical="center"/>
    </xf>
    <xf numFmtId="0" fontId="40" fillId="12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0" fontId="6" fillId="11" borderId="0" xfId="0" applyFont="1" applyFill="1" applyBorder="1" applyAlignment="1" applyProtection="1">
      <alignment vertical="center"/>
    </xf>
    <xf numFmtId="0" fontId="34" fillId="11" borderId="0" xfId="0" applyFont="1" applyFill="1" applyBorder="1" applyAlignment="1" applyProtection="1"/>
    <xf numFmtId="0" fontId="6" fillId="13" borderId="33" xfId="0" applyFont="1" applyFill="1" applyBorder="1" applyProtection="1"/>
    <xf numFmtId="0" fontId="40" fillId="13" borderId="0" xfId="0" applyFont="1" applyFill="1" applyBorder="1" applyAlignment="1" applyProtection="1">
      <alignment horizontal="right" vertical="center" wrapText="1"/>
    </xf>
    <xf numFmtId="0" fontId="11" fillId="13" borderId="34" xfId="0" applyFont="1" applyFill="1" applyBorder="1" applyAlignment="1" applyProtection="1">
      <alignment horizontal="center"/>
    </xf>
    <xf numFmtId="0" fontId="0" fillId="0" borderId="0" xfId="0" applyProtection="1"/>
    <xf numFmtId="0" fontId="25" fillId="13" borderId="38" xfId="0" applyFont="1" applyFill="1" applyBorder="1" applyAlignment="1" applyProtection="1"/>
    <xf numFmtId="0" fontId="34" fillId="13" borderId="32" xfId="0" applyFont="1" applyFill="1" applyBorder="1" applyAlignment="1" applyProtection="1"/>
    <xf numFmtId="0" fontId="6" fillId="11" borderId="36" xfId="0" applyFont="1" applyFill="1" applyBorder="1" applyProtection="1"/>
    <xf numFmtId="0" fontId="6" fillId="13" borderId="29" xfId="0" applyFont="1" applyFill="1" applyBorder="1" applyProtection="1"/>
    <xf numFmtId="0" fontId="25" fillId="13" borderId="32" xfId="0" applyFont="1" applyFill="1" applyBorder="1" applyAlignment="1" applyProtection="1"/>
    <xf numFmtId="0" fontId="43" fillId="13" borderId="0" xfId="0" applyFont="1" applyFill="1" applyBorder="1" applyAlignment="1" applyProtection="1">
      <alignment horizontal="left"/>
    </xf>
    <xf numFmtId="0" fontId="19" fillId="13" borderId="0" xfId="0" applyFont="1" applyFill="1" applyBorder="1" applyAlignment="1" applyProtection="1"/>
    <xf numFmtId="0" fontId="26" fillId="13" borderId="0" xfId="0" applyFont="1" applyFill="1" applyBorder="1" applyAlignment="1" applyProtection="1"/>
    <xf numFmtId="0" fontId="11" fillId="3" borderId="34" xfId="0" applyFont="1" applyFill="1" applyBorder="1" applyAlignment="1" applyProtection="1">
      <alignment horizontal="center"/>
    </xf>
    <xf numFmtId="167" fontId="9" fillId="11" borderId="22" xfId="0" applyNumberFormat="1" applyFont="1" applyFill="1" applyBorder="1" applyAlignment="1" applyProtection="1">
      <alignment horizontal="center"/>
    </xf>
    <xf numFmtId="0" fontId="13" fillId="13" borderId="0" xfId="0" applyFont="1" applyFill="1" applyBorder="1" applyAlignment="1" applyProtection="1">
      <protection locked="0"/>
    </xf>
    <xf numFmtId="0" fontId="34" fillId="13" borderId="36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0" fontId="11" fillId="13" borderId="31" xfId="0" applyFont="1" applyFill="1" applyBorder="1" applyAlignment="1" applyProtection="1">
      <alignment horizontal="center"/>
    </xf>
    <xf numFmtId="0" fontId="44" fillId="13" borderId="36" xfId="0" applyFont="1" applyFill="1" applyBorder="1" applyAlignment="1" applyProtection="1">
      <alignment horizontal="left"/>
    </xf>
    <xf numFmtId="0" fontId="11" fillId="13" borderId="0" xfId="0" applyFont="1" applyFill="1" applyBorder="1" applyAlignment="1" applyProtection="1">
      <alignment horizontal="right"/>
    </xf>
    <xf numFmtId="0" fontId="5" fillId="13" borderId="0" xfId="1" applyNumberFormat="1" applyFont="1" applyFill="1" applyBorder="1" applyAlignment="1" applyProtection="1">
      <alignment horizontal="right" vertical="center" wrapText="1"/>
    </xf>
    <xf numFmtId="0" fontId="5" fillId="13" borderId="0" xfId="1" applyNumberFormat="1" applyFont="1" applyFill="1" applyBorder="1" applyAlignment="1" applyProtection="1">
      <alignment horizontal="right" vertical="center"/>
    </xf>
    <xf numFmtId="0" fontId="6" fillId="13" borderId="37" xfId="0" applyFont="1" applyFill="1" applyBorder="1" applyProtection="1"/>
    <xf numFmtId="0" fontId="12" fillId="0" borderId="0" xfId="0" applyFont="1" applyProtection="1"/>
    <xf numFmtId="0" fontId="12" fillId="11" borderId="0" xfId="0" applyFont="1" applyFill="1" applyBorder="1" applyProtection="1"/>
    <xf numFmtId="0" fontId="0" fillId="11" borderId="0" xfId="0" applyFill="1" applyBorder="1" applyProtection="1"/>
    <xf numFmtId="0" fontId="5" fillId="13" borderId="32" xfId="1" applyNumberFormat="1" applyFont="1" applyFill="1" applyBorder="1" applyAlignment="1" applyProtection="1">
      <alignment horizontal="right" vertical="center" wrapText="1"/>
    </xf>
    <xf numFmtId="0" fontId="46" fillId="13" borderId="32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1" borderId="0" xfId="0" applyFont="1" applyFill="1" applyProtection="1"/>
    <xf numFmtId="0" fontId="14" fillId="11" borderId="0" xfId="0" applyFont="1" applyFill="1" applyProtection="1"/>
    <xf numFmtId="0" fontId="11" fillId="11" borderId="0" xfId="0" applyFont="1" applyFill="1" applyProtection="1"/>
    <xf numFmtId="0" fontId="17" fillId="11" borderId="0" xfId="0" applyFont="1" applyFill="1" applyProtection="1"/>
    <xf numFmtId="0" fontId="14" fillId="0" borderId="0" xfId="0" applyFont="1" applyProtection="1"/>
    <xf numFmtId="0" fontId="11" fillId="0" borderId="0" xfId="0" applyFont="1" applyProtection="1"/>
    <xf numFmtId="0" fontId="27" fillId="13" borderId="0" xfId="0" applyFont="1" applyFill="1" applyBorder="1" applyProtection="1"/>
    <xf numFmtId="0" fontId="32" fillId="13" borderId="0" xfId="0" applyFont="1" applyFill="1" applyBorder="1" applyAlignment="1" applyProtection="1">
      <alignment horizontal="left" vertical="center"/>
    </xf>
    <xf numFmtId="0" fontId="22" fillId="15" borderId="0" xfId="0" applyFont="1" applyFill="1" applyBorder="1" applyAlignment="1" applyProtection="1">
      <alignment vertical="center"/>
    </xf>
    <xf numFmtId="0" fontId="25" fillId="15" borderId="0" xfId="0" applyFont="1" applyFill="1" applyBorder="1" applyAlignment="1" applyProtection="1">
      <alignment horizontal="right" vertical="center"/>
    </xf>
    <xf numFmtId="0" fontId="22" fillId="15" borderId="0" xfId="0" applyFont="1" applyFill="1" applyBorder="1" applyAlignment="1" applyProtection="1">
      <alignment vertical="top"/>
    </xf>
    <xf numFmtId="0" fontId="25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/>
    </xf>
    <xf numFmtId="0" fontId="26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 wrapText="1"/>
    </xf>
    <xf numFmtId="0" fontId="42" fillId="15" borderId="0" xfId="0" applyFont="1" applyFill="1" applyBorder="1" applyAlignment="1" applyProtection="1">
      <alignment horizontal="right" vertical="center"/>
    </xf>
    <xf numFmtId="0" fontId="19" fillId="15" borderId="0" xfId="0" applyFont="1" applyFill="1" applyBorder="1" applyAlignment="1" applyProtection="1">
      <alignment horizontal="right" vertical="center"/>
    </xf>
    <xf numFmtId="167" fontId="13" fillId="11" borderId="51" xfId="0" applyNumberFormat="1" applyFont="1" applyFill="1" applyBorder="1" applyAlignment="1" applyProtection="1">
      <alignment horizontal="center"/>
      <protection locked="0"/>
    </xf>
    <xf numFmtId="49" fontId="13" fillId="11" borderId="51" xfId="0" applyNumberFormat="1" applyFont="1" applyFill="1" applyBorder="1" applyAlignment="1" applyProtection="1">
      <protection locked="0"/>
    </xf>
    <xf numFmtId="166" fontId="13" fillId="11" borderId="60" xfId="0" applyNumberFormat="1" applyFont="1" applyFill="1" applyBorder="1" applyAlignment="1" applyProtection="1">
      <alignment horizontal="center"/>
      <protection locked="0"/>
    </xf>
    <xf numFmtId="0" fontId="19" fillId="13" borderId="39" xfId="0" applyFont="1" applyFill="1" applyBorder="1" applyAlignment="1" applyProtection="1"/>
    <xf numFmtId="0" fontId="6" fillId="13" borderId="35" xfId="0" applyFont="1" applyFill="1" applyBorder="1" applyProtection="1"/>
    <xf numFmtId="0" fontId="6" fillId="13" borderId="32" xfId="0" applyFont="1" applyFill="1" applyBorder="1" applyProtection="1"/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5" fillId="2" borderId="7" xfId="1" applyNumberFormat="1" applyFont="1" applyFill="1" applyBorder="1" applyAlignment="1" applyProtection="1">
      <alignment horizontal="center" vertical="center" wrapText="1"/>
    </xf>
    <xf numFmtId="4" fontId="37" fillId="6" borderId="16" xfId="1" applyNumberFormat="1" applyFont="1" applyFill="1" applyBorder="1" applyAlignment="1" applyProtection="1">
      <alignment horizontal="center" vertical="center" wrapText="1"/>
    </xf>
    <xf numFmtId="0" fontId="51" fillId="0" borderId="0" xfId="0" applyFont="1" applyProtection="1"/>
    <xf numFmtId="0" fontId="33" fillId="13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3" borderId="0" xfId="0" applyFont="1" applyFill="1" applyAlignment="1" applyProtection="1">
      <alignment horizontal="center"/>
    </xf>
    <xf numFmtId="0" fontId="51" fillId="0" borderId="0" xfId="0" applyFont="1" applyAlignment="1" applyProtection="1">
      <alignment horizontal="center"/>
    </xf>
    <xf numFmtId="0" fontId="52" fillId="0" borderId="0" xfId="0" applyFont="1" applyProtection="1"/>
    <xf numFmtId="164" fontId="52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3" fillId="0" borderId="0" xfId="5" applyFont="1" applyProtection="1"/>
    <xf numFmtId="0" fontId="54" fillId="13" borderId="0" xfId="0" applyFont="1" applyFill="1" applyAlignment="1" applyProtection="1">
      <alignment horizontal="center"/>
    </xf>
    <xf numFmtId="0" fontId="55" fillId="13" borderId="0" xfId="0" applyFont="1" applyFill="1" applyAlignment="1" applyProtection="1">
      <alignment horizontal="center"/>
    </xf>
    <xf numFmtId="0" fontId="56" fillId="13" borderId="1" xfId="0" applyFont="1" applyFill="1" applyBorder="1"/>
    <xf numFmtId="0" fontId="51" fillId="2" borderId="0" xfId="0" applyFont="1" applyFill="1" applyProtection="1"/>
    <xf numFmtId="0" fontId="57" fillId="13" borderId="1" xfId="0" applyFont="1" applyFill="1" applyBorder="1" applyProtection="1"/>
    <xf numFmtId="0" fontId="57" fillId="13" borderId="67" xfId="0" applyFont="1" applyFill="1" applyBorder="1" applyProtection="1"/>
    <xf numFmtId="0" fontId="51" fillId="0" borderId="17" xfId="0" applyFont="1" applyBorder="1" applyProtection="1"/>
    <xf numFmtId="0" fontId="51" fillId="0" borderId="18" xfId="0" applyFont="1" applyBorder="1" applyProtection="1"/>
    <xf numFmtId="0" fontId="51" fillId="0" borderId="66" xfId="0" applyFont="1" applyBorder="1" applyProtection="1"/>
    <xf numFmtId="0" fontId="51" fillId="0" borderId="42" xfId="0" applyFont="1" applyBorder="1" applyProtection="1"/>
    <xf numFmtId="0" fontId="51" fillId="0" borderId="0" xfId="0" applyFont="1" applyBorder="1" applyProtection="1"/>
    <xf numFmtId="49" fontId="29" fillId="0" borderId="44" xfId="0" applyNumberFormat="1" applyFont="1" applyBorder="1" applyAlignment="1" applyProtection="1">
      <alignment vertical="center" wrapText="1"/>
      <protection locked="0"/>
    </xf>
    <xf numFmtId="0" fontId="59" fillId="0" borderId="0" xfId="0" applyFont="1" applyProtection="1"/>
    <xf numFmtId="0" fontId="10" fillId="9" borderId="10" xfId="1" applyNumberFormat="1" applyFont="1" applyFill="1" applyBorder="1" applyAlignment="1">
      <alignment horizontal="center" vertical="center"/>
    </xf>
    <xf numFmtId="0" fontId="7" fillId="9" borderId="12" xfId="1" applyNumberFormat="1" applyFont="1" applyFill="1" applyBorder="1" applyAlignment="1">
      <alignment horizontal="left" vertical="center"/>
    </xf>
    <xf numFmtId="0" fontId="8" fillId="9" borderId="12" xfId="1" applyNumberFormat="1" applyFont="1" applyFill="1" applyBorder="1" applyAlignment="1">
      <alignment horizontal="left" vertical="center"/>
    </xf>
    <xf numFmtId="4" fontId="7" fillId="9" borderId="12" xfId="1" applyNumberFormat="1" applyFont="1" applyFill="1" applyBorder="1" applyAlignment="1">
      <alignment horizontal="right" vertical="center"/>
    </xf>
    <xf numFmtId="4" fontId="7" fillId="10" borderId="70" xfId="1" applyNumberFormat="1" applyFont="1" applyFill="1" applyBorder="1" applyAlignment="1">
      <alignment horizontal="right" vertical="center"/>
    </xf>
    <xf numFmtId="4" fontId="7" fillId="10" borderId="71" xfId="1" applyNumberFormat="1" applyFont="1" applyFill="1" applyBorder="1" applyAlignment="1">
      <alignment horizontal="right" vertical="center"/>
    </xf>
    <xf numFmtId="4" fontId="7" fillId="9" borderId="72" xfId="1" applyNumberFormat="1" applyFont="1" applyFill="1" applyBorder="1" applyAlignment="1">
      <alignment horizontal="right" vertical="center"/>
    </xf>
    <xf numFmtId="4" fontId="7" fillId="10" borderId="73" xfId="1" applyNumberFormat="1" applyFont="1" applyFill="1" applyBorder="1" applyAlignment="1">
      <alignment horizontal="right" vertical="center"/>
    </xf>
    <xf numFmtId="0" fontId="9" fillId="14" borderId="68" xfId="1" applyNumberFormat="1" applyFont="1" applyFill="1" applyBorder="1" applyAlignment="1">
      <alignment horizontal="center" vertical="center"/>
    </xf>
    <xf numFmtId="4" fontId="9" fillId="14" borderId="68" xfId="1" applyNumberFormat="1" applyFont="1" applyFill="1" applyBorder="1" applyAlignment="1">
      <alignment horizontal="right" vertical="center"/>
    </xf>
    <xf numFmtId="4" fontId="9" fillId="14" borderId="69" xfId="1" applyNumberFormat="1" applyFont="1" applyFill="1" applyBorder="1" applyAlignment="1">
      <alignment horizontal="right" vertical="center"/>
    </xf>
    <xf numFmtId="4" fontId="60" fillId="2" borderId="10" xfId="1" applyNumberFormat="1" applyFont="1" applyFill="1" applyBorder="1" applyAlignment="1" applyProtection="1">
      <alignment horizontal="center" vertical="center" wrapText="1"/>
    </xf>
    <xf numFmtId="0" fontId="15" fillId="9" borderId="0" xfId="1" applyNumberFormat="1" applyFont="1" applyFill="1" applyBorder="1" applyAlignment="1">
      <alignment horizontal="right" vertical="center"/>
    </xf>
    <xf numFmtId="0" fontId="7" fillId="9" borderId="0" xfId="1" applyNumberFormat="1" applyFont="1" applyFill="1" applyBorder="1" applyAlignment="1">
      <alignment horizontal="left" vertical="center"/>
    </xf>
    <xf numFmtId="4" fontId="7" fillId="8" borderId="65" xfId="1" applyNumberFormat="1" applyFont="1" applyFill="1" applyBorder="1" applyAlignment="1">
      <alignment horizontal="right" vertical="center"/>
    </xf>
    <xf numFmtId="0" fontId="9" fillId="14" borderId="11" xfId="1" applyNumberFormat="1" applyFont="1" applyFill="1" applyBorder="1" applyAlignment="1">
      <alignment horizontal="center" vertical="center"/>
    </xf>
    <xf numFmtId="4" fontId="9" fillId="14" borderId="19" xfId="1" applyNumberFormat="1" applyFont="1" applyFill="1" applyBorder="1" applyAlignment="1">
      <alignment horizontal="right" vertical="center"/>
    </xf>
    <xf numFmtId="4" fontId="9" fillId="14" borderId="11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0" fontId="6" fillId="3" borderId="3" xfId="0" applyFont="1" applyFill="1" applyBorder="1"/>
    <xf numFmtId="4" fontId="11" fillId="7" borderId="76" xfId="0" applyNumberFormat="1" applyFont="1" applyFill="1" applyBorder="1"/>
    <xf numFmtId="4" fontId="11" fillId="3" borderId="2" xfId="0" applyNumberFormat="1" applyFont="1" applyFill="1" applyBorder="1"/>
    <xf numFmtId="4" fontId="11" fillId="7" borderId="77" xfId="0" applyNumberFormat="1" applyFont="1" applyFill="1" applyBorder="1"/>
    <xf numFmtId="4" fontId="11" fillId="7" borderId="78" xfId="0" applyNumberFormat="1" applyFont="1" applyFill="1" applyBorder="1"/>
    <xf numFmtId="4" fontId="11" fillId="3" borderId="79" xfId="0" applyNumberFormat="1" applyFont="1" applyFill="1" applyBorder="1"/>
    <xf numFmtId="4" fontId="11" fillId="7" borderId="80" xfId="0" applyNumberFormat="1" applyFont="1" applyFill="1" applyBorder="1"/>
    <xf numFmtId="4" fontId="11" fillId="7" borderId="81" xfId="0" applyNumberFormat="1" applyFont="1" applyFill="1" applyBorder="1"/>
    <xf numFmtId="4" fontId="11" fillId="7" borderId="82" xfId="0" applyNumberFormat="1" applyFont="1" applyFill="1" applyBorder="1"/>
    <xf numFmtId="4" fontId="36" fillId="15" borderId="74" xfId="1" applyNumberFormat="1" applyFont="1" applyFill="1" applyBorder="1" applyAlignment="1" applyProtection="1">
      <alignment horizontal="center" vertical="center" wrapText="1"/>
    </xf>
    <xf numFmtId="4" fontId="35" fillId="5" borderId="8" xfId="1" applyNumberFormat="1" applyFont="1" applyFill="1" applyBorder="1" applyAlignment="1" applyProtection="1">
      <alignment horizontal="center" vertical="center" wrapText="1"/>
    </xf>
    <xf numFmtId="0" fontId="61" fillId="4" borderId="0" xfId="0" applyFont="1" applyFill="1" applyAlignment="1" applyProtection="1">
      <alignment horizontal="center"/>
    </xf>
    <xf numFmtId="0" fontId="61" fillId="4" borderId="0" xfId="0" applyFont="1" applyFill="1" applyBorder="1" applyAlignment="1" applyProtection="1">
      <alignment horizontal="center"/>
    </xf>
    <xf numFmtId="0" fontId="61" fillId="4" borderId="0" xfId="0" applyFont="1" applyFill="1" applyAlignment="1" applyProtection="1">
      <alignment horizontal="center" textRotation="90"/>
    </xf>
    <xf numFmtId="0" fontId="6" fillId="13" borderId="36" xfId="0" applyFont="1" applyFill="1" applyBorder="1" applyProtection="1"/>
    <xf numFmtId="164" fontId="6" fillId="11" borderId="18" xfId="0" applyNumberFormat="1" applyFont="1" applyFill="1" applyBorder="1" applyAlignment="1" applyProtection="1"/>
    <xf numFmtId="0" fontId="7" fillId="13" borderId="0" xfId="1" applyNumberFormat="1" applyFont="1" applyFill="1" applyBorder="1" applyAlignment="1" applyProtection="1">
      <alignment vertical="center" wrapText="1"/>
    </xf>
    <xf numFmtId="0" fontId="48" fillId="13" borderId="0" xfId="1" applyNumberFormat="1" applyFont="1" applyFill="1" applyBorder="1" applyAlignment="1" applyProtection="1">
      <alignment vertical="center" wrapText="1"/>
    </xf>
    <xf numFmtId="0" fontId="34" fillId="13" borderId="0" xfId="0" applyFont="1" applyFill="1" applyBorder="1" applyAlignment="1" applyProtection="1">
      <protection locked="0"/>
    </xf>
    <xf numFmtId="0" fontId="21" fillId="8" borderId="2" xfId="0" applyFont="1" applyFill="1" applyBorder="1" applyProtection="1"/>
    <xf numFmtId="0" fontId="23" fillId="8" borderId="3" xfId="0" applyFont="1" applyFill="1" applyBorder="1" applyProtection="1"/>
    <xf numFmtId="4" fontId="35" fillId="8" borderId="8" xfId="1" applyNumberFormat="1" applyFont="1" applyFill="1" applyBorder="1" applyAlignment="1" applyProtection="1">
      <alignment horizontal="center" vertical="center" wrapText="1"/>
    </xf>
    <xf numFmtId="4" fontId="16" fillId="11" borderId="75" xfId="0" applyNumberFormat="1" applyFont="1" applyFill="1" applyBorder="1" applyAlignment="1" applyProtection="1">
      <alignment horizontal="right" vertical="center"/>
      <protection locked="0"/>
    </xf>
    <xf numFmtId="9" fontId="3" fillId="11" borderId="75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0" fontId="9" fillId="11" borderId="0" xfId="0" applyFont="1" applyFill="1" applyBorder="1" applyAlignment="1" applyProtection="1"/>
    <xf numFmtId="0" fontId="0" fillId="0" borderId="0" xfId="0" applyAlignment="1"/>
    <xf numFmtId="0" fontId="9" fillId="14" borderId="68" xfId="1" applyNumberFormat="1" applyFont="1" applyFill="1" applyBorder="1" applyAlignment="1">
      <alignment horizontal="left" vertical="center" wrapText="1"/>
    </xf>
    <xf numFmtId="0" fontId="62" fillId="0" borderId="84" xfId="0" applyFont="1" applyBorder="1"/>
    <xf numFmtId="0" fontId="9" fillId="14" borderId="85" xfId="1" applyNumberFormat="1" applyFont="1" applyFill="1" applyBorder="1" applyAlignment="1">
      <alignment horizontal="center" vertical="center"/>
    </xf>
    <xf numFmtId="0" fontId="9" fillId="14" borderId="85" xfId="1" applyNumberFormat="1" applyFont="1" applyFill="1" applyBorder="1" applyAlignment="1">
      <alignment horizontal="left" vertical="center" wrapText="1"/>
    </xf>
    <xf numFmtId="4" fontId="9" fillId="14" borderId="86" xfId="1" applyNumberFormat="1" applyFont="1" applyFill="1" applyBorder="1" applyAlignment="1">
      <alignment horizontal="right" vertical="center"/>
    </xf>
    <xf numFmtId="4" fontId="16" fillId="11" borderId="87" xfId="0" applyNumberFormat="1" applyFont="1" applyFill="1" applyBorder="1" applyAlignment="1" applyProtection="1">
      <alignment horizontal="right" vertical="center"/>
      <protection locked="0"/>
    </xf>
    <xf numFmtId="9" fontId="3" fillId="11" borderId="87" xfId="0" applyNumberFormat="1" applyFont="1" applyFill="1" applyBorder="1" applyAlignment="1" applyProtection="1">
      <alignment horizontal="center" vertical="center"/>
      <protection locked="0"/>
    </xf>
    <xf numFmtId="4" fontId="7" fillId="8" borderId="88" xfId="1" applyNumberFormat="1" applyFont="1" applyFill="1" applyBorder="1" applyAlignment="1">
      <alignment horizontal="right" vertical="center"/>
    </xf>
    <xf numFmtId="4" fontId="9" fillId="14" borderId="85" xfId="1" applyNumberFormat="1" applyFont="1" applyFill="1" applyBorder="1" applyAlignment="1">
      <alignment horizontal="right" vertical="center"/>
    </xf>
    <xf numFmtId="4" fontId="9" fillId="14" borderId="89" xfId="1" applyNumberFormat="1" applyFont="1" applyFill="1" applyBorder="1" applyAlignment="1">
      <alignment horizontal="right" vertical="center"/>
    </xf>
    <xf numFmtId="0" fontId="7" fillId="15" borderId="41" xfId="1" applyNumberFormat="1" applyFont="1" applyFill="1" applyBorder="1" applyAlignment="1" applyProtection="1">
      <alignment vertical="center" wrapText="1"/>
    </xf>
    <xf numFmtId="0" fontId="7" fillId="15" borderId="0" xfId="1" applyNumberFormat="1" applyFont="1" applyFill="1" applyBorder="1" applyAlignment="1" applyProtection="1">
      <alignment vertical="center" wrapText="1"/>
    </xf>
    <xf numFmtId="4" fontId="9" fillId="11" borderId="85" xfId="1" applyNumberFormat="1" applyFont="1" applyFill="1" applyBorder="1" applyAlignment="1">
      <alignment horizontal="right" vertical="center"/>
    </xf>
    <xf numFmtId="4" fontId="7" fillId="16" borderId="86" xfId="1" applyNumberFormat="1" applyFont="1" applyFill="1" applyBorder="1" applyAlignment="1">
      <alignment horizontal="right" vertical="center"/>
    </xf>
    <xf numFmtId="0" fontId="11" fillId="15" borderId="91" xfId="0" applyFont="1" applyFill="1" applyBorder="1" applyAlignment="1" applyProtection="1">
      <alignment horizontal="center"/>
    </xf>
    <xf numFmtId="0" fontId="34" fillId="11" borderId="55" xfId="0" applyFont="1" applyFill="1" applyBorder="1" applyAlignment="1" applyProtection="1">
      <alignment horizontal="center"/>
      <protection locked="0"/>
    </xf>
    <xf numFmtId="0" fontId="34" fillId="11" borderId="56" xfId="0" applyFont="1" applyFill="1" applyBorder="1" applyAlignment="1" applyProtection="1">
      <alignment horizontal="center"/>
      <protection locked="0"/>
    </xf>
    <xf numFmtId="0" fontId="34" fillId="11" borderId="57" xfId="0" applyFont="1" applyFill="1" applyBorder="1" applyAlignment="1" applyProtection="1">
      <alignment horizontal="center"/>
      <protection locked="0"/>
    </xf>
    <xf numFmtId="0" fontId="48" fillId="15" borderId="90" xfId="1" applyNumberFormat="1" applyFont="1" applyFill="1" applyBorder="1" applyAlignment="1" applyProtection="1">
      <alignment horizontal="center" vertical="center" wrapText="1"/>
    </xf>
    <xf numFmtId="0" fontId="48" fillId="15" borderId="83" xfId="1" applyNumberFormat="1" applyFont="1" applyFill="1" applyBorder="1" applyAlignment="1" applyProtection="1">
      <alignment horizontal="center" vertical="center" wrapText="1"/>
    </xf>
    <xf numFmtId="0" fontId="34" fillId="11" borderId="36" xfId="0" applyFont="1" applyFill="1" applyBorder="1" applyAlignment="1" applyProtection="1">
      <alignment horizontal="left"/>
    </xf>
    <xf numFmtId="49" fontId="49" fillId="11" borderId="45" xfId="0" applyNumberFormat="1" applyFont="1" applyFill="1" applyBorder="1" applyAlignment="1" applyProtection="1">
      <alignment horizontal="center" vertical="top"/>
      <protection locked="0"/>
    </xf>
    <xf numFmtId="49" fontId="49" fillId="11" borderId="46" xfId="0" applyNumberFormat="1" applyFont="1" applyFill="1" applyBorder="1" applyAlignment="1" applyProtection="1">
      <alignment horizontal="center" vertical="top"/>
      <protection locked="0"/>
    </xf>
    <xf numFmtId="49" fontId="49" fillId="11" borderId="47" xfId="0" applyNumberFormat="1" applyFont="1" applyFill="1" applyBorder="1" applyAlignment="1" applyProtection="1">
      <alignment horizontal="center" vertical="top"/>
      <protection locked="0"/>
    </xf>
    <xf numFmtId="49" fontId="49" fillId="11" borderId="48" xfId="0" applyNumberFormat="1" applyFont="1" applyFill="1" applyBorder="1" applyAlignment="1" applyProtection="1">
      <alignment horizontal="center" vertical="top"/>
      <protection locked="0"/>
    </xf>
    <xf numFmtId="49" fontId="49" fillId="11" borderId="49" xfId="0" applyNumberFormat="1" applyFont="1" applyFill="1" applyBorder="1" applyAlignment="1" applyProtection="1">
      <alignment horizontal="center" vertical="top"/>
      <protection locked="0"/>
    </xf>
    <xf numFmtId="49" fontId="49" fillId="11" borderId="50" xfId="0" applyNumberFormat="1" applyFont="1" applyFill="1" applyBorder="1" applyAlignment="1" applyProtection="1">
      <alignment horizontal="center" vertical="top"/>
      <protection locked="0"/>
    </xf>
    <xf numFmtId="49" fontId="58" fillId="11" borderId="52" xfId="0" applyNumberFormat="1" applyFont="1" applyFill="1" applyBorder="1" applyAlignment="1" applyProtection="1">
      <alignment horizontal="center"/>
      <protection locked="0"/>
    </xf>
    <xf numFmtId="49" fontId="58" fillId="11" borderId="53" xfId="0" applyNumberFormat="1" applyFont="1" applyFill="1" applyBorder="1" applyAlignment="1" applyProtection="1">
      <alignment horizontal="center"/>
      <protection locked="0"/>
    </xf>
    <xf numFmtId="49" fontId="58" fillId="11" borderId="54" xfId="0" applyNumberFormat="1" applyFont="1" applyFill="1" applyBorder="1" applyAlignment="1" applyProtection="1">
      <alignment horizontal="center"/>
      <protection locked="0"/>
    </xf>
    <xf numFmtId="0" fontId="9" fillId="11" borderId="26" xfId="0" applyFont="1" applyFill="1" applyBorder="1" applyAlignment="1" applyProtection="1">
      <alignment horizontal="center"/>
    </xf>
    <xf numFmtId="0" fontId="9" fillId="11" borderId="27" xfId="0" applyFont="1" applyFill="1" applyBorder="1" applyAlignment="1" applyProtection="1">
      <alignment horizontal="center"/>
    </xf>
    <xf numFmtId="0" fontId="9" fillId="11" borderId="28" xfId="0" applyFont="1" applyFill="1" applyBorder="1" applyAlignment="1" applyProtection="1">
      <alignment horizontal="center"/>
    </xf>
    <xf numFmtId="49" fontId="13" fillId="11" borderId="52" xfId="0" applyNumberFormat="1" applyFont="1" applyFill="1" applyBorder="1" applyAlignment="1" applyProtection="1">
      <alignment horizontal="center"/>
      <protection locked="0"/>
    </xf>
    <xf numFmtId="49" fontId="13" fillId="11" borderId="53" xfId="0" applyNumberFormat="1" applyFont="1" applyFill="1" applyBorder="1" applyAlignment="1" applyProtection="1">
      <alignment horizontal="center"/>
      <protection locked="0"/>
    </xf>
    <xf numFmtId="49" fontId="13" fillId="11" borderId="54" xfId="0" applyNumberFormat="1" applyFont="1" applyFill="1" applyBorder="1" applyAlignment="1" applyProtection="1">
      <alignment horizontal="center"/>
      <protection locked="0"/>
    </xf>
    <xf numFmtId="0" fontId="45" fillId="11" borderId="23" xfId="0" applyFont="1" applyFill="1" applyBorder="1" applyAlignment="1" applyProtection="1">
      <alignment horizontal="left"/>
      <protection locked="0"/>
    </xf>
    <xf numFmtId="0" fontId="45" fillId="11" borderId="24" xfId="0" applyFont="1" applyFill="1" applyBorder="1" applyAlignment="1" applyProtection="1">
      <alignment horizontal="left"/>
      <protection locked="0"/>
    </xf>
    <xf numFmtId="0" fontId="45" fillId="11" borderId="25" xfId="0" applyFont="1" applyFill="1" applyBorder="1" applyAlignment="1" applyProtection="1">
      <alignment horizontal="left"/>
      <protection locked="0"/>
    </xf>
    <xf numFmtId="49" fontId="13" fillId="13" borderId="0" xfId="0" applyNumberFormat="1" applyFont="1" applyFill="1" applyBorder="1" applyAlignment="1" applyProtection="1">
      <alignment horizontal="center"/>
      <protection locked="0"/>
    </xf>
    <xf numFmtId="168" fontId="13" fillId="11" borderId="52" xfId="0" applyNumberFormat="1" applyFont="1" applyFill="1" applyBorder="1" applyAlignment="1" applyProtection="1">
      <alignment horizontal="center"/>
      <protection locked="0"/>
    </xf>
    <xf numFmtId="168" fontId="13" fillId="11" borderId="54" xfId="0" applyNumberFormat="1" applyFont="1" applyFill="1" applyBorder="1" applyAlignment="1" applyProtection="1">
      <alignment horizontal="center"/>
      <protection locked="0"/>
    </xf>
    <xf numFmtId="49" fontId="13" fillId="11" borderId="61" xfId="0" applyNumberFormat="1" applyFont="1" applyFill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26" fillId="15" borderId="0" xfId="0" applyFont="1" applyFill="1" applyBorder="1" applyAlignment="1" applyProtection="1">
      <alignment horizontal="right" vertical="center"/>
    </xf>
    <xf numFmtId="49" fontId="13" fillId="11" borderId="62" xfId="0" applyNumberFormat="1" applyFont="1" applyFill="1" applyBorder="1" applyAlignment="1" applyProtection="1">
      <alignment horizontal="center"/>
      <protection locked="0"/>
    </xf>
    <xf numFmtId="49" fontId="13" fillId="11" borderId="63" xfId="0" applyNumberFormat="1" applyFont="1" applyFill="1" applyBorder="1" applyAlignment="1" applyProtection="1">
      <alignment horizontal="center"/>
      <protection locked="0"/>
    </xf>
    <xf numFmtId="49" fontId="13" fillId="11" borderId="64" xfId="0" applyNumberFormat="1" applyFont="1" applyFill="1" applyBorder="1" applyAlignment="1" applyProtection="1">
      <alignment horizontal="center"/>
      <protection locked="0"/>
    </xf>
    <xf numFmtId="49" fontId="13" fillId="11" borderId="58" xfId="0" applyNumberFormat="1" applyFont="1" applyFill="1" applyBorder="1" applyAlignment="1" applyProtection="1">
      <alignment horizontal="center"/>
      <protection locked="0"/>
    </xf>
    <xf numFmtId="49" fontId="13" fillId="11" borderId="46" xfId="0" applyNumberFormat="1" applyFont="1" applyFill="1" applyBorder="1" applyAlignment="1" applyProtection="1">
      <alignment horizontal="center"/>
      <protection locked="0"/>
    </xf>
    <xf numFmtId="49" fontId="13" fillId="11" borderId="59" xfId="0" applyNumberFormat="1" applyFont="1" applyFill="1" applyBorder="1" applyAlignment="1" applyProtection="1">
      <alignment horizontal="center"/>
      <protection locked="0"/>
    </xf>
    <xf numFmtId="0" fontId="50" fillId="11" borderId="23" xfId="0" applyFont="1" applyFill="1" applyBorder="1" applyAlignment="1" applyProtection="1">
      <alignment horizontal="center" vertical="center"/>
      <protection locked="0"/>
    </xf>
    <xf numFmtId="0" fontId="50" fillId="11" borderId="25" xfId="0" applyFont="1" applyFill="1" applyBorder="1" applyAlignment="1" applyProtection="1">
      <alignment horizontal="center" vertical="center"/>
      <protection locked="0"/>
    </xf>
    <xf numFmtId="0" fontId="50" fillId="0" borderId="23" xfId="0" applyFont="1" applyBorder="1" applyAlignment="1" applyProtection="1">
      <alignment horizontal="left" vertical="center"/>
      <protection locked="0"/>
    </xf>
    <xf numFmtId="0" fontId="50" fillId="0" borderId="24" xfId="0" applyFont="1" applyBorder="1" applyAlignment="1" applyProtection="1">
      <alignment horizontal="left" vertical="center"/>
      <protection locked="0"/>
    </xf>
    <xf numFmtId="0" fontId="50" fillId="0" borderId="25" xfId="0" applyFont="1" applyBorder="1" applyAlignment="1" applyProtection="1">
      <alignment horizontal="left" vertical="center"/>
      <protection locked="0"/>
    </xf>
    <xf numFmtId="0" fontId="25" fillId="13" borderId="32" xfId="0" applyFont="1" applyFill="1" applyBorder="1" applyAlignment="1" applyProtection="1">
      <alignment horizontal="center"/>
    </xf>
    <xf numFmtId="0" fontId="47" fillId="13" borderId="40" xfId="0" applyFont="1" applyFill="1" applyBorder="1" applyAlignment="1" applyProtection="1">
      <alignment horizontal="center"/>
    </xf>
    <xf numFmtId="0" fontId="47" fillId="13" borderId="43" xfId="0" applyFont="1" applyFill="1" applyBorder="1" applyAlignment="1" applyProtection="1">
      <alignment horizontal="center"/>
    </xf>
    <xf numFmtId="164" fontId="11" fillId="11" borderId="20" xfId="0" applyNumberFormat="1" applyFont="1" applyFill="1" applyBorder="1" applyAlignment="1" applyProtection="1">
      <alignment horizontal="center"/>
    </xf>
    <xf numFmtId="164" fontId="11" fillId="11" borderId="21" xfId="0" applyNumberFormat="1" applyFont="1" applyFill="1" applyBorder="1" applyAlignment="1" applyProtection="1">
      <alignment horizontal="center"/>
    </xf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</dxfs>
  <tableStyles count="0" defaultTableStyle="TableStyleMedium2" defaultPivotStyle="PivotStyleLight16"/>
  <colors>
    <mruColors>
      <color rgb="FF002D86"/>
      <color rgb="FF0066FF"/>
      <color rgb="FFFFFFCC"/>
      <color rgb="FF0000CC"/>
      <color rgb="FF0000FF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 i CENOWY</a:t>
          </a:r>
        </a:p>
      </xdr:txBody>
    </xdr:sp>
    <xdr:clientData/>
  </xdr:twoCellAnchor>
  <xdr:twoCellAnchor>
    <xdr:from>
      <xdr:col>13</xdr:col>
      <xdr:colOff>395980</xdr:colOff>
      <xdr:row>12</xdr:row>
      <xdr:rowOff>145143</xdr:rowOff>
    </xdr:from>
    <xdr:to>
      <xdr:col>13</xdr:col>
      <xdr:colOff>835931</xdr:colOff>
      <xdr:row>14</xdr:row>
      <xdr:rowOff>27213</xdr:rowOff>
    </xdr:to>
    <xdr:sp macro="" textlink="">
      <xdr:nvSpPr>
        <xdr:cNvPr id="4" name="pole tekstowe 3"/>
        <xdr:cNvSpPr txBox="1"/>
      </xdr:nvSpPr>
      <xdr:spPr>
        <a:xfrm>
          <a:off x="13664305" y="2383518"/>
          <a:ext cx="439951" cy="2630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46</a:t>
          </a:r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14</xdr:col>
      <xdr:colOff>1047750</xdr:colOff>
      <xdr:row>1</xdr:row>
      <xdr:rowOff>9525</xdr:rowOff>
    </xdr:from>
    <xdr:to>
      <xdr:col>18</xdr:col>
      <xdr:colOff>0</xdr:colOff>
      <xdr:row>15</xdr:row>
      <xdr:rowOff>9525</xdr:rowOff>
    </xdr:to>
    <xdr:sp macro="" textlink="">
      <xdr:nvSpPr>
        <xdr:cNvPr id="5" name="pole tekstowe 4"/>
        <xdr:cNvSpPr txBox="1"/>
      </xdr:nvSpPr>
      <xdr:spPr>
        <a:xfrm>
          <a:off x="15011400" y="200025"/>
          <a:ext cx="2971800" cy="261937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050" b="1">
              <a:latin typeface="Arial Narrow" panose="020B0606020202030204" pitchFamily="34" charset="0"/>
            </a:rPr>
            <a:t>DODATKOWE OŚWIADCZENIA</a:t>
          </a:r>
        </a:p>
        <a:p>
          <a:pPr algn="ctr"/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OŚWIADCZAM, że:</a:t>
          </a:r>
        </a:p>
        <a:p>
          <a:pPr algn="ctr"/>
          <a:endParaRPr lang="pl-PL" sz="300" b="1">
            <a:solidFill>
              <a:srgbClr val="0000FF"/>
            </a:solidFill>
            <a:latin typeface="Arial Narrow" panose="020B0606020202030204" pitchFamily="34" charset="0"/>
          </a:endParaRP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1. Zapoznałem się ze Specyfikacją Warunków Zamówienia i nie wnoszę do niej zastrzeżeń.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2. Uważam się za 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związanego niniejszą ofertą 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na czas wskazany w Specyfikacji Warunków Zamówienia.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3. Akceptuję dołączony do Specyfikacji Warunków Zamówienia „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Wzór umowy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” i zobowiązuję się w przypadku wyboru mojej oferty do zawarcia umowy na warunkach w niej określonych.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25:R30" totalsRowShown="0" headerRowDxfId="122" dataDxfId="121" tableBorderDxfId="120" headerRowCellStyle="Normalny_JW1106 Olsztyn" dataCellStyle="Normalny_JW1106 Olsztyn">
  <autoFilter ref="B25:R30"/>
  <tableColumns count="17">
    <tableColumn id="1" name="Lp." dataDxfId="119" dataCellStyle="Normalny_JW1106 Olsztyn">
      <calculatedColumnFormula>B25+1</calculatedColumnFormula>
    </tableColumn>
    <tableColumn id="2" name="Nazwa prrzedmiotu" dataDxfId="118" dataCellStyle="Normalny_JW1106 Olsztyn"/>
    <tableColumn id="3" name="Jm" dataDxfId="117" dataCellStyle="Normalny_JW1106 Olsztyn"/>
    <tableColumn id="4" name="ILOŚĆ _x000a_zakr podst + opcja" dataDxfId="116" dataCellStyle="Normalny_JW1106 Olsztyn">
      <calculatedColumnFormula>'FORMULARZ OFERTY'!$H26+'FORMULARZ OFERTY'!$L26</calculatedColumnFormula>
    </tableColumn>
    <tableColumn id="5" name="Cena jedn. netto_x000a_(w zł.)" dataDxfId="115"/>
    <tableColumn id="6" name="VAT_x000a_w %" dataDxfId="114"/>
    <tableColumn id="7" name="ZAKRES PODST _x000a_ilość" dataDxfId="113" dataCellStyle="Normalny_JW1106 Olsztyn"/>
    <tableColumn id="8" name="Wartość netto_x000a_(w zł.) ZP" dataDxfId="112" dataCellStyle="Normalny_JW1106 Olsztyn">
      <calculatedColumnFormula>ROUND($F26*H26,2)</calculatedColumnFormula>
    </tableColumn>
    <tableColumn id="9" name="Wartość VAT_x000a_(w zł.)ZP" dataDxfId="111" dataCellStyle="Normalny_JW1106 Olsztyn">
      <calculatedColumnFormula>ROUND(I26*$G26,2)</calculatedColumnFormula>
    </tableColumn>
    <tableColumn id="10" name="Wartość brutto_x000a_(w zł.)ZP" dataDxfId="110" dataCellStyle="Normalny_JW1106 Olsztyn">
      <calculatedColumnFormula>ROUND(I26+J26,2)</calculatedColumnFormula>
    </tableColumn>
    <tableColumn id="11" name="PRAWO OPCJI_x000a_ilość" dataDxfId="109" dataCellStyle="Normalny_JW1106 Olsztyn"/>
    <tableColumn id="12" name="Wartość netto_x000a_(w zł.) PO" dataDxfId="108" dataCellStyle="Normalny_JW1106 Olsztyn">
      <calculatedColumnFormula>ROUND($F26*L26,2)</calculatedColumnFormula>
    </tableColumn>
    <tableColumn id="13" name="Wartość VAT_x000a_(w zł.) PO" dataDxfId="107" dataCellStyle="Normalny_JW1106 Olsztyn">
      <calculatedColumnFormula>ROUND(M26*$G26,2)</calculatedColumnFormula>
    </tableColumn>
    <tableColumn id="14" name="Wartość brutto_x000a_(w zł.) PO" dataDxfId="106" dataCellStyle="Normalny_JW1106 Olsztyn">
      <calculatedColumnFormula>ROUND(M26+N26,2)</calculatedColumnFormula>
    </tableColumn>
    <tableColumn id="15" name="Wartość netto_x000a_(w zł.)" dataDxfId="105" dataCellStyle="Normalny_JW1106 Olsztyn">
      <calculatedColumnFormula>ROUND(I26+M26,2)</calculatedColumnFormula>
    </tableColumn>
    <tableColumn id="16" name="Wartość VAT_x000a_(w zł.)" dataDxfId="104" dataCellStyle="Normalny_JW1106 Olsztyn">
      <calculatedColumnFormula>ROUND(J26+N26,2)</calculatedColumnFormula>
    </tableColumn>
    <tableColumn id="17" name="Wartość brutto_x000a_(w zł.)" dataDxfId="103" dataCellStyle="Normalny_JW1106 Olsztyn">
      <calculatedColumnFormula>ROUND(K26+O26,2)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4" totalsRowShown="0" headerRowDxfId="23" dataDxfId="22">
  <autoFilter ref="P1:P4"/>
  <tableColumns count="1">
    <tableColumn id="1" name="K3" dataDxfId="21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5" totalsRowShown="0" headerRowDxfId="20" dataDxfId="19">
  <autoFilter ref="Q1:Q5"/>
  <tableColumns count="1">
    <tableColumn id="1" name="K4" dataDxfId="18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17" dataDxfId="16">
  <autoFilter ref="R1:R5"/>
  <tableColumns count="1">
    <tableColumn id="1" name="K5" dataDxfId="15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14" dataDxfId="13">
  <autoFilter ref="S1:S5"/>
  <tableColumns count="1">
    <tableColumn id="1" name="K6" dataDxfId="12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11" dataDxfId="10">
  <autoFilter ref="T1:T5"/>
  <tableColumns count="1">
    <tableColumn id="1" name="K7" dataDxfId="9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8" dataDxfId="7">
  <autoFilter ref="U1:U5"/>
  <tableColumns count="1">
    <tableColumn id="1" name="K8" dataDxfId="6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5" dataDxfId="4">
  <autoFilter ref="V1:V5"/>
  <tableColumns count="1">
    <tableColumn id="1" name="K9" dataDxfId="3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2" dataDxfId="1">
  <autoFilter ref="W1:W5"/>
  <tableColumns count="1">
    <tableColumn id="1" name="K10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01" dataDxfId="100" headerRowCellStyle="Walutowy" dataCellStyle="Walutowy">
  <autoFilter ref="A1:M33"/>
  <tableColumns count="13">
    <tableColumn id="1" name="Kolumna1" totalsRowLabel="Suma" dataDxfId="99" totalsRowDxfId="98"/>
    <tableColumn id="2" name="Kolumna4" dataDxfId="97"/>
    <tableColumn id="3" name="Kolumna2" dataDxfId="96" totalsRowDxfId="95" dataCellStyle="Walutowy">
      <calculatedColumnFormula>SUMIFS('FORMULARZ OFERTY'!$I$27:$I$30,'FORMULARZ OFERTY'!$A$27:$A$30,$A2)</calculatedColumnFormula>
    </tableColumn>
    <tableColumn id="4" name="Kolumna3" dataDxfId="94" totalsRowDxfId="93" dataCellStyle="Walutowy">
      <calculatedColumnFormula>SUMIFS('FORMULARZ OFERTY'!$J$27:$J$30,'FORMULARZ OFERTY'!$A$27:$A$30,$A2)</calculatedColumnFormula>
    </tableColumn>
    <tableColumn id="5" name="Kolumna5" dataDxfId="92" totalsRowDxfId="91" dataCellStyle="Walutowy">
      <calculatedColumnFormula>SUMIFS('FORMULARZ OFERTY'!$K$27:$K$30,'FORMULARZ OFERTY'!$A$27:$A$30,$A2)</calculatedColumnFormula>
    </tableColumn>
    <tableColumn id="10" name="Kolumna7" dataDxfId="90" totalsRowDxfId="89" dataCellStyle="Walutowy"/>
    <tableColumn id="11" name="Kolumna6" dataDxfId="88" totalsRowDxfId="87" dataCellStyle="Walutowy"/>
    <tableColumn id="12" name="Kolumna8" dataDxfId="86" totalsRowDxfId="85" dataCellStyle="Walutowy"/>
    <tableColumn id="13" name="Kolumna9" dataDxfId="84" totalsRowDxfId="83" dataCellStyle="Walutowy"/>
    <tableColumn id="6" name="Kolumna72" dataDxfId="82" totalsRowDxfId="81"/>
    <tableColumn id="7" name="Kolumna63" dataDxfId="80" totalsRowDxfId="79" dataCellStyle="Walutowy">
      <calculatedColumnFormula>SUMIFS('FORMULARZ OFERTY'!$I$27:$I$30,'FORMULARZ OFERTY'!$A$27:$A$30,$A2)</calculatedColumnFormula>
    </tableColumn>
    <tableColumn id="8" name="Kolumna84" dataDxfId="78" totalsRowDxfId="77" dataCellStyle="Walutowy">
      <calculatedColumnFormula>SUMIFS('FORMULARZ OFERTY'!$J$27:$J$30,'FORMULARZ OFERTY'!$A$27:$A$30,$A2)</calculatedColumnFormula>
    </tableColumn>
    <tableColumn id="9" name="Kolumna95" totalsRowFunction="count" dataDxfId="76" totalsRowDxfId="75" dataCellStyle="Walutowy">
      <calculatedColumnFormula>SUMIFS('FORMULARZ OFERTY'!$K$27:$K$30,'FORMULARZ OFERTY'!$A$27:$A$30,$A2)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66" dataDxfId="64" headerRowBorderDxfId="65" tableBorderDxfId="63">
  <autoFilter ref="C1:C3"/>
  <tableColumns count="1">
    <tableColumn id="1" name="Wybór" dataDxfId="6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61" dataDxfId="59" totalsRowDxfId="57" headerRowBorderDxfId="60" tableBorderDxfId="58">
  <autoFilter ref="E1:E17"/>
  <tableColumns count="1">
    <tableColumn id="1" name="Województwa " totalsRowFunction="count" dataDxfId="56" totalsRowDxfId="5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54" dataDxfId="52" totalsRowDxfId="50" headerRowBorderDxfId="53" tableBorderDxfId="51">
  <autoFilter ref="G1:G7"/>
  <tableColumns count="1">
    <tableColumn id="1" name="Rodzaj WYKONAWCY" totalsRowFunction="count" dataDxfId="49" totalsRowDxfId="4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47" dataDxfId="45" totalsRowDxfId="43" headerRowBorderDxfId="46" tableBorderDxfId="44">
  <autoFilter ref="I1:I14"/>
  <tableColumns count="1">
    <tableColumn id="1" name="Tryby" totalsRowFunction="count" dataDxfId="42" totalsRowDxfId="4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40" dataDxfId="38" totalsRowDxfId="36" headerRowBorderDxfId="39" tableBorderDxfId="37">
  <autoFilter ref="K1:L3"/>
  <tableColumns count="2">
    <tableColumn id="2" name="skrót" dataDxfId="35" totalsRowDxfId="34"/>
    <tableColumn id="1" name="Zakres" totalsRowFunction="count" dataDxfId="33" totalsRowDxfId="3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31" dataDxfId="29" headerRowBorderDxfId="30" tableBorderDxfId="28">
  <autoFilter ref="A1:A31"/>
  <tableColumns count="1">
    <tableColumn id="1" name="Zadanie" dataDxfId="27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5" totalsRowShown="0" headerRowDxfId="26" dataDxfId="25">
  <autoFilter ref="O1:O5"/>
  <tableColumns count="1">
    <tableColumn id="1" name="K2" dataDxfId="2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135"/>
  <sheetViews>
    <sheetView tabSelected="1" view="pageBreakPreview" topLeftCell="B1" zoomScaleNormal="100" zoomScaleSheetLayoutView="100" workbookViewId="0">
      <selection activeCell="C15" sqref="C15:K15"/>
    </sheetView>
  </sheetViews>
  <sheetFormatPr defaultColWidth="0" defaultRowHeight="16.5"/>
  <cols>
    <col min="1" max="1" width="2.42578125" style="153" customWidth="1"/>
    <col min="2" max="2" width="5.5703125" style="61" customWidth="1"/>
    <col min="3" max="3" width="62.85546875" style="61" customWidth="1"/>
    <col min="4" max="4" width="7.28515625" style="61" customWidth="1"/>
    <col min="5" max="5" width="11.7109375" style="61" customWidth="1"/>
    <col min="6" max="6" width="15" style="69" customWidth="1"/>
    <col min="7" max="7" width="7.7109375" style="61" customWidth="1"/>
    <col min="8" max="8" width="11.7109375" style="70" customWidth="1"/>
    <col min="9" max="9" width="16" style="61" customWidth="1"/>
    <col min="10" max="10" width="12.7109375" style="61" customWidth="1"/>
    <col min="11" max="11" width="16" style="61" customWidth="1"/>
    <col min="12" max="12" width="11.7109375" style="70" customWidth="1"/>
    <col min="13" max="13" width="18.28515625" style="61" customWidth="1"/>
    <col min="14" max="14" width="12.7109375" style="61" customWidth="1"/>
    <col min="15" max="15" width="13.85546875" style="61" customWidth="1"/>
    <col min="16" max="16" width="15.7109375" style="61" customWidth="1"/>
    <col min="17" max="17" width="12.7109375" style="61" customWidth="1"/>
    <col min="18" max="18" width="15.85546875" style="61" customWidth="1"/>
    <col min="19" max="19" width="11.5703125" style="56" hidden="1" customWidth="1"/>
    <col min="20" max="16384" width="9.140625" style="34" hidden="1"/>
  </cols>
  <sheetData>
    <row r="1" spans="1:19" ht="15" customHeight="1" thickBot="1">
      <c r="B1" s="1"/>
      <c r="C1" s="2"/>
      <c r="D1" s="72"/>
      <c r="E1" s="5"/>
      <c r="F1" s="14"/>
      <c r="G1" s="5"/>
      <c r="H1" s="15"/>
      <c r="I1" s="5"/>
      <c r="J1" s="5"/>
      <c r="K1" s="160"/>
      <c r="L1" s="160"/>
      <c r="M1" s="5"/>
      <c r="N1" s="5"/>
      <c r="O1" s="5"/>
      <c r="P1" s="5"/>
      <c r="Q1" s="168" t="s">
        <v>100</v>
      </c>
      <c r="S1" s="169"/>
    </row>
    <row r="2" spans="1:19" ht="15.75" customHeight="1" thickBot="1">
      <c r="B2" s="73"/>
      <c r="C2" s="74" t="s">
        <v>11</v>
      </c>
      <c r="D2" s="117"/>
      <c r="E2" s="71"/>
      <c r="F2" s="5"/>
      <c r="G2" s="5"/>
      <c r="H2" s="5"/>
      <c r="I2" s="15"/>
      <c r="J2" s="5"/>
      <c r="K2" s="160"/>
      <c r="L2" s="160"/>
      <c r="M2" s="5"/>
      <c r="N2" s="5"/>
      <c r="O2" s="5"/>
      <c r="P2" s="5"/>
      <c r="Q2" s="5"/>
      <c r="R2" s="5"/>
    </row>
    <row r="3" spans="1:19" ht="15.75" customHeight="1">
      <c r="B3" s="75"/>
      <c r="C3" s="76" t="s">
        <v>90</v>
      </c>
      <c r="D3" s="191"/>
      <c r="E3" s="192"/>
      <c r="F3" s="192"/>
      <c r="G3" s="192"/>
      <c r="H3" s="192"/>
      <c r="I3" s="192"/>
      <c r="J3" s="192"/>
      <c r="K3" s="193"/>
      <c r="L3" s="79" t="s">
        <v>59</v>
      </c>
      <c r="M3" s="82"/>
      <c r="N3" s="79" t="s">
        <v>62</v>
      </c>
      <c r="O3" s="83"/>
      <c r="P3" s="12"/>
      <c r="Q3" s="5"/>
      <c r="R3" s="6"/>
    </row>
    <row r="4" spans="1:19" ht="15.75" customHeight="1" thickBot="1">
      <c r="B4" s="75"/>
      <c r="C4" s="76"/>
      <c r="D4" s="194"/>
      <c r="E4" s="195"/>
      <c r="F4" s="195"/>
      <c r="G4" s="195"/>
      <c r="H4" s="195"/>
      <c r="I4" s="195"/>
      <c r="J4" s="195"/>
      <c r="K4" s="196"/>
      <c r="L4" s="80" t="s">
        <v>29</v>
      </c>
      <c r="M4" s="197"/>
      <c r="N4" s="198"/>
      <c r="O4" s="199"/>
      <c r="P4" s="5"/>
      <c r="Q4" s="5"/>
      <c r="R4" s="6"/>
    </row>
    <row r="5" spans="1:19" ht="15.75" customHeight="1">
      <c r="B5" s="73"/>
      <c r="C5" s="77" t="s">
        <v>60</v>
      </c>
      <c r="D5" s="221"/>
      <c r="E5" s="222"/>
      <c r="F5" s="223"/>
      <c r="G5" s="217" t="s">
        <v>61</v>
      </c>
      <c r="H5" s="217"/>
      <c r="I5" s="218"/>
      <c r="J5" s="219"/>
      <c r="K5" s="220"/>
      <c r="L5" s="17"/>
      <c r="M5" s="12"/>
      <c r="N5" s="12"/>
      <c r="O5" s="12"/>
      <c r="P5" s="12"/>
      <c r="Q5" s="5"/>
      <c r="R5" s="6"/>
    </row>
    <row r="6" spans="1:19" ht="15.75" customHeight="1">
      <c r="B6" s="73"/>
      <c r="C6" s="77" t="s">
        <v>57</v>
      </c>
      <c r="D6" s="203"/>
      <c r="E6" s="204"/>
      <c r="F6" s="204"/>
      <c r="G6" s="205"/>
      <c r="H6" s="77" t="s">
        <v>58</v>
      </c>
      <c r="I6" s="84"/>
      <c r="J6" s="77" t="s">
        <v>92</v>
      </c>
      <c r="K6" s="212"/>
      <c r="L6" s="204"/>
      <c r="M6" s="205"/>
      <c r="N6" s="5"/>
      <c r="O6" s="5"/>
      <c r="P6" s="5"/>
      <c r="Q6" s="5"/>
      <c r="R6" s="6"/>
    </row>
    <row r="7" spans="1:19" ht="15.75" customHeight="1">
      <c r="B7" s="75"/>
      <c r="C7" s="78" t="s">
        <v>63</v>
      </c>
      <c r="D7" s="203"/>
      <c r="E7" s="204"/>
      <c r="F7" s="204"/>
      <c r="G7" s="204"/>
      <c r="H7" s="205"/>
      <c r="I7" s="45"/>
      <c r="J7" s="45"/>
      <c r="K7" s="45"/>
      <c r="L7" s="28"/>
      <c r="M7" s="209"/>
      <c r="N7" s="209"/>
      <c r="O7" s="209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5"/>
      <c r="C9" s="78" t="s">
        <v>93</v>
      </c>
      <c r="D9" s="203"/>
      <c r="E9" s="204"/>
      <c r="F9" s="204"/>
      <c r="G9" s="204"/>
      <c r="H9" s="205"/>
      <c r="I9" s="81" t="s">
        <v>94</v>
      </c>
      <c r="J9" s="210"/>
      <c r="K9" s="211"/>
      <c r="L9" s="81" t="s">
        <v>95</v>
      </c>
      <c r="M9" s="203"/>
      <c r="N9" s="204"/>
      <c r="O9" s="205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8" customFormat="1" ht="18" customHeight="1">
      <c r="A11" s="153"/>
      <c r="B11" s="29"/>
      <c r="C11" s="30" t="s">
        <v>42</v>
      </c>
      <c r="D11" s="30"/>
      <c r="E11" s="30"/>
      <c r="F11" s="30"/>
      <c r="G11" s="206" t="s">
        <v>54</v>
      </c>
      <c r="H11" s="207"/>
      <c r="I11" s="207"/>
      <c r="J11" s="207"/>
      <c r="K11" s="207"/>
      <c r="L11" s="207"/>
      <c r="M11" s="208"/>
      <c r="N11" s="10"/>
      <c r="O11" s="10"/>
      <c r="P11" s="13"/>
      <c r="Q11" s="5"/>
      <c r="R11" s="5"/>
      <c r="S11" s="57"/>
    </row>
    <row r="12" spans="1:19" s="58" customFormat="1" ht="18" customHeight="1">
      <c r="A12" s="153"/>
      <c r="B12" s="29"/>
      <c r="C12" s="30" t="s">
        <v>37</v>
      </c>
      <c r="D12" s="213" t="s">
        <v>38</v>
      </c>
      <c r="E12" s="214"/>
      <c r="F12" s="214"/>
      <c r="G12" s="215"/>
      <c r="H12" s="215"/>
      <c r="I12" s="215"/>
      <c r="J12" s="215"/>
      <c r="K12" s="216"/>
      <c r="L12" s="27" t="s">
        <v>59</v>
      </c>
      <c r="M12" s="44">
        <v>5272627885</v>
      </c>
      <c r="N12" s="32"/>
      <c r="O12" s="32"/>
      <c r="P12" s="9"/>
      <c r="Q12" s="5"/>
      <c r="R12" s="5"/>
      <c r="S12" s="57"/>
    </row>
    <row r="13" spans="1:19" ht="15" customHeight="1">
      <c r="B13" s="3"/>
      <c r="C13" s="28" t="s">
        <v>57</v>
      </c>
      <c r="D13" s="200" t="s">
        <v>39</v>
      </c>
      <c r="E13" s="201"/>
      <c r="F13" s="201"/>
      <c r="G13" s="202"/>
      <c r="H13" s="26" t="s">
        <v>58</v>
      </c>
      <c r="I13" s="25" t="s">
        <v>131</v>
      </c>
      <c r="J13" s="26" t="s">
        <v>92</v>
      </c>
      <c r="K13" s="200" t="s">
        <v>91</v>
      </c>
      <c r="L13" s="201"/>
      <c r="M13" s="202"/>
      <c r="N13" s="5"/>
      <c r="O13" s="5"/>
      <c r="P13" s="5"/>
      <c r="Q13" s="5"/>
      <c r="R13" s="6"/>
    </row>
    <row r="14" spans="1:19" ht="15" customHeight="1">
      <c r="B14" s="3"/>
      <c r="C14" s="28" t="s">
        <v>56</v>
      </c>
      <c r="D14" s="226" t="s">
        <v>125</v>
      </c>
      <c r="E14" s="227"/>
      <c r="F14" s="227"/>
      <c r="G14" s="227"/>
      <c r="H14" s="227"/>
      <c r="I14" s="227"/>
      <c r="J14" s="227"/>
      <c r="K14" s="227"/>
      <c r="L14" s="227"/>
      <c r="M14" s="228"/>
      <c r="N14" s="224" t="s">
        <v>124</v>
      </c>
      <c r="O14" s="225"/>
      <c r="P14" s="5"/>
      <c r="Q14" s="5"/>
      <c r="R14" s="6"/>
    </row>
    <row r="15" spans="1:19" ht="15" customHeight="1">
      <c r="B15" s="37"/>
      <c r="C15" s="190" t="s">
        <v>41</v>
      </c>
      <c r="D15" s="190"/>
      <c r="E15" s="190"/>
      <c r="F15" s="190"/>
      <c r="G15" s="190"/>
      <c r="H15" s="190"/>
      <c r="I15" s="190"/>
      <c r="J15" s="190"/>
      <c r="K15" s="190"/>
      <c r="L15" s="46"/>
      <c r="M15" s="230"/>
      <c r="N15" s="230"/>
      <c r="O15" s="231"/>
      <c r="P15" s="18"/>
      <c r="Q15" s="5"/>
      <c r="R15" s="6"/>
    </row>
    <row r="16" spans="1:19" ht="6.75" customHeight="1">
      <c r="B16" s="38"/>
      <c r="C16" s="59"/>
      <c r="D16" s="60" t="s">
        <v>68</v>
      </c>
      <c r="E16" s="229"/>
      <c r="F16" s="229"/>
      <c r="G16" s="229"/>
      <c r="H16" s="39"/>
      <c r="I16" s="35"/>
      <c r="J16" s="39"/>
      <c r="K16" s="35"/>
      <c r="L16" s="36"/>
      <c r="M16" s="36"/>
      <c r="N16" s="36"/>
      <c r="O16" s="36"/>
      <c r="P16" s="36"/>
      <c r="Q16" s="87"/>
      <c r="R16" s="31"/>
    </row>
    <row r="17" spans="1:19" ht="15" customHeight="1">
      <c r="B17" s="33"/>
      <c r="C17" s="52"/>
      <c r="D17" s="42"/>
      <c r="E17" s="52" t="s">
        <v>97</v>
      </c>
      <c r="F17" s="232">
        <f>VLOOKUP(D16,wartości[],13,FALSE)</f>
        <v>0</v>
      </c>
      <c r="G17" s="233"/>
      <c r="H17" s="41" t="s">
        <v>85</v>
      </c>
      <c r="I17" s="157">
        <f>VLOOKUP(D16,wartości[],5,FALSE)</f>
        <v>0</v>
      </c>
      <c r="J17" s="41" t="s">
        <v>86</v>
      </c>
      <c r="K17" s="157">
        <f>VLOOKUP(D16,wartości[],9,FALSE)</f>
        <v>0</v>
      </c>
      <c r="L17" s="85" t="s">
        <v>89</v>
      </c>
      <c r="M17" s="41"/>
      <c r="N17" s="41"/>
      <c r="O17" s="41"/>
      <c r="P17" s="41"/>
      <c r="Q17" s="41"/>
      <c r="R17" s="86"/>
    </row>
    <row r="18" spans="1:19" ht="15" hidden="1" customHeight="1">
      <c r="B18" s="33"/>
      <c r="C18" s="53"/>
      <c r="D18" s="54"/>
      <c r="E18" s="54"/>
      <c r="F18" s="180"/>
      <c r="G18" s="181"/>
      <c r="H18" s="181"/>
      <c r="I18" s="158"/>
      <c r="J18" s="158"/>
      <c r="K18" s="158"/>
      <c r="L18" s="158"/>
      <c r="M18" s="158"/>
      <c r="N18" s="158"/>
      <c r="O18" s="158"/>
      <c r="P18" s="158"/>
      <c r="Q18" s="158"/>
      <c r="R18" s="86"/>
    </row>
    <row r="19" spans="1:19" ht="15" hidden="1" customHeight="1">
      <c r="B19" s="33"/>
      <c r="C19" s="53"/>
      <c r="D19" s="54"/>
      <c r="E19" s="54"/>
      <c r="F19" s="188" t="s">
        <v>129</v>
      </c>
      <c r="G19" s="189"/>
      <c r="H19" s="189"/>
      <c r="I19" s="159"/>
      <c r="J19" s="159"/>
      <c r="K19" s="159"/>
      <c r="L19" s="159"/>
      <c r="M19" s="159"/>
      <c r="N19" s="159"/>
      <c r="O19" s="159"/>
      <c r="P19" s="159"/>
      <c r="Q19" s="159"/>
      <c r="R19" s="86"/>
    </row>
    <row r="20" spans="1:19" ht="15" hidden="1" customHeight="1">
      <c r="B20" s="43"/>
      <c r="C20" s="48" t="s">
        <v>96</v>
      </c>
      <c r="D20" s="47">
        <v>1</v>
      </c>
      <c r="E20" s="49"/>
      <c r="F20" s="185"/>
      <c r="G20" s="186"/>
      <c r="H20" s="187"/>
      <c r="I20" s="160"/>
      <c r="J20" s="160"/>
      <c r="K20" s="160"/>
      <c r="L20" s="160"/>
      <c r="M20" s="160"/>
      <c r="N20" s="160"/>
      <c r="O20" s="160"/>
      <c r="P20" s="160"/>
      <c r="Q20" s="160"/>
      <c r="R20" s="86"/>
    </row>
    <row r="21" spans="1:19" ht="15" hidden="1" customHeight="1">
      <c r="B21" s="43"/>
      <c r="C21" s="48" t="s">
        <v>96</v>
      </c>
      <c r="D21" s="47">
        <v>2</v>
      </c>
      <c r="E21" s="49"/>
      <c r="F21" s="185"/>
      <c r="G21" s="186"/>
      <c r="H21" s="187"/>
      <c r="I21" s="160"/>
      <c r="J21" s="160"/>
      <c r="K21" s="160"/>
      <c r="L21" s="160"/>
      <c r="M21" s="160"/>
      <c r="N21" s="160"/>
      <c r="O21" s="160"/>
      <c r="P21" s="160"/>
      <c r="Q21" s="160"/>
      <c r="R21" s="86"/>
    </row>
    <row r="22" spans="1:19" ht="8.25" customHeight="1">
      <c r="B22" s="50"/>
      <c r="C22" s="51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156"/>
      <c r="R22" s="55"/>
    </row>
    <row r="23" spans="1:19" ht="15" customHeight="1" thickBot="1">
      <c r="B23" s="6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184" t="s">
        <v>130</v>
      </c>
    </row>
    <row r="24" spans="1:19" ht="15" customHeight="1" thickTop="1" thickBot="1">
      <c r="B24" s="7" t="s">
        <v>88</v>
      </c>
      <c r="C24" s="8"/>
      <c r="D24" s="6"/>
      <c r="E24" s="6"/>
      <c r="F24" s="16"/>
      <c r="G24" s="6"/>
      <c r="H24" s="19" t="s">
        <v>118</v>
      </c>
      <c r="I24" s="20"/>
      <c r="J24" s="20"/>
      <c r="K24" s="21"/>
      <c r="L24" s="161" t="s">
        <v>128</v>
      </c>
      <c r="M24" s="162"/>
      <c r="N24" s="162"/>
      <c r="O24" s="162"/>
      <c r="P24" s="22" t="s">
        <v>7</v>
      </c>
      <c r="Q24" s="23"/>
      <c r="R24" s="24"/>
      <c r="S24" s="61"/>
    </row>
    <row r="25" spans="1:19" ht="30.75" customHeight="1" thickBot="1">
      <c r="B25" s="89" t="s">
        <v>0</v>
      </c>
      <c r="C25" s="90" t="s">
        <v>98</v>
      </c>
      <c r="D25" s="91" t="s">
        <v>1</v>
      </c>
      <c r="E25" s="130" t="s">
        <v>99</v>
      </c>
      <c r="F25" s="151" t="s">
        <v>2</v>
      </c>
      <c r="G25" s="151" t="s">
        <v>3</v>
      </c>
      <c r="H25" s="152" t="s">
        <v>122</v>
      </c>
      <c r="I25" s="88" t="s">
        <v>114</v>
      </c>
      <c r="J25" s="88" t="s">
        <v>115</v>
      </c>
      <c r="K25" s="92" t="s">
        <v>116</v>
      </c>
      <c r="L25" s="163" t="s">
        <v>121</v>
      </c>
      <c r="M25" s="88" t="s">
        <v>117</v>
      </c>
      <c r="N25" s="88" t="s">
        <v>119</v>
      </c>
      <c r="O25" s="93" t="s">
        <v>120</v>
      </c>
      <c r="P25" s="94" t="s">
        <v>4</v>
      </c>
      <c r="Q25" s="88" t="s">
        <v>6</v>
      </c>
      <c r="R25" s="93" t="s">
        <v>5</v>
      </c>
    </row>
    <row r="26" spans="1:19" s="63" customFormat="1" ht="21" customHeight="1" thickTop="1" thickBot="1">
      <c r="A26" s="154"/>
      <c r="B26" s="119"/>
      <c r="C26" s="120"/>
      <c r="D26" s="121"/>
      <c r="E26" s="122"/>
      <c r="F26" s="131"/>
      <c r="G26" s="132" t="s">
        <v>68</v>
      </c>
      <c r="H26" s="122"/>
      <c r="I26" s="123">
        <f>VLOOKUP($G26,wartości[],3,FALSE)</f>
        <v>0</v>
      </c>
      <c r="J26" s="124">
        <f>VLOOKUP($G26,wartości[],4,FALSE)</f>
        <v>0</v>
      </c>
      <c r="K26" s="124">
        <f>VLOOKUP($G26,wartości[],5,FALSE)</f>
        <v>0</v>
      </c>
      <c r="L26" s="125"/>
      <c r="M26" s="123">
        <f>VLOOKUP($G26,wartości[],7,FALSE)</f>
        <v>0</v>
      </c>
      <c r="N26" s="124">
        <f>VLOOKUP($G26,wartości[],8,FALSE)</f>
        <v>0</v>
      </c>
      <c r="O26" s="124">
        <f>VLOOKUP($G26,wartości[],9,FALSE)</f>
        <v>0</v>
      </c>
      <c r="P26" s="126">
        <f>VLOOKUP($G26,wartości[],11,FALSE)</f>
        <v>0</v>
      </c>
      <c r="Q26" s="124">
        <f>VLOOKUP($G26,wartości[],12,FALSE)</f>
        <v>0</v>
      </c>
      <c r="R26" s="124">
        <f>VLOOKUP($G26,wartości[],13,FALSE)</f>
        <v>0</v>
      </c>
      <c r="S26" s="62"/>
    </row>
    <row r="27" spans="1:19" ht="18.95" customHeight="1" thickTop="1" thickBot="1">
      <c r="A27" s="155" t="s">
        <v>87</v>
      </c>
      <c r="B27" s="137"/>
      <c r="C27" s="138" t="s">
        <v>84</v>
      </c>
      <c r="D27" s="139">
        <v>1</v>
      </c>
      <c r="E27" s="140"/>
      <c r="F27" s="141"/>
      <c r="G27" s="142"/>
      <c r="H27" s="147"/>
      <c r="I27" s="148">
        <f>VLOOKUP($D27,wartości[],3,FALSE)</f>
        <v>0</v>
      </c>
      <c r="J27" s="148">
        <f>VLOOKUP($D27,wartości[],4,FALSE)</f>
        <v>0</v>
      </c>
      <c r="K27" s="148">
        <f>VLOOKUP($D27,wartości[],5,FALSE)</f>
        <v>0</v>
      </c>
      <c r="L27" s="144"/>
      <c r="M27" s="148">
        <f>VLOOKUP($D27,wartości[],7,FALSE)</f>
        <v>0</v>
      </c>
      <c r="N27" s="148">
        <f>VLOOKUP($D27,wartości[],8,FALSE)</f>
        <v>0</v>
      </c>
      <c r="O27" s="148">
        <f>VLOOKUP($D27,wartości[],9,FALSE)</f>
        <v>0</v>
      </c>
      <c r="P27" s="149">
        <f>VLOOKUP($D27,wartości[],11,FALSE)</f>
        <v>0</v>
      </c>
      <c r="Q27" s="148">
        <f>VLOOKUP($D27,wartości[],12,FALSE)</f>
        <v>0</v>
      </c>
      <c r="R27" s="150">
        <f>VLOOKUP($D27,wartości[],13,FALSE)</f>
        <v>0</v>
      </c>
    </row>
    <row r="28" spans="1:19" ht="17.25" thickBot="1">
      <c r="A28" s="153">
        <f>$D$27</f>
        <v>1</v>
      </c>
      <c r="B28" s="134">
        <v>1</v>
      </c>
      <c r="C28" s="170" t="s">
        <v>126</v>
      </c>
      <c r="D28" s="127" t="s">
        <v>123</v>
      </c>
      <c r="E28" s="135">
        <f>'FORMULARZ OFERTY'!$H28+'FORMULARZ OFERTY'!$L28</f>
        <v>6</v>
      </c>
      <c r="F28" s="164"/>
      <c r="G28" s="165"/>
      <c r="H28" s="133">
        <v>4</v>
      </c>
      <c r="I28" s="136">
        <f>ROUND($F28*H28,2)</f>
        <v>0</v>
      </c>
      <c r="J28" s="136">
        <f>ROUND(I28*$G28,2)</f>
        <v>0</v>
      </c>
      <c r="K28" s="136">
        <f>ROUND(I28+J28,2)</f>
        <v>0</v>
      </c>
      <c r="L28" s="183">
        <v>2</v>
      </c>
      <c r="M28" s="182">
        <f t="shared" ref="M28" si="0">ROUND($F28*L28,2)</f>
        <v>0</v>
      </c>
      <c r="N28" s="182">
        <f t="shared" ref="N28" si="1">ROUND(M28*$G28,2)</f>
        <v>0</v>
      </c>
      <c r="O28" s="182">
        <f t="shared" ref="O28" si="2">ROUND(M28+N28,2)</f>
        <v>0</v>
      </c>
      <c r="P28" s="129">
        <f>ROUND(I28+M28,2)</f>
        <v>0</v>
      </c>
      <c r="Q28" s="128">
        <f>ROUND(J28+N28,2)</f>
        <v>0</v>
      </c>
      <c r="R28" s="128">
        <f>ROUND(K28+O28,2)</f>
        <v>0</v>
      </c>
      <c r="S28" s="64"/>
    </row>
    <row r="29" spans="1:19" ht="18.95" customHeight="1" thickBot="1">
      <c r="A29" s="155" t="s">
        <v>87</v>
      </c>
      <c r="B29" s="137"/>
      <c r="C29" s="138" t="s">
        <v>84</v>
      </c>
      <c r="D29" s="139">
        <v>2</v>
      </c>
      <c r="E29" s="140"/>
      <c r="F29" s="166"/>
      <c r="G29" s="167"/>
      <c r="H29" s="140"/>
      <c r="I29" s="143">
        <f>VLOOKUP($D29,wartości[],3,FALSE)</f>
        <v>0</v>
      </c>
      <c r="J29" s="143">
        <f>VLOOKUP($D29,wartości[],4,FALSE)</f>
        <v>0</v>
      </c>
      <c r="K29" s="143">
        <f>VLOOKUP($D29,wartości[],5,FALSE)</f>
        <v>0</v>
      </c>
      <c r="L29" s="144"/>
      <c r="M29" s="143">
        <f>VLOOKUP($D29,wartości[],7,FALSE)</f>
        <v>0</v>
      </c>
      <c r="N29" s="143">
        <f>VLOOKUP($D29,wartości[],8,FALSE)</f>
        <v>0</v>
      </c>
      <c r="O29" s="143">
        <f>VLOOKUP($D29,wartości[],9,FALSE)</f>
        <v>0</v>
      </c>
      <c r="P29" s="145">
        <f>VLOOKUP($D29,wartości[],11,FALSE)</f>
        <v>0</v>
      </c>
      <c r="Q29" s="143">
        <f>VLOOKUP($D29,wartości[],12,FALSE)</f>
        <v>0</v>
      </c>
      <c r="R29" s="146">
        <f>VLOOKUP($D29,wartości[],13,FALSE)</f>
        <v>0</v>
      </c>
    </row>
    <row r="30" spans="1:19">
      <c r="A30" s="153">
        <f>$D$29</f>
        <v>2</v>
      </c>
      <c r="B30" s="172">
        <v>1</v>
      </c>
      <c r="C30" s="173" t="s">
        <v>127</v>
      </c>
      <c r="D30" s="172" t="s">
        <v>123</v>
      </c>
      <c r="E30" s="174">
        <f>'FORMULARZ OFERTY'!$H30+'FORMULARZ OFERTY'!$L30</f>
        <v>6</v>
      </c>
      <c r="F30" s="175"/>
      <c r="G30" s="176"/>
      <c r="H30" s="177">
        <v>4</v>
      </c>
      <c r="I30" s="178">
        <f t="shared" ref="I30" si="3">ROUND($F30*H30,2)</f>
        <v>0</v>
      </c>
      <c r="J30" s="178">
        <f t="shared" ref="J30" si="4">ROUND(I30*$G30,2)</f>
        <v>0</v>
      </c>
      <c r="K30" s="178">
        <f t="shared" ref="K30" si="5">ROUND(I30+J30,2)</f>
        <v>0</v>
      </c>
      <c r="L30" s="183">
        <v>2</v>
      </c>
      <c r="M30" s="182">
        <f t="shared" ref="M30" si="6">ROUND($F30*L30,2)</f>
        <v>0</v>
      </c>
      <c r="N30" s="182">
        <f t="shared" ref="N30" si="7">ROUND(M30*$G30,2)</f>
        <v>0</v>
      </c>
      <c r="O30" s="182">
        <f t="shared" ref="O30" si="8">ROUND(M30+N30,2)</f>
        <v>0</v>
      </c>
      <c r="P30" s="179">
        <f t="shared" ref="P30:R30" si="9">ROUND(I30+M30,2)</f>
        <v>0</v>
      </c>
      <c r="Q30" s="178">
        <f t="shared" si="9"/>
        <v>0</v>
      </c>
      <c r="R30" s="178">
        <f t="shared" si="9"/>
        <v>0</v>
      </c>
      <c r="S30" s="64"/>
    </row>
    <row r="31" spans="1:19">
      <c r="B31" s="65"/>
      <c r="C31" s="65"/>
      <c r="D31" s="65"/>
      <c r="E31" s="65"/>
      <c r="F31" s="66"/>
      <c r="G31" s="65"/>
      <c r="H31" s="67"/>
      <c r="I31" s="65"/>
      <c r="J31" s="65"/>
      <c r="K31" s="65"/>
      <c r="L31" s="67"/>
      <c r="M31" s="65"/>
      <c r="N31" s="65"/>
      <c r="O31" s="65"/>
      <c r="P31" s="65"/>
      <c r="Q31" s="65"/>
      <c r="R31" s="65"/>
    </row>
    <row r="32" spans="1:19">
      <c r="B32" s="65"/>
      <c r="C32" s="65"/>
      <c r="D32" s="65"/>
      <c r="E32" s="65"/>
      <c r="F32" s="66"/>
      <c r="G32" s="65"/>
      <c r="H32" s="67"/>
      <c r="I32" s="65"/>
      <c r="J32" s="65"/>
      <c r="K32" s="65"/>
      <c r="L32" s="67"/>
      <c r="M32" s="65"/>
      <c r="N32" s="65"/>
      <c r="O32" s="65"/>
      <c r="P32" s="65"/>
      <c r="Q32" s="65"/>
      <c r="R32" s="65"/>
    </row>
    <row r="33" spans="2:18">
      <c r="B33" s="65"/>
      <c r="C33" s="65"/>
      <c r="D33" s="65"/>
      <c r="E33" s="65"/>
      <c r="F33" s="68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</row>
    <row r="34" spans="2:18">
      <c r="B34" s="65"/>
      <c r="C34" s="65"/>
      <c r="D34" s="65"/>
      <c r="E34" s="65"/>
      <c r="F34" s="68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</row>
    <row r="35" spans="2:18">
      <c r="B35" s="65"/>
      <c r="C35" s="65"/>
      <c r="D35" s="65"/>
      <c r="E35" s="65"/>
      <c r="F35" s="68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</row>
    <row r="36" spans="2:18">
      <c r="B36" s="65"/>
      <c r="C36" s="65"/>
      <c r="D36" s="65"/>
      <c r="E36" s="65"/>
      <c r="F36" s="68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</row>
    <row r="37" spans="2:18">
      <c r="B37" s="65"/>
      <c r="C37" s="65"/>
      <c r="D37" s="65"/>
      <c r="E37" s="65"/>
      <c r="F37" s="68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</row>
    <row r="38" spans="2:18">
      <c r="B38" s="65"/>
      <c r="C38" s="65"/>
      <c r="D38" s="65"/>
      <c r="E38" s="65"/>
      <c r="F38" s="68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</row>
    <row r="39" spans="2:18">
      <c r="B39" s="65"/>
      <c r="C39" s="65"/>
      <c r="D39" s="65"/>
      <c r="E39" s="65"/>
      <c r="F39" s="68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</row>
    <row r="40" spans="2:18">
      <c r="B40" s="65"/>
      <c r="C40" s="65"/>
      <c r="D40" s="65"/>
      <c r="E40" s="65"/>
      <c r="F40" s="68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</row>
    <row r="41" spans="2:18">
      <c r="B41" s="65"/>
      <c r="C41" s="65"/>
      <c r="D41" s="65"/>
      <c r="E41" s="65"/>
      <c r="F41" s="68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</row>
    <row r="42" spans="2:18">
      <c r="B42" s="65"/>
      <c r="C42" s="65"/>
      <c r="D42" s="65"/>
      <c r="E42" s="65"/>
      <c r="F42" s="68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</row>
    <row r="43" spans="2:18">
      <c r="B43" s="65"/>
      <c r="C43" s="65"/>
      <c r="D43" s="65"/>
      <c r="E43" s="65"/>
      <c r="F43" s="68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</row>
    <row r="44" spans="2:18">
      <c r="B44" s="65"/>
      <c r="C44" s="65"/>
      <c r="D44" s="65"/>
      <c r="E44" s="65"/>
      <c r="F44" s="68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</row>
    <row r="45" spans="2:18">
      <c r="B45" s="65"/>
      <c r="C45" s="65"/>
      <c r="D45" s="65"/>
      <c r="E45" s="65"/>
      <c r="F45" s="68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</row>
    <row r="46" spans="2:18">
      <c r="B46" s="65"/>
      <c r="C46" s="65"/>
      <c r="D46" s="65"/>
      <c r="E46" s="65"/>
      <c r="F46" s="68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</row>
    <row r="47" spans="2:18">
      <c r="B47" s="65"/>
      <c r="C47" s="65"/>
      <c r="D47" s="65"/>
      <c r="E47" s="65"/>
      <c r="F47" s="68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</row>
    <row r="48" spans="2:18">
      <c r="B48" s="65"/>
      <c r="C48" s="65"/>
      <c r="D48" s="65"/>
      <c r="E48" s="65"/>
      <c r="F48" s="68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</row>
    <row r="49" spans="2:18">
      <c r="B49" s="65"/>
      <c r="C49" s="65"/>
      <c r="D49" s="65"/>
      <c r="E49" s="65"/>
      <c r="F49" s="68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</row>
    <row r="50" spans="2:18">
      <c r="B50" s="65"/>
      <c r="C50" s="65"/>
      <c r="D50" s="65"/>
      <c r="E50" s="65"/>
      <c r="F50" s="68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</row>
    <row r="51" spans="2:18">
      <c r="B51" s="65"/>
      <c r="C51" s="65"/>
      <c r="D51" s="65"/>
      <c r="E51" s="65"/>
      <c r="F51" s="68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</row>
    <row r="52" spans="2:18">
      <c r="B52" s="65"/>
      <c r="C52" s="65"/>
      <c r="D52" s="65"/>
      <c r="E52" s="65"/>
      <c r="F52" s="68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</row>
    <row r="53" spans="2:18">
      <c r="B53" s="65"/>
      <c r="C53" s="65"/>
      <c r="D53" s="65"/>
      <c r="E53" s="65"/>
      <c r="F53" s="68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</row>
    <row r="54" spans="2:18">
      <c r="B54" s="65"/>
      <c r="C54" s="65"/>
      <c r="D54" s="65"/>
      <c r="E54" s="65"/>
      <c r="F54" s="68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</row>
    <row r="55" spans="2:18">
      <c r="B55" s="65"/>
      <c r="C55" s="65"/>
      <c r="D55" s="65"/>
      <c r="E55" s="65"/>
      <c r="F55" s="68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</row>
    <row r="56" spans="2:18">
      <c r="B56" s="65"/>
      <c r="C56" s="65"/>
      <c r="D56" s="65"/>
      <c r="E56" s="65"/>
      <c r="F56" s="68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</row>
    <row r="57" spans="2:18">
      <c r="B57" s="65"/>
      <c r="C57" s="65"/>
      <c r="D57" s="65"/>
      <c r="E57" s="65"/>
      <c r="F57" s="68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</row>
    <row r="58" spans="2:18">
      <c r="B58" s="65"/>
      <c r="C58" s="65"/>
      <c r="D58" s="65"/>
      <c r="E58" s="65"/>
      <c r="F58" s="68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</row>
    <row r="59" spans="2:18">
      <c r="B59" s="65"/>
      <c r="C59" s="65"/>
      <c r="D59" s="65"/>
      <c r="E59" s="65"/>
      <c r="F59" s="68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</row>
    <row r="60" spans="2:18">
      <c r="B60" s="65"/>
      <c r="C60" s="65"/>
      <c r="D60" s="65"/>
      <c r="E60" s="65"/>
      <c r="F60" s="68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</row>
    <row r="61" spans="2:18">
      <c r="B61" s="65"/>
      <c r="C61" s="65"/>
      <c r="D61" s="65"/>
      <c r="E61" s="65"/>
      <c r="F61" s="68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</row>
    <row r="62" spans="2:18">
      <c r="B62" s="65"/>
      <c r="C62" s="65"/>
      <c r="D62" s="65"/>
      <c r="E62" s="65"/>
      <c r="F62" s="68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</row>
    <row r="63" spans="2:18">
      <c r="B63" s="65"/>
      <c r="C63" s="65"/>
      <c r="D63" s="65"/>
      <c r="E63" s="65"/>
      <c r="F63" s="68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</row>
    <row r="64" spans="2:18">
      <c r="B64" s="65"/>
      <c r="C64" s="65"/>
      <c r="D64" s="65"/>
      <c r="E64" s="65"/>
      <c r="F64" s="68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</row>
    <row r="65" spans="2:18">
      <c r="B65" s="65"/>
      <c r="C65" s="65"/>
      <c r="D65" s="65"/>
      <c r="E65" s="65"/>
      <c r="F65" s="68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</row>
    <row r="66" spans="2:18">
      <c r="B66" s="65"/>
      <c r="C66" s="65"/>
      <c r="D66" s="65"/>
      <c r="E66" s="65"/>
      <c r="F66" s="68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</row>
    <row r="67" spans="2:18">
      <c r="B67" s="65"/>
      <c r="C67" s="65"/>
      <c r="D67" s="65"/>
      <c r="E67" s="65"/>
      <c r="F67" s="68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</row>
    <row r="68" spans="2:18">
      <c r="B68" s="65"/>
      <c r="C68" s="65"/>
      <c r="D68" s="65"/>
      <c r="E68" s="65"/>
      <c r="F68" s="68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</row>
    <row r="69" spans="2:18">
      <c r="B69" s="65"/>
      <c r="C69" s="65"/>
      <c r="D69" s="65"/>
      <c r="E69" s="65"/>
      <c r="F69" s="68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</row>
    <row r="70" spans="2:18">
      <c r="B70" s="65"/>
      <c r="C70" s="65"/>
      <c r="D70" s="65"/>
      <c r="E70" s="65"/>
      <c r="F70" s="68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</row>
    <row r="71" spans="2:18">
      <c r="B71" s="65"/>
      <c r="C71" s="65"/>
      <c r="D71" s="65"/>
      <c r="E71" s="65"/>
      <c r="F71" s="68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</row>
    <row r="72" spans="2:18">
      <c r="B72" s="65"/>
      <c r="C72" s="65"/>
      <c r="D72" s="65"/>
      <c r="E72" s="65"/>
      <c r="F72" s="68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</row>
    <row r="73" spans="2:18">
      <c r="B73" s="65"/>
      <c r="C73" s="65"/>
      <c r="D73" s="65"/>
      <c r="E73" s="65"/>
      <c r="F73" s="68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</row>
    <row r="74" spans="2:18">
      <c r="B74" s="65"/>
      <c r="C74" s="65"/>
      <c r="D74" s="65"/>
      <c r="E74" s="65"/>
      <c r="F74" s="68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</row>
    <row r="75" spans="2:18">
      <c r="B75" s="65"/>
      <c r="C75" s="65"/>
      <c r="D75" s="65"/>
      <c r="E75" s="65"/>
      <c r="F75" s="68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</row>
    <row r="76" spans="2:18">
      <c r="B76" s="65"/>
      <c r="C76" s="65"/>
      <c r="D76" s="65"/>
      <c r="E76" s="65"/>
      <c r="F76" s="68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</row>
    <row r="77" spans="2:18">
      <c r="B77" s="65"/>
      <c r="C77" s="65"/>
      <c r="D77" s="65"/>
      <c r="E77" s="65"/>
      <c r="F77" s="68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</row>
    <row r="78" spans="2:18">
      <c r="B78" s="65"/>
      <c r="C78" s="65"/>
      <c r="D78" s="65"/>
      <c r="E78" s="65"/>
      <c r="F78" s="68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</row>
    <row r="79" spans="2:18">
      <c r="B79" s="65"/>
      <c r="C79" s="65"/>
      <c r="D79" s="65"/>
      <c r="E79" s="65"/>
      <c r="F79" s="68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</row>
    <row r="80" spans="2:18">
      <c r="B80" s="65"/>
      <c r="C80" s="65"/>
      <c r="D80" s="65"/>
      <c r="E80" s="65"/>
      <c r="F80" s="68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</row>
    <row r="81" spans="2:18">
      <c r="B81" s="65"/>
      <c r="C81" s="65"/>
      <c r="D81" s="65"/>
      <c r="E81" s="65"/>
      <c r="F81" s="68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</row>
    <row r="82" spans="2:18">
      <c r="B82" s="65"/>
      <c r="C82" s="65"/>
      <c r="D82" s="65"/>
      <c r="E82" s="65"/>
      <c r="F82" s="68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</row>
    <row r="83" spans="2:18">
      <c r="B83" s="65"/>
      <c r="C83" s="65"/>
      <c r="D83" s="65"/>
      <c r="E83" s="65"/>
      <c r="F83" s="68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</row>
    <row r="84" spans="2:18">
      <c r="B84" s="65"/>
      <c r="C84" s="65"/>
      <c r="D84" s="65"/>
      <c r="E84" s="65"/>
      <c r="F84" s="68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</row>
    <row r="85" spans="2:18">
      <c r="B85" s="65"/>
      <c r="C85" s="65"/>
      <c r="D85" s="65"/>
      <c r="E85" s="65"/>
      <c r="F85" s="68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</row>
    <row r="86" spans="2:18">
      <c r="B86" s="65"/>
      <c r="C86" s="65"/>
      <c r="D86" s="65"/>
      <c r="E86" s="65"/>
      <c r="F86" s="68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</row>
    <row r="87" spans="2:18">
      <c r="B87" s="65"/>
      <c r="C87" s="65"/>
      <c r="D87" s="65"/>
      <c r="E87" s="65"/>
      <c r="F87" s="68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</row>
    <row r="88" spans="2:18">
      <c r="B88" s="65"/>
      <c r="C88" s="65"/>
      <c r="D88" s="65"/>
      <c r="E88" s="65"/>
      <c r="F88" s="68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</row>
    <row r="89" spans="2:18">
      <c r="B89" s="65"/>
      <c r="C89" s="65"/>
      <c r="D89" s="65"/>
      <c r="E89" s="65"/>
      <c r="F89" s="68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</row>
    <row r="90" spans="2:18">
      <c r="B90" s="65"/>
      <c r="C90" s="65"/>
      <c r="D90" s="65"/>
      <c r="E90" s="65"/>
      <c r="F90" s="68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</row>
    <row r="91" spans="2:18">
      <c r="B91" s="65"/>
      <c r="C91" s="65"/>
      <c r="D91" s="65"/>
      <c r="E91" s="65"/>
      <c r="F91" s="68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</row>
    <row r="92" spans="2:18">
      <c r="B92" s="65"/>
      <c r="C92" s="65"/>
      <c r="D92" s="65"/>
      <c r="E92" s="65"/>
      <c r="F92" s="68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</row>
    <row r="93" spans="2:18">
      <c r="B93" s="65"/>
      <c r="C93" s="65"/>
      <c r="D93" s="65"/>
      <c r="E93" s="65"/>
      <c r="F93" s="68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</row>
    <row r="94" spans="2:18">
      <c r="B94" s="65"/>
      <c r="C94" s="65"/>
      <c r="D94" s="65"/>
      <c r="E94" s="65"/>
      <c r="F94" s="68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</row>
    <row r="95" spans="2:18">
      <c r="B95" s="65"/>
      <c r="C95" s="65"/>
      <c r="D95" s="65"/>
      <c r="E95" s="65"/>
      <c r="F95" s="68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</row>
    <row r="96" spans="2:18">
      <c r="B96" s="65"/>
      <c r="C96" s="65"/>
      <c r="D96" s="65"/>
      <c r="E96" s="65"/>
      <c r="F96" s="68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</row>
    <row r="97" spans="2:18">
      <c r="B97" s="65"/>
      <c r="C97" s="65"/>
      <c r="D97" s="65"/>
      <c r="E97" s="65"/>
      <c r="F97" s="68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</row>
    <row r="98" spans="2:18">
      <c r="B98" s="65"/>
      <c r="C98" s="65"/>
      <c r="D98" s="65"/>
      <c r="E98" s="65"/>
      <c r="F98" s="68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</row>
    <row r="99" spans="2:18">
      <c r="B99" s="65"/>
      <c r="C99" s="65"/>
      <c r="D99" s="65"/>
      <c r="E99" s="65"/>
      <c r="F99" s="68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</row>
    <row r="100" spans="2:18">
      <c r="B100" s="65"/>
      <c r="C100" s="65"/>
      <c r="D100" s="65"/>
      <c r="E100" s="65"/>
      <c r="F100" s="68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</row>
    <row r="101" spans="2:18">
      <c r="B101" s="65"/>
      <c r="C101" s="65"/>
      <c r="D101" s="65"/>
      <c r="E101" s="65"/>
      <c r="F101" s="68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</row>
    <row r="102" spans="2:18">
      <c r="B102" s="65"/>
      <c r="C102" s="65"/>
      <c r="D102" s="65"/>
      <c r="E102" s="65"/>
      <c r="F102" s="68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</row>
    <row r="103" spans="2:18">
      <c r="B103" s="65"/>
      <c r="C103" s="65"/>
      <c r="D103" s="65"/>
      <c r="E103" s="65"/>
      <c r="F103" s="68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</row>
    <row r="104" spans="2:18">
      <c r="B104" s="65"/>
      <c r="C104" s="65"/>
      <c r="D104" s="65"/>
      <c r="E104" s="65"/>
      <c r="F104" s="68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</row>
    <row r="105" spans="2:18">
      <c r="B105" s="65"/>
      <c r="C105" s="65"/>
      <c r="D105" s="65"/>
      <c r="E105" s="65"/>
      <c r="F105" s="68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</row>
    <row r="106" spans="2:18">
      <c r="B106" s="65"/>
      <c r="C106" s="65"/>
      <c r="D106" s="65"/>
      <c r="E106" s="65"/>
      <c r="F106" s="68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</row>
    <row r="107" spans="2:18">
      <c r="B107" s="65"/>
      <c r="C107" s="65"/>
      <c r="D107" s="65"/>
      <c r="E107" s="65"/>
      <c r="F107" s="68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</row>
    <row r="108" spans="2:18">
      <c r="B108" s="65"/>
      <c r="C108" s="65"/>
      <c r="D108" s="65"/>
      <c r="E108" s="65"/>
      <c r="F108" s="68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</row>
    <row r="109" spans="2:18">
      <c r="B109" s="65"/>
      <c r="C109" s="65"/>
      <c r="D109" s="65"/>
      <c r="E109" s="65"/>
      <c r="F109" s="68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</row>
    <row r="110" spans="2:18">
      <c r="B110" s="65"/>
      <c r="C110" s="65"/>
      <c r="D110" s="65"/>
      <c r="E110" s="65"/>
      <c r="F110" s="68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</row>
    <row r="111" spans="2:18">
      <c r="B111" s="65"/>
      <c r="C111" s="65"/>
      <c r="D111" s="65"/>
      <c r="E111" s="65"/>
      <c r="F111" s="68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</row>
    <row r="112" spans="2:18">
      <c r="B112" s="65"/>
      <c r="C112" s="65"/>
      <c r="D112" s="65"/>
      <c r="E112" s="65"/>
      <c r="F112" s="68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</row>
    <row r="113" spans="2:18">
      <c r="B113" s="65"/>
      <c r="C113" s="65"/>
      <c r="D113" s="65"/>
      <c r="E113" s="65"/>
      <c r="F113" s="68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</row>
    <row r="114" spans="2:18">
      <c r="B114" s="65"/>
      <c r="C114" s="65"/>
      <c r="D114" s="65"/>
      <c r="E114" s="65"/>
      <c r="F114" s="68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</row>
    <row r="115" spans="2:18">
      <c r="B115" s="65"/>
      <c r="C115" s="65"/>
      <c r="D115" s="65"/>
      <c r="E115" s="65"/>
      <c r="F115" s="68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</row>
    <row r="116" spans="2:18">
      <c r="B116" s="65"/>
      <c r="C116" s="65"/>
      <c r="D116" s="65"/>
      <c r="E116" s="65"/>
      <c r="F116" s="68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</row>
    <row r="117" spans="2:18">
      <c r="B117" s="65"/>
      <c r="C117" s="65"/>
      <c r="D117" s="65"/>
      <c r="E117" s="65"/>
      <c r="F117" s="68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</row>
    <row r="118" spans="2:18">
      <c r="B118" s="65"/>
      <c r="C118" s="65"/>
      <c r="D118" s="65"/>
      <c r="E118" s="65"/>
      <c r="F118" s="68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</row>
    <row r="119" spans="2:18">
      <c r="B119" s="65"/>
      <c r="C119" s="65"/>
      <c r="D119" s="65"/>
      <c r="E119" s="65"/>
      <c r="F119" s="68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</row>
    <row r="120" spans="2:18">
      <c r="B120" s="65"/>
      <c r="C120" s="65"/>
      <c r="D120" s="65"/>
      <c r="E120" s="65"/>
      <c r="F120" s="68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</row>
    <row r="121" spans="2:18">
      <c r="B121" s="65"/>
      <c r="C121" s="65"/>
      <c r="D121" s="65"/>
      <c r="E121" s="65"/>
      <c r="F121" s="68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</row>
    <row r="122" spans="2:18">
      <c r="B122" s="65"/>
      <c r="C122" s="65"/>
      <c r="D122" s="65"/>
      <c r="E122" s="65"/>
      <c r="F122" s="68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</row>
    <row r="123" spans="2:18">
      <c r="B123" s="65"/>
      <c r="C123" s="65"/>
      <c r="D123" s="65"/>
      <c r="E123" s="65"/>
      <c r="F123" s="68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</row>
    <row r="124" spans="2:18">
      <c r="B124" s="65"/>
      <c r="C124" s="65"/>
      <c r="D124" s="65"/>
      <c r="E124" s="65"/>
      <c r="F124" s="68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</row>
    <row r="125" spans="2:18">
      <c r="B125" s="65"/>
      <c r="C125" s="65"/>
      <c r="D125" s="65"/>
      <c r="E125" s="65"/>
      <c r="F125" s="68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</row>
    <row r="126" spans="2:18">
      <c r="B126" s="65"/>
      <c r="C126" s="65"/>
      <c r="D126" s="65"/>
      <c r="E126" s="65"/>
      <c r="F126" s="68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</row>
    <row r="127" spans="2:18">
      <c r="B127" s="65"/>
      <c r="C127" s="65"/>
      <c r="D127" s="65"/>
      <c r="E127" s="65"/>
      <c r="F127" s="68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</row>
    <row r="128" spans="2:18">
      <c r="B128" s="65"/>
      <c r="C128" s="65"/>
      <c r="D128" s="65"/>
      <c r="E128" s="65"/>
      <c r="F128" s="68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</row>
    <row r="129" spans="2:18">
      <c r="B129" s="65"/>
      <c r="C129" s="65"/>
      <c r="D129" s="65"/>
      <c r="E129" s="65"/>
      <c r="F129" s="68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</row>
    <row r="130" spans="2:18">
      <c r="B130" s="65"/>
      <c r="C130" s="65"/>
      <c r="D130" s="65"/>
      <c r="E130" s="65"/>
      <c r="F130" s="68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</row>
    <row r="131" spans="2:18">
      <c r="B131" s="65"/>
      <c r="C131" s="65"/>
      <c r="D131" s="65"/>
      <c r="E131" s="65"/>
      <c r="F131" s="68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</row>
    <row r="132" spans="2:18">
      <c r="B132" s="65"/>
      <c r="C132" s="65"/>
      <c r="D132" s="65"/>
      <c r="E132" s="65"/>
      <c r="F132" s="68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</row>
    <row r="133" spans="2:18">
      <c r="B133" s="65"/>
      <c r="C133" s="65"/>
      <c r="D133" s="65"/>
      <c r="E133" s="65"/>
      <c r="F133" s="68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</row>
    <row r="134" spans="2:18">
      <c r="B134" s="65"/>
      <c r="C134" s="65"/>
      <c r="D134" s="65"/>
      <c r="E134" s="65"/>
      <c r="F134" s="68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</row>
    <row r="135" spans="2:18">
      <c r="B135" s="65"/>
      <c r="C135" s="65"/>
      <c r="D135" s="65"/>
      <c r="E135" s="65"/>
      <c r="F135" s="68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</row>
  </sheetData>
  <sheetProtection algorithmName="SHA-512" hashValue="hpxbxjh5fv7nLwlA8cHwfDBNPaGnee26uDvQh/dO80AHT+PqiZ6ETpFa7JP+kazKM+oX5w6kz3Ewagn7iIYEXw==" saltValue="korDI3GHefIlBMwE7Xohgg==" spinCount="100000" sheet="1" objects="1" scenarios="1"/>
  <mergeCells count="25">
    <mergeCell ref="N14:O14"/>
    <mergeCell ref="D14:M14"/>
    <mergeCell ref="E16:G16"/>
    <mergeCell ref="M15:O15"/>
    <mergeCell ref="F17:G17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F21:H21"/>
    <mergeCell ref="F19:H19"/>
    <mergeCell ref="C15:K15"/>
    <mergeCell ref="F20:H20"/>
    <mergeCell ref="D3:K4"/>
  </mergeCells>
  <conditionalFormatting sqref="D2">
    <cfRule type="notContainsBlanks" dxfId="137" priority="34">
      <formula>LEN(TRIM(D2))&gt;0</formula>
    </cfRule>
  </conditionalFormatting>
  <conditionalFormatting sqref="D3:K4">
    <cfRule type="notContainsBlanks" dxfId="136" priority="35">
      <formula>LEN(TRIM(D3))&gt;0</formula>
    </cfRule>
  </conditionalFormatting>
  <conditionalFormatting sqref="D5:F5">
    <cfRule type="notContainsBlanks" dxfId="135" priority="37">
      <formula>LEN(TRIM(D5))&gt;0</formula>
    </cfRule>
  </conditionalFormatting>
  <conditionalFormatting sqref="D7:H7">
    <cfRule type="notContainsBlanks" dxfId="134" priority="38">
      <formula>LEN(TRIM(D7))&gt;0</formula>
    </cfRule>
  </conditionalFormatting>
  <conditionalFormatting sqref="D6:G6">
    <cfRule type="notContainsBlanks" dxfId="133" priority="36">
      <formula>LEN(TRIM(D6))&gt;0</formula>
    </cfRule>
  </conditionalFormatting>
  <conditionalFormatting sqref="I5:K5">
    <cfRule type="notContainsBlanks" dxfId="132" priority="33">
      <formula>LEN(TRIM(I5))&gt;0</formula>
    </cfRule>
  </conditionalFormatting>
  <conditionalFormatting sqref="I6">
    <cfRule type="notContainsBlanks" dxfId="131" priority="32">
      <formula>LEN(TRIM(I6))&gt;0</formula>
    </cfRule>
  </conditionalFormatting>
  <conditionalFormatting sqref="K6:M6">
    <cfRule type="notContainsBlanks" dxfId="130" priority="31">
      <formula>LEN(TRIM(K6))&gt;0</formula>
    </cfRule>
  </conditionalFormatting>
  <conditionalFormatting sqref="J9:K9">
    <cfRule type="notContainsBlanks" dxfId="129" priority="30">
      <formula>LEN(TRIM(J9))&gt;0</formula>
    </cfRule>
  </conditionalFormatting>
  <conditionalFormatting sqref="M9:O9">
    <cfRule type="notContainsBlanks" dxfId="128" priority="29">
      <formula>LEN(TRIM(M9))&gt;0</formula>
    </cfRule>
  </conditionalFormatting>
  <conditionalFormatting sqref="M3">
    <cfRule type="notContainsBlanks" dxfId="127" priority="28">
      <formula>LEN(TRIM(M3))&gt;0</formula>
    </cfRule>
  </conditionalFormatting>
  <conditionalFormatting sqref="O3">
    <cfRule type="notContainsBlanks" dxfId="126" priority="27">
      <formula>LEN(TRIM(O3))&gt;0</formula>
    </cfRule>
  </conditionalFormatting>
  <conditionalFormatting sqref="M4:O4">
    <cfRule type="notContainsBlanks" dxfId="125" priority="26">
      <formula>LEN(TRIM(M4))&gt;0</formula>
    </cfRule>
  </conditionalFormatting>
  <conditionalFormatting sqref="F20:H20">
    <cfRule type="notContainsBlanks" dxfId="124" priority="6">
      <formula>LEN(TRIM(F20))&gt;0</formula>
    </cfRule>
  </conditionalFormatting>
  <conditionalFormatting sqref="F21:H21">
    <cfRule type="notContainsBlanks" dxfId="123" priority="4">
      <formula>LEN(TRIM(F21))&gt;0</formula>
    </cfRule>
  </conditionalFormatting>
  <dataValidations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27 D29 D20:D21">
      <formula1>Zadanie</formula1>
    </dataValidation>
    <dataValidation type="list" allowBlank="1" showInputMessage="1" showErrorMessage="1" sqref="F20:H21">
      <formula1>K_2</formula1>
    </dataValidation>
    <dataValidation type="list" allowBlank="1" showInputMessage="1" showErrorMessage="1" sqref="I20:K21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4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E27" sqref="E27"/>
    </sheetView>
  </sheetViews>
  <sheetFormatPr defaultColWidth="0" defaultRowHeight="12.75" zeroHeight="1"/>
  <cols>
    <col min="1" max="1" width="6.5703125" style="100" customWidth="1"/>
    <col min="2" max="2" width="5.85546875" style="100" customWidth="1"/>
    <col min="3" max="5" width="16.7109375" style="100" customWidth="1"/>
    <col min="6" max="6" width="6.42578125" style="100" customWidth="1"/>
    <col min="7" max="9" width="16.7109375" style="100" customWidth="1"/>
    <col min="10" max="10" width="6.7109375" style="100" customWidth="1"/>
    <col min="11" max="13" width="16.7109375" style="100" customWidth="1"/>
    <col min="14" max="16384" width="9.140625" style="100" hidden="1"/>
  </cols>
  <sheetData>
    <row r="1" spans="1:13" s="104" customFormat="1">
      <c r="A1" s="104" t="s">
        <v>71</v>
      </c>
      <c r="B1" s="106" t="s">
        <v>74</v>
      </c>
      <c r="C1" s="105" t="s">
        <v>72</v>
      </c>
      <c r="D1" s="105" t="s">
        <v>73</v>
      </c>
      <c r="E1" s="105" t="s">
        <v>75</v>
      </c>
      <c r="F1" s="106" t="s">
        <v>77</v>
      </c>
      <c r="G1" s="105" t="s">
        <v>76</v>
      </c>
      <c r="H1" s="105" t="s">
        <v>78</v>
      </c>
      <c r="I1" s="105" t="s">
        <v>79</v>
      </c>
      <c r="J1" s="106" t="s">
        <v>80</v>
      </c>
      <c r="K1" s="105" t="s">
        <v>81</v>
      </c>
      <c r="L1" s="105" t="s">
        <v>82</v>
      </c>
      <c r="M1" s="105" t="s">
        <v>83</v>
      </c>
    </row>
    <row r="2" spans="1:13" s="61" customFormat="1" ht="16.5">
      <c r="A2" s="103" t="s">
        <v>68</v>
      </c>
      <c r="B2" s="107" t="s">
        <v>69</v>
      </c>
      <c r="C2" s="97">
        <f>SUM(C4:C33)</f>
        <v>0</v>
      </c>
      <c r="D2" s="97">
        <f>SUM(D4:D33)</f>
        <v>0</v>
      </c>
      <c r="E2" s="97">
        <f>SUM(E4:E33)</f>
        <v>0</v>
      </c>
      <c r="F2" s="107" t="s">
        <v>70</v>
      </c>
      <c r="G2" s="97">
        <f>SUM(G4:G33)</f>
        <v>0</v>
      </c>
      <c r="H2" s="97">
        <f>SUM(H4:H33)</f>
        <v>0</v>
      </c>
      <c r="I2" s="97">
        <f>SUM(I4:I33)</f>
        <v>0</v>
      </c>
      <c r="J2" s="96" t="s">
        <v>68</v>
      </c>
      <c r="K2" s="97">
        <f>SUM(K4:K33)</f>
        <v>0</v>
      </c>
      <c r="L2" s="97">
        <f>SUM(L4:L33)</f>
        <v>0</v>
      </c>
      <c r="M2" s="97">
        <f>SUM(M4:M33)</f>
        <v>0</v>
      </c>
    </row>
    <row r="3" spans="1:13" s="99" customFormat="1">
      <c r="A3" s="98" t="s">
        <v>64</v>
      </c>
      <c r="B3" s="98"/>
      <c r="C3" s="98" t="s">
        <v>65</v>
      </c>
      <c r="D3" s="98" t="s">
        <v>66</v>
      </c>
      <c r="E3" s="98" t="s">
        <v>67</v>
      </c>
      <c r="F3" s="98"/>
      <c r="G3" s="98" t="s">
        <v>65</v>
      </c>
      <c r="H3" s="98" t="s">
        <v>66</v>
      </c>
      <c r="I3" s="98" t="s">
        <v>67</v>
      </c>
      <c r="J3" s="98"/>
      <c r="K3" s="98" t="s">
        <v>65</v>
      </c>
      <c r="L3" s="98" t="s">
        <v>66</v>
      </c>
      <c r="M3" s="98" t="s">
        <v>67</v>
      </c>
    </row>
    <row r="4" spans="1:13" s="61" customFormat="1" ht="16.5">
      <c r="A4" s="61">
        <v>1</v>
      </c>
      <c r="B4" s="6"/>
      <c r="C4" s="102">
        <f>SUMIFS('FORMULARZ OFERTY'!$I$27:$I$1030,'FORMULARZ OFERTY'!$A$27:$A$1030,$A4)</f>
        <v>0</v>
      </c>
      <c r="D4" s="102">
        <f>SUMIFS('FORMULARZ OFERTY'!$J$27:$J$1030,'FORMULARZ OFERTY'!$A$27:$A$1030,$A4)</f>
        <v>0</v>
      </c>
      <c r="E4" s="102">
        <f>SUMIFS('FORMULARZ OFERTY'!$K$27:$K$1030,'FORMULARZ OFERTY'!$A$27:$A$1030,$A4)</f>
        <v>0</v>
      </c>
      <c r="F4" s="6"/>
      <c r="G4" s="102">
        <f>SUMIFS('FORMULARZ OFERTY'!$M$27:$M$1030,'FORMULARZ OFERTY'!$A$27:$A$1030,$A4)</f>
        <v>0</v>
      </c>
      <c r="H4" s="102">
        <f>SUMIFS('FORMULARZ OFERTY'!$N$27:$N$1030,'FORMULARZ OFERTY'!$A$27:$A$1030,$A4)</f>
        <v>0</v>
      </c>
      <c r="I4" s="102">
        <f>SUMIFS('FORMULARZ OFERTY'!$O$27:$O$1030,'FORMULARZ OFERTY'!$A$27:$A$1030,$A4)</f>
        <v>0</v>
      </c>
      <c r="J4" s="6"/>
      <c r="K4" s="102">
        <f>SUMIFS('FORMULARZ OFERTY'!$P$27:$P$1030,'FORMULARZ OFERTY'!$A$27:$A$1030,$A4)</f>
        <v>0</v>
      </c>
      <c r="L4" s="102">
        <f>SUMIFS('FORMULARZ OFERTY'!$Q$27:$Q$1030,'FORMULARZ OFERTY'!$A$27:$A$1030,$A4)</f>
        <v>0</v>
      </c>
      <c r="M4" s="102">
        <f>SUMIFS('FORMULARZ OFERTY'!$R$27:$R$1030,'FORMULARZ OFERTY'!$A$27:$A$1030,$A4)</f>
        <v>0</v>
      </c>
    </row>
    <row r="5" spans="1:13" s="61" customFormat="1" ht="16.5">
      <c r="A5" s="61">
        <v>2</v>
      </c>
      <c r="B5" s="6"/>
      <c r="C5" s="102">
        <f>SUMIFS('FORMULARZ OFERTY'!$I$27:$I$1030,'FORMULARZ OFERTY'!$A$27:$A$1030,$A5)</f>
        <v>0</v>
      </c>
      <c r="D5" s="102">
        <f>SUMIFS('FORMULARZ OFERTY'!$J$27:$J$1030,'FORMULARZ OFERTY'!$A$27:$A$1030,$A5)</f>
        <v>0</v>
      </c>
      <c r="E5" s="102">
        <f>SUMIFS('FORMULARZ OFERTY'!$K$27:$K$1030,'FORMULARZ OFERTY'!$A$27:$A$1030,$A5)</f>
        <v>0</v>
      </c>
      <c r="F5" s="6"/>
      <c r="G5" s="102">
        <f>SUMIFS('FORMULARZ OFERTY'!$M$27:$M$1030,'FORMULARZ OFERTY'!$A$27:$A$1030,$A5)</f>
        <v>0</v>
      </c>
      <c r="H5" s="102">
        <f>SUMIFS('FORMULARZ OFERTY'!$N$27:$N$1030,'FORMULARZ OFERTY'!$A$27:$A$1030,$A5)</f>
        <v>0</v>
      </c>
      <c r="I5" s="102">
        <f>SUMIFS('FORMULARZ OFERTY'!$O$27:$O$1030,'FORMULARZ OFERTY'!$A$27:$A$1030,$A5)</f>
        <v>0</v>
      </c>
      <c r="J5" s="6"/>
      <c r="K5" s="102">
        <f>SUMIFS('FORMULARZ OFERTY'!$P$27:$P$1030,'FORMULARZ OFERTY'!$A$27:$A$1030,$A5)</f>
        <v>0</v>
      </c>
      <c r="L5" s="102">
        <f>SUMIFS('FORMULARZ OFERTY'!$Q$27:$Q$1030,'FORMULARZ OFERTY'!$A$27:$A$1030,$A5)</f>
        <v>0</v>
      </c>
      <c r="M5" s="102">
        <f>SUMIFS('FORMULARZ OFERTY'!$R$27:$R$1030,'FORMULARZ OFERTY'!$A$27:$A$1030,$A5)</f>
        <v>0</v>
      </c>
    </row>
    <row r="6" spans="1:13" s="61" customFormat="1" ht="16.5">
      <c r="A6" s="61">
        <v>3</v>
      </c>
      <c r="B6" s="6"/>
      <c r="C6" s="102">
        <f>SUMIFS('FORMULARZ OFERTY'!$I$27:$I$1030,'FORMULARZ OFERTY'!$A$27:$A$1030,$A6)</f>
        <v>0</v>
      </c>
      <c r="D6" s="102">
        <f>SUMIFS('FORMULARZ OFERTY'!$J$27:$J$1030,'FORMULARZ OFERTY'!$A$27:$A$1030,$A6)</f>
        <v>0</v>
      </c>
      <c r="E6" s="102">
        <f>SUMIFS('FORMULARZ OFERTY'!$K$27:$K$1030,'FORMULARZ OFERTY'!$A$27:$A$1030,$A6)</f>
        <v>0</v>
      </c>
      <c r="F6" s="6"/>
      <c r="G6" s="102">
        <f>SUMIFS('FORMULARZ OFERTY'!$M$27:$M$1030,'FORMULARZ OFERTY'!$A$27:$A$1030,$A6)</f>
        <v>0</v>
      </c>
      <c r="H6" s="102">
        <f>SUMIFS('FORMULARZ OFERTY'!$N$27:$N$1030,'FORMULARZ OFERTY'!$A$27:$A$1030,$A6)</f>
        <v>0</v>
      </c>
      <c r="I6" s="102">
        <f>SUMIFS('FORMULARZ OFERTY'!$O$27:$O$1030,'FORMULARZ OFERTY'!$A$27:$A$1030,$A6)</f>
        <v>0</v>
      </c>
      <c r="J6" s="6"/>
      <c r="K6" s="102">
        <f>SUMIFS('FORMULARZ OFERTY'!$P$27:$P$1030,'FORMULARZ OFERTY'!$A$27:$A$1030,$A6)</f>
        <v>0</v>
      </c>
      <c r="L6" s="102">
        <f>SUMIFS('FORMULARZ OFERTY'!$Q$27:$Q$1030,'FORMULARZ OFERTY'!$A$27:$A$1030,$A6)</f>
        <v>0</v>
      </c>
      <c r="M6" s="102">
        <f>SUMIFS('FORMULARZ OFERTY'!$R$27:$R$1030,'FORMULARZ OFERTY'!$A$27:$A$1030,$A6)</f>
        <v>0</v>
      </c>
    </row>
    <row r="7" spans="1:13" s="61" customFormat="1" ht="16.5">
      <c r="A7" s="61">
        <v>4</v>
      </c>
      <c r="B7" s="6"/>
      <c r="C7" s="102">
        <f>SUMIFS('FORMULARZ OFERTY'!$I$27:$I$1030,'FORMULARZ OFERTY'!$A$27:$A$1030,$A7)</f>
        <v>0</v>
      </c>
      <c r="D7" s="102">
        <f>SUMIFS('FORMULARZ OFERTY'!$J$27:$J$1030,'FORMULARZ OFERTY'!$A$27:$A$1030,$A7)</f>
        <v>0</v>
      </c>
      <c r="E7" s="102">
        <f>SUMIFS('FORMULARZ OFERTY'!$K$27:$K$1030,'FORMULARZ OFERTY'!$A$27:$A$1030,$A7)</f>
        <v>0</v>
      </c>
      <c r="F7" s="6"/>
      <c r="G7" s="102">
        <f>SUMIFS('FORMULARZ OFERTY'!$M$27:$M$1030,'FORMULARZ OFERTY'!$A$27:$A$1030,$A7)</f>
        <v>0</v>
      </c>
      <c r="H7" s="102">
        <f>SUMIFS('FORMULARZ OFERTY'!$N$27:$N$1030,'FORMULARZ OFERTY'!$A$27:$A$1030,$A7)</f>
        <v>0</v>
      </c>
      <c r="I7" s="102">
        <f>SUMIFS('FORMULARZ OFERTY'!$O$27:$O$1030,'FORMULARZ OFERTY'!$A$27:$A$1030,$A7)</f>
        <v>0</v>
      </c>
      <c r="J7" s="6"/>
      <c r="K7" s="102">
        <f>SUMIFS('FORMULARZ OFERTY'!$P$27:$P$1030,'FORMULARZ OFERTY'!$A$27:$A$1030,$A7)</f>
        <v>0</v>
      </c>
      <c r="L7" s="102">
        <f>SUMIFS('FORMULARZ OFERTY'!$Q$27:$Q$1030,'FORMULARZ OFERTY'!$A$27:$A$1030,$A7)</f>
        <v>0</v>
      </c>
      <c r="M7" s="102">
        <f>SUMIFS('FORMULARZ OFERTY'!$R$27:$R$1030,'FORMULARZ OFERTY'!$A$27:$A$1030,$A7)</f>
        <v>0</v>
      </c>
    </row>
    <row r="8" spans="1:13" s="61" customFormat="1" ht="16.5">
      <c r="A8" s="61">
        <v>5</v>
      </c>
      <c r="B8" s="6"/>
      <c r="C8" s="102">
        <f>SUMIFS('FORMULARZ OFERTY'!$I$27:$I$1030,'FORMULARZ OFERTY'!$A$27:$A$1030,$A8)</f>
        <v>0</v>
      </c>
      <c r="D8" s="102">
        <f>SUMIFS('FORMULARZ OFERTY'!$J$27:$J$1030,'FORMULARZ OFERTY'!$A$27:$A$1030,$A8)</f>
        <v>0</v>
      </c>
      <c r="E8" s="102">
        <f>SUMIFS('FORMULARZ OFERTY'!$K$27:$K$1030,'FORMULARZ OFERTY'!$A$27:$A$1030,$A8)</f>
        <v>0</v>
      </c>
      <c r="F8" s="6"/>
      <c r="G8" s="102">
        <f>SUMIFS('FORMULARZ OFERTY'!$M$27:$M$1030,'FORMULARZ OFERTY'!$A$27:$A$1030,$A8)</f>
        <v>0</v>
      </c>
      <c r="H8" s="102">
        <f>SUMIFS('FORMULARZ OFERTY'!$N$27:$N$1030,'FORMULARZ OFERTY'!$A$27:$A$1030,$A8)</f>
        <v>0</v>
      </c>
      <c r="I8" s="102">
        <f>SUMIFS('FORMULARZ OFERTY'!$O$27:$O$1030,'FORMULARZ OFERTY'!$A$27:$A$1030,$A8)</f>
        <v>0</v>
      </c>
      <c r="J8" s="6"/>
      <c r="K8" s="102">
        <f>SUMIFS('FORMULARZ OFERTY'!$P$27:$P$1030,'FORMULARZ OFERTY'!$A$27:$A$1030,$A8)</f>
        <v>0</v>
      </c>
      <c r="L8" s="102">
        <f>SUMIFS('FORMULARZ OFERTY'!$Q$27:$Q$1030,'FORMULARZ OFERTY'!$A$27:$A$1030,$A8)</f>
        <v>0</v>
      </c>
      <c r="M8" s="102">
        <f>SUMIFS('FORMULARZ OFERTY'!$R$27:$R$1030,'FORMULARZ OFERTY'!$A$27:$A$1030,$A8)</f>
        <v>0</v>
      </c>
    </row>
    <row r="9" spans="1:13" s="61" customFormat="1" ht="16.5">
      <c r="A9" s="61">
        <v>6</v>
      </c>
      <c r="B9" s="6"/>
      <c r="C9" s="102">
        <f>SUMIFS('FORMULARZ OFERTY'!$I$27:$I$1030,'FORMULARZ OFERTY'!$A$27:$A$1030,$A9)</f>
        <v>0</v>
      </c>
      <c r="D9" s="102">
        <f>SUMIFS('FORMULARZ OFERTY'!$J$27:$J$1030,'FORMULARZ OFERTY'!$A$27:$A$1030,$A9)</f>
        <v>0</v>
      </c>
      <c r="E9" s="102">
        <f>SUMIFS('FORMULARZ OFERTY'!$K$27:$K$1030,'FORMULARZ OFERTY'!$A$27:$A$1030,$A9)</f>
        <v>0</v>
      </c>
      <c r="F9" s="6"/>
      <c r="G9" s="102">
        <f>SUMIFS('FORMULARZ OFERTY'!$M$27:$M$1030,'FORMULARZ OFERTY'!$A$27:$A$1030,$A9)</f>
        <v>0</v>
      </c>
      <c r="H9" s="102">
        <f>SUMIFS('FORMULARZ OFERTY'!$N$27:$N$1030,'FORMULARZ OFERTY'!$A$27:$A$1030,$A9)</f>
        <v>0</v>
      </c>
      <c r="I9" s="102">
        <f>SUMIFS('FORMULARZ OFERTY'!$O$27:$O$1030,'FORMULARZ OFERTY'!$A$27:$A$1030,$A9)</f>
        <v>0</v>
      </c>
      <c r="J9" s="6"/>
      <c r="K9" s="102">
        <f>SUMIFS('FORMULARZ OFERTY'!$P$27:$P$1030,'FORMULARZ OFERTY'!$A$27:$A$1030,$A9)</f>
        <v>0</v>
      </c>
      <c r="L9" s="102">
        <f>SUMIFS('FORMULARZ OFERTY'!$Q$27:$Q$1030,'FORMULARZ OFERTY'!$A$27:$A$1030,$A9)</f>
        <v>0</v>
      </c>
      <c r="M9" s="102">
        <f>SUMIFS('FORMULARZ OFERTY'!$R$27:$R$1030,'FORMULARZ OFERTY'!$A$27:$A$1030,$A9)</f>
        <v>0</v>
      </c>
    </row>
    <row r="10" spans="1:13" s="61" customFormat="1" ht="16.5">
      <c r="A10" s="61">
        <v>7</v>
      </c>
      <c r="B10" s="6"/>
      <c r="C10" s="102">
        <f>SUMIFS('FORMULARZ OFERTY'!$I$27:$I$1030,'FORMULARZ OFERTY'!$A$27:$A$1030,$A10)</f>
        <v>0</v>
      </c>
      <c r="D10" s="102">
        <f>SUMIFS('FORMULARZ OFERTY'!$J$27:$J$1030,'FORMULARZ OFERTY'!$A$27:$A$1030,$A10)</f>
        <v>0</v>
      </c>
      <c r="E10" s="102">
        <f>SUMIFS('FORMULARZ OFERTY'!$K$27:$K$1030,'FORMULARZ OFERTY'!$A$27:$A$1030,$A10)</f>
        <v>0</v>
      </c>
      <c r="F10" s="6"/>
      <c r="G10" s="102">
        <f>SUMIFS('FORMULARZ OFERTY'!$M$27:$M$1030,'FORMULARZ OFERTY'!$A$27:$A$1030,$A10)</f>
        <v>0</v>
      </c>
      <c r="H10" s="102">
        <f>SUMIFS('FORMULARZ OFERTY'!$N$27:$N$1030,'FORMULARZ OFERTY'!$A$27:$A$1030,$A10)</f>
        <v>0</v>
      </c>
      <c r="I10" s="102">
        <f>SUMIFS('FORMULARZ OFERTY'!$O$27:$O$1030,'FORMULARZ OFERTY'!$A$27:$A$1030,$A10)</f>
        <v>0</v>
      </c>
      <c r="J10" s="6"/>
      <c r="K10" s="102">
        <f>SUMIFS('FORMULARZ OFERTY'!$P$27:$P$1030,'FORMULARZ OFERTY'!$A$27:$A$1030,$A10)</f>
        <v>0</v>
      </c>
      <c r="L10" s="102">
        <f>SUMIFS('FORMULARZ OFERTY'!$Q$27:$Q$1030,'FORMULARZ OFERTY'!$A$27:$A$1030,$A10)</f>
        <v>0</v>
      </c>
      <c r="M10" s="102">
        <f>SUMIFS('FORMULARZ OFERTY'!$R$27:$R$1030,'FORMULARZ OFERTY'!$A$27:$A$1030,$A10)</f>
        <v>0</v>
      </c>
    </row>
    <row r="11" spans="1:13" s="61" customFormat="1" ht="16.5">
      <c r="A11" s="61">
        <v>8</v>
      </c>
      <c r="B11" s="6"/>
      <c r="C11" s="102">
        <f>SUMIFS('FORMULARZ OFERTY'!$I$27:$I$1030,'FORMULARZ OFERTY'!$A$27:$A$1030,$A11)</f>
        <v>0</v>
      </c>
      <c r="D11" s="102">
        <f>SUMIFS('FORMULARZ OFERTY'!$J$27:$J$1030,'FORMULARZ OFERTY'!$A$27:$A$1030,$A11)</f>
        <v>0</v>
      </c>
      <c r="E11" s="102">
        <f>SUMIFS('FORMULARZ OFERTY'!$K$27:$K$1030,'FORMULARZ OFERTY'!$A$27:$A$1030,$A11)</f>
        <v>0</v>
      </c>
      <c r="F11" s="6"/>
      <c r="G11" s="102">
        <f>SUMIFS('FORMULARZ OFERTY'!$M$27:$M$1030,'FORMULARZ OFERTY'!$A$27:$A$1030,$A11)</f>
        <v>0</v>
      </c>
      <c r="H11" s="102">
        <f>SUMIFS('FORMULARZ OFERTY'!$N$27:$N$1030,'FORMULARZ OFERTY'!$A$27:$A$1030,$A11)</f>
        <v>0</v>
      </c>
      <c r="I11" s="102">
        <f>SUMIFS('FORMULARZ OFERTY'!$O$27:$O$1030,'FORMULARZ OFERTY'!$A$27:$A$1030,$A11)</f>
        <v>0</v>
      </c>
      <c r="J11" s="6"/>
      <c r="K11" s="102">
        <f>SUMIFS('FORMULARZ OFERTY'!$P$27:$P$1030,'FORMULARZ OFERTY'!$A$27:$A$1030,$A11)</f>
        <v>0</v>
      </c>
      <c r="L11" s="102">
        <f>SUMIFS('FORMULARZ OFERTY'!$Q$27:$Q$1030,'FORMULARZ OFERTY'!$A$27:$A$1030,$A11)</f>
        <v>0</v>
      </c>
      <c r="M11" s="102">
        <f>SUMIFS('FORMULARZ OFERTY'!$R$27:$R$1030,'FORMULARZ OFERTY'!$A$27:$A$1030,$A11)</f>
        <v>0</v>
      </c>
    </row>
    <row r="12" spans="1:13" s="61" customFormat="1" ht="16.5">
      <c r="A12" s="61">
        <v>9</v>
      </c>
      <c r="B12" s="6"/>
      <c r="C12" s="102">
        <f>SUMIFS('FORMULARZ OFERTY'!$I$27:$I$1030,'FORMULARZ OFERTY'!$A$27:$A$1030,$A12)</f>
        <v>0</v>
      </c>
      <c r="D12" s="102">
        <f>SUMIFS('FORMULARZ OFERTY'!$J$27:$J$1030,'FORMULARZ OFERTY'!$A$27:$A$1030,$A12)</f>
        <v>0</v>
      </c>
      <c r="E12" s="102">
        <f>SUMIFS('FORMULARZ OFERTY'!$K$27:$K$1030,'FORMULARZ OFERTY'!$A$27:$A$1030,$A12)</f>
        <v>0</v>
      </c>
      <c r="F12" s="6"/>
      <c r="G12" s="102">
        <f>SUMIFS('FORMULARZ OFERTY'!$M$27:$M$1030,'FORMULARZ OFERTY'!$A$27:$A$1030,$A12)</f>
        <v>0</v>
      </c>
      <c r="H12" s="102">
        <f>SUMIFS('FORMULARZ OFERTY'!$N$27:$N$1030,'FORMULARZ OFERTY'!$A$27:$A$1030,$A12)</f>
        <v>0</v>
      </c>
      <c r="I12" s="102">
        <f>SUMIFS('FORMULARZ OFERTY'!$O$27:$O$1030,'FORMULARZ OFERTY'!$A$27:$A$1030,$A12)</f>
        <v>0</v>
      </c>
      <c r="J12" s="6"/>
      <c r="K12" s="102">
        <f>SUMIFS('FORMULARZ OFERTY'!$P$27:$P$1030,'FORMULARZ OFERTY'!$A$27:$A$1030,$A12)</f>
        <v>0</v>
      </c>
      <c r="L12" s="102">
        <f>SUMIFS('FORMULARZ OFERTY'!$Q$27:$Q$1030,'FORMULARZ OFERTY'!$A$27:$A$1030,$A12)</f>
        <v>0</v>
      </c>
      <c r="M12" s="102">
        <f>SUMIFS('FORMULARZ OFERTY'!$R$27:$R$1030,'FORMULARZ OFERTY'!$A$27:$A$1030,$A12)</f>
        <v>0</v>
      </c>
    </row>
    <row r="13" spans="1:13" s="61" customFormat="1" ht="16.5">
      <c r="A13" s="61">
        <v>10</v>
      </c>
      <c r="B13" s="6"/>
      <c r="C13" s="102">
        <f>SUMIFS('FORMULARZ OFERTY'!$I$27:$I$1030,'FORMULARZ OFERTY'!$A$27:$A$1030,$A13)</f>
        <v>0</v>
      </c>
      <c r="D13" s="102">
        <f>SUMIFS('FORMULARZ OFERTY'!$J$27:$J$1030,'FORMULARZ OFERTY'!$A$27:$A$1030,$A13)</f>
        <v>0</v>
      </c>
      <c r="E13" s="102">
        <f>SUMIFS('FORMULARZ OFERTY'!$K$27:$K$1030,'FORMULARZ OFERTY'!$A$27:$A$1030,$A13)</f>
        <v>0</v>
      </c>
      <c r="F13" s="6"/>
      <c r="G13" s="102">
        <f>SUMIFS('FORMULARZ OFERTY'!$M$27:$M$1030,'FORMULARZ OFERTY'!$A$27:$A$1030,$A13)</f>
        <v>0</v>
      </c>
      <c r="H13" s="102">
        <f>SUMIFS('FORMULARZ OFERTY'!$N$27:$N$1030,'FORMULARZ OFERTY'!$A$27:$A$1030,$A13)</f>
        <v>0</v>
      </c>
      <c r="I13" s="102">
        <f>SUMIFS('FORMULARZ OFERTY'!$O$27:$O$1030,'FORMULARZ OFERTY'!$A$27:$A$1030,$A13)</f>
        <v>0</v>
      </c>
      <c r="J13" s="6"/>
      <c r="K13" s="102">
        <f>SUMIFS('FORMULARZ OFERTY'!$P$27:$P$1030,'FORMULARZ OFERTY'!$A$27:$A$1030,$A13)</f>
        <v>0</v>
      </c>
      <c r="L13" s="102">
        <f>SUMIFS('FORMULARZ OFERTY'!$Q$27:$Q$1030,'FORMULARZ OFERTY'!$A$27:$A$1030,$A13)</f>
        <v>0</v>
      </c>
      <c r="M13" s="102">
        <f>SUMIFS('FORMULARZ OFERTY'!$R$27:$R$1030,'FORMULARZ OFERTY'!$A$27:$A$1030,$A13)</f>
        <v>0</v>
      </c>
    </row>
    <row r="14" spans="1:13" s="61" customFormat="1" ht="16.5">
      <c r="A14" s="61">
        <v>11</v>
      </c>
      <c r="B14" s="6"/>
      <c r="C14" s="102">
        <f>SUMIFS('FORMULARZ OFERTY'!$I$27:$I$1030,'FORMULARZ OFERTY'!$A$27:$A$1030,$A14)</f>
        <v>0</v>
      </c>
      <c r="D14" s="102">
        <f>SUMIFS('FORMULARZ OFERTY'!$J$27:$J$1030,'FORMULARZ OFERTY'!$A$27:$A$1030,$A14)</f>
        <v>0</v>
      </c>
      <c r="E14" s="102">
        <f>SUMIFS('FORMULARZ OFERTY'!$K$27:$K$1030,'FORMULARZ OFERTY'!$A$27:$A$1030,$A14)</f>
        <v>0</v>
      </c>
      <c r="F14" s="6"/>
      <c r="G14" s="102">
        <f>SUMIFS('FORMULARZ OFERTY'!$M$27:$M$1030,'FORMULARZ OFERTY'!$A$27:$A$1030,$A14)</f>
        <v>0</v>
      </c>
      <c r="H14" s="102">
        <f>SUMIFS('FORMULARZ OFERTY'!$N$27:$N$1030,'FORMULARZ OFERTY'!$A$27:$A$1030,$A14)</f>
        <v>0</v>
      </c>
      <c r="I14" s="102">
        <f>SUMIFS('FORMULARZ OFERTY'!$O$27:$O$1030,'FORMULARZ OFERTY'!$A$27:$A$1030,$A14)</f>
        <v>0</v>
      </c>
      <c r="J14" s="6"/>
      <c r="K14" s="102">
        <f>SUMIFS('FORMULARZ OFERTY'!$P$27:$P$1030,'FORMULARZ OFERTY'!$A$27:$A$1030,$A14)</f>
        <v>0</v>
      </c>
      <c r="L14" s="102">
        <f>SUMIFS('FORMULARZ OFERTY'!$Q$27:$Q$1030,'FORMULARZ OFERTY'!$A$27:$A$1030,$A14)</f>
        <v>0</v>
      </c>
      <c r="M14" s="102">
        <f>SUMIFS('FORMULARZ OFERTY'!$R$27:$R$1030,'FORMULARZ OFERTY'!$A$27:$A$1030,$A14)</f>
        <v>0</v>
      </c>
    </row>
    <row r="15" spans="1:13" s="61" customFormat="1" ht="16.5">
      <c r="A15" s="61">
        <v>12</v>
      </c>
      <c r="B15" s="6"/>
      <c r="C15" s="102">
        <f>SUMIFS('FORMULARZ OFERTY'!$I$27:$I$1030,'FORMULARZ OFERTY'!$A$27:$A$1030,$A15)</f>
        <v>0</v>
      </c>
      <c r="D15" s="102">
        <f>SUMIFS('FORMULARZ OFERTY'!$J$27:$J$1030,'FORMULARZ OFERTY'!$A$27:$A$1030,$A15)</f>
        <v>0</v>
      </c>
      <c r="E15" s="102">
        <f>SUMIFS('FORMULARZ OFERTY'!$K$27:$K$1030,'FORMULARZ OFERTY'!$A$27:$A$1030,$A15)</f>
        <v>0</v>
      </c>
      <c r="F15" s="6"/>
      <c r="G15" s="102">
        <f>SUMIFS('FORMULARZ OFERTY'!$M$27:$M$1030,'FORMULARZ OFERTY'!$A$27:$A$1030,$A15)</f>
        <v>0</v>
      </c>
      <c r="H15" s="102">
        <f>SUMIFS('FORMULARZ OFERTY'!$N$27:$N$1030,'FORMULARZ OFERTY'!$A$27:$A$1030,$A15)</f>
        <v>0</v>
      </c>
      <c r="I15" s="102">
        <f>SUMIFS('FORMULARZ OFERTY'!$O$27:$O$1030,'FORMULARZ OFERTY'!$A$27:$A$1030,$A15)</f>
        <v>0</v>
      </c>
      <c r="J15" s="6"/>
      <c r="K15" s="102">
        <f>SUMIFS('FORMULARZ OFERTY'!$P$27:$P$1030,'FORMULARZ OFERTY'!$A$27:$A$1030,$A15)</f>
        <v>0</v>
      </c>
      <c r="L15" s="102">
        <f>SUMIFS('FORMULARZ OFERTY'!$Q$27:$Q$1030,'FORMULARZ OFERTY'!$A$27:$A$1030,$A15)</f>
        <v>0</v>
      </c>
      <c r="M15" s="102">
        <f>SUMIFS('FORMULARZ OFERTY'!$R$27:$R$1030,'FORMULARZ OFERTY'!$A$27:$A$1030,$A15)</f>
        <v>0</v>
      </c>
    </row>
    <row r="16" spans="1:13" s="61" customFormat="1" ht="16.5">
      <c r="A16" s="61">
        <v>13</v>
      </c>
      <c r="B16" s="6"/>
      <c r="C16" s="102">
        <f>SUMIFS('FORMULARZ OFERTY'!$I$27:$I$1030,'FORMULARZ OFERTY'!$A$27:$A$1030,$A16)</f>
        <v>0</v>
      </c>
      <c r="D16" s="102">
        <f>SUMIFS('FORMULARZ OFERTY'!$J$27:$J$1030,'FORMULARZ OFERTY'!$A$27:$A$1030,$A16)</f>
        <v>0</v>
      </c>
      <c r="E16" s="102">
        <f>SUMIFS('FORMULARZ OFERTY'!$K$27:$K$1030,'FORMULARZ OFERTY'!$A$27:$A$1030,$A16)</f>
        <v>0</v>
      </c>
      <c r="F16" s="6"/>
      <c r="G16" s="102">
        <f>SUMIFS('FORMULARZ OFERTY'!$M$27:$M$1030,'FORMULARZ OFERTY'!$A$27:$A$1030,$A16)</f>
        <v>0</v>
      </c>
      <c r="H16" s="102">
        <f>SUMIFS('FORMULARZ OFERTY'!$N$27:$N$1030,'FORMULARZ OFERTY'!$A$27:$A$1030,$A16)</f>
        <v>0</v>
      </c>
      <c r="I16" s="102">
        <f>SUMIFS('FORMULARZ OFERTY'!$O$27:$O$1030,'FORMULARZ OFERTY'!$A$27:$A$1030,$A16)</f>
        <v>0</v>
      </c>
      <c r="J16" s="6"/>
      <c r="K16" s="102">
        <f>SUMIFS('FORMULARZ OFERTY'!$P$27:$P$1030,'FORMULARZ OFERTY'!$A$27:$A$1030,$A16)</f>
        <v>0</v>
      </c>
      <c r="L16" s="102">
        <f>SUMIFS('FORMULARZ OFERTY'!$Q$27:$Q$1030,'FORMULARZ OFERTY'!$A$27:$A$1030,$A16)</f>
        <v>0</v>
      </c>
      <c r="M16" s="102">
        <f>SUMIFS('FORMULARZ OFERTY'!$R$27:$R$1030,'FORMULARZ OFERTY'!$A$27:$A$1030,$A16)</f>
        <v>0</v>
      </c>
    </row>
    <row r="17" spans="1:13" s="61" customFormat="1" ht="16.5">
      <c r="A17" s="61">
        <v>14</v>
      </c>
      <c r="B17" s="6"/>
      <c r="C17" s="102">
        <f>SUMIFS('FORMULARZ OFERTY'!$I$27:$I$1030,'FORMULARZ OFERTY'!$A$27:$A$1030,$A17)</f>
        <v>0</v>
      </c>
      <c r="D17" s="102">
        <f>SUMIFS('FORMULARZ OFERTY'!$J$27:$J$1030,'FORMULARZ OFERTY'!$A$27:$A$1030,$A17)</f>
        <v>0</v>
      </c>
      <c r="E17" s="102">
        <f>SUMIFS('FORMULARZ OFERTY'!$K$27:$K$1030,'FORMULARZ OFERTY'!$A$27:$A$1030,$A17)</f>
        <v>0</v>
      </c>
      <c r="F17" s="6"/>
      <c r="G17" s="102">
        <f>SUMIFS('FORMULARZ OFERTY'!$M$27:$M$1030,'FORMULARZ OFERTY'!$A$27:$A$1030,$A17)</f>
        <v>0</v>
      </c>
      <c r="H17" s="102">
        <f>SUMIFS('FORMULARZ OFERTY'!$N$27:$N$1030,'FORMULARZ OFERTY'!$A$27:$A$1030,$A17)</f>
        <v>0</v>
      </c>
      <c r="I17" s="102">
        <f>SUMIFS('FORMULARZ OFERTY'!$O$27:$O$1030,'FORMULARZ OFERTY'!$A$27:$A$1030,$A17)</f>
        <v>0</v>
      </c>
      <c r="J17" s="6"/>
      <c r="K17" s="102">
        <f>SUMIFS('FORMULARZ OFERTY'!$P$27:$P$1030,'FORMULARZ OFERTY'!$A$27:$A$1030,$A17)</f>
        <v>0</v>
      </c>
      <c r="L17" s="102">
        <f>SUMIFS('FORMULARZ OFERTY'!$Q$27:$Q$1030,'FORMULARZ OFERTY'!$A$27:$A$1030,$A17)</f>
        <v>0</v>
      </c>
      <c r="M17" s="102">
        <f>SUMIFS('FORMULARZ OFERTY'!$R$27:$R$1030,'FORMULARZ OFERTY'!$A$27:$A$1030,$A17)</f>
        <v>0</v>
      </c>
    </row>
    <row r="18" spans="1:13" s="61" customFormat="1" ht="16.5">
      <c r="A18" s="61">
        <v>15</v>
      </c>
      <c r="B18" s="6"/>
      <c r="C18" s="102">
        <f>SUMIFS('FORMULARZ OFERTY'!$I$27:$I$1030,'FORMULARZ OFERTY'!$A$27:$A$1030,$A18)</f>
        <v>0</v>
      </c>
      <c r="D18" s="102">
        <f>SUMIFS('FORMULARZ OFERTY'!$J$27:$J$1030,'FORMULARZ OFERTY'!$A$27:$A$1030,$A18)</f>
        <v>0</v>
      </c>
      <c r="E18" s="102">
        <f>SUMIFS('FORMULARZ OFERTY'!$K$27:$K$1030,'FORMULARZ OFERTY'!$A$27:$A$1030,$A18)</f>
        <v>0</v>
      </c>
      <c r="F18" s="6"/>
      <c r="G18" s="102">
        <f>SUMIFS('FORMULARZ OFERTY'!$M$27:$M$1030,'FORMULARZ OFERTY'!$A$27:$A$1030,$A18)</f>
        <v>0</v>
      </c>
      <c r="H18" s="102">
        <f>SUMIFS('FORMULARZ OFERTY'!$N$27:$N$1030,'FORMULARZ OFERTY'!$A$27:$A$1030,$A18)</f>
        <v>0</v>
      </c>
      <c r="I18" s="102">
        <f>SUMIFS('FORMULARZ OFERTY'!$O$27:$O$1030,'FORMULARZ OFERTY'!$A$27:$A$1030,$A18)</f>
        <v>0</v>
      </c>
      <c r="J18" s="6"/>
      <c r="K18" s="102">
        <f>SUMIFS('FORMULARZ OFERTY'!$P$27:$P$1030,'FORMULARZ OFERTY'!$A$27:$A$1030,$A18)</f>
        <v>0</v>
      </c>
      <c r="L18" s="102">
        <f>SUMIFS('FORMULARZ OFERTY'!$Q$27:$Q$1030,'FORMULARZ OFERTY'!$A$27:$A$1030,$A18)</f>
        <v>0</v>
      </c>
      <c r="M18" s="102">
        <f>SUMIFS('FORMULARZ OFERTY'!$R$27:$R$1030,'FORMULARZ OFERTY'!$A$27:$A$1030,$A18)</f>
        <v>0</v>
      </c>
    </row>
    <row r="19" spans="1:13" s="61" customFormat="1" ht="16.5">
      <c r="A19" s="61">
        <v>16</v>
      </c>
      <c r="B19" s="6"/>
      <c r="C19" s="102">
        <f>SUMIFS('FORMULARZ OFERTY'!$I$27:$I$1030,'FORMULARZ OFERTY'!$A$27:$A$1030,$A19)</f>
        <v>0</v>
      </c>
      <c r="D19" s="102">
        <f>SUMIFS('FORMULARZ OFERTY'!$J$27:$J$1030,'FORMULARZ OFERTY'!$A$27:$A$1030,$A19)</f>
        <v>0</v>
      </c>
      <c r="E19" s="102">
        <f>SUMIFS('FORMULARZ OFERTY'!$K$27:$K$1030,'FORMULARZ OFERTY'!$A$27:$A$1030,$A19)</f>
        <v>0</v>
      </c>
      <c r="F19" s="6"/>
      <c r="G19" s="102">
        <f>SUMIFS('FORMULARZ OFERTY'!$M$27:$M$1030,'FORMULARZ OFERTY'!$A$27:$A$1030,$A19)</f>
        <v>0</v>
      </c>
      <c r="H19" s="102">
        <f>SUMIFS('FORMULARZ OFERTY'!$N$27:$N$1030,'FORMULARZ OFERTY'!$A$27:$A$1030,$A19)</f>
        <v>0</v>
      </c>
      <c r="I19" s="102">
        <f>SUMIFS('FORMULARZ OFERTY'!$O$27:$O$1030,'FORMULARZ OFERTY'!$A$27:$A$1030,$A19)</f>
        <v>0</v>
      </c>
      <c r="J19" s="6"/>
      <c r="K19" s="102">
        <f>SUMIFS('FORMULARZ OFERTY'!$P$27:$P$1030,'FORMULARZ OFERTY'!$A$27:$A$1030,$A19)</f>
        <v>0</v>
      </c>
      <c r="L19" s="102">
        <f>SUMIFS('FORMULARZ OFERTY'!$Q$27:$Q$1030,'FORMULARZ OFERTY'!$A$27:$A$1030,$A19)</f>
        <v>0</v>
      </c>
      <c r="M19" s="102">
        <f>SUMIFS('FORMULARZ OFERTY'!$R$27:$R$1030,'FORMULARZ OFERTY'!$A$27:$A$1030,$A19)</f>
        <v>0</v>
      </c>
    </row>
    <row r="20" spans="1:13" s="61" customFormat="1" ht="16.5">
      <c r="A20" s="61">
        <v>17</v>
      </c>
      <c r="B20" s="6"/>
      <c r="C20" s="102">
        <f>SUMIFS('FORMULARZ OFERTY'!$I$27:$I$1030,'FORMULARZ OFERTY'!$A$27:$A$1030,$A20)</f>
        <v>0</v>
      </c>
      <c r="D20" s="102">
        <f>SUMIFS('FORMULARZ OFERTY'!$J$27:$J$1030,'FORMULARZ OFERTY'!$A$27:$A$1030,$A20)</f>
        <v>0</v>
      </c>
      <c r="E20" s="102">
        <f>SUMIFS('FORMULARZ OFERTY'!$K$27:$K$1030,'FORMULARZ OFERTY'!$A$27:$A$1030,$A20)</f>
        <v>0</v>
      </c>
      <c r="F20" s="6"/>
      <c r="G20" s="102">
        <f>SUMIFS('FORMULARZ OFERTY'!$M$27:$M$1030,'FORMULARZ OFERTY'!$A$27:$A$1030,$A20)</f>
        <v>0</v>
      </c>
      <c r="H20" s="102">
        <f>SUMIFS('FORMULARZ OFERTY'!$N$27:$N$1030,'FORMULARZ OFERTY'!$A$27:$A$1030,$A20)</f>
        <v>0</v>
      </c>
      <c r="I20" s="102">
        <f>SUMIFS('FORMULARZ OFERTY'!$O$27:$O$1030,'FORMULARZ OFERTY'!$A$27:$A$1030,$A20)</f>
        <v>0</v>
      </c>
      <c r="J20" s="6"/>
      <c r="K20" s="102">
        <f>SUMIFS('FORMULARZ OFERTY'!$P$27:$P$1030,'FORMULARZ OFERTY'!$A$27:$A$1030,$A20)</f>
        <v>0</v>
      </c>
      <c r="L20" s="102">
        <f>SUMIFS('FORMULARZ OFERTY'!$Q$27:$Q$1030,'FORMULARZ OFERTY'!$A$27:$A$1030,$A20)</f>
        <v>0</v>
      </c>
      <c r="M20" s="102">
        <f>SUMIFS('FORMULARZ OFERTY'!$R$27:$R$1030,'FORMULARZ OFERTY'!$A$27:$A$1030,$A20)</f>
        <v>0</v>
      </c>
    </row>
    <row r="21" spans="1:13" s="61" customFormat="1" ht="16.5">
      <c r="A21" s="61">
        <v>18</v>
      </c>
      <c r="B21" s="6"/>
      <c r="C21" s="102">
        <f>SUMIFS('FORMULARZ OFERTY'!$I$27:$I$1030,'FORMULARZ OFERTY'!$A$27:$A$1030,$A21)</f>
        <v>0</v>
      </c>
      <c r="D21" s="102">
        <f>SUMIFS('FORMULARZ OFERTY'!$J$27:$J$1030,'FORMULARZ OFERTY'!$A$27:$A$1030,$A21)</f>
        <v>0</v>
      </c>
      <c r="E21" s="102">
        <f>SUMIFS('FORMULARZ OFERTY'!$K$27:$K$1030,'FORMULARZ OFERTY'!$A$27:$A$1030,$A21)</f>
        <v>0</v>
      </c>
      <c r="F21" s="6"/>
      <c r="G21" s="102">
        <f>SUMIFS('FORMULARZ OFERTY'!$M$27:$M$1030,'FORMULARZ OFERTY'!$A$27:$A$1030,$A21)</f>
        <v>0</v>
      </c>
      <c r="H21" s="102">
        <f>SUMIFS('FORMULARZ OFERTY'!$N$27:$N$1030,'FORMULARZ OFERTY'!$A$27:$A$1030,$A21)</f>
        <v>0</v>
      </c>
      <c r="I21" s="102">
        <f>SUMIFS('FORMULARZ OFERTY'!$O$27:$O$1030,'FORMULARZ OFERTY'!$A$27:$A$1030,$A21)</f>
        <v>0</v>
      </c>
      <c r="J21" s="6"/>
      <c r="K21" s="102">
        <f>SUMIFS('FORMULARZ OFERTY'!$P$27:$P$1030,'FORMULARZ OFERTY'!$A$27:$A$1030,$A21)</f>
        <v>0</v>
      </c>
      <c r="L21" s="102">
        <f>SUMIFS('FORMULARZ OFERTY'!$Q$27:$Q$1030,'FORMULARZ OFERTY'!$A$27:$A$1030,$A21)</f>
        <v>0</v>
      </c>
      <c r="M21" s="102">
        <f>SUMIFS('FORMULARZ OFERTY'!$R$27:$R$1030,'FORMULARZ OFERTY'!$A$27:$A$1030,$A21)</f>
        <v>0</v>
      </c>
    </row>
    <row r="22" spans="1:13" s="61" customFormat="1" ht="16.5">
      <c r="A22" s="61">
        <v>19</v>
      </c>
      <c r="B22" s="6"/>
      <c r="C22" s="102">
        <f>SUMIFS('FORMULARZ OFERTY'!$I$27:$I$1030,'FORMULARZ OFERTY'!$A$27:$A$1030,$A22)</f>
        <v>0</v>
      </c>
      <c r="D22" s="102">
        <f>SUMIFS('FORMULARZ OFERTY'!$J$27:$J$1030,'FORMULARZ OFERTY'!$A$27:$A$1030,$A22)</f>
        <v>0</v>
      </c>
      <c r="E22" s="102">
        <f>SUMIFS('FORMULARZ OFERTY'!$K$27:$K$1030,'FORMULARZ OFERTY'!$A$27:$A$1030,$A22)</f>
        <v>0</v>
      </c>
      <c r="F22" s="6"/>
      <c r="G22" s="102">
        <f>SUMIFS('FORMULARZ OFERTY'!$M$27:$M$1030,'FORMULARZ OFERTY'!$A$27:$A$1030,$A22)</f>
        <v>0</v>
      </c>
      <c r="H22" s="102">
        <f>SUMIFS('FORMULARZ OFERTY'!$N$27:$N$1030,'FORMULARZ OFERTY'!$A$27:$A$1030,$A22)</f>
        <v>0</v>
      </c>
      <c r="I22" s="102">
        <f>SUMIFS('FORMULARZ OFERTY'!$O$27:$O$1030,'FORMULARZ OFERTY'!$A$27:$A$1030,$A22)</f>
        <v>0</v>
      </c>
      <c r="J22" s="6"/>
      <c r="K22" s="102">
        <f>SUMIFS('FORMULARZ OFERTY'!$P$27:$P$1030,'FORMULARZ OFERTY'!$A$27:$A$1030,$A22)</f>
        <v>0</v>
      </c>
      <c r="L22" s="102">
        <f>SUMIFS('FORMULARZ OFERTY'!$Q$27:$Q$1030,'FORMULARZ OFERTY'!$A$27:$A$1030,$A22)</f>
        <v>0</v>
      </c>
      <c r="M22" s="102">
        <f>SUMIFS('FORMULARZ OFERTY'!$R$27:$R$1030,'FORMULARZ OFERTY'!$A$27:$A$1030,$A22)</f>
        <v>0</v>
      </c>
    </row>
    <row r="23" spans="1:13" s="61" customFormat="1" ht="16.5">
      <c r="A23" s="61">
        <v>20</v>
      </c>
      <c r="B23" s="6"/>
      <c r="C23" s="102">
        <f>SUMIFS('FORMULARZ OFERTY'!$I$27:$I$1030,'FORMULARZ OFERTY'!$A$27:$A$1030,$A23)</f>
        <v>0</v>
      </c>
      <c r="D23" s="102">
        <f>SUMIFS('FORMULARZ OFERTY'!$J$27:$J$1030,'FORMULARZ OFERTY'!$A$27:$A$1030,$A23)</f>
        <v>0</v>
      </c>
      <c r="E23" s="102">
        <f>SUMIFS('FORMULARZ OFERTY'!$K$27:$K$1030,'FORMULARZ OFERTY'!$A$27:$A$1030,$A23)</f>
        <v>0</v>
      </c>
      <c r="F23" s="6"/>
      <c r="G23" s="102">
        <f>SUMIFS('FORMULARZ OFERTY'!$M$27:$M$1030,'FORMULARZ OFERTY'!$A$27:$A$1030,$A23)</f>
        <v>0</v>
      </c>
      <c r="H23" s="102">
        <f>SUMIFS('FORMULARZ OFERTY'!$N$27:$N$1030,'FORMULARZ OFERTY'!$A$27:$A$1030,$A23)</f>
        <v>0</v>
      </c>
      <c r="I23" s="102">
        <f>SUMIFS('FORMULARZ OFERTY'!$O$27:$O$1030,'FORMULARZ OFERTY'!$A$27:$A$1030,$A23)</f>
        <v>0</v>
      </c>
      <c r="J23" s="6"/>
      <c r="K23" s="102">
        <f>SUMIFS('FORMULARZ OFERTY'!$P$27:$P$1030,'FORMULARZ OFERTY'!$A$27:$A$1030,$A23)</f>
        <v>0</v>
      </c>
      <c r="L23" s="102">
        <f>SUMIFS('FORMULARZ OFERTY'!$Q$27:$Q$1030,'FORMULARZ OFERTY'!$A$27:$A$1030,$A23)</f>
        <v>0</v>
      </c>
      <c r="M23" s="102">
        <f>SUMIFS('FORMULARZ OFERTY'!$R$27:$R$1030,'FORMULARZ OFERTY'!$A$27:$A$1030,$A23)</f>
        <v>0</v>
      </c>
    </row>
    <row r="24" spans="1:13" s="61" customFormat="1" ht="16.5">
      <c r="A24" s="61">
        <v>21</v>
      </c>
      <c r="B24" s="6"/>
      <c r="C24" s="102">
        <f>SUMIFS('FORMULARZ OFERTY'!$I$27:$I$1030,'FORMULARZ OFERTY'!$A$27:$A$1030,$A24)</f>
        <v>0</v>
      </c>
      <c r="D24" s="102">
        <f>SUMIFS('FORMULARZ OFERTY'!$J$27:$J$1030,'FORMULARZ OFERTY'!$A$27:$A$1030,$A24)</f>
        <v>0</v>
      </c>
      <c r="E24" s="102">
        <f>SUMIFS('FORMULARZ OFERTY'!$K$27:$K$1030,'FORMULARZ OFERTY'!$A$27:$A$1030,$A24)</f>
        <v>0</v>
      </c>
      <c r="F24" s="6"/>
      <c r="G24" s="102">
        <f>SUMIFS('FORMULARZ OFERTY'!$M$27:$M$1030,'FORMULARZ OFERTY'!$A$27:$A$1030,$A24)</f>
        <v>0</v>
      </c>
      <c r="H24" s="102">
        <f>SUMIFS('FORMULARZ OFERTY'!$N$27:$N$1030,'FORMULARZ OFERTY'!$A$27:$A$1030,$A24)</f>
        <v>0</v>
      </c>
      <c r="I24" s="102">
        <f>SUMIFS('FORMULARZ OFERTY'!$O$27:$O$1030,'FORMULARZ OFERTY'!$A$27:$A$1030,$A24)</f>
        <v>0</v>
      </c>
      <c r="J24" s="6"/>
      <c r="K24" s="102">
        <f>SUMIFS('FORMULARZ OFERTY'!$P$27:$P$1030,'FORMULARZ OFERTY'!$A$27:$A$1030,$A24)</f>
        <v>0</v>
      </c>
      <c r="L24" s="102">
        <f>SUMIFS('FORMULARZ OFERTY'!$Q$27:$Q$1030,'FORMULARZ OFERTY'!$A$27:$A$1030,$A24)</f>
        <v>0</v>
      </c>
      <c r="M24" s="102">
        <f>SUMIFS('FORMULARZ OFERTY'!$R$27:$R$1030,'FORMULARZ OFERTY'!$A$27:$A$1030,$A24)</f>
        <v>0</v>
      </c>
    </row>
    <row r="25" spans="1:13" s="61" customFormat="1" ht="16.5">
      <c r="A25" s="61">
        <v>22</v>
      </c>
      <c r="B25" s="6"/>
      <c r="C25" s="102">
        <f>SUMIFS('FORMULARZ OFERTY'!$I$27:$I$1030,'FORMULARZ OFERTY'!$A$27:$A$1030,$A25)</f>
        <v>0</v>
      </c>
      <c r="D25" s="102">
        <f>SUMIFS('FORMULARZ OFERTY'!$J$27:$J$1030,'FORMULARZ OFERTY'!$A$27:$A$1030,$A25)</f>
        <v>0</v>
      </c>
      <c r="E25" s="102">
        <f>SUMIFS('FORMULARZ OFERTY'!$K$27:$K$1030,'FORMULARZ OFERTY'!$A$27:$A$1030,$A25)</f>
        <v>0</v>
      </c>
      <c r="F25" s="6"/>
      <c r="G25" s="102">
        <f>SUMIFS('FORMULARZ OFERTY'!$M$27:$M$1030,'FORMULARZ OFERTY'!$A$27:$A$1030,$A25)</f>
        <v>0</v>
      </c>
      <c r="H25" s="102">
        <f>SUMIFS('FORMULARZ OFERTY'!$N$27:$N$1030,'FORMULARZ OFERTY'!$A$27:$A$1030,$A25)</f>
        <v>0</v>
      </c>
      <c r="I25" s="102">
        <f>SUMIFS('FORMULARZ OFERTY'!$O$27:$O$1030,'FORMULARZ OFERTY'!$A$27:$A$1030,$A25)</f>
        <v>0</v>
      </c>
      <c r="J25" s="6"/>
      <c r="K25" s="102">
        <f>SUMIFS('FORMULARZ OFERTY'!$P$27:$P$1030,'FORMULARZ OFERTY'!$A$27:$A$1030,$A25)</f>
        <v>0</v>
      </c>
      <c r="L25" s="102">
        <f>SUMIFS('FORMULARZ OFERTY'!$Q$27:$Q$1030,'FORMULARZ OFERTY'!$A$27:$A$1030,$A25)</f>
        <v>0</v>
      </c>
      <c r="M25" s="102">
        <f>SUMIFS('FORMULARZ OFERTY'!$R$27:$R$1030,'FORMULARZ OFERTY'!$A$27:$A$1030,$A25)</f>
        <v>0</v>
      </c>
    </row>
    <row r="26" spans="1:13" s="61" customFormat="1" ht="16.5">
      <c r="A26" s="61">
        <v>23</v>
      </c>
      <c r="B26" s="6"/>
      <c r="C26" s="102">
        <f>SUMIFS('FORMULARZ OFERTY'!$I$27:$I$1030,'FORMULARZ OFERTY'!$A$27:$A$1030,$A26)</f>
        <v>0</v>
      </c>
      <c r="D26" s="102">
        <f>SUMIFS('FORMULARZ OFERTY'!$J$27:$J$1030,'FORMULARZ OFERTY'!$A$27:$A$1030,$A26)</f>
        <v>0</v>
      </c>
      <c r="E26" s="102">
        <f>SUMIFS('FORMULARZ OFERTY'!$K$27:$K$1030,'FORMULARZ OFERTY'!$A$27:$A$1030,$A26)</f>
        <v>0</v>
      </c>
      <c r="F26" s="6"/>
      <c r="G26" s="102">
        <f>SUMIFS('FORMULARZ OFERTY'!$M$27:$M$1030,'FORMULARZ OFERTY'!$A$27:$A$1030,$A26)</f>
        <v>0</v>
      </c>
      <c r="H26" s="102">
        <f>SUMIFS('FORMULARZ OFERTY'!$N$27:$N$1030,'FORMULARZ OFERTY'!$A$27:$A$1030,$A26)</f>
        <v>0</v>
      </c>
      <c r="I26" s="102">
        <f>SUMIFS('FORMULARZ OFERTY'!$O$27:$O$1030,'FORMULARZ OFERTY'!$A$27:$A$1030,$A26)</f>
        <v>0</v>
      </c>
      <c r="J26" s="6"/>
      <c r="K26" s="102">
        <f>SUMIFS('FORMULARZ OFERTY'!$P$27:$P$1030,'FORMULARZ OFERTY'!$A$27:$A$1030,$A26)</f>
        <v>0</v>
      </c>
      <c r="L26" s="102">
        <f>SUMIFS('FORMULARZ OFERTY'!$Q$27:$Q$1030,'FORMULARZ OFERTY'!$A$27:$A$1030,$A26)</f>
        <v>0</v>
      </c>
      <c r="M26" s="102">
        <f>SUMIFS('FORMULARZ OFERTY'!$R$27:$R$1030,'FORMULARZ OFERTY'!$A$27:$A$1030,$A26)</f>
        <v>0</v>
      </c>
    </row>
    <row r="27" spans="1:13" s="61" customFormat="1" ht="16.5">
      <c r="A27" s="61">
        <v>24</v>
      </c>
      <c r="B27" s="6"/>
      <c r="C27" s="102">
        <f>SUMIFS('FORMULARZ OFERTY'!$I$27:$I$1030,'FORMULARZ OFERTY'!$A$27:$A$1030,$A27)</f>
        <v>0</v>
      </c>
      <c r="D27" s="102">
        <f>SUMIFS('FORMULARZ OFERTY'!$J$27:$J$1030,'FORMULARZ OFERTY'!$A$27:$A$1030,$A27)</f>
        <v>0</v>
      </c>
      <c r="E27" s="102">
        <f>SUMIFS('FORMULARZ OFERTY'!$K$27:$K$1030,'FORMULARZ OFERTY'!$A$27:$A$1030,$A27)</f>
        <v>0</v>
      </c>
      <c r="F27" s="6"/>
      <c r="G27" s="102">
        <f>SUMIFS('FORMULARZ OFERTY'!$M$27:$M$1030,'FORMULARZ OFERTY'!$A$27:$A$1030,$A27)</f>
        <v>0</v>
      </c>
      <c r="H27" s="102">
        <f>SUMIFS('FORMULARZ OFERTY'!$N$27:$N$1030,'FORMULARZ OFERTY'!$A$27:$A$1030,$A27)</f>
        <v>0</v>
      </c>
      <c r="I27" s="102">
        <f>SUMIFS('FORMULARZ OFERTY'!$O$27:$O$1030,'FORMULARZ OFERTY'!$A$27:$A$1030,$A27)</f>
        <v>0</v>
      </c>
      <c r="J27" s="6"/>
      <c r="K27" s="102">
        <f>SUMIFS('FORMULARZ OFERTY'!$P$27:$P$1030,'FORMULARZ OFERTY'!$A$27:$A$1030,$A27)</f>
        <v>0</v>
      </c>
      <c r="L27" s="102">
        <f>SUMIFS('FORMULARZ OFERTY'!$Q$27:$Q$1030,'FORMULARZ OFERTY'!$A$27:$A$1030,$A27)</f>
        <v>0</v>
      </c>
      <c r="M27" s="102">
        <f>SUMIFS('FORMULARZ OFERTY'!$R$27:$R$1030,'FORMULARZ OFERTY'!$A$27:$A$1030,$A27)</f>
        <v>0</v>
      </c>
    </row>
    <row r="28" spans="1:13" s="61" customFormat="1" ht="16.5">
      <c r="A28" s="61">
        <v>25</v>
      </c>
      <c r="B28" s="6"/>
      <c r="C28" s="102">
        <f>SUMIFS('FORMULARZ OFERTY'!$I$27:$I$1030,'FORMULARZ OFERTY'!$A$27:$A$1030,$A28)</f>
        <v>0</v>
      </c>
      <c r="D28" s="102">
        <f>SUMIFS('FORMULARZ OFERTY'!$J$27:$J$1030,'FORMULARZ OFERTY'!$A$27:$A$1030,$A28)</f>
        <v>0</v>
      </c>
      <c r="E28" s="102">
        <f>SUMIFS('FORMULARZ OFERTY'!$K$27:$K$1030,'FORMULARZ OFERTY'!$A$27:$A$1030,$A28)</f>
        <v>0</v>
      </c>
      <c r="F28" s="6"/>
      <c r="G28" s="102">
        <f>SUMIFS('FORMULARZ OFERTY'!$M$27:$M$1030,'FORMULARZ OFERTY'!$A$27:$A$1030,$A28)</f>
        <v>0</v>
      </c>
      <c r="H28" s="102">
        <f>SUMIFS('FORMULARZ OFERTY'!$N$27:$N$1030,'FORMULARZ OFERTY'!$A$27:$A$1030,$A28)</f>
        <v>0</v>
      </c>
      <c r="I28" s="102">
        <f>SUMIFS('FORMULARZ OFERTY'!$O$27:$O$1030,'FORMULARZ OFERTY'!$A$27:$A$1030,$A28)</f>
        <v>0</v>
      </c>
      <c r="J28" s="6"/>
      <c r="K28" s="102">
        <f>SUMIFS('FORMULARZ OFERTY'!$P$27:$P$1030,'FORMULARZ OFERTY'!$A$27:$A$1030,$A28)</f>
        <v>0</v>
      </c>
      <c r="L28" s="102">
        <f>SUMIFS('FORMULARZ OFERTY'!$Q$27:$Q$1030,'FORMULARZ OFERTY'!$A$27:$A$1030,$A28)</f>
        <v>0</v>
      </c>
      <c r="M28" s="102">
        <f>SUMIFS('FORMULARZ OFERTY'!$R$27:$R$1030,'FORMULARZ OFERTY'!$A$27:$A$1030,$A28)</f>
        <v>0</v>
      </c>
    </row>
    <row r="29" spans="1:13" s="61" customFormat="1" ht="16.5">
      <c r="A29" s="61">
        <v>26</v>
      </c>
      <c r="B29" s="6"/>
      <c r="C29" s="102">
        <f>SUMIFS('FORMULARZ OFERTY'!$I$27:$I$1030,'FORMULARZ OFERTY'!$A$27:$A$1030,$A29)</f>
        <v>0</v>
      </c>
      <c r="D29" s="102">
        <f>SUMIFS('FORMULARZ OFERTY'!$J$27:$J$1030,'FORMULARZ OFERTY'!$A$27:$A$1030,$A29)</f>
        <v>0</v>
      </c>
      <c r="E29" s="102">
        <f>SUMIFS('FORMULARZ OFERTY'!$K$27:$K$1030,'FORMULARZ OFERTY'!$A$27:$A$1030,$A29)</f>
        <v>0</v>
      </c>
      <c r="F29" s="6"/>
      <c r="G29" s="102">
        <f>SUMIFS('FORMULARZ OFERTY'!$M$27:$M$1030,'FORMULARZ OFERTY'!$A$27:$A$1030,$A29)</f>
        <v>0</v>
      </c>
      <c r="H29" s="102">
        <f>SUMIFS('FORMULARZ OFERTY'!$N$27:$N$1030,'FORMULARZ OFERTY'!$A$27:$A$1030,$A29)</f>
        <v>0</v>
      </c>
      <c r="I29" s="102">
        <f>SUMIFS('FORMULARZ OFERTY'!$O$27:$O$1030,'FORMULARZ OFERTY'!$A$27:$A$1030,$A29)</f>
        <v>0</v>
      </c>
      <c r="J29" s="6"/>
      <c r="K29" s="102">
        <f>SUMIFS('FORMULARZ OFERTY'!$P$27:$P$1030,'FORMULARZ OFERTY'!$A$27:$A$1030,$A29)</f>
        <v>0</v>
      </c>
      <c r="L29" s="102">
        <f>SUMIFS('FORMULARZ OFERTY'!$Q$27:$Q$1030,'FORMULARZ OFERTY'!$A$27:$A$1030,$A29)</f>
        <v>0</v>
      </c>
      <c r="M29" s="102">
        <f>SUMIFS('FORMULARZ OFERTY'!$R$27:$R$1030,'FORMULARZ OFERTY'!$A$27:$A$1030,$A29)</f>
        <v>0</v>
      </c>
    </row>
    <row r="30" spans="1:13" s="61" customFormat="1" ht="16.5">
      <c r="A30" s="61">
        <v>27</v>
      </c>
      <c r="B30" s="6"/>
      <c r="C30" s="102">
        <f>SUMIFS('FORMULARZ OFERTY'!$I$27:$I$1030,'FORMULARZ OFERTY'!$A$27:$A$1030,$A30)</f>
        <v>0</v>
      </c>
      <c r="D30" s="102">
        <f>SUMIFS('FORMULARZ OFERTY'!$J$27:$J$1030,'FORMULARZ OFERTY'!$A$27:$A$1030,$A30)</f>
        <v>0</v>
      </c>
      <c r="E30" s="102">
        <f>SUMIFS('FORMULARZ OFERTY'!$K$27:$K$1030,'FORMULARZ OFERTY'!$A$27:$A$1030,$A30)</f>
        <v>0</v>
      </c>
      <c r="F30" s="6"/>
      <c r="G30" s="102">
        <f>SUMIFS('FORMULARZ OFERTY'!$M$27:$M$1030,'FORMULARZ OFERTY'!$A$27:$A$1030,$A30)</f>
        <v>0</v>
      </c>
      <c r="H30" s="102">
        <f>SUMIFS('FORMULARZ OFERTY'!$N$27:$N$1030,'FORMULARZ OFERTY'!$A$27:$A$1030,$A30)</f>
        <v>0</v>
      </c>
      <c r="I30" s="102">
        <f>SUMIFS('FORMULARZ OFERTY'!$O$27:$O$1030,'FORMULARZ OFERTY'!$A$27:$A$1030,$A30)</f>
        <v>0</v>
      </c>
      <c r="J30" s="6"/>
      <c r="K30" s="102">
        <f>SUMIFS('FORMULARZ OFERTY'!$P$27:$P$1030,'FORMULARZ OFERTY'!$A$27:$A$1030,$A30)</f>
        <v>0</v>
      </c>
      <c r="L30" s="102">
        <f>SUMIFS('FORMULARZ OFERTY'!$Q$27:$Q$1030,'FORMULARZ OFERTY'!$A$27:$A$1030,$A30)</f>
        <v>0</v>
      </c>
      <c r="M30" s="102">
        <f>SUMIFS('FORMULARZ OFERTY'!$R$27:$R$1030,'FORMULARZ OFERTY'!$A$27:$A$1030,$A30)</f>
        <v>0</v>
      </c>
    </row>
    <row r="31" spans="1:13" s="61" customFormat="1" ht="16.5">
      <c r="A31" s="61">
        <v>28</v>
      </c>
      <c r="B31" s="6"/>
      <c r="C31" s="102">
        <f>SUMIFS('FORMULARZ OFERTY'!$I$27:$I$1030,'FORMULARZ OFERTY'!$A$27:$A$1030,$A31)</f>
        <v>0</v>
      </c>
      <c r="D31" s="102">
        <f>SUMIFS('FORMULARZ OFERTY'!$J$27:$J$1030,'FORMULARZ OFERTY'!$A$27:$A$1030,$A31)</f>
        <v>0</v>
      </c>
      <c r="E31" s="102">
        <f>SUMIFS('FORMULARZ OFERTY'!$K$27:$K$1030,'FORMULARZ OFERTY'!$A$27:$A$1030,$A31)</f>
        <v>0</v>
      </c>
      <c r="F31" s="6"/>
      <c r="G31" s="102">
        <f>SUMIFS('FORMULARZ OFERTY'!$M$27:$M$1030,'FORMULARZ OFERTY'!$A$27:$A$1030,$A31)</f>
        <v>0</v>
      </c>
      <c r="H31" s="102">
        <f>SUMIFS('FORMULARZ OFERTY'!$N$27:$N$1030,'FORMULARZ OFERTY'!$A$27:$A$1030,$A31)</f>
        <v>0</v>
      </c>
      <c r="I31" s="102">
        <f>SUMIFS('FORMULARZ OFERTY'!$O$27:$O$1030,'FORMULARZ OFERTY'!$A$27:$A$1030,$A31)</f>
        <v>0</v>
      </c>
      <c r="J31" s="6"/>
      <c r="K31" s="102">
        <f>SUMIFS('FORMULARZ OFERTY'!$P$27:$P$1030,'FORMULARZ OFERTY'!$A$27:$A$1030,$A31)</f>
        <v>0</v>
      </c>
      <c r="L31" s="102">
        <f>SUMIFS('FORMULARZ OFERTY'!$Q$27:$Q$1030,'FORMULARZ OFERTY'!$A$27:$A$1030,$A31)</f>
        <v>0</v>
      </c>
      <c r="M31" s="102">
        <f>SUMIFS('FORMULARZ OFERTY'!$R$27:$R$1030,'FORMULARZ OFERTY'!$A$27:$A$1030,$A31)</f>
        <v>0</v>
      </c>
    </row>
    <row r="32" spans="1:13" s="61" customFormat="1" ht="16.5">
      <c r="A32" s="61">
        <v>29</v>
      </c>
      <c r="B32" s="6"/>
      <c r="C32" s="102">
        <f>SUMIFS('FORMULARZ OFERTY'!$I$27:$I$1030,'FORMULARZ OFERTY'!$A$27:$A$1030,$A32)</f>
        <v>0</v>
      </c>
      <c r="D32" s="102">
        <f>SUMIFS('FORMULARZ OFERTY'!$J$27:$J$1030,'FORMULARZ OFERTY'!$A$27:$A$1030,$A32)</f>
        <v>0</v>
      </c>
      <c r="E32" s="102">
        <f>SUMIFS('FORMULARZ OFERTY'!$K$27:$K$1030,'FORMULARZ OFERTY'!$A$27:$A$1030,$A32)</f>
        <v>0</v>
      </c>
      <c r="F32" s="6"/>
      <c r="G32" s="102">
        <f>SUMIFS('FORMULARZ OFERTY'!$M$27:$M$1030,'FORMULARZ OFERTY'!$A$27:$A$1030,$A32)</f>
        <v>0</v>
      </c>
      <c r="H32" s="102">
        <f>SUMIFS('FORMULARZ OFERTY'!$N$27:$N$1030,'FORMULARZ OFERTY'!$A$27:$A$1030,$A32)</f>
        <v>0</v>
      </c>
      <c r="I32" s="102">
        <f>SUMIFS('FORMULARZ OFERTY'!$O$27:$O$1030,'FORMULARZ OFERTY'!$A$27:$A$1030,$A32)</f>
        <v>0</v>
      </c>
      <c r="J32" s="6"/>
      <c r="K32" s="102">
        <f>SUMIFS('FORMULARZ OFERTY'!$P$27:$P$1030,'FORMULARZ OFERTY'!$A$27:$A$1030,$A32)</f>
        <v>0</v>
      </c>
      <c r="L32" s="102">
        <f>SUMIFS('FORMULARZ OFERTY'!$Q$27:$Q$1030,'FORMULARZ OFERTY'!$A$27:$A$1030,$A32)</f>
        <v>0</v>
      </c>
      <c r="M32" s="102">
        <f>SUMIFS('FORMULARZ OFERTY'!$R$27:$R$1030,'FORMULARZ OFERTY'!$A$27:$A$1030,$A32)</f>
        <v>0</v>
      </c>
    </row>
    <row r="33" spans="1:13" s="61" customFormat="1" ht="16.5">
      <c r="A33" s="61">
        <v>30</v>
      </c>
      <c r="B33" s="6"/>
      <c r="C33" s="102">
        <f>SUMIFS('FORMULARZ OFERTY'!$I$27:$I$1030,'FORMULARZ OFERTY'!$A$27:$A$1030,$A33)</f>
        <v>0</v>
      </c>
      <c r="D33" s="102">
        <f>SUMIFS('FORMULARZ OFERTY'!$J$27:$J$1030,'FORMULARZ OFERTY'!$A$27:$A$1030,$A33)</f>
        <v>0</v>
      </c>
      <c r="E33" s="102">
        <f>SUMIFS('FORMULARZ OFERTY'!$K$27:$K$1030,'FORMULARZ OFERTY'!$A$27:$A$1030,$A33)</f>
        <v>0</v>
      </c>
      <c r="F33" s="6"/>
      <c r="G33" s="102">
        <f>SUMIFS('FORMULARZ OFERTY'!$M$27:$M$1030,'FORMULARZ OFERTY'!$A$27:$A$1030,$A33)</f>
        <v>0</v>
      </c>
      <c r="H33" s="102">
        <f>SUMIFS('FORMULARZ OFERTY'!$N$27:$N$1030,'FORMULARZ OFERTY'!$A$27:$A$1030,$A33)</f>
        <v>0</v>
      </c>
      <c r="I33" s="102">
        <f>SUMIFS('FORMULARZ OFERTY'!$O$27:$O$1030,'FORMULARZ OFERTY'!$A$27:$A$1030,$A33)</f>
        <v>0</v>
      </c>
      <c r="J33" s="6"/>
      <c r="K33" s="102">
        <f>SUMIFS('FORMULARZ OFERTY'!$P$27:$P$1030,'FORMULARZ OFERTY'!$A$27:$A$1030,$A33)</f>
        <v>0</v>
      </c>
      <c r="L33" s="102">
        <f>SUMIFS('FORMULARZ OFERTY'!$Q$27:$Q$1030,'FORMULARZ OFERTY'!$A$27:$A$1030,$A33)</f>
        <v>0</v>
      </c>
      <c r="M33" s="102">
        <f>SUMIFS('FORMULARZ OFERTY'!$R$27:$R$1030,'FORMULARZ OFERTY'!$A$27:$A$1030,$A33)</f>
        <v>0</v>
      </c>
    </row>
    <row r="34" spans="1:13" hidden="1">
      <c r="C34" s="101"/>
      <c r="D34" s="101"/>
      <c r="E34" s="101"/>
      <c r="F34" s="101"/>
      <c r="G34" s="101"/>
      <c r="H34" s="101"/>
      <c r="I34" s="101"/>
      <c r="K34" s="101"/>
      <c r="L34" s="101"/>
      <c r="M34" s="101"/>
    </row>
    <row r="35" spans="1:13" hidden="1">
      <c r="C35" s="101"/>
      <c r="D35" s="101"/>
      <c r="E35" s="101"/>
      <c r="F35" s="101"/>
      <c r="G35" s="101"/>
      <c r="H35" s="101"/>
      <c r="I35" s="101"/>
      <c r="K35" s="101"/>
      <c r="L35" s="101"/>
      <c r="M35" s="101"/>
    </row>
    <row r="36" spans="1:13" hidden="1">
      <c r="C36" s="101"/>
      <c r="D36" s="101"/>
      <c r="E36" s="101"/>
      <c r="F36" s="101"/>
      <c r="G36" s="101"/>
      <c r="H36" s="101"/>
      <c r="I36" s="101"/>
      <c r="K36" s="101"/>
      <c r="L36" s="101"/>
      <c r="M36" s="101"/>
    </row>
    <row r="37" spans="1:13" hidden="1">
      <c r="C37" s="101"/>
      <c r="D37" s="101"/>
      <c r="E37" s="101"/>
      <c r="F37" s="101"/>
      <c r="G37" s="101"/>
      <c r="H37" s="101"/>
      <c r="I37" s="101"/>
      <c r="K37" s="101"/>
      <c r="L37" s="101"/>
      <c r="M37" s="101"/>
    </row>
    <row r="38" spans="1:13" hidden="1">
      <c r="C38" s="101"/>
      <c r="D38" s="101"/>
      <c r="E38" s="101"/>
      <c r="F38" s="101"/>
      <c r="G38" s="101"/>
      <c r="H38" s="101"/>
      <c r="I38" s="101"/>
      <c r="K38" s="101"/>
      <c r="L38" s="101"/>
      <c r="M38" s="101"/>
    </row>
    <row r="39" spans="1:13" hidden="1">
      <c r="C39" s="101"/>
      <c r="D39" s="101"/>
      <c r="E39" s="101"/>
      <c r="F39" s="101"/>
      <c r="G39" s="101"/>
      <c r="H39" s="101"/>
      <c r="I39" s="101"/>
      <c r="K39" s="101"/>
      <c r="L39" s="101"/>
      <c r="M39" s="101"/>
    </row>
    <row r="40" spans="1:13" hidden="1">
      <c r="C40" s="101"/>
      <c r="D40" s="101"/>
      <c r="E40" s="101"/>
      <c r="F40" s="101"/>
      <c r="G40" s="101"/>
      <c r="H40" s="101"/>
      <c r="I40" s="101"/>
      <c r="K40" s="101"/>
      <c r="L40" s="101"/>
      <c r="M40" s="101"/>
    </row>
    <row r="41" spans="1:13" hidden="1">
      <c r="C41" s="101"/>
      <c r="D41" s="101"/>
      <c r="E41" s="101"/>
      <c r="F41" s="101"/>
      <c r="G41" s="101"/>
      <c r="H41" s="101"/>
      <c r="I41" s="101"/>
      <c r="K41" s="101"/>
      <c r="L41" s="101"/>
      <c r="M41" s="101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02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7"/>
  <sheetViews>
    <sheetView zoomScale="130" zoomScaleNormal="130" zoomScaleSheetLayoutView="100" workbookViewId="0">
      <selection activeCell="I21" sqref="I21"/>
    </sheetView>
  </sheetViews>
  <sheetFormatPr defaultColWidth="0" defaultRowHeight="12.75" zeroHeight="1"/>
  <cols>
    <col min="1" max="1" width="5.28515625" style="109" customWidth="1"/>
    <col min="2" max="2" width="1.7109375" style="109" customWidth="1"/>
    <col min="3" max="3" width="5.140625" style="95" customWidth="1"/>
    <col min="4" max="4" width="1.7109375" style="95" customWidth="1"/>
    <col min="5" max="5" width="14.7109375" style="95" customWidth="1"/>
    <col min="6" max="6" width="1.7109375" style="95" customWidth="1"/>
    <col min="7" max="7" width="34.7109375" style="95" customWidth="1"/>
    <col min="8" max="8" width="1.7109375" style="95" customWidth="1"/>
    <col min="9" max="9" width="39" style="95" customWidth="1"/>
    <col min="10" max="10" width="1.7109375" style="95" customWidth="1"/>
    <col min="11" max="11" width="3.42578125" style="95" customWidth="1"/>
    <col min="12" max="12" width="13.140625" style="95" customWidth="1"/>
    <col min="13" max="13" width="1.7109375" style="95" customWidth="1"/>
    <col min="14" max="14" width="5.140625" style="95" customWidth="1"/>
    <col min="15" max="15" width="32.85546875" style="95" customWidth="1"/>
    <col min="16" max="23" width="18" style="95" customWidth="1"/>
    <col min="24" max="24" width="9.140625" style="95" customWidth="1"/>
    <col min="25" max="16384" width="9.140625" style="95" hidden="1"/>
  </cols>
  <sheetData>
    <row r="1" spans="1:23" ht="13.5">
      <c r="A1" s="108" t="s">
        <v>103</v>
      </c>
      <c r="C1" s="110" t="s">
        <v>10</v>
      </c>
      <c r="E1" s="110" t="s">
        <v>12</v>
      </c>
      <c r="G1" s="110" t="s">
        <v>30</v>
      </c>
      <c r="I1" s="110" t="s">
        <v>40</v>
      </c>
      <c r="K1" s="111" t="s">
        <v>102</v>
      </c>
      <c r="L1" s="110" t="s">
        <v>101</v>
      </c>
      <c r="N1" s="118" t="s">
        <v>104</v>
      </c>
      <c r="O1" s="95" t="s">
        <v>105</v>
      </c>
      <c r="P1" s="95" t="s">
        <v>106</v>
      </c>
      <c r="Q1" s="95" t="s">
        <v>107</v>
      </c>
      <c r="R1" s="95" t="s">
        <v>108</v>
      </c>
      <c r="S1" s="95" t="s">
        <v>109</v>
      </c>
      <c r="T1" s="95" t="s">
        <v>110</v>
      </c>
      <c r="U1" s="95" t="s">
        <v>111</v>
      </c>
      <c r="V1" s="95" t="s">
        <v>112</v>
      </c>
      <c r="W1" s="95" t="s">
        <v>113</v>
      </c>
    </row>
    <row r="2" spans="1:23" ht="13.5" customHeight="1">
      <c r="A2" s="112">
        <v>1</v>
      </c>
      <c r="C2" s="112" t="s">
        <v>8</v>
      </c>
      <c r="E2" s="112" t="s">
        <v>13</v>
      </c>
      <c r="G2" s="112" t="s">
        <v>31</v>
      </c>
      <c r="I2" s="113" t="s">
        <v>43</v>
      </c>
      <c r="K2" s="114" t="s">
        <v>69</v>
      </c>
      <c r="L2" s="112" t="s">
        <v>85</v>
      </c>
      <c r="O2" s="171"/>
    </row>
    <row r="3" spans="1:23" ht="13.5" customHeight="1">
      <c r="A3" s="113">
        <v>2</v>
      </c>
      <c r="C3" s="115" t="s">
        <v>9</v>
      </c>
      <c r="E3" s="113" t="s">
        <v>14</v>
      </c>
      <c r="G3" s="113" t="s">
        <v>32</v>
      </c>
      <c r="I3" s="113" t="s">
        <v>44</v>
      </c>
      <c r="K3" s="115" t="s">
        <v>70</v>
      </c>
      <c r="L3" s="113" t="s">
        <v>86</v>
      </c>
    </row>
    <row r="4" spans="1:23" ht="13.5" customHeight="1">
      <c r="A4" s="113">
        <v>3</v>
      </c>
      <c r="E4" s="113" t="s">
        <v>15</v>
      </c>
      <c r="G4" s="113" t="s">
        <v>33</v>
      </c>
      <c r="I4" s="113" t="s">
        <v>53</v>
      </c>
    </row>
    <row r="5" spans="1:23" ht="13.5" customHeight="1">
      <c r="A5" s="113">
        <v>4</v>
      </c>
      <c r="E5" s="113" t="s">
        <v>16</v>
      </c>
      <c r="G5" s="113" t="s">
        <v>34</v>
      </c>
      <c r="I5" s="113" t="s">
        <v>54</v>
      </c>
    </row>
    <row r="6" spans="1:23" ht="13.5" customHeight="1">
      <c r="A6" s="113">
        <v>5</v>
      </c>
      <c r="E6" s="113" t="s">
        <v>17</v>
      </c>
      <c r="G6" s="113" t="s">
        <v>35</v>
      </c>
      <c r="I6" s="113" t="s">
        <v>55</v>
      </c>
    </row>
    <row r="7" spans="1:23" ht="13.5" customHeight="1">
      <c r="A7" s="113">
        <v>6</v>
      </c>
      <c r="E7" s="113" t="s">
        <v>18</v>
      </c>
      <c r="G7" s="115" t="s">
        <v>36</v>
      </c>
      <c r="I7" s="113" t="s">
        <v>46</v>
      </c>
    </row>
    <row r="8" spans="1:23" ht="13.5" customHeight="1">
      <c r="A8" s="113">
        <v>7</v>
      </c>
      <c r="E8" s="113" t="s">
        <v>19</v>
      </c>
      <c r="G8" s="116"/>
      <c r="I8" s="113" t="s">
        <v>47</v>
      </c>
    </row>
    <row r="9" spans="1:23" ht="13.5" customHeight="1">
      <c r="A9" s="113">
        <v>8</v>
      </c>
      <c r="E9" s="113" t="s">
        <v>20</v>
      </c>
      <c r="G9" s="116"/>
      <c r="I9" s="113" t="s">
        <v>48</v>
      </c>
    </row>
    <row r="10" spans="1:23" ht="13.5" customHeight="1">
      <c r="A10" s="113">
        <v>9</v>
      </c>
      <c r="E10" s="113" t="s">
        <v>21</v>
      </c>
      <c r="G10" s="116"/>
      <c r="I10" s="113" t="s">
        <v>49</v>
      </c>
    </row>
    <row r="11" spans="1:23" ht="13.5" customHeight="1">
      <c r="A11" s="113">
        <v>10</v>
      </c>
      <c r="E11" s="113" t="s">
        <v>22</v>
      </c>
      <c r="G11" s="116"/>
      <c r="I11" s="113" t="s">
        <v>45</v>
      </c>
    </row>
    <row r="12" spans="1:23" ht="13.5" customHeight="1">
      <c r="A12" s="113">
        <v>11</v>
      </c>
      <c r="E12" s="113" t="s">
        <v>23</v>
      </c>
      <c r="G12" s="116"/>
      <c r="I12" s="113" t="s">
        <v>50</v>
      </c>
    </row>
    <row r="13" spans="1:23" ht="13.5" customHeight="1">
      <c r="A13" s="113">
        <v>12</v>
      </c>
      <c r="E13" s="113" t="s">
        <v>24</v>
      </c>
      <c r="G13" s="116"/>
      <c r="I13" s="95" t="s">
        <v>51</v>
      </c>
    </row>
    <row r="14" spans="1:23" ht="13.5" customHeight="1">
      <c r="A14" s="113">
        <v>13</v>
      </c>
      <c r="E14" s="113" t="s">
        <v>25</v>
      </c>
      <c r="G14" s="116"/>
      <c r="I14" s="115" t="s">
        <v>52</v>
      </c>
    </row>
    <row r="15" spans="1:23" ht="13.5" customHeight="1">
      <c r="A15" s="113">
        <v>14</v>
      </c>
      <c r="E15" s="113" t="s">
        <v>26</v>
      </c>
      <c r="G15" s="116"/>
      <c r="I15" s="116"/>
    </row>
    <row r="16" spans="1:23" ht="13.5" customHeight="1">
      <c r="A16" s="113">
        <v>15</v>
      </c>
      <c r="E16" s="113" t="s">
        <v>27</v>
      </c>
      <c r="G16" s="116"/>
      <c r="I16" s="116"/>
    </row>
    <row r="17" spans="1:10" ht="13.5" customHeight="1">
      <c r="A17" s="113">
        <v>16</v>
      </c>
      <c r="E17" s="115" t="s">
        <v>28</v>
      </c>
      <c r="G17" s="116"/>
      <c r="I17" s="116"/>
    </row>
    <row r="18" spans="1:10" ht="13.5" customHeight="1">
      <c r="A18" s="113">
        <v>17</v>
      </c>
      <c r="E18" s="116"/>
      <c r="G18" s="116"/>
      <c r="I18" s="116"/>
    </row>
    <row r="19" spans="1:10" ht="13.5" customHeight="1">
      <c r="A19" s="113">
        <v>18</v>
      </c>
      <c r="C19" s="116"/>
      <c r="D19" s="116"/>
      <c r="E19" s="116"/>
      <c r="F19" s="116"/>
      <c r="G19" s="116"/>
      <c r="H19" s="116"/>
      <c r="I19" s="116"/>
      <c r="J19" s="116"/>
    </row>
    <row r="20" spans="1:10" ht="13.5" customHeight="1">
      <c r="A20" s="113">
        <v>19</v>
      </c>
      <c r="C20" s="116"/>
      <c r="D20" s="116"/>
      <c r="E20" s="116"/>
      <c r="F20" s="116"/>
      <c r="G20" s="116"/>
      <c r="H20" s="116"/>
      <c r="I20" s="116"/>
      <c r="J20" s="116"/>
    </row>
    <row r="21" spans="1:10" ht="13.5" customHeight="1">
      <c r="A21" s="113">
        <v>20</v>
      </c>
      <c r="C21" s="116"/>
      <c r="D21" s="116"/>
      <c r="E21" s="116"/>
      <c r="F21" s="116"/>
      <c r="G21" s="116"/>
      <c r="H21" s="116"/>
      <c r="I21" s="116"/>
      <c r="J21" s="116"/>
    </row>
    <row r="22" spans="1:10" ht="12" customHeight="1">
      <c r="A22" s="113">
        <v>21</v>
      </c>
      <c r="C22" s="116"/>
      <c r="D22" s="116"/>
      <c r="E22" s="116"/>
      <c r="F22" s="116"/>
      <c r="G22" s="116"/>
      <c r="H22" s="116"/>
      <c r="I22" s="116"/>
      <c r="J22" s="116"/>
    </row>
    <row r="23" spans="1:10" ht="12" customHeight="1">
      <c r="A23" s="113">
        <v>22</v>
      </c>
      <c r="C23" s="116"/>
      <c r="D23" s="116"/>
      <c r="E23" s="116"/>
      <c r="F23" s="116"/>
      <c r="G23" s="116"/>
      <c r="H23" s="116"/>
      <c r="I23" s="116"/>
      <c r="J23" s="116"/>
    </row>
    <row r="24" spans="1:10" ht="12" customHeight="1">
      <c r="A24" s="113">
        <v>23</v>
      </c>
      <c r="C24" s="116"/>
      <c r="D24" s="116"/>
      <c r="E24" s="116"/>
      <c r="F24" s="116"/>
      <c r="G24" s="116"/>
      <c r="H24" s="116"/>
      <c r="I24" s="116"/>
      <c r="J24" s="116"/>
    </row>
    <row r="25" spans="1:10" ht="12" customHeight="1">
      <c r="A25" s="113">
        <v>24</v>
      </c>
      <c r="C25" s="116"/>
      <c r="D25" s="116"/>
      <c r="E25" s="116"/>
      <c r="F25" s="116"/>
      <c r="G25" s="116"/>
      <c r="H25" s="116"/>
      <c r="I25" s="116"/>
      <c r="J25" s="116"/>
    </row>
    <row r="26" spans="1:10" ht="12" customHeight="1">
      <c r="A26" s="113">
        <v>25</v>
      </c>
      <c r="C26" s="116"/>
      <c r="D26" s="116"/>
      <c r="E26" s="116"/>
      <c r="F26" s="116"/>
      <c r="G26" s="116"/>
      <c r="H26" s="116"/>
      <c r="I26" s="116"/>
      <c r="J26" s="116"/>
    </row>
    <row r="27" spans="1:10" ht="12" customHeight="1">
      <c r="A27" s="113">
        <v>26</v>
      </c>
      <c r="C27" s="116"/>
      <c r="D27" s="116"/>
      <c r="E27" s="116"/>
      <c r="F27" s="116"/>
      <c r="G27" s="116"/>
      <c r="H27" s="116"/>
      <c r="I27" s="116"/>
      <c r="J27" s="116"/>
    </row>
    <row r="28" spans="1:10" ht="12" customHeight="1">
      <c r="A28" s="113">
        <v>27</v>
      </c>
      <c r="C28" s="116"/>
      <c r="D28" s="116"/>
      <c r="E28" s="116"/>
      <c r="F28" s="116"/>
      <c r="G28" s="116"/>
      <c r="H28" s="116"/>
      <c r="I28" s="116"/>
      <c r="J28" s="116"/>
    </row>
    <row r="29" spans="1:10" ht="12" customHeight="1">
      <c r="A29" s="113">
        <v>28</v>
      </c>
      <c r="C29" s="116"/>
      <c r="D29" s="116"/>
      <c r="E29" s="116"/>
      <c r="F29" s="116"/>
      <c r="G29" s="116"/>
      <c r="H29" s="116"/>
      <c r="I29" s="116"/>
      <c r="J29" s="116"/>
    </row>
    <row r="30" spans="1:10" ht="12" customHeight="1">
      <c r="A30" s="113">
        <v>29</v>
      </c>
      <c r="C30" s="116"/>
      <c r="D30" s="116"/>
      <c r="E30" s="116"/>
      <c r="F30" s="116"/>
      <c r="G30" s="116"/>
      <c r="H30" s="116"/>
      <c r="I30" s="116"/>
      <c r="J30" s="116"/>
    </row>
    <row r="31" spans="1:10" ht="12" customHeight="1">
      <c r="A31" s="113">
        <v>30</v>
      </c>
      <c r="C31" s="116"/>
      <c r="D31" s="116"/>
      <c r="F31" s="116"/>
      <c r="H31" s="116"/>
      <c r="J31" s="116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</sheetData>
  <sheetProtection algorithmName="SHA-512" hashValue="6C1WfgwzFAs0gtwAG6GDuNR92+QwfLQa/P0b7bcANOIiAtxRRUSbkuffF6ScqkuQs8RZHu7VcePu0KIxQzJKlQ==" saltValue="IUhgqB1md1cQBORJUo6Y2g==" spinCount="100000" sheet="1" objects="1" scenarios="1"/>
  <conditionalFormatting sqref="C1:K3 A2:A31 K31:L1048576 K9:K30 C4:J1048576 M1:XFD1048576">
    <cfRule type="containsBlanks" dxfId="74" priority="13">
      <formula>LEN(TRIM(A1))=0</formula>
    </cfRule>
  </conditionalFormatting>
  <conditionalFormatting sqref="L9:L21 L1:L3">
    <cfRule type="containsBlanks" dxfId="73" priority="12">
      <formula>LEN(TRIM(L1))=0</formula>
    </cfRule>
  </conditionalFormatting>
  <conditionalFormatting sqref="K4:K6">
    <cfRule type="containsBlanks" dxfId="72" priority="11">
      <formula>LEN(TRIM(K4))=0</formula>
    </cfRule>
  </conditionalFormatting>
  <conditionalFormatting sqref="L4:L6">
    <cfRule type="containsBlanks" dxfId="71" priority="10">
      <formula>LEN(TRIM(L4))=0</formula>
    </cfRule>
  </conditionalFormatting>
  <conditionalFormatting sqref="K7:K8">
    <cfRule type="containsBlanks" dxfId="70" priority="9">
      <formula>LEN(TRIM(K7))=0</formula>
    </cfRule>
  </conditionalFormatting>
  <conditionalFormatting sqref="L7:L8">
    <cfRule type="containsBlanks" dxfId="69" priority="8">
      <formula>LEN(TRIM(L7))=0</formula>
    </cfRule>
  </conditionalFormatting>
  <conditionalFormatting sqref="L22:L30">
    <cfRule type="containsBlanks" dxfId="68" priority="5">
      <formula>LEN(TRIM(L22))=0</formula>
    </cfRule>
  </conditionalFormatting>
  <conditionalFormatting sqref="A1">
    <cfRule type="containsBlanks" dxfId="67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927AADB-463E-4D55-82E7-955D1F7BD34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Akonom Katarzyna</cp:lastModifiedBy>
  <cp:lastPrinted>2024-10-16T11:17:00Z</cp:lastPrinted>
  <dcterms:created xsi:type="dcterms:W3CDTF">2022-06-10T12:26:47Z</dcterms:created>
  <dcterms:modified xsi:type="dcterms:W3CDTF">2024-10-16T11:21:03Z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f2bcc8ec-6b44-4694-be26-2be793a6644f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s5636:Creator type=IP">
    <vt:lpwstr>10.11.176.88</vt:lpwstr>
  </property>
</Properties>
</file>