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05" yWindow="-105" windowWidth="23250" windowHeight="12450" firstSheet="4" activeTab="9"/>
  </bookViews>
  <sheets>
    <sheet name="informacje ogólne" sheetId="90" r:id="rId1"/>
    <sheet name="budynki" sheetId="89" r:id="rId2"/>
    <sheet name="fotowoltaika " sheetId="103" r:id="rId3"/>
    <sheet name="elektronika " sheetId="83" r:id="rId4"/>
    <sheet name="elekrtonika z projektów" sheetId="96" r:id="rId5"/>
    <sheet name="elektronika infomaty" sheetId="97" r:id="rId6"/>
    <sheet name="środki trwałe" sheetId="92" r:id="rId7"/>
    <sheet name="gotówka" sheetId="99" r:id="rId8"/>
    <sheet name="lokalizacje" sheetId="93" r:id="rId9"/>
    <sheet name="szkodowość" sheetId="102" r:id="rId10"/>
    <sheet name="auta" sheetId="104" r:id="rId11"/>
  </sheets>
  <definedNames>
    <definedName name="_xlnm._FilterDatabase" localSheetId="3" hidden="1">'elektronika '!$A$9:$IP$9</definedName>
    <definedName name="_xlnm.Print_Area" localSheetId="10">auta!$A$1:$AE$25</definedName>
    <definedName name="_xlnm.Print_Area" localSheetId="1">budynki!$A$1:$AB$191</definedName>
    <definedName name="_xlnm.Print_Area" localSheetId="3">'elektronika '!$A$1:$D$709</definedName>
    <definedName name="_xlnm.Print_Area" localSheetId="7">gotówka!$A$1:$F$19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3" i="102" l="1"/>
  <c r="D699" i="83"/>
  <c r="H133" i="89"/>
  <c r="H172" i="89"/>
  <c r="D77" i="83"/>
  <c r="C26" i="92"/>
  <c r="C18" i="92"/>
  <c r="H176" i="89"/>
  <c r="D602" i="83"/>
  <c r="C23" i="102"/>
  <c r="C20" i="102"/>
  <c r="C16" i="102"/>
  <c r="C24" i="102" s="1"/>
  <c r="C12" i="102"/>
  <c r="C18" i="102"/>
  <c r="C17" i="102"/>
  <c r="H28" i="89"/>
  <c r="D85" i="83" l="1"/>
  <c r="D636" i="83"/>
  <c r="D383" i="83"/>
  <c r="D630" i="83"/>
  <c r="D377" i="83"/>
  <c r="D454" i="83" l="1"/>
  <c r="D37" i="102"/>
  <c r="C37" i="102"/>
  <c r="D34" i="102"/>
  <c r="C34" i="102"/>
  <c r="D31" i="102"/>
  <c r="C31" i="102"/>
  <c r="D28" i="102"/>
  <c r="C28" i="102"/>
  <c r="D20" i="102"/>
  <c r="D16" i="102"/>
  <c r="H182" i="89"/>
  <c r="H31" i="89"/>
  <c r="H40" i="89"/>
  <c r="H45" i="89"/>
  <c r="H53" i="89"/>
  <c r="H60" i="89"/>
  <c r="H67" i="89"/>
  <c r="H179" i="89"/>
  <c r="D436" i="83"/>
  <c r="A390" i="83"/>
  <c r="A391" i="83" s="1"/>
  <c r="A392" i="83" s="1"/>
  <c r="A393" i="83" s="1"/>
  <c r="A394" i="83" s="1"/>
  <c r="A395" i="83" s="1"/>
  <c r="A396" i="83" s="1"/>
  <c r="A397" i="83" s="1"/>
  <c r="A398" i="83" s="1"/>
  <c r="A399" i="83" s="1"/>
  <c r="A400" i="83" s="1"/>
  <c r="A401" i="83" s="1"/>
  <c r="A402" i="83" s="1"/>
  <c r="A403" i="83" s="1"/>
  <c r="A404" i="83" s="1"/>
  <c r="A405" i="83" s="1"/>
  <c r="A406" i="83" s="1"/>
  <c r="A407" i="83" s="1"/>
  <c r="A408" i="83" s="1"/>
  <c r="A409" i="83" s="1"/>
  <c r="D24" i="102" l="1"/>
  <c r="C38" i="102"/>
  <c r="D38" i="102"/>
  <c r="A410" i="83"/>
  <c r="A411" i="83" s="1"/>
  <c r="A412" i="83" s="1"/>
  <c r="A413" i="83" s="1"/>
  <c r="A414" i="83" s="1"/>
  <c r="A415" i="83" s="1"/>
  <c r="A416" i="83" s="1"/>
  <c r="A417" i="83" s="1"/>
  <c r="A418" i="83" s="1"/>
  <c r="A419" i="83" s="1"/>
  <c r="A420" i="83" s="1"/>
  <c r="A421" i="83" s="1"/>
  <c r="A422" i="83" s="1"/>
  <c r="A423" i="83" s="1"/>
  <c r="A424" i="83" s="1"/>
  <c r="A425" i="83" s="1"/>
  <c r="A426" i="83" s="1"/>
  <c r="A427" i="83" s="1"/>
  <c r="A428" i="83" s="1"/>
  <c r="A429" i="83" s="1"/>
  <c r="A430" i="83" s="1"/>
  <c r="A431" i="83" s="1"/>
  <c r="A432" i="83" s="1"/>
  <c r="A433" i="83" s="1"/>
  <c r="A434" i="83" s="1"/>
  <c r="A435" i="83" s="1"/>
  <c r="H185" i="89"/>
  <c r="A12" i="83"/>
  <c r="A13" i="83" s="1"/>
  <c r="A14" i="83" s="1"/>
  <c r="A15" i="83" s="1"/>
  <c r="A16" i="83" s="1"/>
  <c r="A17" i="83" s="1"/>
  <c r="A18" i="83" s="1"/>
  <c r="A19" i="83" s="1"/>
  <c r="A20" i="83" s="1"/>
  <c r="A21" i="83" s="1"/>
  <c r="A22" i="83" s="1"/>
  <c r="A23" i="83" s="1"/>
  <c r="A24" i="83" s="1"/>
  <c r="A25" i="83" s="1"/>
  <c r="A26" i="83" s="1"/>
  <c r="A27" i="83" s="1"/>
  <c r="A28" i="83" s="1"/>
  <c r="A29" i="83" s="1"/>
  <c r="A30" i="83" s="1"/>
  <c r="A31" i="83" s="1"/>
  <c r="A32" i="83" s="1"/>
  <c r="A33" i="83" s="1"/>
  <c r="A34" i="83" s="1"/>
  <c r="A35" i="83" s="1"/>
  <c r="A36" i="83" s="1"/>
  <c r="A37" i="83" s="1"/>
  <c r="A38" i="83" s="1"/>
  <c r="A39" i="83" s="1"/>
  <c r="A40" i="83" s="1"/>
  <c r="A41" i="83" s="1"/>
  <c r="A42" i="83" s="1"/>
  <c r="A43" i="83" s="1"/>
  <c r="A44" i="83" s="1"/>
  <c r="A45" i="83" s="1"/>
  <c r="A46" i="83" s="1"/>
  <c r="A47" i="83" s="1"/>
  <c r="A48" i="83" s="1"/>
  <c r="A49" i="83" s="1"/>
  <c r="A50" i="83" s="1"/>
  <c r="A51" i="83" s="1"/>
  <c r="A52" i="83" s="1"/>
  <c r="A53" i="83" s="1"/>
  <c r="A54" i="83" s="1"/>
  <c r="D55" i="83" l="1"/>
  <c r="D16" i="96"/>
  <c r="D27" i="96"/>
  <c r="D28" i="96" s="1"/>
  <c r="D304" i="83" l="1"/>
  <c r="D335" i="83" l="1"/>
  <c r="D115" i="83"/>
  <c r="D669" i="83" l="1"/>
  <c r="D494" i="83"/>
  <c r="D174" i="83"/>
  <c r="D297" i="83" l="1"/>
  <c r="D546" i="83"/>
  <c r="D616" i="83"/>
  <c r="D361" i="83"/>
  <c r="A583" i="83"/>
  <c r="A584" i="83" s="1"/>
  <c r="A585" i="83" s="1"/>
  <c r="A586" i="83" s="1"/>
  <c r="A587" i="83" s="1"/>
  <c r="A588" i="83" s="1"/>
  <c r="A589" i="83" s="1"/>
  <c r="A590" i="83" s="1"/>
  <c r="A591" i="83" s="1"/>
  <c r="A592" i="83" s="1"/>
  <c r="A593" i="83" s="1"/>
  <c r="A594" i="83" s="1"/>
  <c r="D234" i="83"/>
  <c r="A208" i="83"/>
  <c r="A209" i="83" s="1"/>
  <c r="A210" i="83" s="1"/>
  <c r="A211" i="83" s="1"/>
  <c r="A212" i="83" s="1"/>
  <c r="A213" i="83" s="1"/>
  <c r="A214" i="83" s="1"/>
  <c r="A215" i="83" s="1"/>
  <c r="A216" i="83" s="1"/>
  <c r="A217" i="83" s="1"/>
  <c r="A218" i="83" s="1"/>
  <c r="A219" i="83" s="1"/>
  <c r="A220" i="83" s="1"/>
  <c r="A221" i="83" s="1"/>
  <c r="A222" i="83" s="1"/>
  <c r="A223" i="83" s="1"/>
  <c r="A224" i="83" s="1"/>
  <c r="A225" i="83" s="1"/>
  <c r="A226" i="83" s="1"/>
  <c r="A227" i="83" s="1"/>
  <c r="A228" i="83" s="1"/>
  <c r="A229" i="83" s="1"/>
  <c r="A230" i="83" s="1"/>
  <c r="A231" i="83" s="1"/>
  <c r="A232" i="83" s="1"/>
  <c r="A233" i="83" s="1"/>
  <c r="D608" i="83" l="1"/>
  <c r="A136" i="89"/>
  <c r="A137" i="89" s="1"/>
  <c r="A138" i="89" s="1"/>
  <c r="A139" i="89" s="1"/>
  <c r="A140" i="89" s="1"/>
  <c r="A141" i="89" s="1"/>
  <c r="A142" i="89" s="1"/>
  <c r="A143" i="89" s="1"/>
  <c r="A144" i="89" s="1"/>
  <c r="A145" i="89" s="1"/>
  <c r="A146" i="89" s="1"/>
  <c r="A147" i="89" s="1"/>
  <c r="A148" i="89" s="1"/>
  <c r="O73" i="89"/>
  <c r="O74" i="89" s="1"/>
  <c r="O75" i="89" s="1"/>
  <c r="O76" i="89" s="1"/>
  <c r="O77" i="89" s="1"/>
  <c r="O78" i="89" s="1"/>
  <c r="O79" i="89" s="1"/>
  <c r="O80" i="89" s="1"/>
  <c r="O81" i="89" s="1"/>
  <c r="O82" i="89" s="1"/>
  <c r="O83" i="89" s="1"/>
  <c r="O84" i="89" s="1"/>
  <c r="A149" i="89" l="1"/>
  <c r="A150" i="89" s="1"/>
  <c r="A151" i="89" s="1"/>
  <c r="A152" i="89" s="1"/>
  <c r="A153" i="89" s="1"/>
  <c r="A154" i="89" s="1"/>
  <c r="A155" i="89" s="1"/>
  <c r="A156" i="89" s="1"/>
  <c r="A157" i="89" s="1"/>
  <c r="A158" i="89" s="1"/>
  <c r="A159" i="89" s="1"/>
  <c r="A160" i="89" s="1"/>
  <c r="A161" i="89" s="1"/>
  <c r="A162" i="89" s="1"/>
  <c r="A163" i="89" s="1"/>
  <c r="A164" i="89" s="1"/>
  <c r="A165" i="89" s="1"/>
  <c r="A166" i="89" s="1"/>
  <c r="A167" i="89" s="1"/>
  <c r="A168" i="89" s="1"/>
  <c r="A169" i="89" s="1"/>
  <c r="A170" i="89" s="1"/>
  <c r="A171" i="89" s="1"/>
  <c r="O85" i="89"/>
  <c r="O86" i="89" s="1"/>
  <c r="O87" i="89" s="1"/>
  <c r="O88" i="89" l="1"/>
  <c r="O89" i="89" s="1"/>
  <c r="O90" i="89" s="1"/>
  <c r="O91" i="89" s="1"/>
  <c r="O92" i="89" s="1"/>
  <c r="O93" i="89" s="1"/>
  <c r="O94" i="89" s="1"/>
  <c r="O95" i="89" s="1"/>
  <c r="O96" i="89" s="1"/>
  <c r="O97" i="89" s="1"/>
  <c r="O98" i="89" s="1"/>
  <c r="O99" i="89" s="1"/>
  <c r="O100" i="89" s="1"/>
  <c r="O101" i="89" s="1"/>
  <c r="O102" i="89" s="1"/>
  <c r="O103" i="89" s="1"/>
  <c r="O104" i="89" s="1"/>
  <c r="O105" i="89" s="1"/>
  <c r="O106" i="89" s="1"/>
  <c r="O107" i="89" s="1"/>
  <c r="O108" i="89" s="1"/>
  <c r="O109" i="89" s="1"/>
  <c r="O110" i="89" s="1"/>
  <c r="O111" i="89" s="1"/>
  <c r="O112" i="89" s="1"/>
  <c r="O113" i="89" s="1"/>
  <c r="O114" i="89" s="1"/>
  <c r="O115" i="89" s="1"/>
  <c r="O116" i="89" s="1"/>
  <c r="O117" i="89" s="1"/>
  <c r="O118" i="89" s="1"/>
  <c r="O119" i="89" s="1"/>
  <c r="O120" i="89" s="1"/>
  <c r="O121" i="89" s="1"/>
  <c r="O122" i="89" s="1"/>
  <c r="O123" i="89" s="1"/>
  <c r="O124" i="89" s="1"/>
  <c r="O125" i="89" s="1"/>
  <c r="O126" i="89" s="1"/>
  <c r="O127" i="89" s="1"/>
  <c r="O128" i="89" s="1"/>
  <c r="O129" i="89" s="1"/>
  <c r="O130" i="89" s="1"/>
  <c r="O131" i="89" s="1"/>
  <c r="D695" i="83"/>
  <c r="D558" i="83"/>
  <c r="A549" i="83"/>
  <c r="A550" i="83" s="1"/>
  <c r="A551" i="83" s="1"/>
  <c r="A552" i="83" s="1"/>
  <c r="A553" i="83" s="1"/>
  <c r="A554" i="83" s="1"/>
  <c r="A555" i="83" s="1"/>
  <c r="D205" i="83"/>
  <c r="A488" i="83" l="1"/>
  <c r="A489" i="83" s="1"/>
  <c r="A490" i="83" s="1"/>
  <c r="A491" i="83" s="1"/>
  <c r="A492" i="83" s="1"/>
  <c r="A493" i="83" s="1"/>
  <c r="D484" i="83"/>
  <c r="A457" i="83"/>
  <c r="A458" i="83" s="1"/>
  <c r="A459" i="83" s="1"/>
  <c r="A460" i="83" s="1"/>
  <c r="A461" i="83" s="1"/>
  <c r="A462" i="83" s="1"/>
  <c r="A463" i="83" s="1"/>
  <c r="A464" i="83" s="1"/>
  <c r="A465" i="83" s="1"/>
  <c r="A466" i="83" s="1"/>
  <c r="A467" i="83" s="1"/>
  <c r="A468" i="83" s="1"/>
  <c r="A469" i="83" s="1"/>
  <c r="A470" i="83" s="1"/>
  <c r="A471" i="83" s="1"/>
  <c r="A472" i="83" s="1"/>
  <c r="A473" i="83" s="1"/>
  <c r="A474" i="83" s="1"/>
  <c r="A475" i="83" s="1"/>
  <c r="A476" i="83" s="1"/>
  <c r="A88" i="83"/>
  <c r="A89" i="83" s="1"/>
  <c r="A90" i="83" s="1"/>
  <c r="A91" i="83" s="1"/>
  <c r="A92" i="83" s="1"/>
  <c r="A93" i="83" s="1"/>
  <c r="A94" i="83" s="1"/>
  <c r="A95" i="83" s="1"/>
  <c r="A96" i="83" s="1"/>
  <c r="A97" i="83" s="1"/>
  <c r="A98" i="83" s="1"/>
  <c r="A99" i="83" s="1"/>
  <c r="A100" i="83" s="1"/>
  <c r="A101" i="83" s="1"/>
  <c r="A102" i="83" s="1"/>
  <c r="A103" i="83" s="1"/>
  <c r="A104" i="83" s="1"/>
  <c r="A105" i="83" s="1"/>
  <c r="A106" i="83" s="1"/>
  <c r="A107" i="83" s="1"/>
  <c r="A108" i="83" s="1"/>
  <c r="A109" i="83" s="1"/>
  <c r="A110" i="83" s="1"/>
  <c r="A111" i="83" s="1"/>
  <c r="A112" i="83" s="1"/>
  <c r="A113" i="83" s="1"/>
  <c r="A73" i="89"/>
  <c r="A74" i="89" s="1"/>
  <c r="A75" i="89" s="1"/>
  <c r="A76" i="89" s="1"/>
  <c r="A77" i="89" s="1"/>
  <c r="A78" i="89" s="1"/>
  <c r="A79" i="89" s="1"/>
  <c r="A80" i="89" s="1"/>
  <c r="A81" i="89" s="1"/>
  <c r="A82" i="89" s="1"/>
  <c r="A83" i="89" s="1"/>
  <c r="A84" i="89" s="1"/>
  <c r="D595" i="83"/>
  <c r="D321" i="83"/>
  <c r="A85" i="89" l="1"/>
  <c r="A86" i="89" s="1"/>
  <c r="A87" i="89" s="1"/>
  <c r="D307" i="83"/>
  <c r="D692" i="83"/>
  <c r="D575" i="83"/>
  <c r="A477" i="83"/>
  <c r="A478" i="83" s="1"/>
  <c r="A479" i="83" s="1"/>
  <c r="A480" i="83" s="1"/>
  <c r="A481" i="83" s="1"/>
  <c r="A482" i="83" s="1"/>
  <c r="A483" i="83" s="1"/>
  <c r="E27" i="92"/>
  <c r="D27" i="92"/>
  <c r="D12" i="97"/>
  <c r="A15" i="89"/>
  <c r="A16" i="89" s="1"/>
  <c r="A17" i="89" s="1"/>
  <c r="A18" i="89" s="1"/>
  <c r="D702" i="83"/>
  <c r="D673" i="83"/>
  <c r="D650" i="83"/>
  <c r="D643" i="83"/>
  <c r="D580" i="83"/>
  <c r="D439" i="83"/>
  <c r="D706" i="83" s="1"/>
  <c r="A19" i="89" l="1"/>
  <c r="A20" i="89" s="1"/>
  <c r="A21" i="89" s="1"/>
  <c r="A22" i="89" s="1"/>
  <c r="A23" i="89" s="1"/>
  <c r="A24" i="89" s="1"/>
  <c r="A25" i="89" s="1"/>
  <c r="A26" i="89" s="1"/>
  <c r="A88" i="89"/>
  <c r="A89" i="89" s="1"/>
  <c r="A90" i="89" s="1"/>
  <c r="A91" i="89" s="1"/>
  <c r="A92" i="89" s="1"/>
  <c r="A93" i="89" s="1"/>
  <c r="A94" i="89" s="1"/>
  <c r="A95" i="89" s="1"/>
  <c r="A96" i="89" s="1"/>
  <c r="A97" i="89" s="1"/>
  <c r="A98" i="89" s="1"/>
  <c r="A99" i="89" s="1"/>
  <c r="A100" i="89" s="1"/>
  <c r="A101" i="89" s="1"/>
  <c r="A102" i="89" s="1"/>
  <c r="A103" i="89" s="1"/>
  <c r="A104" i="89" s="1"/>
  <c r="A105" i="89" s="1"/>
  <c r="A106" i="89" s="1"/>
  <c r="A107" i="89" s="1"/>
  <c r="A108" i="89" s="1"/>
  <c r="A109" i="89" s="1"/>
  <c r="A110" i="89" s="1"/>
  <c r="A111" i="89" s="1"/>
  <c r="A112" i="89" s="1"/>
  <c r="A113" i="89" s="1"/>
  <c r="A114" i="89" s="1"/>
  <c r="A115" i="89" s="1"/>
  <c r="A116" i="89" s="1"/>
  <c r="A117" i="89" s="1"/>
  <c r="A118" i="89" s="1"/>
  <c r="A119" i="89" s="1"/>
  <c r="A120" i="89" s="1"/>
  <c r="A121" i="89" s="1"/>
  <c r="A122" i="89" s="1"/>
  <c r="A123" i="89" s="1"/>
  <c r="A124" i="89" s="1"/>
  <c r="A125" i="89" s="1"/>
  <c r="A126" i="89" s="1"/>
  <c r="A127" i="89" s="1"/>
  <c r="A128" i="89" s="1"/>
  <c r="A129" i="89" s="1"/>
  <c r="A130" i="89" s="1"/>
  <c r="A131" i="89" s="1"/>
  <c r="D707" i="83"/>
  <c r="D705" i="83"/>
  <c r="C27" i="92"/>
  <c r="E29" i="92" s="1"/>
</calcChain>
</file>

<file path=xl/comments1.xml><?xml version="1.0" encoding="utf-8"?>
<comments xmlns="http://schemas.openxmlformats.org/spreadsheetml/2006/main">
  <authors>
    <author>tc={3C126107-EF67-4BDA-892B-3678D28EC2AE}</author>
  </authors>
  <commentList>
    <comment ref="H116" authorId="0">
      <text>
        <r>
          <rPr>
            <sz val="10"/>
            <rFont val="Arial"/>
            <charset val="238"/>
          </rPr>
  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Stan zły w związku z powyższym konieczność pozostania przy wartości KB</t>
        </r>
      </text>
    </comment>
  </commentList>
</comments>
</file>

<file path=xl/sharedStrings.xml><?xml version="1.0" encoding="utf-8"?>
<sst xmlns="http://schemas.openxmlformats.org/spreadsheetml/2006/main" count="3450" uniqueCount="1513">
  <si>
    <t>RAZEM</t>
  </si>
  <si>
    <r>
      <t xml:space="preserve">Wykaz sprzętu elektronicznego </t>
    </r>
    <r>
      <rPr>
        <b/>
        <i/>
        <u/>
        <sz val="10"/>
        <rFont val="Arial"/>
        <family val="2"/>
        <charset val="238"/>
      </rPr>
      <t>stacjonarnego</t>
    </r>
  </si>
  <si>
    <r>
      <t xml:space="preserve">Wykaz sprzętu elektronicznego </t>
    </r>
    <r>
      <rPr>
        <b/>
        <i/>
        <u/>
        <sz val="10"/>
        <rFont val="Arial"/>
        <family val="2"/>
        <charset val="238"/>
      </rPr>
      <t>przenośnego</t>
    </r>
    <r>
      <rPr>
        <b/>
        <i/>
        <sz val="10"/>
        <rFont val="Arial"/>
        <family val="2"/>
        <charset val="238"/>
      </rPr>
      <t xml:space="preserve"> </t>
    </r>
  </si>
  <si>
    <t>PKD</t>
  </si>
  <si>
    <t>x</t>
  </si>
  <si>
    <t>L.p.</t>
  </si>
  <si>
    <t>Nazwa jednostki</t>
  </si>
  <si>
    <t>REGON</t>
  </si>
  <si>
    <t>lokalizacja (adres)</t>
  </si>
  <si>
    <t>Jednostka</t>
  </si>
  <si>
    <t>Razem</t>
  </si>
  <si>
    <t>Lp.</t>
  </si>
  <si>
    <t xml:space="preserve">Nazwa  </t>
  </si>
  <si>
    <t>Rok produkcji</t>
  </si>
  <si>
    <t>Wartość księgowa brutto</t>
  </si>
  <si>
    <t>Razem sprzęt stacjonarny</t>
  </si>
  <si>
    <t>Razem sprzęt przenośny</t>
  </si>
  <si>
    <t>Razem monitoring wizyjny</t>
  </si>
  <si>
    <t>Lokalizacja (adres)</t>
  </si>
  <si>
    <t>Zabezpieczenia (znane zabezpieczenia p-poż i przeciw kradzieżowe)</t>
  </si>
  <si>
    <t>Urządzenia i wyposażenie</t>
  </si>
  <si>
    <t>Wykaz monitoringu wizyjnego</t>
  </si>
  <si>
    <t>Rodzaj prowadzonej działalności (opisowo)</t>
  </si>
  <si>
    <t>lp.</t>
  </si>
  <si>
    <t xml:space="preserve">przeznaczenie budynku/ budowli </t>
  </si>
  <si>
    <t>czy budynek jest użytkowany? (TAK/NIE)</t>
  </si>
  <si>
    <t>czy jest to budynkek zabytkowy, podlegający nadzorowi konserwatora zabytków?</t>
  </si>
  <si>
    <t>rok budowy</t>
  </si>
  <si>
    <t>Rodzaj materiałów budowlanych, z jakich wykonano budynek</t>
  </si>
  <si>
    <t>ilość kondygnacji</t>
  </si>
  <si>
    <t>czy budynek jest podpiwniczony?</t>
  </si>
  <si>
    <t>czy jest wyposażony w windę? (TAK/NIE)</t>
  </si>
  <si>
    <t>mury</t>
  </si>
  <si>
    <t>stropy</t>
  </si>
  <si>
    <t>dach (konstrukcja i pokrycie)</t>
  </si>
  <si>
    <t>konstukcja i pokrycie dachu</t>
  </si>
  <si>
    <t>intalacja elekryczna</t>
  </si>
  <si>
    <t>sieć wodno-kanalizacyjna oraz cenralnego ogrzewania</t>
  </si>
  <si>
    <t>stolarka okienna i drzwiowa</t>
  </si>
  <si>
    <t>instalacja gazowa</t>
  </si>
  <si>
    <t>instalacja wentylacyjna i kominowa</t>
  </si>
  <si>
    <r>
      <t xml:space="preserve">opis stanu technicznego budynku wg poniższych elementów budynku </t>
    </r>
    <r>
      <rPr>
        <b/>
        <sz val="10"/>
        <color indexed="60"/>
        <rFont val="Arial"/>
        <family val="2"/>
        <charset val="238"/>
      </rPr>
      <t/>
    </r>
  </si>
  <si>
    <t>INFORMACJA O MAJĄTKU TRWAŁYM</t>
  </si>
  <si>
    <t>informacja o przeprowadzonych remontach i modernizacji budynków starszych niż 50 lat (data remontu, czego dotyczył remont, wielkość poniesionych nakładów na remont)</t>
  </si>
  <si>
    <t>wersja 1/2022 z dn. 08.06.2022</t>
  </si>
  <si>
    <t>Tabela nr 1 - Informacje ogólne do oceny ryzyka w Mieście Kwidzyn</t>
  </si>
  <si>
    <t>Adres</t>
  </si>
  <si>
    <t>Urząd Miejski w Kwidzynie</t>
  </si>
  <si>
    <t>ul. Warszawska 19, 82-500 Kwidzyn</t>
  </si>
  <si>
    <t>kierowanie podstawowymi rodzajami działalności publicznej</t>
  </si>
  <si>
    <t>-</t>
  </si>
  <si>
    <t>nie</t>
  </si>
  <si>
    <t>Centrum Administracji Szkół w Kwidzynie</t>
  </si>
  <si>
    <t>Szkoła Podstawowa z Oddziałami Mistrzostwa Sportowego w Kwidzynie</t>
  </si>
  <si>
    <t>ul. Mickiewicza 56B, 82-500 Kwidzyn</t>
  </si>
  <si>
    <t>Szkoła Podstawowa nr 4</t>
  </si>
  <si>
    <t>ul. Warszawska 13, 82-500 Kwidzyn</t>
  </si>
  <si>
    <t>170190187</t>
  </si>
  <si>
    <t>Szkoła Podstawowa nr 2 im. mjra Henryka Sucharskiego w Kwidzynie</t>
  </si>
  <si>
    <t>Szkoła Podstawowa nr 6 z Oddziałami Integracyjnymi im. Władysława Gębika w Kwidzynie</t>
  </si>
  <si>
    <t>ul. Grunwaldzka 54, 82-500 Kwidzyn</t>
  </si>
  <si>
    <t>Szkoła Podstawowa nr 5</t>
  </si>
  <si>
    <t>Zakład do Spraw Infrastruktury Miejskiej</t>
  </si>
  <si>
    <t>170181662</t>
  </si>
  <si>
    <t>administrowanie cmentarzem komunalnym, targowiskami miejskimi, szaletami miejskimi oraz zasobem miejskim</t>
  </si>
  <si>
    <t>Kwidzyńskie Centrum Sportu i Rekreacji</t>
  </si>
  <si>
    <t>Miejski Ośrodek Pomocy Społecznej</t>
  </si>
  <si>
    <t>002791490</t>
  </si>
  <si>
    <t>8899Z</t>
  </si>
  <si>
    <t>pomoc społeczna bez zakwaterowania, gdzie indziej niesklasyfikowana, prowadzenie Domu dziennego Pobytu "Senior +"</t>
  </si>
  <si>
    <t>11a</t>
  </si>
  <si>
    <t>Dom Seniora</t>
  </si>
  <si>
    <t>ul. Warszawska 18, 82-500 Kwidzyn</t>
  </si>
  <si>
    <t>Żłobek Miejski Nr 2</t>
  </si>
  <si>
    <t>ul. Kościuszki 43A, 82-500 Kwidzyn</t>
  </si>
  <si>
    <t>Miejskie Przedszkole Nr 2 w Kwidzynie</t>
  </si>
  <si>
    <t>ul. Kochanowskiego 34, 82-500 Kwidzyn</t>
  </si>
  <si>
    <t>Miejskie Przedszkole Nr 1 w Kwidzynie</t>
  </si>
  <si>
    <t>Żłobek Miejski Nr 1</t>
  </si>
  <si>
    <t xml:space="preserve">nazwa budynku/ budowli </t>
  </si>
  <si>
    <t>czy budynek jest przeznaczony do rozbiórki? (TAK/NIE)</t>
  </si>
  <si>
    <t>rodzaj wartości (księgowa brutto - KB/odtworzeniowa - O)</t>
  </si>
  <si>
    <t>zabezpieczenia
(znane zabiezpieczenia p-poż i przeciw kradzieżowe)                                      (2)</t>
  </si>
  <si>
    <t>odległość od najbliższej rzeki lub innego zbiornika wodnego (proszę podać od czego)</t>
  </si>
  <si>
    <t>powierzchnia użytkowa (w m²)</t>
  </si>
  <si>
    <t>1. Miasto Kwidzyn</t>
  </si>
  <si>
    <t>Budynek Urzędu Miejskiego</t>
  </si>
  <si>
    <t>obiekt użyteczności publicznej</t>
  </si>
  <si>
    <t>tak</t>
  </si>
  <si>
    <t>1913-1915</t>
  </si>
  <si>
    <t>O</t>
  </si>
  <si>
    <t>system monitorowania ppoż(wewnątrz budynku)system sygnalizacyjny (wewnątrz budynku) gaśnice- 18 szt, hydranty-1 szt</t>
  </si>
  <si>
    <t>ul. Warszawska 19</t>
  </si>
  <si>
    <t>tynk, cegła pełna</t>
  </si>
  <si>
    <t>żelbetonowe,ceramiczne i drewniane</t>
  </si>
  <si>
    <t>dach mansardowy o konstrukcji drewnianej, pokrycie - dachówka karpiówka</t>
  </si>
  <si>
    <t>bardzo dobry</t>
  </si>
  <si>
    <t>bardzo dobra</t>
  </si>
  <si>
    <t xml:space="preserve">bardzo dobra                 woda z sieci miejskiej, kanalizacja odprowadzana do sieci miejskiej, c.o z miejskiej sieci ciepłowniczej </t>
  </si>
  <si>
    <t>dobra</t>
  </si>
  <si>
    <t>nie ma</t>
  </si>
  <si>
    <t>bardzo dobra          wentylacja grawitacyjna</t>
  </si>
  <si>
    <t>Budynek użytkowy</t>
  </si>
  <si>
    <t>zespół garaży</t>
  </si>
  <si>
    <t>dozór pracowników UM</t>
  </si>
  <si>
    <t>boczki betonowe</t>
  </si>
  <si>
    <t>dach jednospadowy o konstrukcji drewnianej</t>
  </si>
  <si>
    <t>remont kapitalny 2011</t>
  </si>
  <si>
    <t xml:space="preserve">bardzo dobry </t>
  </si>
  <si>
    <t>dobry</t>
  </si>
  <si>
    <t>Budynek użytkowo-mieszkalny</t>
  </si>
  <si>
    <t>wpisany do gminnej ewidencji zabytków</t>
  </si>
  <si>
    <t>przed 1945</t>
  </si>
  <si>
    <t>dozór doraźny pracowników UM i TBS</t>
  </si>
  <si>
    <t>cegła, tynk</t>
  </si>
  <si>
    <t>dach dwupołaciowy, kryty papą na deskowaniu i płytkami EURONIT</t>
  </si>
  <si>
    <t>stan dobry</t>
  </si>
  <si>
    <t>woda z sieci miejskiej, kanalizacja odprowadazana do sieci miejskiej, c.o z miejskiej sieci cieplnej</t>
  </si>
  <si>
    <t xml:space="preserve">PCV stan dobry </t>
  </si>
  <si>
    <t>wentylacja grawitacyjna</t>
  </si>
  <si>
    <t>874,2 (820,5 w książce obiektu)</t>
  </si>
  <si>
    <t>brak danych</t>
  </si>
  <si>
    <t>ściany zewnętrzne - środek budynku z płyt prefabrykownaych, pozostałe ściany to konstrukcja lekka plytowa, Ściany wewnętrzne - murowane z cegły ceramicznej i drewniane oboite płytami g-k</t>
  </si>
  <si>
    <t xml:space="preserve">strop nad piwnicą z plyt żelbetonowych kanalowych, międzykondygnacyjny lekki, w środkowej częśći żelbetowy </t>
  </si>
  <si>
    <t>stropodach żelbetonowy i drewniany , kryty papą</t>
  </si>
  <si>
    <t>brak</t>
  </si>
  <si>
    <t xml:space="preserve">w części </t>
  </si>
  <si>
    <t>Lokal użytkowy</t>
  </si>
  <si>
    <t>cele usługowe</t>
  </si>
  <si>
    <t>ul.Kopernika 25a</t>
  </si>
  <si>
    <t>cegła</t>
  </si>
  <si>
    <t>stropodach, płyta kanałowa</t>
  </si>
  <si>
    <t>papa</t>
  </si>
  <si>
    <t>Lokal użytkowy nr 4</t>
  </si>
  <si>
    <t>KB</t>
  </si>
  <si>
    <t>ul. Kościuszki 30J</t>
  </si>
  <si>
    <t>nad parterem betonowy</t>
  </si>
  <si>
    <t>konstrukcja betonowa dwuspadowa pokryta papą</t>
  </si>
  <si>
    <t>dozór doraźny pracowników UM i TBS, system sygnalizacji p-poż Simon, oddymiania, system sygnalizacji alarmu włamania</t>
  </si>
  <si>
    <t>ul. Warszawska 18</t>
  </si>
  <si>
    <t>drewniane</t>
  </si>
  <si>
    <t>konstrukcja drewniana, pokrycie dachówką</t>
  </si>
  <si>
    <t>Remont generalny całego budynku 2017r.</t>
  </si>
  <si>
    <t>okna i drzwi drewniane, stan dobry</t>
  </si>
  <si>
    <t>Budynek sanitarny</t>
  </si>
  <si>
    <t>wc</t>
  </si>
  <si>
    <r>
      <t xml:space="preserve">dozór pracowników UM </t>
    </r>
    <r>
      <rPr>
        <i/>
        <sz val="10"/>
        <color indexed="10"/>
        <rFont val="Arial"/>
        <family val="2"/>
        <charset val="238"/>
      </rPr>
      <t/>
    </r>
  </si>
  <si>
    <t>ul. Kościuszki PKP</t>
  </si>
  <si>
    <t>drewaniane</t>
  </si>
  <si>
    <t>dachówka</t>
  </si>
  <si>
    <t>kanalizacja</t>
  </si>
  <si>
    <t>Tężnia solankowa</t>
  </si>
  <si>
    <t>TAK</t>
  </si>
  <si>
    <t>NIE</t>
  </si>
  <si>
    <t>dozór pracowników UM, Straży Miejskiej</t>
  </si>
  <si>
    <t>Park przy ul. Braterstwa Narodów</t>
  </si>
  <si>
    <t>konstrukcja drewniana kryta gontem bitumicznym</t>
  </si>
  <si>
    <t>440m Rzeka Liwa</t>
  </si>
  <si>
    <t>ul. Słowackiego dz. nr 403/15</t>
  </si>
  <si>
    <t>340m - Rzeka Liwa</t>
  </si>
  <si>
    <t>Podnośniki pionowe dla osób niepełnosprawnych Cibes A 5000, nr fabryczne IN322373, IN322374</t>
  </si>
  <si>
    <t>Kładka dla pieszych nad torami kolejowymi</t>
  </si>
  <si>
    <t>ul. Grunwaldzka i Kościuszki</t>
  </si>
  <si>
    <t>1km - Rzeka Liwa</t>
  </si>
  <si>
    <t>Zadaszenie sceny na placu Jana Pawła II</t>
  </si>
  <si>
    <t>Zadaszenie sceny</t>
  </si>
  <si>
    <t>monitoring miejski obsługiwany przez Straż Miejską, dozór pracowników UM</t>
  </si>
  <si>
    <t>Plan Jana Pawła II</t>
  </si>
  <si>
    <t>pokrycie zadaszenia membraną mocowaną do słupów stalowych</t>
  </si>
  <si>
    <t>obiekt użyteczności publicznej (przedszkole)</t>
  </si>
  <si>
    <t>dozór doraźny osób korzystających      z budynku</t>
  </si>
  <si>
    <t>ul. Willowa 15</t>
  </si>
  <si>
    <t>bloczki ścienne ocieplone stropianem, tynk strukturalny</t>
  </si>
  <si>
    <t>nad piwnicą stop     DZ-3, nad parterem        i piętrem płyty kanałów</t>
  </si>
  <si>
    <t>stropodach - betonowy, ocieplony przykryty papą termozgrzewalną, wentylowany</t>
  </si>
  <si>
    <t>papa termozgrze-  walna</t>
  </si>
  <si>
    <t>wentylacja grawitacyjna i mechaniczna</t>
  </si>
  <si>
    <t>częściow podpiwniczony</t>
  </si>
  <si>
    <t>towarowa</t>
  </si>
  <si>
    <t>dozór doraźny osób korzystających    z budynku</t>
  </si>
  <si>
    <t>ul. Kochanowskiego 34</t>
  </si>
  <si>
    <t>część stara: strop na piwnicą Kleina, nad parterem i piętrem drewniany          częśc stara: płyty kanałowe</t>
  </si>
  <si>
    <t xml:space="preserve">więźba dachowa drewniana, </t>
  </si>
  <si>
    <t>pokryty blachodachówką</t>
  </si>
  <si>
    <t>2 + poddasze użytkowe</t>
  </si>
  <si>
    <t xml:space="preserve">Budynek użytkowy </t>
  </si>
  <si>
    <t>lata 90-te XIXw.</t>
  </si>
  <si>
    <t>ul. Piłsudskiego 28</t>
  </si>
  <si>
    <t xml:space="preserve">ściany nośne                i osłonowe wykonane z cegły ceramicznej pełnej, ściany działowe - cegła pełna  </t>
  </si>
  <si>
    <t>dach o konstrukcji drewnianej kryty papą</t>
  </si>
  <si>
    <t xml:space="preserve">strop na piwnicami ceramiczny, odcinkowy, pozostałe stropy konstrukcji drewnianej </t>
  </si>
  <si>
    <t>pokryty papą</t>
  </si>
  <si>
    <t>woda z sieci miejskiej, kanalizacja odprowadazana do sieci miejskiej, c.o</t>
  </si>
  <si>
    <t xml:space="preserve">wentylacja  grwaitacyjna i mechaniczna </t>
  </si>
  <si>
    <t xml:space="preserve">3. Przedszkole z Oddziałami Integracyjnymi w Kwidzynie </t>
  </si>
  <si>
    <t xml:space="preserve">Budynek </t>
  </si>
  <si>
    <t>oświata i nauka (przedszkole)</t>
  </si>
  <si>
    <t xml:space="preserve">tak </t>
  </si>
  <si>
    <t xml:space="preserve">cegła ceramiczna pełna </t>
  </si>
  <si>
    <t xml:space="preserve">nad piwnicą ceramiczne typu Klejna, pomiędzy piętrami drewniane </t>
  </si>
  <si>
    <t xml:space="preserve">kryty dachówką </t>
  </si>
  <si>
    <t xml:space="preserve">5 km rzeka Wisła, 3 km rzeka Liwa </t>
  </si>
  <si>
    <t xml:space="preserve">dobry </t>
  </si>
  <si>
    <t>2 kondygnacje z poddaszem użykowym</t>
  </si>
  <si>
    <t xml:space="preserve">nie dotyczy </t>
  </si>
  <si>
    <t>4. Szkoła Podstawowa z Oddziałami Mistrzostwa Sportowego w Kwidzynie</t>
  </si>
  <si>
    <t>Budynki</t>
  </si>
  <si>
    <t>cele oświatowe</t>
  </si>
  <si>
    <t>hydranty wewnętrzne - 28 szt., gaśnice: UGS-2x - 2 szt., GP-4x - 17 szt., GP-2x - 7 szt., GS-5x - 1 szt., GWG-2x - 1 szt., GP-4x - 2 szt., GP-6x - 1 szt., urządzenie alarmowe z sygnałem na terenie obiektu i do agencji ochrony</t>
  </si>
  <si>
    <t>Kwidzyn ul. Mickiewicza 56 B</t>
  </si>
  <si>
    <t>4 w tym piwnice</t>
  </si>
  <si>
    <t>Ogrodzenie</t>
  </si>
  <si>
    <t>Bezpieczne wyjście z budynku</t>
  </si>
  <si>
    <t>Fotowoltaika</t>
  </si>
  <si>
    <t>5. Szkoła Podstawowa nr 4</t>
  </si>
  <si>
    <t xml:space="preserve"> do użytku  edukacji uczniów </t>
  </si>
  <si>
    <t xml:space="preserve">NIE </t>
  </si>
  <si>
    <t xml:space="preserve">TAK </t>
  </si>
  <si>
    <t>2 km</t>
  </si>
  <si>
    <t>Kapitalny remont w 2004r.</t>
  </si>
  <si>
    <t xml:space="preserve">DOBRA </t>
  </si>
  <si>
    <t>DOBRA</t>
  </si>
  <si>
    <t>3986,7 m 3</t>
  </si>
  <si>
    <t xml:space="preserve">częsciowo </t>
  </si>
  <si>
    <t>Zespół boisk przy SP4 (boiska wielofukcyjne, do gry  w piłkę  nożną piłkochwyty, chodniki, wzmocnione wzmocnienia, ogrodzenie boisk)</t>
  </si>
  <si>
    <t xml:space="preserve">na potrzeby uczniów </t>
  </si>
  <si>
    <t xml:space="preserve"> 2 km</t>
  </si>
  <si>
    <t>Boisko nowe od 2014 ( iwzględniona wartośc)</t>
  </si>
  <si>
    <t xml:space="preserve">Instalacja fotowoltaniczna </t>
  </si>
  <si>
    <t xml:space="preserve">czerpanie energii </t>
  </si>
  <si>
    <t xml:space="preserve">kamery rejstrujace okolice szkoły </t>
  </si>
  <si>
    <t>6. Szkoła Podstawowa nr 2 im. mjra Henryka Sucharskiego</t>
  </si>
  <si>
    <t>Budynek Główny</t>
  </si>
  <si>
    <t>szkoła</t>
  </si>
  <si>
    <t>hydranty wewnętrzne DN25 (8 szt.), gaśnice proszkowe (9 szt.),  czujniki i urządzenia alarmowe, kraty na oknach, alarmy</t>
  </si>
  <si>
    <t>Staszica 16, 82-500 Kwidzyn</t>
  </si>
  <si>
    <t>murowane z cegły ceramicznej pełnej</t>
  </si>
  <si>
    <t>ceramiczno-żelbetowe gęstożebrowe i drewniane</t>
  </si>
  <si>
    <t>konstrukcji drewnianej kryty dachówką</t>
  </si>
  <si>
    <t>ok. 2 km od Liwy</t>
  </si>
  <si>
    <t>06-08.2005r. - kapitalny remont</t>
  </si>
  <si>
    <r>
      <t>1 566,10 m</t>
    </r>
    <r>
      <rPr>
        <sz val="10"/>
        <rFont val="Czcionka tekstu podstawowego"/>
        <charset val="238"/>
      </rPr>
      <t>²</t>
    </r>
  </si>
  <si>
    <t>Budynek "Pod Zegarem"</t>
  </si>
  <si>
    <t>gaśnice proszkowe (7 szt.), czujniki i urządzenia alarmowe, kraty na oknach, alarmy</t>
  </si>
  <si>
    <t>Staszica 2, 82-500 Kwidzyn</t>
  </si>
  <si>
    <t>dobry/dobry</t>
  </si>
  <si>
    <t>nie dotyczy</t>
  </si>
  <si>
    <r>
      <t>997,30 m</t>
    </r>
    <r>
      <rPr>
        <sz val="10"/>
        <rFont val="Czcionka tekstu podstawowego"/>
        <charset val="238"/>
      </rPr>
      <t>²</t>
    </r>
  </si>
  <si>
    <t>4 kondygnacje                       podziemne:1 nadziemne: 3</t>
  </si>
  <si>
    <t>Budynek Sportowy</t>
  </si>
  <si>
    <t>sala gimnastyczna</t>
  </si>
  <si>
    <t>ok 1970</t>
  </si>
  <si>
    <t>gaśnica proszkowa (1 szt.)</t>
  </si>
  <si>
    <t>Mickiewicza 3, 82-500 Kwidzyn</t>
  </si>
  <si>
    <t>murowane z pustaka max i cegły ceramicznej pełnej</t>
  </si>
  <si>
    <t>-------------</t>
  </si>
  <si>
    <t>konstrukcji drewnianej, pokryty papą</t>
  </si>
  <si>
    <r>
      <t>551,30 m</t>
    </r>
    <r>
      <rPr>
        <sz val="10"/>
        <rFont val="Czcionka tekstu podstawowego"/>
        <charset val="238"/>
      </rPr>
      <t>²</t>
    </r>
  </si>
  <si>
    <t>dach budynku "Pod Zegarem", Sali gimnastycznej</t>
  </si>
  <si>
    <t>dach budynku sali gimnastycznej ul. Mickiewicza 3 i dach budynku "Pod Zegarem" ul. Staszica 2</t>
  </si>
  <si>
    <t>7. Szkoła Podstawowa nr 6 z Oddziałami Integracyjnymi im. Władysława Gębika w Kwidzynie</t>
  </si>
  <si>
    <t>Szkoła Podstawowa nr 6 w Kwidzynie</t>
  </si>
  <si>
    <t>działalność oświatowa</t>
  </si>
  <si>
    <t>cegła ceramiczna pełna</t>
  </si>
  <si>
    <t>ceramiczne żelbetonowe gęstożebrowe</t>
  </si>
  <si>
    <t>stropodach żelbetowy kryty papą</t>
  </si>
  <si>
    <t>rzeka Liwa- 2 km.</t>
  </si>
  <si>
    <t>dostateczny</t>
  </si>
  <si>
    <t>tak - częściowo</t>
  </si>
  <si>
    <t>tak (dzwig dla os.niepełnospr.)</t>
  </si>
  <si>
    <t>8. Szkoła Podstwowa nr 5</t>
  </si>
  <si>
    <t>budynek szkolny</t>
  </si>
  <si>
    <t xml:space="preserve">gaśnice ABC -15szt, gaśnica AF - 1 szt., gaśnice UGS-2x - 2szt. hydranty wewnętrzne - 7 sztuk, wyłącznik przeciwpożarowy prądu dla całego budynku, czujniki i urządzenia alarmowe na wszystkich kondygnacjach- sygnal lokalny oraz powiadomienie firmy ochroniarskiej i dyrektora szkoły, monitoring wizyjny na holach szkoły oraz na zewnątrz budynku , kraty w pomieszczeniu sekretariatu i gabinetu dyrektora szkoły, umowa z firmą ochroniarską </t>
  </si>
  <si>
    <t>Ściany piwnic betonowe. Ściany parteru i pięter ceglane na zaprawie cementowo-wapiennej.</t>
  </si>
  <si>
    <t>Stropy między kondygnacjami betonowe - płyty kanalowe.</t>
  </si>
  <si>
    <t>Stropodach betonowy, pokryty papą.</t>
  </si>
  <si>
    <t>dobre</t>
  </si>
  <si>
    <r>
      <t>2.854,30 m</t>
    </r>
    <r>
      <rPr>
        <vertAlign val="superscript"/>
        <sz val="9"/>
        <rFont val="Arial"/>
        <family val="2"/>
        <charset val="238"/>
      </rPr>
      <t>2</t>
    </r>
  </si>
  <si>
    <t>3 kondygnacje, częsciowo podpiwniczone</t>
  </si>
  <si>
    <t>częściowo</t>
  </si>
  <si>
    <t xml:space="preserve"> </t>
  </si>
  <si>
    <t xml:space="preserve">gaśnice GP-6x- 10szt.,gaśnice GSE - 2x- 2 szt., gaśnice GP - 4x - 3szt., gaśnice GWP-2x - 1 szt.,  hydrantywewnętrzne - 9 szt. , wyłącznik przeciwpożarowy prądu dla całego budynku, instalacja ppoż wraz z sygnalizacją- przystosowanie  5 pomieszczeń na grupy przedszkolne, kraty w oknach pomieszczeń piwnicznych, czujniki i urządzenia alarmowe na wszystkich kondygnacjach- sygnal lokalny oraz powiadomienie firmy ochroniarskiej i dyrektora szkoły, monitoring wizyjny na holach szkoły oraz na zewnątrz budynku, umowa z firmą ochroniarską </t>
  </si>
  <si>
    <t>82-500 Kwidzyn, ul. Hallera 4</t>
  </si>
  <si>
    <t xml:space="preserve">Ściany zewnętrzne - cegła ceramiczna pełna licowa. </t>
  </si>
  <si>
    <t>Stropodach betonowy, pokryty papą. Stropy międzykondygnacyjne betonowe,  strop auli i poddasze -drewniane.Klatki schodowe betonowe.</t>
  </si>
  <si>
    <t>dwuspadowy o konstrukcji płatwiowo-kleszczowej, dachówka ceramiczna zakładkowa, na części dobudowanej dach płaski</t>
  </si>
  <si>
    <t>Lata powojenne - dobudowa budynku 3-kondygnacyjnego</t>
  </si>
  <si>
    <r>
      <t>3823,50 m</t>
    </r>
    <r>
      <rPr>
        <vertAlign val="superscript"/>
        <sz val="10"/>
        <rFont val="Arial"/>
        <family val="2"/>
        <charset val="238"/>
      </rPr>
      <t>2</t>
    </r>
  </si>
  <si>
    <t>3 kondygnacje z podpiwniczeniem i poddaszem użytkowym</t>
  </si>
  <si>
    <t>Sala sportowa</t>
  </si>
  <si>
    <t>gaśnice - 2 szt, hydrant</t>
  </si>
  <si>
    <t>Kwidzyn, ul. Kamienna 18</t>
  </si>
  <si>
    <t>ścine wewnętrzne :  - konstrukcyjne- cegła ceramiczna pełna, - działowe - cegła ceramiczna dziurawka,     ściany zewnętrzne - szczytowe z cegly ceramicznej , elewacja - ocieplenie warstwą styropianu, malowanie farbą fakturową pełnej, ściany podłużne między slupami z cegły ceramicznej kratówki, ściany konstrukcyjne niższej częćsi z  typowych elementów prefabrykowanych</t>
  </si>
  <si>
    <t>nad piwnicą i niższą warstwą stropodachu z prefabrykowanych żelbetonowych płyt wielokanałowych</t>
  </si>
  <si>
    <t xml:space="preserve">element nośny stanowią dźwigary typowe, kablobetonowe, oparte na słupach. Na dźwigarach ułożone są płyty prefabrykowane, dachowe, żebrowe, żelbetonowe. Pokrycie dachu - papa. </t>
  </si>
  <si>
    <t>Nie</t>
  </si>
  <si>
    <t>9. Zakład do Spraw Infrastruktury Miejskiej</t>
  </si>
  <si>
    <t>Budynek mieszkalny</t>
  </si>
  <si>
    <t>zaspakajanie potrzeb mieszkaniowych</t>
  </si>
  <si>
    <t>ul. 15 Sierpnia 9</t>
  </si>
  <si>
    <t xml:space="preserve"> drewniane</t>
  </si>
  <si>
    <t>2013, 135 884,77 zł., elewacja +dach</t>
  </si>
  <si>
    <t>b. dobry</t>
  </si>
  <si>
    <t>ul. 15 Sierpnia 23</t>
  </si>
  <si>
    <t>zły</t>
  </si>
  <si>
    <t>ul. Drzymały 21</t>
  </si>
  <si>
    <t>ceglane, drewniane</t>
  </si>
  <si>
    <t>Budynek użytkowo - mieszkalny</t>
  </si>
  <si>
    <t>zaspakajanie potrzeb mieszkaniowych, cele usługowe</t>
  </si>
  <si>
    <t>ul. Grudziądzka 14</t>
  </si>
  <si>
    <t>ul. Grunwaldzka 54</t>
  </si>
  <si>
    <t>pustak</t>
  </si>
  <si>
    <t>ul. Hallera 5</t>
  </si>
  <si>
    <t>bloczki gazobeton</t>
  </si>
  <si>
    <t>ul. Kamienna 21</t>
  </si>
  <si>
    <t>ul. Kamionka 2</t>
  </si>
  <si>
    <t>balchodachówka</t>
  </si>
  <si>
    <t>ul. Kasprowicza 5</t>
  </si>
  <si>
    <t>średni</t>
  </si>
  <si>
    <t>ul. Kolista 4</t>
  </si>
  <si>
    <t>dachówka cementowa</t>
  </si>
  <si>
    <t>ul. Koło 20</t>
  </si>
  <si>
    <t>ul. Konopnickiej 23</t>
  </si>
  <si>
    <t>b.dobry</t>
  </si>
  <si>
    <t>ul. Kręta 7</t>
  </si>
  <si>
    <t>dachówka ceramiczna</t>
  </si>
  <si>
    <t>ul. Łamana 8</t>
  </si>
  <si>
    <t>ul. Łąkowa 6</t>
  </si>
  <si>
    <t>ul. Łąkowa 32</t>
  </si>
  <si>
    <t xml:space="preserve">cegła </t>
  </si>
  <si>
    <t>dachówka, papa</t>
  </si>
  <si>
    <t>ul. Malborska 33</t>
  </si>
  <si>
    <t>ul. Malborska 45</t>
  </si>
  <si>
    <t>blachodachówka</t>
  </si>
  <si>
    <t>ul. Malborska 114</t>
  </si>
  <si>
    <t>papa, dachówka</t>
  </si>
  <si>
    <t>ul. Malborska 116</t>
  </si>
  <si>
    <t>ul. Młynarska 21 A</t>
  </si>
  <si>
    <t>żelbetowe, prefabrykowane</t>
  </si>
  <si>
    <t>blacha trapezowa</t>
  </si>
  <si>
    <t>ul. Młynarska 21 B</t>
  </si>
  <si>
    <t>ul. Młynarska 21 C</t>
  </si>
  <si>
    <t>ul. Piastowska 9</t>
  </si>
  <si>
    <t>ul. Piłsudskiego 5A</t>
  </si>
  <si>
    <t>zła</t>
  </si>
  <si>
    <t>ul. Plac Plebiscytowy 4</t>
  </si>
  <si>
    <t>ul. Plantowa 7</t>
  </si>
  <si>
    <t>pustak gazobeton</t>
  </si>
  <si>
    <t>płyty korytkowe</t>
  </si>
  <si>
    <t xml:space="preserve">średni </t>
  </si>
  <si>
    <t>ul. Podgórna 12A</t>
  </si>
  <si>
    <t>ul. Polna 20/V</t>
  </si>
  <si>
    <t>elementy blaszane, docieplone</t>
  </si>
  <si>
    <t>płyty</t>
  </si>
  <si>
    <t xml:space="preserve">blacha </t>
  </si>
  <si>
    <t>ul. Polna 20/VI</t>
  </si>
  <si>
    <t>ul. Polna 24</t>
  </si>
  <si>
    <t>ul. Sportowa 31</t>
  </si>
  <si>
    <t>Słowiańska 29</t>
  </si>
  <si>
    <t>ul. Toruńska 24</t>
  </si>
  <si>
    <t>ul. Warszawska 48</t>
  </si>
  <si>
    <t>ul. Warszawska 75</t>
  </si>
  <si>
    <t>ul. Warszawska 88</t>
  </si>
  <si>
    <t>częsciowo</t>
  </si>
  <si>
    <t>ul. Warszawska 90</t>
  </si>
  <si>
    <t>ul. Warszawska 96</t>
  </si>
  <si>
    <t>ul. Warszawska 102</t>
  </si>
  <si>
    <t>ul. Warszawska 104</t>
  </si>
  <si>
    <t>ul. Zduńska 15</t>
  </si>
  <si>
    <t xml:space="preserve">blachodachówka </t>
  </si>
  <si>
    <t>ul. Zduńska 17</t>
  </si>
  <si>
    <t>drewniany</t>
  </si>
  <si>
    <t>ul. Zduńska 22</t>
  </si>
  <si>
    <t>ul. Żelazna 15</t>
  </si>
  <si>
    <t>KAPLICA - CMENTARZ</t>
  </si>
  <si>
    <t>USŁUGI POGRZEBOWE</t>
  </si>
  <si>
    <t>MONITORING - KAMERA W BIURZE, SYSTEM ALARMOWY</t>
  </si>
  <si>
    <t>KWIDZYN ul.MALBORSKA 133</t>
  </si>
  <si>
    <t>PUSTAKI - (LEIER  PORTHERM)</t>
  </si>
  <si>
    <t xml:space="preserve">ŻELBETOWY </t>
  </si>
  <si>
    <t xml:space="preserve"> DWU SPADOWY(DREWNIANA i BLACHODACHÓWKA)  </t>
  </si>
  <si>
    <t xml:space="preserve"> DOBRY</t>
  </si>
  <si>
    <t xml:space="preserve"> DOBRA</t>
  </si>
  <si>
    <t>DWIE</t>
  </si>
  <si>
    <t xml:space="preserve">OŚWIETLENIE TERENU </t>
  </si>
  <si>
    <t>SZLABAN</t>
  </si>
  <si>
    <t>MUR OPOROWY  KAPLICY</t>
  </si>
  <si>
    <t>KOLUMBARIUM</t>
  </si>
  <si>
    <t xml:space="preserve">DOŚWIETLENIE TERENU </t>
  </si>
  <si>
    <t>KAPLICA - CMENTARZ stara</t>
  </si>
  <si>
    <t>MAGAZYN,GARAŻ</t>
  </si>
  <si>
    <t>BRAK DANYCH</t>
  </si>
  <si>
    <t>GASNICA</t>
  </si>
  <si>
    <t>CEGLA</t>
  </si>
  <si>
    <t>DREWNIANE</t>
  </si>
  <si>
    <t>BLACHO-DACHÓWKA</t>
  </si>
  <si>
    <t>KANALIZA</t>
  </si>
  <si>
    <t>BUDYNEK SANITARNY</t>
  </si>
  <si>
    <t>W.C.</t>
  </si>
  <si>
    <t>KWIDZYN ul.PL. PLEBISCYTOWY</t>
  </si>
  <si>
    <t>CEGŁA</t>
  </si>
  <si>
    <t>BUDYNEK BIURA+(sanitarny)</t>
  </si>
  <si>
    <t>GASNICA, LOKALNY SYSTEM ALARMOWY</t>
  </si>
  <si>
    <t>KWIDZYN ul. KOPERNIKA 25 G</t>
  </si>
  <si>
    <t>PŁYTA</t>
  </si>
  <si>
    <t>ZASILENIE TARGOWISKA</t>
  </si>
  <si>
    <t>KWIDZYN uL.SŁOWACKIEGO</t>
  </si>
  <si>
    <t>10. Kwidzyńskie Centrum Sportu i Rekreacji</t>
  </si>
  <si>
    <t>Pawilon biurowy</t>
  </si>
  <si>
    <t>gaśnice, hydrant, alarm, ochrona</t>
  </si>
  <si>
    <t>Sportowa 6</t>
  </si>
  <si>
    <t>cegła pełna i bloczki z gazobetonu</t>
  </si>
  <si>
    <t>częściowo prefabrykowane z płyt kanałowych typu Żerań, częściowo wylewane żelbetowe</t>
  </si>
  <si>
    <t>stalowa, pokrycie – blacha stalowa</t>
  </si>
  <si>
    <t>parterowy</t>
  </si>
  <si>
    <t>Budynek hotelowy</t>
  </si>
  <si>
    <t>gaśnice, hydrant</t>
  </si>
  <si>
    <t>cztery</t>
  </si>
  <si>
    <t>XIX</t>
  </si>
  <si>
    <t>11 Listopada</t>
  </si>
  <si>
    <t xml:space="preserve">z cegły pełnej </t>
  </si>
  <si>
    <t>stropy typu DZ</t>
  </si>
  <si>
    <t>dach drewniany, pokrycie -blacha stalowa powlekana plastizolem</t>
  </si>
  <si>
    <t>jednokondygnacyjny</t>
  </si>
  <si>
    <t>Budynek siłowni</t>
  </si>
  <si>
    <t>Pływalnia kryta</t>
  </si>
  <si>
    <t>Słowackiego 19</t>
  </si>
  <si>
    <t>żelbetowe</t>
  </si>
  <si>
    <t xml:space="preserve">żelbetowe monolityczne </t>
  </si>
  <si>
    <t xml:space="preserve">wiązary stalowe na słupach żelbetowych </t>
  </si>
  <si>
    <t>dwie kondygnacje(parter i piętro)</t>
  </si>
  <si>
    <t xml:space="preserve"> nie</t>
  </si>
  <si>
    <t>Hala widowiskowo sportowa</t>
  </si>
  <si>
    <t>Mickiewicza 56 B</t>
  </si>
  <si>
    <t>żelbetowe, monolityczne, izolowane izolacją przeciw  wodną</t>
  </si>
  <si>
    <t>z płyt kanałowych prefabrykowanych, częściowo stropy żelbetowe, monolityczne</t>
  </si>
  <si>
    <t xml:space="preserve">pokrycie dachu blachą powlekaną emalią poliestrową, </t>
  </si>
  <si>
    <t>jednokondygnacyjny, częściowo dwukondygnacyjny</t>
  </si>
  <si>
    <t>Hala sportowa</t>
  </si>
  <si>
    <t>Żeromskiego 80</t>
  </si>
  <si>
    <t>gęstożelbetowy typu porotherm o wysokości pustaka 19 cm</t>
  </si>
  <si>
    <t xml:space="preserve">blacha trapezowa powlekana </t>
  </si>
  <si>
    <t>Droga dojazdowa</t>
  </si>
  <si>
    <t>Boisko o nawierzchni syntetycznej (obiekt składa się z boiska sportowego i towarzyszących urządzeń budowlanych tj. ogrodzenia boiska oraz ciągu pieszo jezdnego)</t>
  </si>
  <si>
    <t>Topolowa</t>
  </si>
  <si>
    <t xml:space="preserve">Kompleks Sportowy Orlik  2012 (obiekt składa się z boiska o nawierzchni z trawy syntetycznej, boiska o nawierzchni z poliuretanu, dwa kontenery zaplecza socjalno sanitarnego, przyłącze wody, przesyłacze kan.sanitarnej, piłkochwyt i ogrodzenie z siatki stalowej schody z polbruku)  </t>
  </si>
  <si>
    <t>os. Piastowskie</t>
  </si>
  <si>
    <t xml:space="preserve">Biały Orlik – lodowisko (demontowane, które składa się z bandy, sprężarka, kontener wyposażony w instalacje elektryczną oświetleniową grzewczą i instalacje, ogrodzenie przestawne, chodniki gumowe, ostrzałka do łyżew suszarka do łyżew)  </t>
  </si>
  <si>
    <t>Hallera</t>
  </si>
  <si>
    <t>Kompleks Sportowy Orlik  2012</t>
  </si>
  <si>
    <t>Kamienna</t>
  </si>
  <si>
    <t>Garaż blaszany</t>
  </si>
  <si>
    <t>Boiska sportowe (boisko do piłki ręcznej, piłki nożnej+bieżnia, skocznia w dal, rzutnia do pchnięcia kulą, drogi i chodniki, parking, boisko do koszykówki)</t>
  </si>
  <si>
    <t>Boiska sportowe(boisko do gry w tenisa, boisko do koszykówki, boisko do bocce)+korty+ogrodzenie</t>
  </si>
  <si>
    <t>Baczyńskiego os. nad Liwa</t>
  </si>
  <si>
    <t>Boiska sportowe</t>
  </si>
  <si>
    <t>Żeromskiego</t>
  </si>
  <si>
    <t>os. Bajkowe</t>
  </si>
  <si>
    <t>Skate Park</t>
  </si>
  <si>
    <t>Klatka do rzutu młotem i dyskiem</t>
  </si>
  <si>
    <t>Street workout park</t>
  </si>
  <si>
    <t>Scena z zasilaniem elektrycznym</t>
  </si>
  <si>
    <t>ul. Sportowa 6</t>
  </si>
  <si>
    <t xml:space="preserve">Boisko główne z ogrodzeniem + trybuny </t>
  </si>
  <si>
    <t>Boisko wielofunkcyjne o nawierzchni poliuretanowej (tor do bocce, trawa syntetyczna, ogrodzenie, piłkochwyty, oświetlenie)</t>
  </si>
  <si>
    <t>Ujęcie wody</t>
  </si>
  <si>
    <t>Boisko treningowe + drenaż + trybuny + oświetlenie ciągów pieszych</t>
  </si>
  <si>
    <t>Minigolf</t>
  </si>
  <si>
    <t>Oświetlenie kortów tenisowych</t>
  </si>
  <si>
    <t xml:space="preserve">Filtr KRISPOL </t>
  </si>
  <si>
    <t>Kompleks Sportowy przy ul. Wiejskiej w Kwidzynie (hala sportowo-widowiskowa i pływalnia) wraz z solarami na budynku</t>
  </si>
  <si>
    <t xml:space="preserve">Kompleks Widowiskowo-Sportowy posiada system monitorowania p.poż. (wewnątrz budynku) oraz system sygnalizacyjny (wewnątrz/zewnątrz budynku), okna i drzwi przeciwpożarowe oraz antywłamaniowe; klapy dymowe - 5 szt.; gaśnice GS 5 x KZWM- 9 szt.; gaśnica GWG 2x/AFF - 1 szt.; gaśnice GP 4 X/ABC - 34 szt.; hydranty zewnętrzne - 4 szt.; w budynku hali hydranty wewnętrzne - 16 szt. + pompownia hydrantowa; w budynku pływalni hydranty wewnętrzne - 6 szt. </t>
  </si>
  <si>
    <t>Ul. Wiejska 1a</t>
  </si>
  <si>
    <t xml:space="preserve">stropy żelbetowe,  </t>
  </si>
  <si>
    <t>dach jednospadowy kryty membraną z dociepleniem</t>
  </si>
  <si>
    <t>Zjazd linowy os. Bajkowe</t>
  </si>
  <si>
    <t>Ścianka do tenisa ziemnego</t>
  </si>
  <si>
    <t xml:space="preserve">stacje rowerowe </t>
  </si>
  <si>
    <t>ul. Wschodnia, ul. Owcza, Plac plebiscytowy, Bolka i Lolka</t>
  </si>
  <si>
    <t>11. Miejski Ośrodek Pomocy Społecznej</t>
  </si>
  <si>
    <t>biurowiec MOPS w Kwidzynie</t>
  </si>
  <si>
    <t>lata 1970</t>
  </si>
  <si>
    <t>płyty betonowe, ocieplenie styropian</t>
  </si>
  <si>
    <t>płyty betonowe</t>
  </si>
  <si>
    <t>płaski pokryty papą</t>
  </si>
  <si>
    <t>3 km do rzeki Liwy</t>
  </si>
  <si>
    <t>parter + 3 piętra</t>
  </si>
  <si>
    <t>12. Żłobek Miejski Nr 2</t>
  </si>
  <si>
    <t>Lokal użytkowy, parterowy, z przeznaczeniem na żłobek.</t>
  </si>
  <si>
    <t xml:space="preserve"> Lokal uzytkowy z przeznaczeniem na żłobek. Miasto Kwidzyn jest najemcą lokalu</t>
  </si>
  <si>
    <t>opieka dzienna nad dziećmi (żłobek)</t>
  </si>
  <si>
    <t xml:space="preserve">gaśnica GS-5x - 1 szt.; gaśnica GP-4x- 3 szt.; gasnica GWG-2xAF- 1 szt.; instalacja hydrantowa Ø52- 3 szt. </t>
  </si>
  <si>
    <t xml:space="preserve">brak </t>
  </si>
  <si>
    <t xml:space="preserve">nie </t>
  </si>
  <si>
    <t>Łącznie</t>
  </si>
  <si>
    <t>Miasto Kwidzyn - Urząd Miejski</t>
  </si>
  <si>
    <t>L.p</t>
  </si>
  <si>
    <t>Nazwa</t>
  </si>
  <si>
    <t xml:space="preserve">Ilość </t>
  </si>
  <si>
    <t>Wartość brutto</t>
  </si>
  <si>
    <t>Lista wyposażenia świetlicy środowiskowej do ubezpieczenia - w ramach projektu "Razem - na rzecz kwidzyńskiej integracji społecznej"</t>
  </si>
  <si>
    <t>WYPOSAŻENIE KOMPUTEROWE</t>
  </si>
  <si>
    <t>Komputer przenośny</t>
  </si>
  <si>
    <t>Komputer stacjonarny</t>
  </si>
  <si>
    <t>Urządzenie wielofunkcyjne - drukarka</t>
  </si>
  <si>
    <t>Projektor multimedialny z ekranem</t>
  </si>
  <si>
    <t>SPRZĘT RTV I AGD</t>
  </si>
  <si>
    <t>Radioodtwarzacz</t>
  </si>
  <si>
    <t>Głośnik przenośny</t>
  </si>
  <si>
    <t>Listwa zasilająca</t>
  </si>
  <si>
    <t>Zmywarka z wyparzarką</t>
  </si>
  <si>
    <t>Lodówka</t>
  </si>
  <si>
    <t>Kuchenka elektryczna indukcja</t>
  </si>
  <si>
    <t>Pralko-suszarka</t>
  </si>
  <si>
    <t>Czajnik bezprzewodowy</t>
  </si>
  <si>
    <t>Mikser</t>
  </si>
  <si>
    <t>Razem wszystko</t>
  </si>
  <si>
    <t>Miasto Kwidzyn - Infomaty</t>
  </si>
  <si>
    <t>Ubezpieczony: Urząd Marszałkowski Województwa Pomorskiego, ul. Okopowa 21/27, 80-810 Gdańsk</t>
  </si>
  <si>
    <t>Użytkownik/Ubezpieczający: Miasto Kwidzyn</t>
  </si>
  <si>
    <t>rok produkcji</t>
  </si>
  <si>
    <t>wartość odtworzeniowa</t>
  </si>
  <si>
    <r>
      <t xml:space="preserve">Wykaz infomatów </t>
    </r>
    <r>
      <rPr>
        <b/>
        <i/>
        <u/>
        <sz val="11"/>
        <rFont val="Arial"/>
        <family val="2"/>
        <charset val="238"/>
      </rPr>
      <t>zewnętrznych</t>
    </r>
  </si>
  <si>
    <t>nazwa środka trwałego</t>
  </si>
  <si>
    <t>Infomat zewnętrzny wiszący</t>
  </si>
  <si>
    <t>Infomat zewnętrzny wolnostojący</t>
  </si>
  <si>
    <t xml:space="preserve">Infomat zewnętrzny wolnostojący </t>
  </si>
  <si>
    <t>Zbiory biblioteczne</t>
  </si>
  <si>
    <t>Mienie będące w posiadaniu (użytkowaniu) na podstawie umów najmu, dzierżawy, użytkowania, itp.</t>
  </si>
  <si>
    <t>Miasto Kwidzyn</t>
  </si>
  <si>
    <t>Centrum Administracji Szkół</t>
  </si>
  <si>
    <t>Przedszkole z Oddziałami Integracyjnymi w Kwidzynie</t>
  </si>
  <si>
    <t>KOMPLEKS SPPORTOWY PRZY UL. WIEJSKIEJ</t>
  </si>
  <si>
    <t>Strzelnica, ul. Strumykowa 82-500 Kwidzyn</t>
  </si>
  <si>
    <t>dozór pracowniczy w godz. 7-15, monitoring połaczony ze Strażą Miejską</t>
  </si>
  <si>
    <t>ul. Warszawska 19, 82-500 Kwidzyn - infomat</t>
  </si>
  <si>
    <t>ul. Kopernika 25 a, 82-500 Kwidzyn - infomat</t>
  </si>
  <si>
    <t>ul. 11 Listopada 13, 82-500 Kwidzyn -  infomat</t>
  </si>
  <si>
    <t>Cmentarz, ul. Malborska 133, Kwidzyn</t>
  </si>
  <si>
    <t>Targowisko i szalety miejskie, plac handlowy - Rynek, ul. Kopernika i Słowackiego, Kwidzyn</t>
  </si>
  <si>
    <t>2. Centrum Administracji Szkół</t>
  </si>
  <si>
    <t>gaśnice, czujniki, alarm, ochrona</t>
  </si>
  <si>
    <t>HALLERA 5 82-500 KWIDZYN (łaźnia miejska)</t>
  </si>
  <si>
    <t>HALLERA 5 82-500 KWIDZYN (Placówka Wsparcia Dziennego)</t>
  </si>
  <si>
    <t>Tabela nr 4 - Wykaz sprzętu elektronicznego w Mieście Kwidzyn</t>
  </si>
  <si>
    <t>Tabela nr 4b</t>
  </si>
  <si>
    <t>Tabela nr 4a</t>
  </si>
  <si>
    <t>Tabela nr 7</t>
  </si>
  <si>
    <t>69 20 Z</t>
  </si>
  <si>
    <t>działalność rachunkowo - księgowa</t>
  </si>
  <si>
    <t>Zestaw komputerowy</t>
  </si>
  <si>
    <t xml:space="preserve">Drukarka </t>
  </si>
  <si>
    <t>Komputer</t>
  </si>
  <si>
    <t>Router</t>
  </si>
  <si>
    <t>Drukarka</t>
  </si>
  <si>
    <t>Monitor</t>
  </si>
  <si>
    <t>drukarka</t>
  </si>
  <si>
    <t>Niszczarka</t>
  </si>
  <si>
    <t>Urządzenie wielofunkcyjne</t>
  </si>
  <si>
    <t>Notebook Dell</t>
  </si>
  <si>
    <t>84 11Z</t>
  </si>
  <si>
    <t>budynek po generalnym remoncie w 2009 r. -wysokość poniesionych nakładów: 10.698.037,35, remont budynku w 2014 r- nakłady 110.914,84 zł, zainstalowano monitoring w 2022 r. - 44.434,30 zł</t>
  </si>
  <si>
    <t>ul. Warszawska 14</t>
  </si>
  <si>
    <t>strop nad piwnicą ceramiczny  na belkach stalowych, stropy między kondygnacyjne drewniane</t>
  </si>
  <si>
    <t>ul. Odrowskiego 10</t>
  </si>
  <si>
    <t>obiekt rekreacyjny</t>
  </si>
  <si>
    <t>część stara: ściany piwnic z cegły pełnej gr. 38cm, zewnętrzne nadziemia konstrukcyjne i działowe - murowane z cegły                  część nowa: nośne zew.: gazobeton, wewn: cegła pełna</t>
  </si>
  <si>
    <t>1. Miasto Kwidzyn - Urząd Miejski</t>
  </si>
  <si>
    <t>Drukarka HP 2055 DN szt. 3</t>
  </si>
  <si>
    <t>Drukarka HP 7110</t>
  </si>
  <si>
    <t>Skaner Canon DR-C230</t>
  </si>
  <si>
    <t>Komputer Dell OptiPlex szt. 4</t>
  </si>
  <si>
    <t>Zasilacz Lenovo</t>
  </si>
  <si>
    <t>Komputer Dell Optipkleks 7040</t>
  </si>
  <si>
    <t>Dell Networking Switch</t>
  </si>
  <si>
    <t>Urządzenie wielofunkcyjne Canon DX C 3822i</t>
  </si>
  <si>
    <t>Urządzenie wielofunkcyjne Canon DX C 3825i MFP</t>
  </si>
  <si>
    <t>Urządzenie wielofunkcyjne Canon C3822i</t>
  </si>
  <si>
    <t>Urządzenie wielofunkcyjne Canon IRADV DX C 3830i</t>
  </si>
  <si>
    <t>Ploter Canon TX-4100</t>
  </si>
  <si>
    <t>Kamera termowizyjna</t>
  </si>
  <si>
    <t>Laptop Lenovo think Pad Helix 2M-5y71</t>
  </si>
  <si>
    <t xml:space="preserve">Laptop Dell </t>
  </si>
  <si>
    <t>Toughbook Panasonic CF-19 MK5</t>
  </si>
  <si>
    <t>Laptop Dell Inspiron 5502</t>
  </si>
  <si>
    <t>Tablet</t>
  </si>
  <si>
    <t>Samsung Galaxy Fold 3</t>
  </si>
  <si>
    <t>Kamery - 8 szt. zainstalowane na zwenątrz</t>
  </si>
  <si>
    <t xml:space="preserve">ul. Kościuszki 31,     82-500 Kwidzyn </t>
  </si>
  <si>
    <t>85 10Z</t>
  </si>
  <si>
    <t>placówka oświatowa</t>
  </si>
  <si>
    <r>
      <rPr>
        <b/>
        <sz val="10"/>
        <rFont val="Arial"/>
        <family val="2"/>
        <charset val="238"/>
      </rPr>
      <t>Przeciwpożarowe:</t>
    </r>
    <r>
      <rPr>
        <sz val="10"/>
        <rFont val="Arial"/>
        <family val="2"/>
        <charset val="238"/>
      </rPr>
      <t xml:space="preserve"> system sygnalizacji pożaru współdziałający z systemem monitoringu pożarowego oraz sygnalizatory optyczno - głosowe, urządzenie do transmisji alarmu pożarowego (podłączone do PSP), system oddymiania klatek schodowych, gaśnica GS-5x - 1 szt.; gaśnica GP-4x- 3 szt., gaśnica GP-6x-1szt, GP-4xABC- 1 szt.; instalacja hydrantowa Ø52- 3 szt. </t>
    </r>
    <r>
      <rPr>
        <b/>
        <sz val="10"/>
        <rFont val="Arial"/>
        <family val="2"/>
        <charset val="238"/>
      </rPr>
      <t>Przeciwkradzieżowe:</t>
    </r>
    <r>
      <rPr>
        <sz val="10"/>
        <rFont val="Arial"/>
        <family val="2"/>
        <charset val="238"/>
      </rPr>
      <t xml:space="preserve"> alarm, dozór fimy </t>
    </r>
  </si>
  <si>
    <t>Przebudowa budynku Przedszkola z Oddzialami Integracyjnymi w zakresie dostosowania do przepisów przeciwpożarowych. Roboty budowlane polegające na przebudowie budynku tj. wydzielenia i oddymiania klatek schodowych, obudowie stropów kondygnacji nadziemnych, montażu instalacji systemu sygnalizacji pożarowej i wymianie instalacji oświetlenia awaryjnego oraz instalacji hydrantów wewnętrznych. Data przebudowy: 01.07-24.08.2022. Koszt przebudowy: 1139105.84 zł brutto</t>
  </si>
  <si>
    <t>3. Przedszkole z Oddziałami Integracyjnymi w Kwidzynie</t>
  </si>
  <si>
    <t>MAC tablica ceramiczna 86"</t>
  </si>
  <si>
    <t>Projektor Epson EB-530</t>
  </si>
  <si>
    <t>Monitor interaktywny OPTOMA OP3651RK TOUCHSCREEN 65"</t>
  </si>
  <si>
    <t>Robot edukacyjny Photon</t>
  </si>
  <si>
    <t>Tablet Huawei</t>
  </si>
  <si>
    <t>Laptop Asus A509JA i3</t>
  </si>
  <si>
    <t>Laptop HP 15-DW1000NW</t>
  </si>
  <si>
    <t>Laptop Asus VOVOBOOK RYZEN</t>
  </si>
  <si>
    <t>Tablet Lenovo M10 FHD PLUS</t>
  </si>
  <si>
    <t>Notebook HP 250 i5-1035</t>
  </si>
  <si>
    <t>85 20Z</t>
  </si>
  <si>
    <t>działalność edukacyjna</t>
  </si>
  <si>
    <t>Wiata rowerowa</t>
  </si>
  <si>
    <t>Monitor interaktywny</t>
  </si>
  <si>
    <t>Monitor interaktywny 65''</t>
  </si>
  <si>
    <t>Centrala alarmowa</t>
  </si>
  <si>
    <t>Komputer DELL</t>
  </si>
  <si>
    <t>Drukarka M402</t>
  </si>
  <si>
    <t>Wizualizer</t>
  </si>
  <si>
    <t>Magiczny dywan</t>
  </si>
  <si>
    <t>Drukarka Brother MFC - J2330DW A3</t>
  </si>
  <si>
    <t>Monitor interaktywny OPTOMA 65" (3szt)</t>
  </si>
  <si>
    <t>Drukarka Bixolon</t>
  </si>
  <si>
    <t>Wideodomofon 2-Rodzinny z 2 wyświetlaczami LCD</t>
  </si>
  <si>
    <t>niszczarka kobra 240.1</t>
  </si>
  <si>
    <t xml:space="preserve">Elektromet bojler 150 l i 300l </t>
  </si>
  <si>
    <t>Notebook Lenovo</t>
  </si>
  <si>
    <t xml:space="preserve">Monitor interaktywny Optoma  </t>
  </si>
  <si>
    <t xml:space="preserve">E-ucho </t>
  </si>
  <si>
    <t xml:space="preserve">kserokopiarka </t>
  </si>
  <si>
    <t>dzwonek szkolny</t>
  </si>
  <si>
    <t>odkurzacz karcher</t>
  </si>
  <si>
    <t>Laptop HP</t>
  </si>
  <si>
    <r>
      <t>Laptop Lenovo V155-15API (6szt.)</t>
    </r>
    <r>
      <rPr>
        <sz val="10"/>
        <color indexed="60"/>
        <rFont val="Arial"/>
        <family val="2"/>
        <charset val="238"/>
      </rPr>
      <t xml:space="preserve"> (nauczanie zdalne, sprzęt dla uczniów/nauczycieli)</t>
    </r>
  </si>
  <si>
    <r>
      <t xml:space="preserve">Laptop Lenowo Ideapad C340-14API (13 szt.)  </t>
    </r>
    <r>
      <rPr>
        <sz val="10"/>
        <color indexed="60"/>
        <rFont val="Arial"/>
        <family val="2"/>
        <charset val="238"/>
      </rPr>
      <t>(nauczanie zdalne, sprzęt dla uczniów/nauczycieli)</t>
    </r>
  </si>
  <si>
    <r>
      <t xml:space="preserve">Laptop Lenovo S340-15API (10sz.) </t>
    </r>
    <r>
      <rPr>
        <sz val="10"/>
        <color indexed="60"/>
        <rFont val="Arial"/>
        <family val="2"/>
        <charset val="238"/>
      </rPr>
      <t xml:space="preserve"> (nauczanie zdalne, sprzęt dla uczniów/nauczycieli)</t>
    </r>
  </si>
  <si>
    <r>
      <t xml:space="preserve">Tablet graficzny ONE BY WACOM MEDIUM (10szt.)  </t>
    </r>
    <r>
      <rPr>
        <sz val="10"/>
        <color indexed="60"/>
        <rFont val="Arial"/>
        <family val="2"/>
        <charset val="238"/>
      </rPr>
      <t>(nauczanie zdalne, sprzęt dla uczniów/nauczycieli)</t>
    </r>
  </si>
  <si>
    <t xml:space="preserve">Kamera internetowa logitech C920 PRO HD  </t>
  </si>
  <si>
    <r>
      <t xml:space="preserve">Laptop Lenowo 15"6 R3/8GB/256GB/WIN10 (10sz.)  </t>
    </r>
    <r>
      <rPr>
        <sz val="10"/>
        <color indexed="60"/>
        <rFont val="Arial"/>
        <family val="2"/>
        <charset val="238"/>
      </rPr>
      <t>(nauczanie zdalne, sprzęt dla uczniów/nauczycieli)</t>
    </r>
  </si>
  <si>
    <t>Terminal danych 8200 BATCH GUN</t>
  </si>
  <si>
    <t xml:space="preserve">Gitara elektrostatyczna Epiphone EJ200 </t>
  </si>
  <si>
    <t>Młotowiertarka KHE 2444</t>
  </si>
  <si>
    <t>Kamera Logitech C 920 HD PRO (17szt.)</t>
  </si>
  <si>
    <t>Interfejs Focusrite 2i2 3Gen</t>
  </si>
  <si>
    <t>Bose S1 PRO + battery</t>
  </si>
  <si>
    <t>Shure zestaw bezprzewodowy wokal</t>
  </si>
  <si>
    <t>Głośnik Edifier</t>
  </si>
  <si>
    <t>Stacja zasilania ecoflow</t>
  </si>
  <si>
    <t>Ekspres delonghi</t>
  </si>
  <si>
    <t>Perkusista wirtualny</t>
  </si>
  <si>
    <t>Drukarka 3D, pracownia druku</t>
  </si>
  <si>
    <t>Radia CD PHILIPS</t>
  </si>
  <si>
    <t>Termobindownica</t>
  </si>
  <si>
    <t>Szafa serwerowa</t>
  </si>
  <si>
    <t>zasilacz serwerowy</t>
  </si>
  <si>
    <t>kamera kopułkowa</t>
  </si>
  <si>
    <t>ul. Hallera 4            oraz ul. Kamienna 18,                      82-500 Kwidzyn</t>
  </si>
  <si>
    <t xml:space="preserve">Szkoła Podsatwowa nr4                          im. Adama Mickiewicza w Kwidzynie </t>
  </si>
  <si>
    <t>82-500 Kwidzyn,      ul. Kamienna 18</t>
  </si>
  <si>
    <t>8. Szkoła Podstawowa nr 5</t>
  </si>
  <si>
    <t>Urządzenie wielofunkcyjne HP</t>
  </si>
  <si>
    <t>Drukarka HP</t>
  </si>
  <si>
    <t>Drukarka laser HP</t>
  </si>
  <si>
    <t>Komputer i5</t>
  </si>
  <si>
    <t>Komputer PC i3</t>
  </si>
  <si>
    <t>Komputer PC i5 z oprogramowaniem</t>
  </si>
  <si>
    <t>Pralka Indesit</t>
  </si>
  <si>
    <t>Projektor Optoma</t>
  </si>
  <si>
    <t>Urządzenie wielofunkcyjne Brother</t>
  </si>
  <si>
    <t>Urządzenie wielofunkcyjne Canon IR 2530i</t>
  </si>
  <si>
    <t>Zestaw Komputerowy + Windows</t>
  </si>
  <si>
    <t>Zestaw komputerowy _Windows10 6szt x 2558,00zł</t>
  </si>
  <si>
    <t>Bojler</t>
  </si>
  <si>
    <t>Drukarka Brother</t>
  </si>
  <si>
    <t>Monitor 65"4K 3szt x 6480,01zł</t>
  </si>
  <si>
    <t>Drukarka do naklejek</t>
  </si>
  <si>
    <t>Terminal</t>
  </si>
  <si>
    <t>Monitor 65" 4K</t>
  </si>
  <si>
    <t>Zestaw interaktywny - tablica, uchwyt, projektor</t>
  </si>
  <si>
    <t>Lodówka MPM</t>
  </si>
  <si>
    <t>Kuchenka mikrofalowa Sharp</t>
  </si>
  <si>
    <t>Ekspres Siemens</t>
  </si>
  <si>
    <t>Router przewodowy Ubiguiti Networks</t>
  </si>
  <si>
    <t>Aparat fotograficzny Sony ZV-1</t>
  </si>
  <si>
    <t>Drukarka 3D</t>
  </si>
  <si>
    <t>Switch zarządzalny</t>
  </si>
  <si>
    <t>Lodówka Candy</t>
  </si>
  <si>
    <t>Pracownia druku 3D</t>
  </si>
  <si>
    <t>Tablica multimedialna dwustronna</t>
  </si>
  <si>
    <t>Drukarka Laserowa HP</t>
  </si>
  <si>
    <t>Drukarka HP Ink Tank</t>
  </si>
  <si>
    <t>Monitor interaktywny 65"K</t>
  </si>
  <si>
    <t>Laptop HP 37szt x 2595,30</t>
  </si>
  <si>
    <t>Laptop Lenovo WinPro+Office 7szt x 2438,63</t>
  </si>
  <si>
    <t>Robot edukacyjny EMYS</t>
  </si>
  <si>
    <t xml:space="preserve">Photon-robot edukacyjny </t>
  </si>
  <si>
    <t>Photon-interdyscyplinarny zestaw robotów programowalnych</t>
  </si>
  <si>
    <t>Mikroskop Micro z wyświetlaczem LCD</t>
  </si>
  <si>
    <t>Laptop DELL Vostro 3510</t>
  </si>
  <si>
    <t>Aparat fotograficzny Sony ZV-1 2szt x 3773,64</t>
  </si>
  <si>
    <t>Mikroskop z wyświetlaczem LCD 7 - 2szt</t>
  </si>
  <si>
    <t>Mikrofon kierunkowy</t>
  </si>
  <si>
    <t>Dyktafon</t>
  </si>
  <si>
    <t>Mobilny system dźwiękowy</t>
  </si>
  <si>
    <t>Mikroport</t>
  </si>
  <si>
    <t>gaśnice- 20 szt.Typ: GWG2xABF, GSE2x, GP4xABC, GP2xABC      Hydranty wewn.- 10 szt. DN 25 i DN 52  ;system alarmowy (sygnał alarmowy przekazywany lokalnie na terenie obiektu oraz powiadomienie tel. dyrekcji szkoły i pracown. obsługi).</t>
  </si>
  <si>
    <t>7. Szkoła Podstawowa nr 6 z Oddziałami Integracyjnymi im. Władysława Gębika</t>
  </si>
  <si>
    <t>Soundbar LG</t>
  </si>
  <si>
    <t>Switch</t>
  </si>
  <si>
    <t>Monitor wielkoformatowy</t>
  </si>
  <si>
    <t>Zestaw komputerowy z WIN 11 PRO</t>
  </si>
  <si>
    <t>Drukarka Brother - 3 szt</t>
  </si>
  <si>
    <t>Komputer - 4 szt</t>
  </si>
  <si>
    <t>Projektor Optoma (krótkoogniskowy) - 4 szt</t>
  </si>
  <si>
    <t>Tablica interaktywna Retunstar - 4 szt</t>
  </si>
  <si>
    <t>Projektor krótkoogniskowy Optoma - 3 szt</t>
  </si>
  <si>
    <t>Projektor Wiewsonic - 2 szt</t>
  </si>
  <si>
    <t>Tablica interaktywna Retunstar - 3 szt</t>
  </si>
  <si>
    <t>Monitor interaktywny - 2 szt</t>
  </si>
  <si>
    <t>Komputer - 2 szt</t>
  </si>
  <si>
    <t>Komputer - 24 szt</t>
  </si>
  <si>
    <t>Drukarka HP - 2 szt</t>
  </si>
  <si>
    <t>Zestaw komputerowy Lenovo - 3 szt</t>
  </si>
  <si>
    <t>Kolumna głośnikowa</t>
  </si>
  <si>
    <t>Maszyna czyszcząca NUMATIC</t>
  </si>
  <si>
    <t>Knoocker Box</t>
  </si>
  <si>
    <t>rejestrator (wewnątrz budynku)</t>
  </si>
  <si>
    <t>Dysk (wewnątrz budynku)</t>
  </si>
  <si>
    <t>Swith (wewnątrz budynku)</t>
  </si>
  <si>
    <t>Rejestrator IP (wewnątrz budynku)</t>
  </si>
  <si>
    <t>Kamera (na zewnątrz budynku) - 4 szt</t>
  </si>
  <si>
    <t>Dysk (wewnątrz budynku) - 2 szt</t>
  </si>
  <si>
    <t>Kamera (wewnątrz budynku) - 5 szt</t>
  </si>
  <si>
    <t>Kamera (wewnątrz budynku) - 4 szt</t>
  </si>
  <si>
    <t>Kamera (na zewnątrz budynku) - 5 szt</t>
  </si>
  <si>
    <t>Swith (wewnątrz budynku) - 3 szt</t>
  </si>
  <si>
    <t>Dysk HDD 4TB (wewnątrz budynku) - 2 szt</t>
  </si>
  <si>
    <t>Kamera IP (wewnątrz budynku) - 5 szt</t>
  </si>
  <si>
    <t>Kamera IP (wewnątrz budynku) - 4 szt</t>
  </si>
  <si>
    <t>Kamera IP (na zewnątrz budynku) - 5 szt</t>
  </si>
  <si>
    <t>Laptop Lenovo ("Zdalna Szkoła") - 10 szt</t>
  </si>
  <si>
    <t>Laptop Lenovo ("Zdalna Szkoła") - 14 szt</t>
  </si>
  <si>
    <t>Kamera internetowa Logitech - 16 szt</t>
  </si>
  <si>
    <t>Laptop Asus - 2 szt</t>
  </si>
  <si>
    <t>ul. Willowa 15            (ul. Hallera 4 działalność tymczasowa),            82-500 Kwidzyn</t>
  </si>
  <si>
    <t>88 91Z</t>
  </si>
  <si>
    <t>opieka dzienna nad dziećmi</t>
  </si>
  <si>
    <t>15. Żłobek Miejski Nr 1</t>
  </si>
  <si>
    <t>ul. Braterstwa Narodów 33/10, 82-500 Kwidzyn</t>
  </si>
  <si>
    <t>15. Żłobek Miejski Nr 1 w Kwidzynie</t>
  </si>
  <si>
    <t>tv led</t>
  </si>
  <si>
    <t>zmiękczacz do zmywarki</t>
  </si>
  <si>
    <t>tablet</t>
  </si>
  <si>
    <t>notebook</t>
  </si>
  <si>
    <t>smartfone</t>
  </si>
  <si>
    <t>placówka wychowania przedszkolnego</t>
  </si>
  <si>
    <t>14. Miejskie Przedszkole Nr 1 w Kwidzynie</t>
  </si>
  <si>
    <t>telewizory led</t>
  </si>
  <si>
    <t>projektor i ekran</t>
  </si>
  <si>
    <t>13. Miejskie Przedszkole Nr 2 w Kwidzynie</t>
  </si>
  <si>
    <t>mikrowieża Philips TAM3205 - 3szt</t>
  </si>
  <si>
    <t>niszczarka wallner HCI 601 agro</t>
  </si>
  <si>
    <t>dystrybutor wody Prime Eco</t>
  </si>
  <si>
    <t>kuchenka elektryczna Hendi 225936</t>
  </si>
  <si>
    <t>okap przyscienny Hendi 229286</t>
  </si>
  <si>
    <t>zmywarka amica</t>
  </si>
  <si>
    <t>mikser reczny CMP 300V</t>
  </si>
  <si>
    <t>notebook HP15sRyzen</t>
  </si>
  <si>
    <t>lenono Tab M7 3GEN - 14szt</t>
  </si>
  <si>
    <t>SP nr 6 w Kwidzynie ul. Grunwaldzka 54</t>
  </si>
  <si>
    <t xml:space="preserve"> ul. Staszica 16,       82-500 Kwidzyn</t>
  </si>
  <si>
    <t>działalność edukacyjna, oświatowo - wychowawcza</t>
  </si>
  <si>
    <t>6. Szkoła Podstawowa nr 2 im. mjra Sucharskiego</t>
  </si>
  <si>
    <t>Centrala telefoniczna</t>
  </si>
  <si>
    <t>Projektor</t>
  </si>
  <si>
    <t>Monitor interaktywny Promethean</t>
  </si>
  <si>
    <t>Projektor multimedialny</t>
  </si>
  <si>
    <t>Komputer poleasingowy</t>
  </si>
  <si>
    <t>Wykaszarka</t>
  </si>
  <si>
    <t>Korbo Robot</t>
  </si>
  <si>
    <t>Laptop (5 x 3490,00 zł)</t>
  </si>
  <si>
    <t>Laptop Lenovo</t>
  </si>
  <si>
    <t>Ozonator</t>
  </si>
  <si>
    <t>Kamera + statyw</t>
  </si>
  <si>
    <t>Laptop (4 x 2699,00 zł)</t>
  </si>
  <si>
    <t xml:space="preserve">Laptop </t>
  </si>
  <si>
    <t>Laptop (2 x 2500,00 zł)</t>
  </si>
  <si>
    <t>Laptop Lenovo (7 x 2438,63 zł)</t>
  </si>
  <si>
    <t>Głośniki komputerowe EDIFIER</t>
  </si>
  <si>
    <t>Gitara elektryczna Epiphone</t>
  </si>
  <si>
    <t>Kamera kopułkowa IP (2 x 528,90 zł) (wewnątrz)</t>
  </si>
  <si>
    <t>Kamera tubowa Hikvision (na zewnątrz)</t>
  </si>
  <si>
    <t>opieka nad dziećmi</t>
  </si>
  <si>
    <t>chłodziarka</t>
  </si>
  <si>
    <t>drukarka hp</t>
  </si>
  <si>
    <t>odkurzacz amica</t>
  </si>
  <si>
    <t>notebook lenovo 81W20018PBIP3</t>
  </si>
  <si>
    <t>tv philips led 55PUS7956</t>
  </si>
  <si>
    <t>86 20Z</t>
  </si>
  <si>
    <t xml:space="preserve"> gaśnice -GP- 6xABC - 7szt. GP-4xABC -   8szt.GP-2x  ABC - 4 szt. UGSE -2x - 2 szt. hydranty -   DN25/33/52   - 2 szt. czujniki  i urządzenia alarmowe -  przekazywany jest do  do agaencji ochrony, czujnki są na terenie szkoły karaty na oknach w sali informatycznej i biblioteka (parter szkoły), kamery rejsetrujące. Sygnały alarmowe są przekazywane do agencji ochrony - 24h</t>
  </si>
  <si>
    <t xml:space="preserve">Wizualizer </t>
  </si>
  <si>
    <t xml:space="preserve">Wizualizer Acer </t>
  </si>
  <si>
    <t>Wizualizer Lexon</t>
  </si>
  <si>
    <t>Zestaw komuterowy</t>
  </si>
  <si>
    <t xml:space="preserve">Kompurer  4 szt. X 799, zł </t>
  </si>
  <si>
    <t xml:space="preserve">Przełącznik niezarządzalny </t>
  </si>
  <si>
    <t>Serwer z dyskami</t>
  </si>
  <si>
    <t xml:space="preserve">Zestaw komuterowy 6 szt. X 970 zł </t>
  </si>
  <si>
    <t>Zestaw komputerowy 8 szt x 688 zł</t>
  </si>
  <si>
    <t xml:space="preserve">Zestaw komputerowy </t>
  </si>
  <si>
    <t xml:space="preserve">Zestaw kopmuterowy </t>
  </si>
  <si>
    <t>Zestaw komputerowy x 26 szt. X 1479,69 zł</t>
  </si>
  <si>
    <t xml:space="preserve">Ploter Brother </t>
  </si>
  <si>
    <t xml:space="preserve">Tablica interaktywna </t>
  </si>
  <si>
    <t>Monitor  interaktywny Samrt 4 szt. X 8300 zł</t>
  </si>
  <si>
    <t>Monitor interaktywny  Smart 5 szt. X 8300 zł</t>
  </si>
  <si>
    <t>Monitor  interaktywny  SBID</t>
  </si>
  <si>
    <t xml:space="preserve">Monitor interaktywny Samrt </t>
  </si>
  <si>
    <t xml:space="preserve">Moninitor interaktywny  Smart </t>
  </si>
  <si>
    <t xml:space="preserve">Telewizor </t>
  </si>
  <si>
    <t xml:space="preserve">Drukarak do inwentaryzacji </t>
  </si>
  <si>
    <t xml:space="preserve">Kserokopiarka </t>
  </si>
  <si>
    <t xml:space="preserve">Terminal danych </t>
  </si>
  <si>
    <t xml:space="preserve">Niszczarka </t>
  </si>
  <si>
    <t>Laptop</t>
  </si>
  <si>
    <t>Laptop 9 szt. X 2438,63 zł</t>
  </si>
  <si>
    <t>Laptop x 10 szt. X 2441,55 zł</t>
  </si>
  <si>
    <t xml:space="preserve">Tablety - 31 szt. X 582 zł </t>
  </si>
  <si>
    <t>Kamera CVS ( wewnątrz)</t>
  </si>
  <si>
    <t xml:space="preserve">Kamera HD  na zewnątrz </t>
  </si>
  <si>
    <t>Kamera na zewnątrz</t>
  </si>
  <si>
    <t xml:space="preserve">Kamera  IP wewnątrz </t>
  </si>
  <si>
    <t xml:space="preserve">Kamera  IP na zewnątrz </t>
  </si>
  <si>
    <t xml:space="preserve">Kamera IP na zewnątrz </t>
  </si>
  <si>
    <t xml:space="preserve">Kamera IP wewnątrz </t>
  </si>
  <si>
    <t>Kamera wewnątrz  2 szt x 1150 zł</t>
  </si>
  <si>
    <t xml:space="preserve">Kamera na zwenątrz </t>
  </si>
  <si>
    <t>ul. Grudziądzka 6,    82-500 Kwidzyn</t>
  </si>
  <si>
    <t>system alarmowy, system ppoż, gaśnice</t>
  </si>
  <si>
    <t>2013 rok ocieplenie budynku, położenie strukturyi, 2019 - instalacja fotowoltaiki, 2020 remont instalacji grzewczej, 2021 instalacja sygnalizacji PPOŻ, oświetlenie ewakuacyjne</t>
  </si>
  <si>
    <t xml:space="preserve"> 11. Miejski Ośrodek Pomocy Społecznej</t>
  </si>
  <si>
    <t>2020-2022</t>
  </si>
  <si>
    <t>Monitoring wewnętrzny i zewnętrzny</t>
  </si>
  <si>
    <t>MIŁOSNA 1 82-500 KWIDZYN (Placówka Wsparcia Dziennego)</t>
  </si>
  <si>
    <t>ul. Sportowa 6,          82-500 Kwidzyn</t>
  </si>
  <si>
    <t>93 11Z, 93 12Z, 93 19Z, 85 51Z, 77 21Z</t>
  </si>
  <si>
    <t>działalność rekreacyjno - sportowa: opieka oraz udostępnianie do celów sportowych hal widowiskowo - sportowych, basenów, boisk, kortów tenisowych, placów zabaw, orlików, toru wrotkowo - rolkowego, toru rowerowego, torów do mini golfa itp.</t>
  </si>
  <si>
    <t>laptop pływalnia</t>
  </si>
  <si>
    <t>tor rowerowy Arena XC ul. Żwirki i Wigury</t>
  </si>
  <si>
    <t>stojak rowerowy</t>
  </si>
  <si>
    <t>betonowe/drewniane</t>
  </si>
  <si>
    <t>papa termozgrzewalna</t>
  </si>
  <si>
    <t>2009 - 49 237,13 zł. dach, 2012 - 97 701,04 zł. elewacja</t>
  </si>
  <si>
    <t xml:space="preserve">dachówka ceramiczna </t>
  </si>
  <si>
    <t>2011 - 69 591,53 zł. elewacja+dach</t>
  </si>
  <si>
    <t>betonowe</t>
  </si>
  <si>
    <t>2018 - 24 722,04 zł., dach</t>
  </si>
  <si>
    <t>cegła pełna</t>
  </si>
  <si>
    <t>blacha falista</t>
  </si>
  <si>
    <t>mierny</t>
  </si>
  <si>
    <t>2010 - 74 815,80 zł., elewacja+dach</t>
  </si>
  <si>
    <t>2012 - 132 339,82 zł., elewacja+dach</t>
  </si>
  <si>
    <t>2010 - 524 636,52 zł. remont kapitalny</t>
  </si>
  <si>
    <t>2011 - 52 356,78 zł., elewacja+dach</t>
  </si>
  <si>
    <t>szambo dostateczny</t>
  </si>
  <si>
    <t>2002 - 27 135,50 zł., elewacja+dach</t>
  </si>
  <si>
    <t>2003 - 49 460,00 zł. elewacja+dach</t>
  </si>
  <si>
    <t>2014 -236 082,77 zł., elewacja+dach</t>
  </si>
  <si>
    <t>2017 -1 290 097,69 zł. remont kapitalny</t>
  </si>
  <si>
    <t>2015 - 200 000,02 zł., elewacja+dach</t>
  </si>
  <si>
    <t>2011 - 135 047,30 zł. elewacja+dach</t>
  </si>
  <si>
    <t>2016 -296 572,60 zł. elewacja+dach</t>
  </si>
  <si>
    <t>2012 - 151 296,52 zł. remont kapitalny</t>
  </si>
  <si>
    <t>2011 - 137 054,78 zł. elewacja+dach</t>
  </si>
  <si>
    <t>2007 - 34 839,94 zł. dach</t>
  </si>
  <si>
    <t>2011 - 93 972,52 zł. elewacja+dach</t>
  </si>
  <si>
    <t>2011 - 404 541,16 zł. remont kapitalny</t>
  </si>
  <si>
    <t>1. Miasto Kwidzyn - UM w Kwidzynie</t>
  </si>
  <si>
    <t>instalacja ppoż z sygnalizacją</t>
  </si>
  <si>
    <t>ul.Kościuszki 43a,     82-500 Kwidzyn</t>
  </si>
  <si>
    <t>96 03Z</t>
  </si>
  <si>
    <t>9. Zakład do spraw Infrastruktury Miejskiej</t>
  </si>
  <si>
    <t>Kopiarka KYOCERA M3655IDN</t>
  </si>
  <si>
    <t>Notebook Dell Latitude</t>
  </si>
  <si>
    <t>Notebook Dell XP</t>
  </si>
  <si>
    <t>Aparat telefoniczny Samsung Galaxy</t>
  </si>
  <si>
    <t xml:space="preserve">budynek szkolny </t>
  </si>
  <si>
    <t>odrębna polisa z cesją na rzecz Bank Gospodarstwa Krajowego, Regon: 000017319, Aleje Jerozolimskie 7, 00-955 Warszawa</t>
  </si>
  <si>
    <t xml:space="preserve">Przedszkole z Oddziałami Integracyjnymi w Kwidzynie </t>
  </si>
  <si>
    <t>tor treningowy ul. Topolowa, Kwidzyn</t>
  </si>
  <si>
    <t>cesja na rzecz Bank Gospodarstwa Krajowego Aleje Jerozolimskie 7, 00-955 Warszawa, Regon: 000017319</t>
  </si>
  <si>
    <t>cesja na rzecz Wojewódzkiego Funduszu Ochrony Środowiska i Gospodarki Wodnej w Gdańsku z siedzibą ul. Rybaki Górne 8, 80-861 Gdańsk, Regon: 220934198</t>
  </si>
  <si>
    <t>ul. Willowa 15          (ul. Braterstwa Narodów 33/10 działalność tymczasowa),              82-500 Kwidzyn</t>
  </si>
  <si>
    <t>stan średni, częściowo przewody aluminiowe</t>
  </si>
  <si>
    <t>okna i drzi  PCV stan dobry</t>
  </si>
  <si>
    <t>budynek tak lokal nie</t>
  </si>
  <si>
    <t xml:space="preserve">stolarka okienna wymieniana na nową, stolarka drzwiowa z lat budowy, nietypowa </t>
  </si>
  <si>
    <t>Rejestrator dźwięku Zoom H5</t>
  </si>
  <si>
    <t>Serwer Dell PowerEdge R 550</t>
  </si>
  <si>
    <t>Notebook Dell G15 5511 i5</t>
  </si>
  <si>
    <t>Laptop Dell 3510 15.6</t>
  </si>
  <si>
    <t>Przebudowa części holu i sal lekcyjnych</t>
  </si>
  <si>
    <t>Kuchnia Ajent</t>
  </si>
  <si>
    <t>monitor interaktywny optoma (2szt)</t>
  </si>
  <si>
    <r>
      <t>monitor interaktywny  touchscreen 65</t>
    </r>
    <r>
      <rPr>
        <sz val="10"/>
        <rFont val="Calibri"/>
        <family val="2"/>
        <charset val="238"/>
      </rPr>
      <t xml:space="preserve"> cali (3szt)</t>
    </r>
  </si>
  <si>
    <t>2023</t>
  </si>
  <si>
    <t>monitor interaktywny IIYAMA 75 cali (1szt)</t>
  </si>
  <si>
    <t>terminal dotykowy IIYAMA 15 cali (1szt)</t>
  </si>
  <si>
    <t>Monitor interaktywny Optoma  (1szt)</t>
  </si>
  <si>
    <t>drukarka HP DJ Smart TANK 519 (2szt)</t>
  </si>
  <si>
    <t>tablet lenovo m10 plus 4/128G (9 szt)</t>
  </si>
  <si>
    <t>tablet lenovo m10 plus 4/64G (1szt)</t>
  </si>
  <si>
    <t>drukarka brother HL-B2080 DW (1szt)</t>
  </si>
  <si>
    <t>drukarka hp DJ smart tank 519 (1szt)</t>
  </si>
  <si>
    <t>głośnik BOSE S1 PRO</t>
  </si>
  <si>
    <t xml:space="preserve">ul. Warszawska 13        82-500 Kwidzyn </t>
  </si>
  <si>
    <t xml:space="preserve">Projektor x 2szt. X 1650,66 </t>
  </si>
  <si>
    <t>Zestaw komputerowy X 2 SZT. X 824,10 zł</t>
  </si>
  <si>
    <t>Zasilacz UPS</t>
  </si>
  <si>
    <t>Terminal LED</t>
  </si>
  <si>
    <t>Dysk SAD</t>
  </si>
  <si>
    <t xml:space="preserve">Zasilacz </t>
  </si>
  <si>
    <t xml:space="preserve">Serwer </t>
  </si>
  <si>
    <t>Dysk SAD Kingston</t>
  </si>
  <si>
    <t>Kompleks boisk</t>
  </si>
  <si>
    <t>dobry/ bardzo dobry</t>
  </si>
  <si>
    <t>bardzo dobry/bardzo dobry</t>
  </si>
  <si>
    <t>dostateczny/dobry</t>
  </si>
  <si>
    <t>dostateczny/bardzo dobry</t>
  </si>
  <si>
    <t>Access Point UBIQUITI</t>
  </si>
  <si>
    <t>Pralka</t>
  </si>
  <si>
    <t>Kuchnia elektryczna</t>
  </si>
  <si>
    <t>Monitor interaktywny 65" (4 x 7900,00 zł)</t>
  </si>
  <si>
    <t>Drukarka 3D (2 x 5 500,00 zł)</t>
  </si>
  <si>
    <t>Mikrokontroler z czujnikami</t>
  </si>
  <si>
    <t>Zestaw głośników</t>
  </si>
  <si>
    <t>Rozpylacz akumulatorowy</t>
  </si>
  <si>
    <t>Zestaw elektroniczny (2 x 2100,00 zł)</t>
  </si>
  <si>
    <t>Aparat fotograficzny</t>
  </si>
  <si>
    <t>Gimbal</t>
  </si>
  <si>
    <t>Laptop Lenovo (9 x 2441,55 zł)</t>
  </si>
  <si>
    <t>Dmuchawa GB (2 szt.)</t>
  </si>
  <si>
    <t>Niszczarka OPUS</t>
  </si>
  <si>
    <t>Laptop DELL Inspiron</t>
  </si>
  <si>
    <t>termomodernizacja budynku- 2001 r.   remont sali gimnastycznej- 2019 r.    remont dachu na budynku- 2018 r..    Środki na poszczególne romonty pochodziły z budżetu miasta; remont podłogi w s.lekc. XII 2020 r.- koszt: 7000 zł; remont podłogi w 2 gabinetach VII 2021 r.- koszt: 6100 zł.; modernizacja monitoringu wizyjnego- koszt: 37341 zł.; remont podłogi na korytarzu w części budynku na 2 kondygnacjach- koszt: 59427 zł.; wymiana części grzejników CO- koszt: 9000 zł; remont podłogi na korytarzu w części budynku na parterze 1 cz. szkoły - II.2022, remont podłogi wymiana drzwi w gabinecie dyrektora X 2022, wymiana i montaż 5 drzwi wewnętrznych V 2023</t>
  </si>
  <si>
    <t>boisko sportowe</t>
  </si>
  <si>
    <t>parking dla os.niepełnospr.</t>
  </si>
  <si>
    <t>boisko dwufunkcyjne do siatkówki i koszykówki</t>
  </si>
  <si>
    <t>Sprzęt "Laboratoria Przyszłości"</t>
  </si>
  <si>
    <t>JBL Głośnik</t>
  </si>
  <si>
    <t>urządzenie wielofunkcyjne atramentowe EPSON</t>
  </si>
  <si>
    <t>urządzenie wielofunkcyjne atramentowe HP</t>
  </si>
  <si>
    <t>Projektor OPTOMA</t>
  </si>
  <si>
    <t>laminarka</t>
  </si>
  <si>
    <t>Zestaw komputerowy z Win.11    9 szt</t>
  </si>
  <si>
    <t>iiYAMA Terminal LED 15"    2 szt.</t>
  </si>
  <si>
    <t>Czytnik kart zbliżeniowych   2 szt.</t>
  </si>
  <si>
    <t>Monitory Samsung    9 szt</t>
  </si>
  <si>
    <t>2022 r. - elewacja + dach 360 960 zł</t>
  </si>
  <si>
    <t>ul. Malborska 56 (budynek wspólnoty niezarejestrowanej)</t>
  </si>
  <si>
    <t>ul. Malborska 103 (budynek wspólnoty niezarejestrowanej)</t>
  </si>
  <si>
    <t>ceglany, drewniany, betonowy</t>
  </si>
  <si>
    <t>ul. Żelazna 12</t>
  </si>
  <si>
    <t>cegła suszona/mur pruski</t>
  </si>
  <si>
    <t>ceglane/drewniane</t>
  </si>
  <si>
    <t>drewniana konstrukcja, dachówka ceramiczna</t>
  </si>
  <si>
    <t>Monitoring ul. Katedralna (toaleta modułowa) na zewnątrz</t>
  </si>
  <si>
    <t>Zestaw komputerowy i5-3330</t>
  </si>
  <si>
    <t>Kopiarka Ricoh Aficio MP 2550</t>
  </si>
  <si>
    <t>Zestaw komputerowy i9-11900KF</t>
  </si>
  <si>
    <t>Zestaw komputerowy Intel i7</t>
  </si>
  <si>
    <t>Projektor Infocus INL148</t>
  </si>
  <si>
    <t>Terminal danych</t>
  </si>
  <si>
    <t>Kwidzyn, ul. Warszawska 19                           budynek Urzędu Miejskiego</t>
  </si>
  <si>
    <t>TOALETA MODUŁOWA</t>
  </si>
  <si>
    <t>MONITORING - KAMERA NA ZEWNĄTRZ</t>
  </si>
  <si>
    <t>KWIDZYN,ul. KATEDRALNA</t>
  </si>
  <si>
    <t>PŁYTA WARSTWOWA</t>
  </si>
  <si>
    <t>OGRODZENIE CMENTARZA</t>
  </si>
  <si>
    <t>tor treningowy typu Runmageddon</t>
  </si>
  <si>
    <t>ul.Topolowa</t>
  </si>
  <si>
    <t>tor rowerowy Arena XC</t>
  </si>
  <si>
    <t>ul. Żwirki i Wigury</t>
  </si>
  <si>
    <t>boisko mobilne</t>
  </si>
  <si>
    <t>ul.Sportowa</t>
  </si>
  <si>
    <t>laptop Wiejska sekretar.</t>
  </si>
  <si>
    <t>monitor Wiejska pływalni.</t>
  </si>
  <si>
    <t>drukarka Wiejska pływal.</t>
  </si>
  <si>
    <t>monitor księgowość</t>
  </si>
  <si>
    <t>laptop Wiejska dyrek.</t>
  </si>
  <si>
    <t>zestaw komp. (komputerr, monitor)</t>
  </si>
  <si>
    <t>2019-2023</t>
  </si>
  <si>
    <t>2020-2023</t>
  </si>
  <si>
    <t>AGD</t>
  </si>
  <si>
    <t>2021-2023</t>
  </si>
  <si>
    <t>laptop DELL INSPIRON</t>
  </si>
  <si>
    <t>telefon Samsung</t>
  </si>
  <si>
    <t>dysk przenośny</t>
  </si>
  <si>
    <t>radiomagnetofon philips</t>
  </si>
  <si>
    <t>niszczarka do dokumentów</t>
  </si>
  <si>
    <t>laminator</t>
  </si>
  <si>
    <t>odkurzacz BOSH</t>
  </si>
  <si>
    <t>kopiarka</t>
  </si>
  <si>
    <t>drukarka BrotherP910BTZ1</t>
  </si>
  <si>
    <t>telewizor Sharp Led 70DN5EA</t>
  </si>
  <si>
    <t>lodówka LG</t>
  </si>
  <si>
    <t>telewizor TLC LED 55</t>
  </si>
  <si>
    <t>odkurzacz piorący Karcher</t>
  </si>
  <si>
    <t>telewizor Samsung LED 55</t>
  </si>
  <si>
    <t>notebook Acer A315-23</t>
  </si>
  <si>
    <t>laptop Dell Inspirion 5406</t>
  </si>
  <si>
    <t>kolumna Gemini</t>
  </si>
  <si>
    <t>monitor interaktywny plus statyw</t>
  </si>
  <si>
    <t>niszczarka</t>
  </si>
  <si>
    <t>grzejnik elektryczny</t>
  </si>
  <si>
    <t>telefon</t>
  </si>
  <si>
    <t>mokrofon</t>
  </si>
  <si>
    <t>koduj z Zosią, robot interaktywny</t>
  </si>
  <si>
    <t>panel świetlny</t>
  </si>
  <si>
    <t>Urządzenie wielofunkcuyjne Xerox</t>
  </si>
  <si>
    <t>Komputer iiYAMA Terminal LED 15"</t>
  </si>
  <si>
    <t>Czytnik kart zbliżeniowych</t>
  </si>
  <si>
    <t>Komputer AIO DELL WYSE - 10 szt</t>
  </si>
  <si>
    <t>Komputer AIO DELL WYSE - 20 szt</t>
  </si>
  <si>
    <t>Monitor interaktywny MAC - 2 szt</t>
  </si>
  <si>
    <t>Monitor iiYama TE6512 - 2 szt</t>
  </si>
  <si>
    <t>iPhone 15 Pro 256</t>
  </si>
  <si>
    <t>Maxcom Classic MM334</t>
  </si>
  <si>
    <t>Samsung Galaxy S24 Marble Grey</t>
  </si>
  <si>
    <t>Xiaomi 13 Lite 5G 8/256GB</t>
  </si>
  <si>
    <t>Samsung Galaxy A55 Navy</t>
  </si>
  <si>
    <t>Samsung Galaxy A35 Navy</t>
  </si>
  <si>
    <t>Samsung Galaxy A35 Lilac</t>
  </si>
  <si>
    <t>Samsung Galaxy A35 Icy Blue</t>
  </si>
  <si>
    <t>Apple iPhone 13 128GB Blue</t>
  </si>
  <si>
    <t>Samsung Galaxy A55 Yellow</t>
  </si>
  <si>
    <t>Xiaomi Redmi Note 13 Pro 5G 8/256 GB AURORA PURPLE</t>
  </si>
  <si>
    <t>Samsung Galaxy A55 Ice Blue</t>
  </si>
  <si>
    <t>Aple iPhone 13 128 GB Blue</t>
  </si>
  <si>
    <t>Samsung Galaxy A55 Lilac</t>
  </si>
  <si>
    <t>Maxcom Classic MM330</t>
  </si>
  <si>
    <t>Xiaomi Poco M3 5G 64GB DS.</t>
  </si>
  <si>
    <t>drukarka sekret. Wiejska</t>
  </si>
  <si>
    <t>monitor Philips 273V7QDAB</t>
  </si>
  <si>
    <t>monitor Philips 272V8LA</t>
  </si>
  <si>
    <t>drukarka HP LJ M14w</t>
  </si>
  <si>
    <t>kamera BCS-B-DT82812</t>
  </si>
  <si>
    <t>monitor Samsung odyssey LF24G35TFWUXEN</t>
  </si>
  <si>
    <t>monitor Samsung LS32A700NWPXEN</t>
  </si>
  <si>
    <t>(w tym hala namiotowa korty o wartości 288 243,92 zł)</t>
  </si>
  <si>
    <t>Wykaz punktów kasowych z podaniem wysokości pogotowia kasowego oraz maksymalnej ilości gotówki w kasie. Ponadto proszę opisać zabezpieczenia kasy i podać czy znajduje się w niej sejf, kasa pancerna czy kaseta na pieniądze</t>
  </si>
  <si>
    <t>lp</t>
  </si>
  <si>
    <t>Punkt kasowy</t>
  </si>
  <si>
    <t>Maksymalny stan wartości pieniężnych przechowywanych w godzinach pracy</t>
  </si>
  <si>
    <t>Maksymalny stan wartości pieniężnych przechowywanych poza godzinami pracy</t>
  </si>
  <si>
    <t>Gotówka przechowywana w:   1.kasetce metalowej,   2.kasie pancernej lub sejfie: przymocowanych do podłoża/nie przymocowanych</t>
  </si>
  <si>
    <t>Zabezpieczenia przeciwkradzieżowe i przeciwrabunkowe</t>
  </si>
  <si>
    <t>pływalnia ul Słowackiego</t>
  </si>
  <si>
    <t>kasetka metalowa</t>
  </si>
  <si>
    <t>basen ul. Wiejska</t>
  </si>
  <si>
    <t>stadion</t>
  </si>
  <si>
    <t>Transport gotówki</t>
  </si>
  <si>
    <t>Maksymalna wartość przewożonej gotówki</t>
  </si>
  <si>
    <t>Częstotliwość przewożenia</t>
  </si>
  <si>
    <t>Zakres terytorialny</t>
  </si>
  <si>
    <t>Rodzaj transportu ( pieszo, samochodem - jakim)</t>
  </si>
  <si>
    <t>ogrodzenie</t>
  </si>
  <si>
    <t>3. KCSiR</t>
  </si>
  <si>
    <t>4.  MOPS</t>
  </si>
  <si>
    <t>5.   Żłobek Miejski Nr 2 w Kwidzynie</t>
  </si>
  <si>
    <t>6.  Miejskie Przedszkole Nr 2 w Kwidzynie</t>
  </si>
  <si>
    <t>976,10 m²</t>
  </si>
  <si>
    <t>2019-2024</t>
  </si>
  <si>
    <t>2020-2024</t>
  </si>
  <si>
    <t>czajniki</t>
  </si>
  <si>
    <t>telefony starcjonarne</t>
  </si>
  <si>
    <t>sprzęt budowlany</t>
  </si>
  <si>
    <t>wentylatory, cyrkulatory</t>
  </si>
  <si>
    <t>niszczarki</t>
  </si>
  <si>
    <t>podgrzewacze</t>
  </si>
  <si>
    <t>sprzęt medyczny</t>
  </si>
  <si>
    <t>monitory</t>
  </si>
  <si>
    <t>rejestrator RCP</t>
  </si>
  <si>
    <t>drukarki</t>
  </si>
  <si>
    <t>akcesoria komputerowe</t>
  </si>
  <si>
    <t>2022-2024</t>
  </si>
  <si>
    <t>TEELFONY KOMÓRKOWE</t>
  </si>
  <si>
    <t>lokalizatory GPS</t>
  </si>
  <si>
    <t>opaski SIDLY - sprzęt medyczny</t>
  </si>
  <si>
    <t>głoścniki, radia itp..</t>
  </si>
  <si>
    <t>dyski, napędy</t>
  </si>
  <si>
    <t>gaśnice, czujniki, kraty, alarm</t>
  </si>
  <si>
    <t>gaśnice, czujniki, alarm</t>
  </si>
  <si>
    <t>magiczny boks-aktywna ściana/podłoga Knoocker</t>
  </si>
  <si>
    <t>zmywarka uniwersalna Stalgast 801507</t>
  </si>
  <si>
    <t xml:space="preserve">drukarka HP Smart Tank </t>
  </si>
  <si>
    <t xml:space="preserve">pralka Amica </t>
  </si>
  <si>
    <t xml:space="preserve">młotowiertarka Graphite </t>
  </si>
  <si>
    <t xml:space="preserve">zamrażarka Amica </t>
  </si>
  <si>
    <t>monitor LED Samsung  32</t>
  </si>
  <si>
    <t>komputer Dell</t>
  </si>
  <si>
    <t>telewizor Philips 65PUS8008/12</t>
  </si>
  <si>
    <t>urządzenie wielofunkcyjne Canon MF657CDW 5158C001</t>
  </si>
  <si>
    <t>gofrownica beligijska podwójna</t>
  </si>
  <si>
    <t xml:space="preserve">sensoryczny stolik wodny podświetlany </t>
  </si>
  <si>
    <t>interaktywne roboty Zosia, interaktywne plansze do robotów Zosia</t>
  </si>
  <si>
    <t xml:space="preserve">szkolne zabezpieczenia przeciwkradzieżowe - dozór pracowniczy, czujniki i urządzenia alarmowe, monitoring wizyjny </t>
  </si>
  <si>
    <t>1908                        (2023 modernizacjia)</t>
  </si>
  <si>
    <t>Zestaw komputerowy z monitorem</t>
  </si>
  <si>
    <t>Terminal dotykowy + czytnnik kart</t>
  </si>
  <si>
    <t>Monitor interaktywny 65"  (3 x 9500,00 zł)</t>
  </si>
  <si>
    <t xml:space="preserve">Zmywarka </t>
  </si>
  <si>
    <t>Serwe plików NAS + dyski</t>
  </si>
  <si>
    <t>Komputer poleasingowy DELL (6 x 1099,00 zł)</t>
  </si>
  <si>
    <t xml:space="preserve">Monitor interaktywny 65" </t>
  </si>
  <si>
    <t>Komputer LENOVO</t>
  </si>
  <si>
    <t>Monitor interaktywny 65"  (4 x 9500,00 zł)</t>
  </si>
  <si>
    <t xml:space="preserve">Monitor interaktywny (2 x 8750,00 zł) </t>
  </si>
  <si>
    <t>Komputer poleasingowy (4 x 900,00 zł0</t>
  </si>
  <si>
    <t>Projektor multimedialny Vivitek (4x1399,00 zł)</t>
  </si>
  <si>
    <t>Wizualizer multimedialny (4x2099,00 zł)</t>
  </si>
  <si>
    <t xml:space="preserve">Komputer DELL OptiPlex </t>
  </si>
  <si>
    <t>Komputer DELL OptiPlex (2x1149,00 zł)</t>
  </si>
  <si>
    <t>Wizualizer WZ4</t>
  </si>
  <si>
    <t>Niszczarka Rexel</t>
  </si>
  <si>
    <t>Radiomagnetofon</t>
  </si>
  <si>
    <t>Przecinarka do drewna</t>
  </si>
  <si>
    <t xml:space="preserve">Wideodomofon HIKVISION </t>
  </si>
  <si>
    <t>Tablet SAMSUNG</t>
  </si>
  <si>
    <t>Laptop Lenovo ( 3 x 3489,00 zł)</t>
  </si>
  <si>
    <t>Pracownia druku 3D (2 x 9000,00 zł)</t>
  </si>
  <si>
    <t>Boobox</t>
  </si>
  <si>
    <t>Robot wielofunkcyjny</t>
  </si>
  <si>
    <t>Laptop LENOVO</t>
  </si>
  <si>
    <t>Laptop do obsługi drukarki 3D</t>
  </si>
  <si>
    <t>Ekspres do kawy NIVONA</t>
  </si>
  <si>
    <t>Niszczarka (2 x 629,00 zł)</t>
  </si>
  <si>
    <t>Bojler Elektromet OWE (2 szt. - 1850,00 zł + 1850,01 zł)</t>
  </si>
  <si>
    <t>Tablet (2 x 659,00 zł0</t>
  </si>
  <si>
    <t>Zestaw do pracy zdalnej (kamera, statyw, głośniki)           (10 x 800,00 zł)</t>
  </si>
  <si>
    <t>Pianino przenośne</t>
  </si>
  <si>
    <t>Tablet (6x 479,00 zł)</t>
  </si>
  <si>
    <t>Zestaw głośników Esprit sound ( 2 x 418,20 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</si>
  <si>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</si>
  <si>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</si>
  <si>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</si>
  <si>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</si>
  <si>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</si>
  <si>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</si>
  <si>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</si>
  <si>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</si>
  <si>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</si>
  <si>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</si>
  <si>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</si>
  <si>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</si>
  <si>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</si>
  <si>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</si>
  <si>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</si>
  <si>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</si>
  <si>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</si>
  <si>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</si>
  <si>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</si>
  <si>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</si>
  <si>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</si>
  <si>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</si>
  <si>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</si>
  <si>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</si>
  <si>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</si>
  <si>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</si>
  <si>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</si>
  <si>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</si>
  <si>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</si>
  <si>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</si>
  <si>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</si>
  <si>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</si>
  <si>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</si>
  <si>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</si>
  <si>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</si>
  <si>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</si>
  <si>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</si>
  <si>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</si>
  <si>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</si>
  <si>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</si>
  <si>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</si>
  <si>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</si>
  <si>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</si>
  <si>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</si>
  <si>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</si>
  <si>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</si>
  <si>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</si>
  <si>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</si>
  <si>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</si>
  <si>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</si>
  <si>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</si>
  <si>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</si>
  <si>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Szafa chłodnicza 4szt.</t>
  </si>
  <si>
    <t>53.</t>
  </si>
  <si>
    <t>Kuchnia gazowa 4 palnikowa z piekarnikiem 2szt.</t>
  </si>
  <si>
    <t>54.</t>
  </si>
  <si>
    <t>zmywarko - wyparzarka 2szt.</t>
  </si>
  <si>
    <t>55.</t>
  </si>
  <si>
    <t>taboret gazowy</t>
  </si>
  <si>
    <t>56.</t>
  </si>
  <si>
    <t>Szafa chłodnicza</t>
  </si>
  <si>
    <t>57.</t>
  </si>
  <si>
    <t>58.</t>
  </si>
  <si>
    <t>59.</t>
  </si>
  <si>
    <t>60.</t>
  </si>
  <si>
    <t>Projektor krótkoogniskowy Optoma</t>
  </si>
  <si>
    <t>Projektor Acer</t>
  </si>
  <si>
    <t>Niszczarka do dokumentów Fellowes</t>
  </si>
  <si>
    <t>system monitoringu wewnętrznego</t>
  </si>
  <si>
    <t xml:space="preserve">Kolumna Power Audia </t>
  </si>
  <si>
    <t xml:space="preserve">Komputer </t>
  </si>
  <si>
    <t xml:space="preserve">Koputer </t>
  </si>
  <si>
    <t xml:space="preserve">Kamera IP wewnątrz x 2szt  x 545zł </t>
  </si>
  <si>
    <t xml:space="preserve">Kamera IP  zewnątrz  x 2szt  x 545zł </t>
  </si>
  <si>
    <t>Kserokopiarka Konica - Minolta Bizhub C308</t>
  </si>
  <si>
    <t xml:space="preserve">stolik sensoryczny wodny podświetlany </t>
  </si>
  <si>
    <t>Niszczarka Wallner XD1012CD</t>
  </si>
  <si>
    <t>Klimatyzator (targowisko)</t>
  </si>
  <si>
    <t>Klimatyzatory (cmentarz)</t>
  </si>
  <si>
    <t>Kopiarka KYOCERA ECOSYS MA4500ifx mfp</t>
  </si>
  <si>
    <t>Zakład do spraw Infrastruktury Miejskiej</t>
  </si>
  <si>
    <t>Biuro Cmentarza Komunalnego
ul. Malborska 133</t>
  </si>
  <si>
    <t>w zależności od wpłat (nie przekracza 20.000zł)</t>
  </si>
  <si>
    <t>monitoring, umowa z Agencją Ochrony</t>
  </si>
  <si>
    <t>Toaleta modułowa,
ul. Katedralna</t>
  </si>
  <si>
    <t>w zależności od wpłat (nie przekracza 500zł)</t>
  </si>
  <si>
    <t>w zależności od wpłat (nie przekracza 1 000zł)</t>
  </si>
  <si>
    <t>wrzutomat</t>
  </si>
  <si>
    <t>monitoring</t>
  </si>
  <si>
    <t>3 razy w tygodniu</t>
  </si>
  <si>
    <t>z biura do banku</t>
  </si>
  <si>
    <t>umowa z Agencją Ochrony na konwój gotówki</t>
  </si>
  <si>
    <t>1 raz w miesiącu</t>
  </si>
  <si>
    <t>z toalety modułowej do banku</t>
  </si>
  <si>
    <t>pracownicy ZIM, samochodem prywatnym 
(umowa na użytkowanie samochodów prywatnych do celów służbowych)</t>
  </si>
  <si>
    <t>000523548 (170747744)</t>
  </si>
  <si>
    <t xml:space="preserve">Komputer Dell OptiPlex szt. 3 </t>
  </si>
  <si>
    <t>Komputer Dell OptiPlex szt. 2</t>
  </si>
  <si>
    <t xml:space="preserve">Komputer Dell </t>
  </si>
  <si>
    <t xml:space="preserve">Drukarka Canon LBP233DW </t>
  </si>
  <si>
    <t>Niszczarka Kobra 240 C2 turbo ES</t>
  </si>
  <si>
    <t>Szafa krosowa ZETA 19''</t>
  </si>
  <si>
    <t>Skaner  Fujitsu FI-7140</t>
  </si>
  <si>
    <t>Zestaw komputerowy Dell Optiplex 1010 i-13500 - 13 szt.</t>
  </si>
  <si>
    <t xml:space="preserve">Drukarka Canon - 4 szt. </t>
  </si>
  <si>
    <t xml:space="preserve">Skaner </t>
  </si>
  <si>
    <t>Zestawy komputerowe szt. 8</t>
  </si>
  <si>
    <t xml:space="preserve">Monitor 98" LG 98UM5J-B </t>
  </si>
  <si>
    <t>Zewnętrzna karta dźwiękowa ClearOne</t>
  </si>
  <si>
    <t>Urządzenie Barco ClickShare</t>
  </si>
  <si>
    <t xml:space="preserve">Kamera Poly Studio E70 </t>
  </si>
  <si>
    <t xml:space="preserve">Zestaw komputerowy - 2 szt. </t>
  </si>
  <si>
    <t xml:space="preserve">Zestaw komputerowy i5-11400 - 2 szt. </t>
  </si>
  <si>
    <t>UTM 100F</t>
  </si>
  <si>
    <t>Serwer Qnap TS-h1283XU-RP-E2236</t>
  </si>
  <si>
    <t xml:space="preserve">Zestaw do prezentacji i wideokonferencji Barco </t>
  </si>
  <si>
    <t>Klimatyzator Haier Flexis Plus AS35</t>
  </si>
  <si>
    <t xml:space="preserve">System monitoringu serwerowni UM </t>
  </si>
  <si>
    <t>Notebook HP 15-bs019nw</t>
  </si>
  <si>
    <t>Notebook Dell G15 5520i7</t>
  </si>
  <si>
    <t>Notebook Dell G15 5530 i5</t>
  </si>
  <si>
    <t>Laptop Lenovo Thinkpad L15</t>
  </si>
  <si>
    <t xml:space="preserve">Rok </t>
  </si>
  <si>
    <t>Liczba szkód</t>
  </si>
  <si>
    <t>Suma wypłaconych przez ZU odszkodowań</t>
  </si>
  <si>
    <t>Rezerwy</t>
  </si>
  <si>
    <t>Ryzyko</t>
  </si>
  <si>
    <t>Ubezpieczenie mienia i odpowiedzialności cywilnej</t>
  </si>
  <si>
    <t>OC ogólne i OC dróg</t>
  </si>
  <si>
    <t>OC komunikacyjne</t>
  </si>
  <si>
    <t xml:space="preserve">AC </t>
  </si>
  <si>
    <t>Projektor NEC</t>
  </si>
  <si>
    <t>Tablet LENOVO</t>
  </si>
  <si>
    <t>serwer NAS</t>
  </si>
  <si>
    <t>maszyna do popcornu</t>
  </si>
  <si>
    <t>maszyna do waty cukrowej</t>
  </si>
  <si>
    <t>klimatyzator HAIER REVIVE</t>
  </si>
  <si>
    <t>głośnik przenośny</t>
  </si>
  <si>
    <t>Serwer plików</t>
  </si>
  <si>
    <t>Nazwa jednostki:</t>
  </si>
  <si>
    <t>Wykaz lokalizacji</t>
  </si>
  <si>
    <t>Wartość instalacji</t>
  </si>
  <si>
    <t>Rok produkcji instalacji/wiek paneli</t>
  </si>
  <si>
    <t>Ilość paneli</t>
  </si>
  <si>
    <t>Moc instalacji</t>
  </si>
  <si>
    <t>39,65kWp</t>
  </si>
  <si>
    <t>Miejsce instalacji: wolnostojąca czy na budynku</t>
  </si>
  <si>
    <t>na budynku</t>
  </si>
  <si>
    <t>Data montażu instalacji</t>
  </si>
  <si>
    <t>Lokalizacja falownika</t>
  </si>
  <si>
    <t>pomieszczenie techniczne</t>
  </si>
  <si>
    <t>Czy instalacja objęta jest gwarancją producenta</t>
  </si>
  <si>
    <t>Czy instalacja jest serwisowana przez specjalistyczną firmę</t>
  </si>
  <si>
    <t>Czy są wykonywane regularne przeglądy techniczne i elektryczne</t>
  </si>
  <si>
    <t>Czy są zamontowane zabezpieczenia przetężeniowe i zwarciowe przed występującymi prądami rewersyjnymi</t>
  </si>
  <si>
    <t xml:space="preserve">Czy instalacja jest wyposażona w sprawną instalację przeciwprzepięciową </t>
  </si>
  <si>
    <t>Czy instalacja jest zabezpieczona instalacją odgromową</t>
  </si>
  <si>
    <t xml:space="preserve">Prosimy o podanie rodzaju zabezpieczeń przeciwkradzieżowych i zabezpieczeń przed dostępem osób trzecich ( ochrona obiektu, zapis monitoringu, ogrodzenie, oświetlenie, itp.) </t>
  </si>
  <si>
    <t>Zabezpieczenie drabiny na dach, firma ochroniarska, monitoring wizyjny, oświetlenie budynku</t>
  </si>
  <si>
    <t>Rodzaj konstrukcji wsporczej paneli fotowoltaicznych oraz sposób mocowania paneli na dachu</t>
  </si>
  <si>
    <t>zamontowane na stelażach zakotwionych do bloczków betonowych</t>
  </si>
  <si>
    <t>Instalacja wyposażona jest w:
a)            Inwertery stringowe 
b)           Mikroinwertery 
c)            Inwertery z optymalizatorami mocy z funkcją wykrywania i wygaszania łuku elektrycznego</t>
  </si>
  <si>
    <t>c</t>
  </si>
  <si>
    <t>Proszę podać miejsce montażu inwerterów/mikroinwerterów.
a)            Na ścianie niepalnej
b)           Na ścianie z płyty warstwowej z rdzeniem pianki poliuretanowej lub styropianu
c)            Na ścianie z drewna lub płyty wiórowej</t>
  </si>
  <si>
    <t>a</t>
  </si>
  <si>
    <t>Czy połączenia za pomocą szybkozłączy wykonano wyłącznie przy użyciu komponentów tego samego typu oraz producenta (MC4)?</t>
  </si>
  <si>
    <t>Czy instalacja fotowoltaiczna posiada baterię akumulatorów do magazynowania energii</t>
  </si>
  <si>
    <t>wersja 1/2024 z dn. 30.07.2024</t>
  </si>
  <si>
    <t>MIEJSKI OŚRODEK POMOCY SPOŁECZNEJ W KWIDZYNIE</t>
  </si>
  <si>
    <t>13,725 kWp</t>
  </si>
  <si>
    <t>na dachu budynku</t>
  </si>
  <si>
    <t>piwnica</t>
  </si>
  <si>
    <t>alarm, monitoring</t>
  </si>
  <si>
    <t>profil aluminiowy, przytwierdzony balastowo bloczkami betonowymi</t>
  </si>
  <si>
    <t>Inwertery z optymalizatorami mocy z funkcją wykrywania i wygaszania łuku elektrycznego</t>
  </si>
  <si>
    <t>Na ścianie niepalnej</t>
  </si>
  <si>
    <t>Szkoła Podstawowa nr 2 im. mjra Henryka Sucharskiego</t>
  </si>
  <si>
    <t>2019 / 5 lat</t>
  </si>
  <si>
    <t>moc 10,4 k Wp</t>
  </si>
  <si>
    <t>moc 6,24 k Wp</t>
  </si>
  <si>
    <t>na budynku - dach</t>
  </si>
  <si>
    <t>na budynku - dach płaski</t>
  </si>
  <si>
    <t>26.11.2019r.</t>
  </si>
  <si>
    <t>26,11.2019r.</t>
  </si>
  <si>
    <t>strych</t>
  </si>
  <si>
    <t>garaż przy sali gimnastycznej</t>
  </si>
  <si>
    <t>zapis monitoringu, ogrodzenie, oświetlenie</t>
  </si>
  <si>
    <t>aluminiowa</t>
  </si>
  <si>
    <t>aluminiowa obciążona bloczkami betonowymi</t>
  </si>
  <si>
    <t>Szkoła Podstawowa nr 5 im. Zjednoczonej Europy w Kwidzynie</t>
  </si>
  <si>
    <t>12,27 kW</t>
  </si>
  <si>
    <t>15.10.2019 r.</t>
  </si>
  <si>
    <t>pomieszczenie gospodarcze- dyżurka</t>
  </si>
  <si>
    <t>monitoring, oświetlenie z czujnikiem ruchu</t>
  </si>
  <si>
    <t>na stelarzach zakotwionych do bloczków betonowych</t>
  </si>
  <si>
    <t>c)            Inwertery z optymalizatorami mocy z funkcją wykrywania i wygaszania łuku elektrycznego</t>
  </si>
  <si>
    <t>a)            Na ścianie niepalnej</t>
  </si>
  <si>
    <t>2019/5 lat</t>
  </si>
  <si>
    <t>72 szt.</t>
  </si>
  <si>
    <t>21,96 kWp</t>
  </si>
  <si>
    <t xml:space="preserve">na dachu sali gimnastryczej </t>
  </si>
  <si>
    <t xml:space="preserve">w pomieszczeniu przy sali gimnastycznej </t>
  </si>
  <si>
    <t>Tak</t>
  </si>
  <si>
    <t xml:space="preserve">Tak </t>
  </si>
  <si>
    <t xml:space="preserve">profil aluminiowy, przytwierdzony balastowo bloczkami betonowymi </t>
  </si>
  <si>
    <t xml:space="preserve">Inwertery z optymalizatorami mocy z funkcją wykrywania i wygaszania łuku elektrycznego </t>
  </si>
  <si>
    <t xml:space="preserve">Na ścianie niepalnej </t>
  </si>
  <si>
    <t xml:space="preserve">Nie </t>
  </si>
  <si>
    <t>Szkoła Podstawowa nr 4 im. A. Mickiewicza w Kwidzynie</t>
  </si>
  <si>
    <t>brak informacji</t>
  </si>
  <si>
    <t>31,415 kWp</t>
  </si>
  <si>
    <t>NA BUDYNKU</t>
  </si>
  <si>
    <t>MONITORING</t>
  </si>
  <si>
    <t>PROFILE ALUMINIOWE</t>
  </si>
  <si>
    <t>ul. Kamienna 18, 82-500 Kwidzyn</t>
  </si>
  <si>
    <t>Informacje o szkodach na dzień 14.10.2024</t>
  </si>
  <si>
    <t>lokal mieszkalny nr 8</t>
  </si>
  <si>
    <t xml:space="preserve">mieszklane </t>
  </si>
  <si>
    <t>Targowa 75, Łódź</t>
  </si>
  <si>
    <t xml:space="preserve">cegła pełna </t>
  </si>
  <si>
    <t>więźba drewniana, papa</t>
  </si>
  <si>
    <t>dostateczna</t>
  </si>
  <si>
    <t>miejska siec wodno-kananlizacyjna ogrzewanie na prąd</t>
  </si>
  <si>
    <t>PCV</t>
  </si>
  <si>
    <t>grawitacyjna</t>
  </si>
  <si>
    <t>Ubezpieczenie sprzętu elektronicznego</t>
  </si>
  <si>
    <t>Szyby, stłuczenia</t>
  </si>
  <si>
    <t xml:space="preserve">Budynek-biurowiec </t>
  </si>
  <si>
    <t>Instalacja solarnana dachu budynku biurowca</t>
  </si>
  <si>
    <t>Ul Grudziądzka 6,         82-500 Kwidzyn</t>
  </si>
  <si>
    <t>Ul Grudziądzka 6,        82-500 Kwidzyn</t>
  </si>
  <si>
    <t>Wiata rowerowa na 20 stanowisk</t>
  </si>
  <si>
    <t>Budynek - lokal użytkowy</t>
  </si>
  <si>
    <t>X</t>
  </si>
  <si>
    <t>600 kg</t>
  </si>
  <si>
    <t>przyczepa</t>
  </si>
  <si>
    <t>EGZ0366</t>
  </si>
  <si>
    <t>EL-15-00631</t>
  </si>
  <si>
    <t>Przyczepa</t>
  </si>
  <si>
    <t>SAM</t>
  </si>
  <si>
    <t>4730 kg</t>
  </si>
  <si>
    <t>GKW2H59</t>
  </si>
  <si>
    <t>WARFAMA</t>
  </si>
  <si>
    <t>2870 kg</t>
  </si>
  <si>
    <t>ciągnik</t>
  </si>
  <si>
    <t>GKW 35YU</t>
  </si>
  <si>
    <t>B3072807</t>
  </si>
  <si>
    <t>Escort</t>
  </si>
  <si>
    <t>Farmatrac</t>
  </si>
  <si>
    <t>immubiliser, alarm</t>
  </si>
  <si>
    <t>2790 kg</t>
  </si>
  <si>
    <t>67 kW</t>
  </si>
  <si>
    <t>samochód ciężarowy</t>
  </si>
  <si>
    <t>GKW 8N65</t>
  </si>
  <si>
    <t>VF1FLA0A6DV435609</t>
  </si>
  <si>
    <t>Furgon pack</t>
  </si>
  <si>
    <t>Renault Trafic</t>
  </si>
  <si>
    <t>1954 kg</t>
  </si>
  <si>
    <t>66 kW</t>
  </si>
  <si>
    <t>samochód osobowy</t>
  </si>
  <si>
    <t>GKW 5K40</t>
  </si>
  <si>
    <t>VF1KW25B546704223</t>
  </si>
  <si>
    <t>Helios</t>
  </si>
  <si>
    <t>Renault Kangoo</t>
  </si>
  <si>
    <t>3. Kwidzyńskie Centrum Sportu i Rekreacji</t>
  </si>
  <si>
    <t>2 t</t>
  </si>
  <si>
    <t>15.06.2010</t>
  </si>
  <si>
    <t>przyczepa ciężarowa</t>
  </si>
  <si>
    <t>GKW 11WK</t>
  </si>
  <si>
    <t>SZB6550XXA1X00694</t>
  </si>
  <si>
    <t>PC</t>
  </si>
  <si>
    <t>PRONAR</t>
  </si>
  <si>
    <t>27.05.2010</t>
  </si>
  <si>
    <t>ciągnik rolniczy</t>
  </si>
  <si>
    <t>GKW 11WG</t>
  </si>
  <si>
    <t>SZBA3D22XA1X01749</t>
  </si>
  <si>
    <t>320 AMK</t>
  </si>
  <si>
    <t>imobilajzer fabryczny autoalarm</t>
  </si>
  <si>
    <t>4775kg</t>
  </si>
  <si>
    <t>617 kg</t>
  </si>
  <si>
    <t>110 kW</t>
  </si>
  <si>
    <t>28.01.2016</t>
  </si>
  <si>
    <t>GKW66M5</t>
  </si>
  <si>
    <t>VSSZZZNZGV708416</t>
  </si>
  <si>
    <t>Alhambra 2,0 TDI Stvie</t>
  </si>
  <si>
    <t>Seat</t>
  </si>
  <si>
    <t>do 750kg</t>
  </si>
  <si>
    <t>--</t>
  </si>
  <si>
    <t xml:space="preserve">09.07.2009 </t>
  </si>
  <si>
    <t>przyczepka</t>
  </si>
  <si>
    <t>GKW32XS</t>
  </si>
  <si>
    <t>SV910000090BP1710</t>
  </si>
  <si>
    <t>PB-500</t>
  </si>
  <si>
    <t>Bial - Met</t>
  </si>
  <si>
    <t>ASS</t>
  </si>
  <si>
    <t>AC/KR</t>
  </si>
  <si>
    <t>NW</t>
  </si>
  <si>
    <t>OC</t>
  </si>
  <si>
    <t>Do</t>
  </si>
  <si>
    <t>Od</t>
  </si>
  <si>
    <r>
      <t>Zielona Karta</t>
    </r>
    <r>
      <rPr>
        <sz val="10"/>
        <rFont val="Arial"/>
        <family val="2"/>
        <charset val="238"/>
      </rPr>
      <t xml:space="preserve"> (kraj)</t>
    </r>
  </si>
  <si>
    <r>
      <t>Ryzyka podlegające ubezpieczeniu w danym pojeździe</t>
    </r>
    <r>
      <rPr>
        <b/>
        <sz val="10"/>
        <color indexed="10"/>
        <rFont val="Arial"/>
        <family val="2"/>
        <charset val="238"/>
      </rPr>
      <t xml:space="preserve"> </t>
    </r>
  </si>
  <si>
    <t>Okres ubezpieczenia AC i KR</t>
  </si>
  <si>
    <t>Okres ubezpieczenia OC i NW</t>
  </si>
  <si>
    <t>Zabezpieczenia przeciwkradzieżowe</t>
  </si>
  <si>
    <t>Przebieg</t>
  </si>
  <si>
    <t>Czy pojazd służy do nauki jazdy? (TAK/NIE)</t>
  </si>
  <si>
    <t>Dopuszczalna masa całkowita</t>
  </si>
  <si>
    <t>Ładowność</t>
  </si>
  <si>
    <t>Ilość miejsc</t>
  </si>
  <si>
    <t>Moc silnika</t>
  </si>
  <si>
    <t>Data I rejestracji</t>
  </si>
  <si>
    <t>Rok prod.</t>
  </si>
  <si>
    <t>Poj.</t>
  </si>
  <si>
    <t>Rodzaj         (osobowy/ ciężarowy/ specjalny)</t>
  </si>
  <si>
    <t>Nr rej.</t>
  </si>
  <si>
    <t>Nr podw./ nadw.</t>
  </si>
  <si>
    <t>Typ, model</t>
  </si>
  <si>
    <t>Marka</t>
  </si>
  <si>
    <t>Dane pojazdów</t>
  </si>
  <si>
    <t>odrębna polisa z cesją na rzecz Bank Gospodarstwa Krajowego, Regon: 000017319, Aleje Jerozolimskie 7,     00-955 Warszawa</t>
  </si>
  <si>
    <t>Tabela nr 2 - Wykaz budynków i budowli w Mieście Kwidzyn</t>
  </si>
  <si>
    <t>UWAGA: WARTOŚĆ INSTALACJI UJĘTA w TABELI NR 2 - WYKAZ BUDYNKÓW I BUDOWLI</t>
  </si>
  <si>
    <t>Tabela nr 3 - wykaz instalacji fotowoltaicznych</t>
  </si>
  <si>
    <t>Tabela nr 5</t>
  </si>
  <si>
    <t>Tabela nr 6</t>
  </si>
  <si>
    <t xml:space="preserve">WYKAZ LOKALIZACJI, W KTÓRYCH PROWADZONA JEST DZIAŁALNOŚĆ ORAZ LOKALIZACJI, GDZIE ZNAJDUJE SIĘ MIENIE NALEŻĄCE DO MIASTA KWIDZYN </t>
  </si>
  <si>
    <t>Tabela nr 8</t>
  </si>
  <si>
    <t>Ubezpieczenia komunikacyjne - informacja na dzień 11.10.2024</t>
  </si>
  <si>
    <t>All Risk mienie - kradzież, dewastacja, przepięcie</t>
  </si>
  <si>
    <t>All Risk mienie - kradzież, wandalizm - podpalenie mienia przez nieznanych sprawców, przepięcie, awaria (pęknięcie) rur, grafitti</t>
  </si>
  <si>
    <t>All Risk mienie - dewastacja, kradzież, przepiecie, pożar pojemników selketywnej zbiórki odpadów, uszkodzenie oświetlenia</t>
  </si>
  <si>
    <t>All Risk mienie -  dewastacja, przepięcie, porywisty wiatr, nawałnica, pożar pojemników na odpady, uszkodzenie znaków i oświetlenia</t>
  </si>
  <si>
    <t xml:space="preserve">Urządzenie wielofukkcyjne </t>
  </si>
  <si>
    <t xml:space="preserve">232 641 km </t>
  </si>
  <si>
    <t>24.11.2025</t>
  </si>
  <si>
    <t>23.11.2026</t>
  </si>
  <si>
    <t>28.01.2026</t>
  </si>
  <si>
    <t>27.01.2027</t>
  </si>
  <si>
    <t>05.01.2026</t>
  </si>
  <si>
    <t>04.01.2027</t>
  </si>
  <si>
    <t>20.06.2025</t>
  </si>
  <si>
    <t>19.06.2026</t>
  </si>
  <si>
    <t>19.12.2025</t>
  </si>
  <si>
    <t>18.12.2026</t>
  </si>
  <si>
    <t>04.06.2025</t>
  </si>
  <si>
    <t>03.06.2026</t>
  </si>
  <si>
    <t>01.01.2026</t>
  </si>
  <si>
    <t>31.12.2026</t>
  </si>
  <si>
    <t>Suma ubezpieczenia brutto</t>
  </si>
  <si>
    <t>Tabela nr 9 - Wykaz pojazdów w Mieście Kwidzyn</t>
  </si>
  <si>
    <t>Hala namiotowa</t>
  </si>
  <si>
    <t>ul. Hallera (orlik), Kwidzyn</t>
  </si>
  <si>
    <t>konstrukcja przęseł z profili aluminiowych, łączniki stalowe zabezpieczone antykorozyjnym cynkiem ogniowym zgodnie z normą PN-EN ISO 1461, konstrukcja modułowa możliwość rozbudowy o kolejne przęsła, dach-plandeka 680gr, ściany plandeka 680gr, 1 brama jednoskrzydłowa na stelazu obitym PCV</t>
  </si>
  <si>
    <t>Budynek mieszkalny (ubezpieczenie dotyczy całego budynku) Lokal.nr 2 -  77 % udziału osoba fizyczna,  lokal nr 1 -Miasto Kwidzyn - 23 % udziału</t>
  </si>
  <si>
    <t>Budynek mieszkalny (ubezpieczenie dotyczy całego budynku) Lokal nr 1 -  61% udziału osoba fizyczna, Lokal nr 2- Miasto Kwidzyn - 39% udziału</t>
  </si>
  <si>
    <t>Suma ubezpieczenia</t>
  </si>
  <si>
    <t xml:space="preserve">ul. Kościuszki 31,              82-500 Kwidzyn </t>
  </si>
  <si>
    <t>nie (budynek nieużytkowany, odłączone media, budynek zabezpieczony )</t>
  </si>
  <si>
    <t>NIE (budynek nieużytkowany, odłączone media)</t>
  </si>
  <si>
    <t>nie (budynek nieużytkowany, okna zamurowane, budynek zabezpieczony metalowymi drzwiami i kratą)</t>
  </si>
  <si>
    <t>dozór pracowników UM        i TBS</t>
  </si>
  <si>
    <t>Piłsudskiego 21</t>
  </si>
  <si>
    <t>cegła ceramiczna na zaprawie wapiennej i cementowo-wapiennej</t>
  </si>
  <si>
    <t>stalowo-ceramiczne</t>
  </si>
  <si>
    <t>więźba dachowa - drewniana , pokrycie dachówka ceramiczna</t>
  </si>
  <si>
    <t>Remont dachu i komina budynku głownego biblioteki - 31.12.2015, wymiana cz. Stoloarki okiennej 23.10,.2014</t>
  </si>
  <si>
    <t>zły, widoczjne ubytki w pokryciu, zalecany remont konstrukcji i pokrycia</t>
  </si>
  <si>
    <t>część okien PCV - stan dobry,   częściowo do wymiany okna drewniane</t>
  </si>
  <si>
    <t>dostateczny, kominy do przemurowania- widoczne ubytki cegły</t>
  </si>
  <si>
    <t>Zdaszenie targowiska miejskiego</t>
  </si>
  <si>
    <t xml:space="preserve">KWIDZYN ul. KOPERNIKA </t>
  </si>
  <si>
    <t>Monitoring na Targowisku Miejskim przy ul. Kopernika</t>
  </si>
  <si>
    <t>nie (budynek nieużytkowany, w centrum miasta, stały dozór pracowników)</t>
  </si>
  <si>
    <t>O podana przez Klienta</t>
  </si>
  <si>
    <t>295 791,7 zł (1 szkoda - zniszczenie mienia wskutek porywistego wiatru na stadionie KCSiR)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</si>
</sst>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  <numFmt numFmtId="165" formatCode="_-* #,##0.00&quot; zł&quot;_-;\-* #,##0.00&quot; zł&quot;_-;_-* \-??&quot; zł&quot;_-;_-@_-"/>
    <numFmt numFmtId="166" formatCode="d/mm/yyyy"/>
    <numFmt numFmtId="167" formatCode="#,##0.00\ [$zł-415];[Red]\-#,##0.00\ [$zł-415]"/>
    <numFmt numFmtId="168" formatCode="[$-415]General"/>
    <numFmt numFmtId="169" formatCode="#,##0.00&quot; &quot;[$zł-415];[Red]&quot;-&quot;#,##0.00&quot; &quot;[$zł-415]"/>
    <numFmt numFmtId="170" formatCode="&quot; &quot;#,##0.00&quot; zł &quot;;&quot;-&quot;#,##0.00&quot; zł &quot;;&quot; -&quot;#&quot; zł &quot;;@&quot; &quot;"/>
    <numFmt numFmtId="171" formatCode="#,##0.00\ _z_ł"/>
  </numFmts>
  <fonts count="6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3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0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 CE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 CE"/>
      <charset val="238"/>
    </font>
    <font>
      <b/>
      <sz val="10"/>
      <color indexed="6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Czcionka tekstu podstawowego"/>
      <family val="2"/>
      <charset val="238"/>
    </font>
    <font>
      <i/>
      <sz val="10"/>
      <color indexed="10"/>
      <name val="Arial"/>
      <family val="2"/>
      <charset val="238"/>
    </font>
    <font>
      <sz val="8"/>
      <name val="Calibri"/>
      <family val="2"/>
      <charset val="238"/>
    </font>
    <font>
      <b/>
      <sz val="10"/>
      <color indexed="36"/>
      <name val="Arial"/>
      <family val="2"/>
      <charset val="238"/>
    </font>
    <font>
      <sz val="10"/>
      <color indexed="36"/>
      <name val="Arial"/>
      <family val="2"/>
      <charset val="238"/>
    </font>
    <font>
      <sz val="10"/>
      <name val="Czcionka tekstu podstawowego"/>
      <charset val="238"/>
    </font>
    <font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10"/>
      <color indexed="53"/>
      <name val="Arial"/>
      <family val="2"/>
      <charset val="238"/>
    </font>
    <font>
      <sz val="10"/>
      <color indexed="53"/>
      <name val="Arial"/>
      <family val="2"/>
      <charset val="238"/>
    </font>
    <font>
      <sz val="10"/>
      <name val="Arial"/>
      <family val="2"/>
      <charset val="1"/>
    </font>
    <font>
      <sz val="10"/>
      <name val="Tahoma"/>
      <family val="2"/>
      <charset val="238"/>
    </font>
    <font>
      <sz val="10"/>
      <name val="Calibri"/>
      <family val="2"/>
      <charset val="238"/>
    </font>
    <font>
      <b/>
      <sz val="16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i/>
      <u/>
      <sz val="11"/>
      <name val="Arial"/>
      <family val="2"/>
      <charset val="238"/>
    </font>
    <font>
      <sz val="10"/>
      <color indexed="60"/>
      <name val="Arial"/>
      <family val="2"/>
      <charset val="238"/>
    </font>
    <font>
      <sz val="12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color theme="9"/>
      <name val="Arial"/>
      <family val="2"/>
      <charset val="238"/>
    </font>
    <font>
      <sz val="10"/>
      <color rgb="FF000000"/>
      <name val="Arial1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1"/>
      <charset val="238"/>
    </font>
    <font>
      <b/>
      <sz val="11"/>
      <color rgb="FF000000"/>
      <name val="Arial1"/>
      <charset val="238"/>
    </font>
    <font>
      <b/>
      <sz val="14"/>
      <color rgb="FF000000"/>
      <name val="Arial1"/>
      <charset val="238"/>
    </font>
    <font>
      <sz val="14"/>
      <color rgb="FF000000"/>
      <name val="Arial1"/>
      <charset val="238"/>
    </font>
    <font>
      <b/>
      <i/>
      <sz val="14"/>
      <color rgb="FF000000"/>
      <name val="Arial1"/>
      <charset val="238"/>
    </font>
    <font>
      <b/>
      <i/>
      <sz val="9"/>
      <color rgb="FF000000"/>
      <name val="Arial1"/>
      <charset val="238"/>
    </font>
    <font>
      <b/>
      <i/>
      <sz val="10"/>
      <color rgb="FF000000"/>
      <name val="Arial1"/>
      <charset val="238"/>
    </font>
    <font>
      <b/>
      <i/>
      <sz val="11"/>
      <color rgb="FF000000"/>
      <name val="Arial1"/>
      <charset val="238"/>
    </font>
    <font>
      <sz val="11"/>
      <color rgb="FF000000"/>
      <name val="Arial1"/>
      <charset val="238"/>
    </font>
    <font>
      <sz val="10"/>
      <color rgb="FF000000"/>
      <name val="Arial CE"/>
      <charset val="238"/>
    </font>
    <font>
      <sz val="8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i/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i/>
      <sz val="12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21" fillId="0" borderId="0"/>
    <xf numFmtId="44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168" fontId="24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4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170" fontId="47" fillId="0" borderId="0"/>
    <xf numFmtId="168" fontId="47" fillId="0" borderId="0"/>
    <xf numFmtId="0" fontId="57" fillId="0" borderId="0"/>
    <xf numFmtId="168" fontId="58" fillId="0" borderId="0"/>
    <xf numFmtId="170" fontId="47" fillId="0" borderId="0"/>
    <xf numFmtId="0" fontId="57" fillId="0" borderId="0"/>
    <xf numFmtId="4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1" fillId="0" borderId="0"/>
  </cellStyleXfs>
  <cellXfs count="57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vertical="center" wrapText="1"/>
    </xf>
    <xf numFmtId="0" fontId="8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1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164" fontId="3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3" fillId="0" borderId="1" xfId="0" applyNumberFormat="1" applyFont="1" applyBorder="1" applyAlignment="1">
      <alignment vertical="center" wrapText="1"/>
    </xf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wrapText="1"/>
    </xf>
    <xf numFmtId="164" fontId="16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164" fontId="0" fillId="0" borderId="0" xfId="0" applyNumberFormat="1"/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4" fillId="0" borderId="2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4" fillId="3" borderId="1" xfId="0" applyNumberFormat="1" applyFont="1" applyFill="1" applyBorder="1" applyAlignment="1">
      <alignment horizontal="right" wrapText="1"/>
    </xf>
    <xf numFmtId="164" fontId="3" fillId="0" borderId="0" xfId="0" applyNumberFormat="1" applyFont="1" applyAlignment="1">
      <alignment horizontal="left"/>
    </xf>
    <xf numFmtId="0" fontId="4" fillId="2" borderId="1" xfId="0" applyFont="1" applyFill="1" applyBorder="1" applyAlignment="1">
      <alignment horizontal="left" vertical="center" wrapText="1"/>
    </xf>
    <xf numFmtId="0" fontId="2" fillId="0" borderId="1" xfId="0" applyFont="1" applyBorder="1"/>
    <xf numFmtId="0" fontId="4" fillId="0" borderId="0" xfId="0" applyFont="1" applyAlignment="1">
      <alignment vertical="center"/>
    </xf>
    <xf numFmtId="0" fontId="23" fillId="0" borderId="0" xfId="0" applyFont="1"/>
    <xf numFmtId="0" fontId="19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vertical="center"/>
    </xf>
    <xf numFmtId="0" fontId="4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vertical="center"/>
    </xf>
    <xf numFmtId="0" fontId="0" fillId="7" borderId="0" xfId="0" applyFill="1"/>
    <xf numFmtId="0" fontId="4" fillId="7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center"/>
    </xf>
    <xf numFmtId="0" fontId="0" fillId="2" borderId="1" xfId="0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5" xfId="3" applyNumberFormat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7" borderId="0" xfId="0" applyFont="1" applyFill="1"/>
    <xf numFmtId="164" fontId="2" fillId="7" borderId="1" xfId="3" applyNumberForma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3" applyBorder="1" applyAlignment="1">
      <alignment horizontal="center" vertical="center" wrapText="1"/>
    </xf>
    <xf numFmtId="4" fontId="14" fillId="7" borderId="1" xfId="3" applyNumberFormat="1" applyFont="1" applyFill="1" applyBorder="1" applyAlignment="1">
      <alignment horizontal="center" vertical="center" wrapText="1"/>
    </xf>
    <xf numFmtId="4" fontId="14" fillId="7" borderId="5" xfId="3" applyNumberFormat="1" applyFont="1" applyFill="1" applyBorder="1" applyAlignment="1">
      <alignment horizontal="center" vertical="center" wrapText="1"/>
    </xf>
    <xf numFmtId="0" fontId="9" fillId="7" borderId="1" xfId="3" applyFont="1" applyFill="1" applyBorder="1" applyAlignment="1">
      <alignment horizontal="center" vertical="center" wrapText="1"/>
    </xf>
    <xf numFmtId="2" fontId="14" fillId="0" borderId="1" xfId="3" applyNumberFormat="1" applyFont="1" applyBorder="1" applyAlignment="1">
      <alignment horizontal="center" vertical="center" wrapText="1"/>
    </xf>
    <xf numFmtId="0" fontId="2" fillId="7" borderId="5" xfId="3" applyFill="1" applyBorder="1" applyAlignment="1">
      <alignment horizontal="center" vertical="center"/>
    </xf>
    <xf numFmtId="0" fontId="2" fillId="0" borderId="1" xfId="3" applyBorder="1" applyAlignment="1">
      <alignment horizontal="center" vertical="center"/>
    </xf>
    <xf numFmtId="2" fontId="2" fillId="0" borderId="1" xfId="3" applyNumberFormat="1" applyBorder="1" applyAlignment="1">
      <alignment horizontal="center" vertical="center" wrapText="1"/>
    </xf>
    <xf numFmtId="1" fontId="2" fillId="0" borderId="18" xfId="0" applyNumberFormat="1" applyFont="1" applyBorder="1" applyAlignment="1">
      <alignment horizontal="center" vertical="center" wrapText="1"/>
    </xf>
    <xf numFmtId="0" fontId="2" fillId="0" borderId="6" xfId="4" applyBorder="1" applyAlignment="1">
      <alignment horizontal="center" vertical="center" wrapText="1"/>
    </xf>
    <xf numFmtId="0" fontId="2" fillId="0" borderId="8" xfId="4" applyBorder="1" applyAlignment="1">
      <alignment horizontal="center" vertical="center" wrapText="1"/>
    </xf>
    <xf numFmtId="2" fontId="2" fillId="0" borderId="6" xfId="4" applyNumberFormat="1" applyBorder="1" applyAlignment="1">
      <alignment horizontal="center" vertical="center" wrapText="1"/>
    </xf>
    <xf numFmtId="1" fontId="2" fillId="0" borderId="6" xfId="4" applyNumberFormat="1" applyBorder="1" applyAlignment="1">
      <alignment horizontal="center" vertical="center" wrapText="1"/>
    </xf>
    <xf numFmtId="0" fontId="2" fillId="0" borderId="7" xfId="4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" fontId="2" fillId="0" borderId="7" xfId="4" applyNumberForma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9" xfId="4" applyBorder="1" applyAlignment="1">
      <alignment horizontal="center" vertical="center" wrapText="1"/>
    </xf>
    <xf numFmtId="0" fontId="2" fillId="7" borderId="7" xfId="4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0" xfId="4" applyBorder="1" applyAlignment="1">
      <alignment horizontal="center" vertical="center" wrapText="1"/>
    </xf>
    <xf numFmtId="2" fontId="2" fillId="0" borderId="7" xfId="4" applyNumberForma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6" fillId="0" borderId="0" xfId="0" applyFont="1"/>
    <xf numFmtId="0" fontId="2" fillId="0" borderId="1" xfId="6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29" fillId="0" borderId="1" xfId="0" applyFont="1" applyBorder="1"/>
    <xf numFmtId="0" fontId="2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vertical="center" wrapText="1"/>
    </xf>
    <xf numFmtId="4" fontId="14" fillId="0" borderId="5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164" fontId="30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4" fontId="30" fillId="0" borderId="1" xfId="0" applyNumberFormat="1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31" fillId="0" borderId="1" xfId="0" applyFont="1" applyBorder="1" applyAlignment="1">
      <alignment horizontal="center" vertical="center"/>
    </xf>
    <xf numFmtId="0" fontId="31" fillId="2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quotePrefix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1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4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/>
    </xf>
    <xf numFmtId="0" fontId="2" fillId="7" borderId="5" xfId="3" applyFill="1" applyBorder="1" applyAlignment="1">
      <alignment horizontal="center" vertical="center" wrapText="1"/>
    </xf>
    <xf numFmtId="4" fontId="2" fillId="7" borderId="5" xfId="0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0" fillId="2" borderId="12" xfId="0" applyFill="1" applyBorder="1"/>
    <xf numFmtId="3" fontId="14" fillId="0" borderId="1" xfId="0" applyNumberFormat="1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7" borderId="0" xfId="0" applyFont="1" applyFill="1"/>
    <xf numFmtId="0" fontId="36" fillId="0" borderId="0" xfId="0" applyFont="1"/>
    <xf numFmtId="0" fontId="2" fillId="7" borderId="1" xfId="3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7" borderId="1" xfId="0" applyFont="1" applyFill="1" applyBorder="1"/>
    <xf numFmtId="0" fontId="0" fillId="7" borderId="1" xfId="0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 wrapText="1"/>
    </xf>
    <xf numFmtId="0" fontId="38" fillId="4" borderId="1" xfId="0" applyFont="1" applyFill="1" applyBorder="1" applyAlignment="1">
      <alignment horizontal="center" wrapText="1"/>
    </xf>
    <xf numFmtId="165" fontId="0" fillId="4" borderId="1" xfId="0" applyNumberFormat="1" applyFill="1" applyBorder="1" applyAlignment="1">
      <alignment horizontal="center" vertical="center" wrapText="1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2" fillId="0" borderId="5" xfId="6" applyBorder="1" applyAlignment="1">
      <alignment vertical="center" wrapText="1"/>
    </xf>
    <xf numFmtId="0" fontId="2" fillId="0" borderId="5" xfId="6" applyBorder="1" applyAlignment="1">
      <alignment horizontal="center" vertical="center" wrapText="1"/>
    </xf>
    <xf numFmtId="0" fontId="2" fillId="0" borderId="5" xfId="6" applyBorder="1" applyAlignment="1">
      <alignment horizontal="center" vertical="center"/>
    </xf>
    <xf numFmtId="0" fontId="39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164" fontId="2" fillId="0" borderId="0" xfId="0" applyNumberFormat="1" applyFont="1"/>
    <xf numFmtId="0" fontId="0" fillId="0" borderId="0" xfId="0" applyAlignment="1">
      <alignment horizontal="center" vertical="center"/>
    </xf>
    <xf numFmtId="4" fontId="0" fillId="0" borderId="0" xfId="0" applyNumberFormat="1"/>
    <xf numFmtId="0" fontId="0" fillId="0" borderId="1" xfId="0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0" fontId="41" fillId="9" borderId="1" xfId="0" applyFont="1" applyFill="1" applyBorder="1" applyAlignment="1">
      <alignment horizontal="center" vertical="center"/>
    </xf>
    <xf numFmtId="4" fontId="41" fillId="9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wrapText="1"/>
    </xf>
    <xf numFmtId="16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/>
    <xf numFmtId="0" fontId="4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4" fontId="2" fillId="0" borderId="0" xfId="7" applyFont="1" applyFill="1" applyAlignment="1">
      <alignment horizontal="center" vertical="center" wrapText="1"/>
    </xf>
    <xf numFmtId="44" fontId="2" fillId="0" borderId="0" xfId="0" applyNumberFormat="1" applyFont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44" fontId="4" fillId="10" borderId="5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8" fontId="2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4" fontId="2" fillId="0" borderId="1" xfId="8" applyNumberFormat="1" applyBorder="1" applyAlignment="1">
      <alignment horizontal="center" vertical="center"/>
    </xf>
    <xf numFmtId="44" fontId="2" fillId="0" borderId="1" xfId="8" quotePrefix="1" applyNumberFormat="1" applyBorder="1" applyAlignment="1">
      <alignment horizontal="center" vertical="center"/>
    </xf>
    <xf numFmtId="164" fontId="2" fillId="0" borderId="1" xfId="6" applyNumberFormat="1" applyBorder="1" applyAlignment="1">
      <alignment vertical="center"/>
    </xf>
    <xf numFmtId="44" fontId="2" fillId="0" borderId="1" xfId="0" quotePrefix="1" applyNumberFormat="1" applyFont="1" applyBorder="1" applyAlignment="1">
      <alignment horizontal="center" vertical="center" wrapText="1"/>
    </xf>
    <xf numFmtId="164" fontId="2" fillId="0" borderId="1" xfId="0" quotePrefix="1" applyNumberFormat="1" applyFont="1" applyBorder="1" applyAlignment="1">
      <alignment horizontal="center" vertical="center" wrapText="1"/>
    </xf>
    <xf numFmtId="164" fontId="5" fillId="0" borderId="8" xfId="9" applyNumberFormat="1" applyFont="1" applyBorder="1" applyAlignment="1">
      <alignment horizontal="right" vertical="center"/>
    </xf>
    <xf numFmtId="164" fontId="5" fillId="0" borderId="6" xfId="9" applyNumberFormat="1" applyFont="1" applyBorder="1" applyAlignment="1">
      <alignment horizontal="right" vertical="center"/>
    </xf>
    <xf numFmtId="164" fontId="2" fillId="0" borderId="1" xfId="6" applyNumberFormat="1" applyBorder="1" applyAlignment="1">
      <alignment horizontal="right" vertical="center"/>
    </xf>
    <xf numFmtId="49" fontId="2" fillId="0" borderId="5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" xfId="11" applyBorder="1" applyAlignment="1">
      <alignment horizontal="center" vertical="center" wrapText="1"/>
    </xf>
    <xf numFmtId="0" fontId="2" fillId="5" borderId="1" xfId="10" applyFill="1" applyBorder="1" applyAlignment="1">
      <alignment horizontal="center" vertical="center"/>
    </xf>
    <xf numFmtId="0" fontId="2" fillId="5" borderId="1" xfId="0" applyFont="1" applyFill="1" applyBorder="1"/>
    <xf numFmtId="0" fontId="2" fillId="5" borderId="1" xfId="10" applyFill="1" applyBorder="1" applyAlignment="1">
      <alignment horizontal="center" vertical="center" wrapText="1"/>
    </xf>
    <xf numFmtId="164" fontId="2" fillId="0" borderId="1" xfId="6" applyNumberFormat="1" applyBorder="1" applyAlignment="1">
      <alignment vertical="center" wrapText="1"/>
    </xf>
    <xf numFmtId="164" fontId="2" fillId="0" borderId="1" xfId="6" applyNumberFormat="1" applyBorder="1"/>
    <xf numFmtId="0" fontId="2" fillId="0" borderId="1" xfId="6" applyBorder="1"/>
    <xf numFmtId="0" fontId="2" fillId="0" borderId="1" xfId="6" applyBorder="1" applyAlignment="1">
      <alignment vertical="center" wrapText="1"/>
    </xf>
    <xf numFmtId="0" fontId="2" fillId="0" borderId="1" xfId="6" applyBorder="1" applyAlignment="1">
      <alignment horizontal="center"/>
    </xf>
    <xf numFmtId="43" fontId="2" fillId="0" borderId="1" xfId="3" applyNumberFormat="1" applyBorder="1" applyAlignment="1">
      <alignment horizontal="center" vertical="center" wrapText="1"/>
    </xf>
    <xf numFmtId="2" fontId="2" fillId="0" borderId="1" xfId="3" applyNumberForma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44" fontId="2" fillId="0" borderId="1" xfId="6" applyNumberFormat="1" applyBorder="1" applyAlignment="1">
      <alignment vertical="center" wrapText="1"/>
    </xf>
    <xf numFmtId="164" fontId="2" fillId="0" borderId="5" xfId="6" applyNumberForma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44" fontId="2" fillId="0" borderId="1" xfId="20" applyNumberFormat="1" applyFont="1" applyFill="1" applyBorder="1" applyAlignment="1">
      <alignment horizontal="right" vertical="center" wrapText="1"/>
    </xf>
    <xf numFmtId="164" fontId="2" fillId="5" borderId="1" xfId="0" applyNumberFormat="1" applyFont="1" applyFill="1" applyBorder="1" applyAlignment="1">
      <alignment horizontal="right" vertical="center" wrapText="1"/>
    </xf>
    <xf numFmtId="0" fontId="2" fillId="0" borderId="15" xfId="0" applyFont="1" applyBorder="1" applyAlignment="1">
      <alignment vertical="center" wrapText="1"/>
    </xf>
    <xf numFmtId="164" fontId="2" fillId="0" borderId="1" xfId="0" applyNumberFormat="1" applyFont="1" applyBorder="1"/>
    <xf numFmtId="164" fontId="2" fillId="0" borderId="15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2" fillId="5" borderId="1" xfId="6" applyFill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168" fontId="5" fillId="0" borderId="8" xfId="9" applyFont="1" applyBorder="1" applyAlignment="1">
      <alignment vertical="center" wrapText="1"/>
    </xf>
    <xf numFmtId="168" fontId="5" fillId="0" borderId="8" xfId="9" applyFont="1" applyBorder="1" applyAlignment="1">
      <alignment horizontal="center" vertical="center" wrapText="1"/>
    </xf>
    <xf numFmtId="164" fontId="5" fillId="0" borderId="8" xfId="9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/>
    </xf>
    <xf numFmtId="44" fontId="2" fillId="0" borderId="0" xfId="7" applyFont="1" applyFill="1" applyBorder="1" applyAlignment="1" applyProtection="1">
      <alignment horizontal="center"/>
    </xf>
    <xf numFmtId="0" fontId="2" fillId="5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 wrapText="1"/>
    </xf>
    <xf numFmtId="164" fontId="3" fillId="0" borderId="0" xfId="0" applyNumberFormat="1" applyFont="1"/>
    <xf numFmtId="164" fontId="4" fillId="7" borderId="5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5" borderId="1" xfId="3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44" fontId="2" fillId="5" borderId="1" xfId="6" applyNumberFormat="1" applyFill="1" applyBorder="1" applyAlignment="1">
      <alignment vertical="center" wrapText="1"/>
    </xf>
    <xf numFmtId="0" fontId="2" fillId="6" borderId="0" xfId="0" applyFont="1" applyFill="1"/>
    <xf numFmtId="0" fontId="14" fillId="5" borderId="1" xfId="0" applyFont="1" applyFill="1" applyBorder="1" applyAlignment="1">
      <alignment horizontal="center" vertical="center" wrapText="1"/>
    </xf>
    <xf numFmtId="44" fontId="2" fillId="5" borderId="1" xfId="0" applyNumberFormat="1" applyFont="1" applyFill="1" applyBorder="1" applyAlignment="1">
      <alignment horizontal="right" vertical="center"/>
    </xf>
    <xf numFmtId="0" fontId="2" fillId="7" borderId="0" xfId="0" applyFont="1" applyFill="1" applyAlignment="1">
      <alignment wrapText="1"/>
    </xf>
    <xf numFmtId="0" fontId="2" fillId="5" borderId="1" xfId="14" applyFill="1" applyBorder="1" applyAlignment="1">
      <alignment horizontal="center" vertical="center" wrapText="1"/>
    </xf>
    <xf numFmtId="0" fontId="14" fillId="5" borderId="1" xfId="14" applyFont="1" applyFill="1" applyBorder="1" applyAlignment="1">
      <alignment horizontal="center" vertical="center" wrapText="1"/>
    </xf>
    <xf numFmtId="0" fontId="46" fillId="5" borderId="1" xfId="14" applyFont="1" applyFill="1" applyBorder="1"/>
    <xf numFmtId="164" fontId="2" fillId="5" borderId="1" xfId="14" applyNumberFormat="1" applyFill="1" applyBorder="1" applyAlignment="1">
      <alignment horizontal="right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right" vertical="top" wrapText="1"/>
    </xf>
    <xf numFmtId="0" fontId="2" fillId="5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68" fontId="47" fillId="0" borderId="1" xfId="9" applyFont="1" applyBorder="1"/>
    <xf numFmtId="168" fontId="47" fillId="0" borderId="1" xfId="9" applyFont="1" applyBorder="1" applyAlignment="1">
      <alignment horizontal="center" vertical="center" wrapText="1"/>
    </xf>
    <xf numFmtId="170" fontId="47" fillId="11" borderId="1" xfId="9" applyNumberFormat="1" applyFont="1" applyFill="1" applyBorder="1" applyAlignment="1">
      <alignment horizontal="center" vertical="center" wrapText="1"/>
    </xf>
    <xf numFmtId="168" fontId="47" fillId="0" borderId="1" xfId="9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168" fontId="47" fillId="0" borderId="1" xfId="9" applyFont="1" applyBorder="1" applyAlignment="1">
      <alignment horizontal="center" vertical="center"/>
    </xf>
    <xf numFmtId="168" fontId="48" fillId="0" borderId="23" xfId="9" applyFont="1" applyBorder="1" applyAlignment="1">
      <alignment vertical="center" wrapText="1"/>
    </xf>
    <xf numFmtId="168" fontId="48" fillId="0" borderId="23" xfId="9" applyFont="1" applyBorder="1" applyAlignment="1">
      <alignment horizontal="center" vertical="center" wrapText="1"/>
    </xf>
    <xf numFmtId="164" fontId="2" fillId="5" borderId="1" xfId="6" applyNumberFormat="1" applyFill="1" applyBorder="1" applyAlignment="1">
      <alignment vertical="center"/>
    </xf>
    <xf numFmtId="0" fontId="15" fillId="5" borderId="1" xfId="0" quotePrefix="1" applyFont="1" applyFill="1" applyBorder="1" applyAlignment="1">
      <alignment horizontal="center" vertical="center"/>
    </xf>
    <xf numFmtId="1" fontId="15" fillId="5" borderId="1" xfId="0" applyNumberFormat="1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horizontal="center" vertical="center"/>
    </xf>
    <xf numFmtId="49" fontId="15" fillId="5" borderId="1" xfId="0" quotePrefix="1" applyNumberFormat="1" applyFont="1" applyFill="1" applyBorder="1" applyAlignment="1">
      <alignment horizontal="center" vertical="center"/>
    </xf>
    <xf numFmtId="44" fontId="2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168" fontId="53" fillId="0" borderId="0" xfId="37" applyFont="1" applyAlignment="1">
      <alignment horizontal="right"/>
    </xf>
    <xf numFmtId="168" fontId="54" fillId="0" borderId="0" xfId="37" applyFont="1" applyAlignment="1">
      <alignment horizontal="right"/>
    </xf>
    <xf numFmtId="168" fontId="47" fillId="0" borderId="0" xfId="37"/>
    <xf numFmtId="168" fontId="50" fillId="0" borderId="0" xfId="37" applyFont="1"/>
    <xf numFmtId="168" fontId="55" fillId="0" borderId="0" xfId="37" applyFont="1" applyAlignment="1">
      <alignment horizontal="right"/>
    </xf>
    <xf numFmtId="168" fontId="54" fillId="0" borderId="0" xfId="37" applyFont="1" applyAlignment="1">
      <alignment horizontal="left"/>
    </xf>
    <xf numFmtId="168" fontId="47" fillId="0" borderId="23" xfId="37" applyBorder="1" applyAlignment="1">
      <alignment horizontal="center" vertical="center"/>
    </xf>
    <xf numFmtId="168" fontId="49" fillId="0" borderId="23" xfId="37" applyFont="1" applyBorder="1" applyAlignment="1">
      <alignment horizontal="center" vertical="center" wrapText="1"/>
    </xf>
    <xf numFmtId="168" fontId="55" fillId="0" borderId="23" xfId="37" applyFont="1" applyBorder="1" applyAlignment="1">
      <alignment horizontal="center" vertical="center" wrapText="1"/>
    </xf>
    <xf numFmtId="168" fontId="47" fillId="0" borderId="23" xfId="37" applyBorder="1" applyAlignment="1">
      <alignment horizontal="center"/>
    </xf>
    <xf numFmtId="168" fontId="47" fillId="0" borderId="23" xfId="37" applyBorder="1" applyAlignment="1">
      <alignment vertical="center" wrapText="1"/>
    </xf>
    <xf numFmtId="169" fontId="47" fillId="0" borderId="23" xfId="37" applyNumberFormat="1" applyBorder="1" applyAlignment="1">
      <alignment vertical="center" wrapText="1"/>
    </xf>
    <xf numFmtId="168" fontId="47" fillId="0" borderId="23" xfId="37" applyBorder="1"/>
    <xf numFmtId="169" fontId="47" fillId="0" borderId="23" xfId="37" applyNumberFormat="1" applyBorder="1"/>
    <xf numFmtId="0" fontId="57" fillId="0" borderId="0" xfId="38"/>
    <xf numFmtId="0" fontId="2" fillId="0" borderId="1" xfId="6" applyBorder="1" applyAlignment="1">
      <alignment horizontal="center" wrapText="1"/>
    </xf>
    <xf numFmtId="44" fontId="2" fillId="5" borderId="1" xfId="0" applyNumberFormat="1" applyFont="1" applyFill="1" applyBorder="1" applyAlignment="1">
      <alignment horizontal="right" vertical="center" wrapText="1"/>
    </xf>
    <xf numFmtId="44" fontId="2" fillId="0" borderId="1" xfId="0" applyNumberFormat="1" applyFont="1" applyBorder="1" applyAlignment="1">
      <alignment horizontal="right" vertical="center" wrapText="1"/>
    </xf>
    <xf numFmtId="164" fontId="0" fillId="0" borderId="4" xfId="0" applyNumberFormat="1" applyBorder="1" applyAlignment="1">
      <alignment horizontal="right" vertical="center"/>
    </xf>
    <xf numFmtId="8" fontId="2" fillId="0" borderId="1" xfId="0" applyNumberFormat="1" applyFont="1" applyBorder="1" applyAlignment="1">
      <alignment horizontal="right" vertical="center"/>
    </xf>
    <xf numFmtId="0" fontId="2" fillId="0" borderId="15" xfId="6" applyBorder="1" applyAlignment="1">
      <alignment horizontal="center" vertical="center" wrapText="1"/>
    </xf>
    <xf numFmtId="0" fontId="2" fillId="0" borderId="15" xfId="6" applyBorder="1" applyAlignment="1">
      <alignment vertical="center" wrapText="1"/>
    </xf>
    <xf numFmtId="4" fontId="0" fillId="0" borderId="4" xfId="0" applyNumberFormat="1" applyBorder="1" applyAlignment="1">
      <alignment vertical="center"/>
    </xf>
    <xf numFmtId="0" fontId="3" fillId="5" borderId="0" xfId="0" applyFont="1" applyFill="1"/>
    <xf numFmtId="44" fontId="0" fillId="0" borderId="4" xfId="0" applyNumberFormat="1" applyBorder="1" applyAlignment="1">
      <alignment vertical="center"/>
    </xf>
    <xf numFmtId="44" fontId="0" fillId="0" borderId="1" xfId="0" applyNumberFormat="1" applyBorder="1" applyAlignment="1">
      <alignment horizontal="right"/>
    </xf>
    <xf numFmtId="0" fontId="59" fillId="0" borderId="15" xfId="14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44" fontId="0" fillId="0" borderId="0" xfId="0" applyNumberFormat="1"/>
    <xf numFmtId="44" fontId="0" fillId="0" borderId="1" xfId="0" applyNumberFormat="1" applyBorder="1" applyAlignment="1">
      <alignment horizontal="right" vertical="center"/>
    </xf>
    <xf numFmtId="44" fontId="4" fillId="0" borderId="1" xfId="0" applyNumberFormat="1" applyFont="1" applyBorder="1" applyAlignment="1">
      <alignment vertical="center"/>
    </xf>
    <xf numFmtId="0" fontId="15" fillId="5" borderId="1" xfId="0" quotePrefix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44" fontId="4" fillId="5" borderId="1" xfId="0" applyNumberFormat="1" applyFont="1" applyFill="1" applyBorder="1" applyAlignment="1">
      <alignment horizontal="right" vertical="center" wrapText="1"/>
    </xf>
    <xf numFmtId="44" fontId="4" fillId="0" borderId="1" xfId="0" applyNumberFormat="1" applyFont="1" applyBorder="1" applyAlignment="1">
      <alignment vertical="center" wrapText="1"/>
    </xf>
    <xf numFmtId="164" fontId="18" fillId="8" borderId="1" xfId="0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1" fillId="0" borderId="0" xfId="0" applyFont="1" applyAlignment="1">
      <alignment horizontal="right" vertical="center"/>
    </xf>
    <xf numFmtId="164" fontId="2" fillId="13" borderId="1" xfId="0" applyNumberFormat="1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vertical="center"/>
    </xf>
    <xf numFmtId="4" fontId="62" fillId="0" borderId="1" xfId="0" applyNumberFormat="1" applyFont="1" applyBorder="1" applyAlignment="1">
      <alignment horizontal="right" vertic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right"/>
    </xf>
    <xf numFmtId="0" fontId="2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4" fontId="2" fillId="0" borderId="1" xfId="6" applyNumberFormat="1" applyBorder="1" applyAlignment="1">
      <alignment vertical="center"/>
    </xf>
    <xf numFmtId="2" fontId="23" fillId="5" borderId="0" xfId="0" applyNumberFormat="1" applyFont="1" applyFill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64" fillId="0" borderId="0" xfId="6" applyFont="1"/>
    <xf numFmtId="0" fontId="2" fillId="0" borderId="0" xfId="6"/>
    <xf numFmtId="0" fontId="4" fillId="0" borderId="0" xfId="6" applyFont="1" applyAlignment="1">
      <alignment horizontal="left" vertical="center"/>
    </xf>
    <xf numFmtId="8" fontId="2" fillId="0" borderId="5" xfId="6" applyNumberFormat="1" applyBorder="1" applyAlignment="1">
      <alignment horizontal="center" vertical="center" wrapText="1"/>
    </xf>
    <xf numFmtId="14" fontId="2" fillId="0" borderId="1" xfId="6" applyNumberFormat="1" applyBorder="1" applyAlignment="1">
      <alignment horizontal="center" vertical="center" wrapText="1"/>
    </xf>
    <xf numFmtId="0" fontId="2" fillId="14" borderId="24" xfId="6" applyFill="1" applyBorder="1"/>
    <xf numFmtId="14" fontId="0" fillId="0" borderId="1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8" fontId="0" fillId="0" borderId="5" xfId="0" applyNumberFormat="1" applyBorder="1" applyAlignment="1">
      <alignment horizontal="center" vertical="center" wrapText="1"/>
    </xf>
    <xf numFmtId="0" fontId="4" fillId="14" borderId="26" xfId="6" applyFont="1" applyFill="1" applyBorder="1" applyAlignment="1">
      <alignment horizontal="center" vertical="center" wrapText="1"/>
    </xf>
    <xf numFmtId="0" fontId="4" fillId="14" borderId="24" xfId="6" applyFont="1" applyFill="1" applyBorder="1" applyAlignment="1">
      <alignment horizontal="center" vertical="center" wrapText="1"/>
    </xf>
    <xf numFmtId="0" fontId="63" fillId="14" borderId="10" xfId="6" applyFont="1" applyFill="1" applyBorder="1" applyAlignment="1">
      <alignment horizontal="center" vertical="center" wrapText="1"/>
    </xf>
    <xf numFmtId="0" fontId="63" fillId="14" borderId="24" xfId="6" applyFont="1" applyFill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vertical="center" wrapText="1"/>
    </xf>
    <xf numFmtId="44" fontId="2" fillId="0" borderId="1" xfId="6" applyNumberForma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8" fontId="2" fillId="0" borderId="1" xfId="0" applyNumberFormat="1" applyFont="1" applyBorder="1" applyAlignment="1">
      <alignment horizontal="right"/>
    </xf>
    <xf numFmtId="4" fontId="24" fillId="0" borderId="5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2" fillId="7" borderId="0" xfId="0" applyFont="1" applyFill="1" applyAlignment="1">
      <alignment horizontal="left" vertical="center" wrapText="1"/>
    </xf>
    <xf numFmtId="0" fontId="2" fillId="5" borderId="1" xfId="6" applyFill="1" applyBorder="1"/>
    <xf numFmtId="164" fontId="2" fillId="0" borderId="5" xfId="6" applyNumberFormat="1" applyBorder="1" applyAlignment="1">
      <alignment horizontal="center" vertical="center" wrapText="1"/>
    </xf>
    <xf numFmtId="0" fontId="2" fillId="5" borderId="5" xfId="6" applyFill="1" applyBorder="1" applyAlignment="1">
      <alignment horizontal="center" vertical="center" wrapText="1"/>
    </xf>
    <xf numFmtId="164" fontId="0" fillId="0" borderId="1" xfId="0" applyNumberFormat="1" applyBorder="1"/>
    <xf numFmtId="164" fontId="4" fillId="7" borderId="1" xfId="3" applyNumberFormat="1" applyFont="1" applyFill="1" applyBorder="1" applyAlignment="1">
      <alignment horizontal="right" vertical="center" wrapText="1"/>
    </xf>
    <xf numFmtId="164" fontId="48" fillId="0" borderId="23" xfId="9" applyNumberFormat="1" applyFont="1" applyBorder="1" applyAlignment="1">
      <alignment horizontal="right" vertical="center" wrapText="1"/>
    </xf>
    <xf numFmtId="0" fontId="37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164" fontId="2" fillId="5" borderId="1" xfId="7" applyNumberFormat="1" applyFont="1" applyFill="1" applyBorder="1" applyAlignment="1" applyProtection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5" borderId="4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71" fontId="2" fillId="0" borderId="0" xfId="0" applyNumberFormat="1" applyFont="1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166" fontId="4" fillId="0" borderId="6" xfId="0" applyNumberFormat="1" applyFont="1" applyBorder="1" applyAlignment="1">
      <alignment horizontal="center" vertical="center" wrapText="1"/>
    </xf>
    <xf numFmtId="166" fontId="4" fillId="0" borderId="37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168" fontId="47" fillId="0" borderId="23" xfId="37" applyBorder="1" applyAlignment="1">
      <alignment horizontal="center" vertical="center" wrapText="1"/>
    </xf>
    <xf numFmtId="166" fontId="2" fillId="0" borderId="8" xfId="0" applyNumberFormat="1" applyFont="1" applyBorder="1" applyAlignment="1">
      <alignment horizontal="center" vertical="center" wrapText="1"/>
    </xf>
    <xf numFmtId="166" fontId="4" fillId="0" borderId="8" xfId="0" applyNumberFormat="1" applyFont="1" applyBorder="1" applyAlignment="1">
      <alignment horizontal="center" vertical="center" wrapText="1"/>
    </xf>
    <xf numFmtId="166" fontId="4" fillId="0" borderId="39" xfId="0" applyNumberFormat="1" applyFont="1" applyBorder="1" applyAlignment="1">
      <alignment horizontal="center" vertical="center" wrapText="1"/>
    </xf>
    <xf numFmtId="168" fontId="47" fillId="0" borderId="28" xfId="37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8" fontId="2" fillId="0" borderId="1" xfId="0" applyNumberFormat="1" applyFont="1" applyBorder="1" applyAlignment="1">
      <alignment horizontal="center" vertical="center"/>
    </xf>
    <xf numFmtId="8" fontId="2" fillId="0" borderId="1" xfId="0" applyNumberFormat="1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vertical="center"/>
    </xf>
    <xf numFmtId="0" fontId="2" fillId="6" borderId="0" xfId="0" applyFont="1" applyFill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6" borderId="5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6" fillId="0" borderId="0" xfId="0" applyFont="1" applyAlignment="1">
      <alignment horizontal="right" vertical="center"/>
    </xf>
    <xf numFmtId="0" fontId="64" fillId="0" borderId="0" xfId="0" applyFont="1" applyAlignment="1">
      <alignment horizontal="left" vertical="center"/>
    </xf>
    <xf numFmtId="0" fontId="0" fillId="0" borderId="17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4" fillId="0" borderId="0" xfId="6" applyFont="1"/>
    <xf numFmtId="0" fontId="0" fillId="5" borderId="9" xfId="0" applyFill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44" fontId="2" fillId="0" borderId="15" xfId="6" applyNumberFormat="1" applyBorder="1" applyAlignment="1">
      <alignment horizontal="right" vertical="center" wrapText="1"/>
    </xf>
    <xf numFmtId="8" fontId="2" fillId="5" borderId="1" xfId="0" applyNumberFormat="1" applyFont="1" applyFill="1" applyBorder="1" applyAlignment="1">
      <alignment horizontal="center" vertical="center" wrapText="1"/>
    </xf>
    <xf numFmtId="164" fontId="4" fillId="13" borderId="1" xfId="0" applyNumberFormat="1" applyFont="1" applyFill="1" applyBorder="1" applyAlignment="1">
      <alignment horizontal="center" vertical="center" wrapText="1"/>
    </xf>
    <xf numFmtId="164" fontId="4" fillId="13" borderId="1" xfId="0" quotePrefix="1" applyNumberFormat="1" applyFont="1" applyFill="1" applyBorder="1" applyAlignment="1">
      <alignment horizontal="center" vertical="center" wrapText="1"/>
    </xf>
    <xf numFmtId="164" fontId="2" fillId="5" borderId="1" xfId="0" quotePrefix="1" applyNumberFormat="1" applyFont="1" applyFill="1" applyBorder="1" applyAlignment="1">
      <alignment horizontal="center" vertical="center" wrapText="1"/>
    </xf>
    <xf numFmtId="164" fontId="18" fillId="9" borderId="1" xfId="0" applyNumberFormat="1" applyFont="1" applyFill="1" applyBorder="1" applyAlignment="1">
      <alignment horizontal="center" vertical="center" wrapText="1"/>
    </xf>
    <xf numFmtId="168" fontId="51" fillId="0" borderId="0" xfId="37" applyFont="1"/>
    <xf numFmtId="168" fontId="52" fillId="0" borderId="0" xfId="37" applyFont="1"/>
    <xf numFmtId="44" fontId="4" fillId="0" borderId="0" xfId="0" applyNumberFormat="1" applyFont="1" applyAlignment="1">
      <alignment horizontal="center" vertical="center"/>
    </xf>
    <xf numFmtId="44" fontId="2" fillId="0" borderId="0" xfId="7" applyFont="1" applyFill="1" applyAlignment="1">
      <alignment horizontal="right" vertical="center" wrapText="1"/>
    </xf>
    <xf numFmtId="168" fontId="47" fillId="0" borderId="4" xfId="9" applyFont="1" applyBorder="1" applyAlignment="1">
      <alignment horizontal="center" vertical="center"/>
    </xf>
    <xf numFmtId="168" fontId="47" fillId="0" borderId="23" xfId="9" applyFont="1" applyBorder="1" applyAlignment="1">
      <alignment horizontal="center" vertical="center"/>
    </xf>
    <xf numFmtId="169" fontId="49" fillId="0" borderId="23" xfId="9" applyNumberFormat="1" applyFont="1" applyBorder="1" applyAlignment="1">
      <alignment horizontal="center" vertical="center"/>
    </xf>
    <xf numFmtId="164" fontId="2" fillId="5" borderId="5" xfId="3" applyNumberFormat="1" applyFill="1" applyBorder="1" applyAlignment="1">
      <alignment horizontal="right" vertical="center" wrapText="1"/>
    </xf>
    <xf numFmtId="164" fontId="2" fillId="5" borderId="1" xfId="3" applyNumberFormat="1" applyFill="1" applyBorder="1" applyAlignment="1">
      <alignment horizontal="right" vertical="center" wrapText="1"/>
    </xf>
    <xf numFmtId="164" fontId="2" fillId="5" borderId="5" xfId="0" applyNumberFormat="1" applyFont="1" applyFill="1" applyBorder="1" applyAlignment="1">
      <alignment horizontal="right" vertical="center" wrapText="1"/>
    </xf>
    <xf numFmtId="44" fontId="2" fillId="5" borderId="5" xfId="0" applyNumberFormat="1" applyFont="1" applyFill="1" applyBorder="1" applyAlignment="1">
      <alignment horizontal="right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44" fontId="2" fillId="5" borderId="5" xfId="0" applyNumberFormat="1" applyFont="1" applyFill="1" applyBorder="1" applyAlignment="1">
      <alignment horizontal="center" vertical="center" wrapText="1"/>
    </xf>
    <xf numFmtId="44" fontId="2" fillId="5" borderId="5" xfId="0" applyNumberFormat="1" applyFont="1" applyFill="1" applyBorder="1" applyAlignment="1">
      <alignment horizontal="right" vertical="center"/>
    </xf>
    <xf numFmtId="44" fontId="2" fillId="5" borderId="1" xfId="14" applyNumberFormat="1" applyFill="1" applyBorder="1" applyAlignment="1">
      <alignment horizontal="right" vertical="center" wrapText="1"/>
    </xf>
    <xf numFmtId="164" fontId="2" fillId="5" borderId="1" xfId="7" applyNumberFormat="1" applyFont="1" applyFill="1" applyBorder="1" applyAlignment="1" applyProtection="1">
      <alignment horizontal="right" vertical="center" wrapText="1"/>
    </xf>
    <xf numFmtId="167" fontId="2" fillId="5" borderId="1" xfId="0" applyNumberFormat="1" applyFont="1" applyFill="1" applyBorder="1" applyAlignment="1">
      <alignment horizontal="right" vertical="center"/>
    </xf>
    <xf numFmtId="169" fontId="47" fillId="5" borderId="1" xfId="9" applyNumberFormat="1" applyFont="1" applyFill="1" applyBorder="1" applyAlignment="1">
      <alignment vertical="center"/>
    </xf>
    <xf numFmtId="169" fontId="47" fillId="5" borderId="23" xfId="9" applyNumberFormat="1" applyFont="1" applyFill="1" applyBorder="1" applyAlignment="1">
      <alignment horizontal="right" vertical="center"/>
    </xf>
    <xf numFmtId="0" fontId="2" fillId="5" borderId="1" xfId="6" applyFill="1" applyBorder="1" applyAlignment="1">
      <alignment horizontal="center" vertical="center" wrapText="1"/>
    </xf>
    <xf numFmtId="164" fontId="2" fillId="5" borderId="1" xfId="6" applyNumberFormat="1" applyFill="1" applyBorder="1" applyAlignment="1">
      <alignment horizontal="center" vertical="center" wrapText="1"/>
    </xf>
    <xf numFmtId="0" fontId="14" fillId="5" borderId="1" xfId="6" applyFont="1" applyFill="1" applyBorder="1" applyAlignment="1">
      <alignment horizontal="center" vertical="center" wrapText="1"/>
    </xf>
    <xf numFmtId="2" fontId="2" fillId="5" borderId="15" xfId="14" applyNumberForma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67" fontId="4" fillId="0" borderId="0" xfId="0" applyNumberFormat="1" applyFont="1"/>
    <xf numFmtId="44" fontId="2" fillId="5" borderId="5" xfId="0" applyNumberFormat="1" applyFont="1" applyFill="1" applyBorder="1" applyAlignment="1">
      <alignment horizontal="center" vertical="center"/>
    </xf>
    <xf numFmtId="44" fontId="2" fillId="5" borderId="1" xfId="0" applyNumberFormat="1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0" xfId="0" applyFont="1" applyFill="1"/>
    <xf numFmtId="0" fontId="2" fillId="0" borderId="1" xfId="52" applyFont="1" applyBorder="1" applyAlignment="1">
      <alignment horizontal="center" vertical="center" wrapText="1"/>
    </xf>
    <xf numFmtId="0" fontId="2" fillId="0" borderId="1" xfId="4" applyBorder="1" applyAlignment="1">
      <alignment horizontal="center" vertical="center" wrapText="1"/>
    </xf>
    <xf numFmtId="164" fontId="2" fillId="0" borderId="1" xfId="52" applyNumberFormat="1" applyFont="1" applyBorder="1" applyAlignment="1">
      <alignment vertical="center" wrapText="1"/>
    </xf>
    <xf numFmtId="2" fontId="2" fillId="0" borderId="1" xfId="52" applyNumberFormat="1" applyFont="1" applyBorder="1" applyAlignment="1">
      <alignment horizontal="center" vertical="center"/>
    </xf>
    <xf numFmtId="0" fontId="2" fillId="0" borderId="1" xfId="52" applyFont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 wrapText="1"/>
    </xf>
    <xf numFmtId="0" fontId="2" fillId="5" borderId="1" xfId="4" applyFill="1" applyBorder="1" applyAlignment="1">
      <alignment horizontal="center" vertical="center" wrapText="1"/>
    </xf>
    <xf numFmtId="49" fontId="15" fillId="5" borderId="4" xfId="0" applyNumberFormat="1" applyFont="1" applyFill="1" applyBorder="1" applyAlignment="1">
      <alignment horizontal="center" vertical="center"/>
    </xf>
    <xf numFmtId="49" fontId="15" fillId="5" borderId="5" xfId="0" applyNumberFormat="1" applyFont="1" applyFill="1" applyBorder="1" applyAlignment="1">
      <alignment horizontal="center" vertical="center"/>
    </xf>
    <xf numFmtId="49" fontId="15" fillId="5" borderId="4" xfId="0" applyNumberFormat="1" applyFont="1" applyFill="1" applyBorder="1" applyAlignment="1">
      <alignment horizontal="center" vertical="center" wrapText="1"/>
    </xf>
    <xf numFmtId="49" fontId="15" fillId="5" borderId="5" xfId="0" applyNumberFormat="1" applyFont="1" applyFill="1" applyBorder="1" applyAlignment="1">
      <alignment horizontal="center" vertical="center" wrapText="1"/>
    </xf>
    <xf numFmtId="0" fontId="44" fillId="0" borderId="17" xfId="0" applyFont="1" applyBorder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2" fillId="0" borderId="5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6" borderId="21" xfId="0" applyFont="1" applyFill="1" applyBorder="1" applyAlignment="1">
      <alignment horizontal="left" vertical="center" wrapText="1"/>
    </xf>
    <xf numFmtId="0" fontId="4" fillId="7" borderId="13" xfId="3" applyFont="1" applyFill="1" applyBorder="1" applyAlignment="1">
      <alignment horizontal="center" vertical="center" wrapText="1"/>
    </xf>
    <xf numFmtId="0" fontId="4" fillId="7" borderId="2" xfId="3" applyFont="1" applyFill="1" applyBorder="1" applyAlignment="1">
      <alignment horizontal="center" vertical="center" wrapText="1"/>
    </xf>
    <xf numFmtId="0" fontId="4" fillId="7" borderId="14" xfId="3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6" borderId="9" xfId="0" applyFont="1" applyFill="1" applyBorder="1" applyAlignment="1">
      <alignment horizontal="left" vertical="center" wrapText="1"/>
    </xf>
    <xf numFmtId="0" fontId="4" fillId="6" borderId="11" xfId="0" applyFont="1" applyFill="1" applyBorder="1" applyAlignment="1">
      <alignment horizontal="left" vertical="center" wrapText="1"/>
    </xf>
    <xf numFmtId="0" fontId="4" fillId="6" borderId="12" xfId="0" applyFont="1" applyFill="1" applyBorder="1" applyAlignment="1">
      <alignment horizontal="left" vertical="center" wrapText="1"/>
    </xf>
    <xf numFmtId="0" fontId="63" fillId="14" borderId="34" xfId="6" applyFont="1" applyFill="1" applyBorder="1" applyAlignment="1">
      <alignment horizontal="center" vertical="center"/>
    </xf>
    <xf numFmtId="0" fontId="63" fillId="14" borderId="35" xfId="6" applyFont="1" applyFill="1" applyBorder="1" applyAlignment="1">
      <alignment horizontal="center" vertical="center"/>
    </xf>
    <xf numFmtId="0" fontId="63" fillId="14" borderId="26" xfId="6" applyFont="1" applyFill="1" applyBorder="1" applyAlignment="1">
      <alignment horizontal="center" vertical="center"/>
    </xf>
    <xf numFmtId="0" fontId="4" fillId="14" borderId="10" xfId="6" applyFont="1" applyFill="1" applyBorder="1" applyAlignment="1">
      <alignment horizontal="center" vertical="center" wrapText="1"/>
    </xf>
    <xf numFmtId="0" fontId="4" fillId="14" borderId="22" xfId="6" applyFont="1" applyFill="1" applyBorder="1" applyAlignment="1">
      <alignment horizontal="center" vertical="center" wrapText="1"/>
    </xf>
    <xf numFmtId="0" fontId="4" fillId="14" borderId="25" xfId="6" applyFont="1" applyFill="1" applyBorder="1" applyAlignment="1">
      <alignment horizontal="center" vertical="center" wrapText="1"/>
    </xf>
    <xf numFmtId="0" fontId="4" fillId="14" borderId="34" xfId="6" applyFont="1" applyFill="1" applyBorder="1" applyAlignment="1">
      <alignment horizontal="center" vertical="center" wrapText="1"/>
    </xf>
    <xf numFmtId="0" fontId="4" fillId="14" borderId="26" xfId="6" applyFont="1" applyFill="1" applyBorder="1" applyAlignment="1">
      <alignment horizontal="center" vertical="center" wrapText="1"/>
    </xf>
    <xf numFmtId="0" fontId="4" fillId="14" borderId="54" xfId="6" applyFont="1" applyFill="1" applyBorder="1" applyAlignment="1">
      <alignment horizontal="center" vertical="center" wrapText="1"/>
    </xf>
    <xf numFmtId="0" fontId="4" fillId="14" borderId="55" xfId="6" applyFont="1" applyFill="1" applyBorder="1" applyAlignment="1">
      <alignment horizontal="center" vertical="center" wrapText="1"/>
    </xf>
    <xf numFmtId="0" fontId="4" fillId="14" borderId="36" xfId="6" applyFont="1" applyFill="1" applyBorder="1" applyAlignment="1">
      <alignment horizontal="center" vertical="center" wrapText="1"/>
    </xf>
    <xf numFmtId="0" fontId="4" fillId="14" borderId="27" xfId="6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left" vertical="center"/>
    </xf>
    <xf numFmtId="0" fontId="4" fillId="6" borderId="11" xfId="0" applyFont="1" applyFill="1" applyBorder="1" applyAlignment="1">
      <alignment horizontal="left" vertical="center"/>
    </xf>
    <xf numFmtId="0" fontId="4" fillId="6" borderId="12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left" vertical="center" wrapText="1"/>
    </xf>
    <xf numFmtId="0" fontId="4" fillId="8" borderId="11" xfId="0" applyFont="1" applyFill="1" applyBorder="1" applyAlignment="1">
      <alignment horizontal="left" vertical="center" wrapText="1"/>
    </xf>
    <xf numFmtId="0" fontId="4" fillId="8" borderId="12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/>
    </xf>
    <xf numFmtId="0" fontId="41" fillId="7" borderId="0" xfId="0" applyFont="1" applyFill="1" applyAlignment="1">
      <alignment horizontal="left" vertical="center" wrapText="1"/>
    </xf>
    <xf numFmtId="0" fontId="41" fillId="0" borderId="9" xfId="0" applyFont="1" applyBorder="1" applyAlignment="1">
      <alignment horizontal="center"/>
    </xf>
    <xf numFmtId="0" fontId="41" fillId="0" borderId="11" xfId="0" applyFont="1" applyBorder="1" applyAlignment="1">
      <alignment horizontal="center"/>
    </xf>
    <xf numFmtId="0" fontId="41" fillId="0" borderId="12" xfId="0" applyFont="1" applyBorder="1" applyAlignment="1">
      <alignment horizontal="center"/>
    </xf>
    <xf numFmtId="0" fontId="7" fillId="10" borderId="10" xfId="0" applyFont="1" applyFill="1" applyBorder="1" applyAlignment="1">
      <alignment horizontal="center" vertical="center" wrapText="1"/>
    </xf>
    <xf numFmtId="0" fontId="7" fillId="10" borderId="2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7" fillId="0" borderId="23" xfId="38" applyBorder="1"/>
    <xf numFmtId="168" fontId="49" fillId="6" borderId="29" xfId="37" applyFont="1" applyFill="1" applyBorder="1" applyAlignment="1">
      <alignment horizontal="left" vertical="center"/>
    </xf>
    <xf numFmtId="168" fontId="49" fillId="6" borderId="30" xfId="37" applyFont="1" applyFill="1" applyBorder="1" applyAlignment="1">
      <alignment horizontal="left" vertical="center"/>
    </xf>
    <xf numFmtId="168" fontId="49" fillId="6" borderId="31" xfId="37" applyFont="1" applyFill="1" applyBorder="1" applyAlignment="1">
      <alignment horizontal="left" vertical="center"/>
    </xf>
    <xf numFmtId="168" fontId="49" fillId="6" borderId="29" xfId="37" applyFont="1" applyFill="1" applyBorder="1" applyAlignment="1">
      <alignment horizontal="left"/>
    </xf>
    <xf numFmtId="168" fontId="49" fillId="6" borderId="30" xfId="37" applyFont="1" applyFill="1" applyBorder="1" applyAlignment="1">
      <alignment horizontal="left"/>
    </xf>
    <xf numFmtId="168" fontId="49" fillId="6" borderId="31" xfId="37" applyFont="1" applyFill="1" applyBorder="1" applyAlignment="1">
      <alignment horizontal="left"/>
    </xf>
    <xf numFmtId="168" fontId="56" fillId="0" borderId="23" xfId="37" applyFont="1" applyBorder="1" applyAlignment="1">
      <alignment horizontal="center" vertical="center" wrapText="1"/>
    </xf>
    <xf numFmtId="168" fontId="55" fillId="0" borderId="23" xfId="37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left" vertical="center"/>
    </xf>
    <xf numFmtId="0" fontId="18" fillId="0" borderId="0" xfId="10" applyFont="1" applyAlignment="1">
      <alignment horizontal="center" wrapText="1"/>
    </xf>
    <xf numFmtId="0" fontId="4" fillId="6" borderId="1" xfId="0" applyFont="1" applyFill="1" applyBorder="1" applyAlignment="1">
      <alignment horizontal="left" vertical="center"/>
    </xf>
    <xf numFmtId="0" fontId="4" fillId="1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8" fillId="12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60" fillId="0" borderId="53" xfId="0" applyFont="1" applyBorder="1" applyAlignment="1">
      <alignment horizontal="center" vertical="center" wrapText="1"/>
    </xf>
    <xf numFmtId="0" fontId="60" fillId="0" borderId="47" xfId="0" applyFont="1" applyBorder="1" applyAlignment="1">
      <alignment horizontal="center" vertical="center" wrapText="1"/>
    </xf>
    <xf numFmtId="0" fontId="60" fillId="0" borderId="45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</cellXfs>
  <cellStyles count="53">
    <cellStyle name="Dziesiętny 2" xfId="20"/>
    <cellStyle name="Excel Built-in Currency" xfId="36"/>
    <cellStyle name="Excel Built-in Normal" xfId="9"/>
    <cellStyle name="Excel Built-in Normal 2" xfId="37"/>
    <cellStyle name="Hiperłącze 2" xfId="29"/>
    <cellStyle name="Normalny" xfId="0" builtinId="0"/>
    <cellStyle name="Normalny 10" xfId="6"/>
    <cellStyle name="Normalny 11" xfId="38"/>
    <cellStyle name="Normalny 12" xfId="41"/>
    <cellStyle name="Normalny 13" xfId="52"/>
    <cellStyle name="Normalny 2" xfId="1"/>
    <cellStyle name="Normalny 2 2" xfId="21"/>
    <cellStyle name="Normalny 2 3" xfId="39"/>
    <cellStyle name="Normalny 2_Załącznik nr 4 do SIWZ Powiatu Strzyżowskiego" xfId="4"/>
    <cellStyle name="Normalny 3" xfId="14"/>
    <cellStyle name="Normalny 4" xfId="8"/>
    <cellStyle name="Normalny 5" xfId="11"/>
    <cellStyle name="Normalny 6" xfId="3"/>
    <cellStyle name="Normalny 7" xfId="15"/>
    <cellStyle name="Normalny 8" xfId="16"/>
    <cellStyle name="Normalny 9" xfId="5"/>
    <cellStyle name="Normalny_Załącznik nr 4 do SIWZ Powiatu Strzyżowskiego 2013 ze stanem budynków" xfId="10"/>
    <cellStyle name="Walutowy 10" xfId="30"/>
    <cellStyle name="Walutowy 11" xfId="34"/>
    <cellStyle name="Walutowy 12" xfId="42"/>
    <cellStyle name="Walutowy 13" xfId="44"/>
    <cellStyle name="Walutowy 14" xfId="46"/>
    <cellStyle name="Walutowy 15" xfId="48"/>
    <cellStyle name="Walutowy 2" xfId="2"/>
    <cellStyle name="Walutowy 2 10" xfId="40"/>
    <cellStyle name="Walutowy 2 11" xfId="43"/>
    <cellStyle name="Walutowy 2 12" xfId="45"/>
    <cellStyle name="Walutowy 2 13" xfId="47"/>
    <cellStyle name="Walutowy 2 14" xfId="49"/>
    <cellStyle name="Walutowy 2 2" xfId="13"/>
    <cellStyle name="Walutowy 2 2 2" xfId="32"/>
    <cellStyle name="Walutowy 2 2 3" xfId="51"/>
    <cellStyle name="Walutowy 2 3" xfId="18"/>
    <cellStyle name="Walutowy 2 4" xfId="22"/>
    <cellStyle name="Walutowy 2 5" xfId="24"/>
    <cellStyle name="Walutowy 2 6" xfId="26"/>
    <cellStyle name="Walutowy 2 7" xfId="28"/>
    <cellStyle name="Walutowy 2 8" xfId="31"/>
    <cellStyle name="Walutowy 2 9" xfId="35"/>
    <cellStyle name="Walutowy 3" xfId="12"/>
    <cellStyle name="Walutowy 3 2" xfId="33"/>
    <cellStyle name="Walutowy 3 3" xfId="50"/>
    <cellStyle name="Walutowy 4" xfId="17"/>
    <cellStyle name="Walutowy 5" xfId="7"/>
    <cellStyle name="Walutowy 6" xfId="19"/>
    <cellStyle name="Walutowy 7" xfId="23"/>
    <cellStyle name="Walutowy 8" xfId="25"/>
    <cellStyle name="Walutowy 9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1661160</xdr:colOff>
      <xdr:row>3</xdr:row>
      <xdr:rowOff>152400</xdr:rowOff>
    </xdr:to>
    <xdr:pic>
      <xdr:nvPicPr>
        <xdr:cNvPr id="7178" name="Picture 2">
          <a:extLst>
            <a:ext uri="{FF2B5EF4-FFF2-40B4-BE49-F238E27FC236}">
              <a16:creationId xmlns="" xmlns:a16="http://schemas.microsoft.com/office/drawing/2014/main" id="{00000000-0008-0000-0000-00000A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34540" cy="655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1744980</xdr:colOff>
      <xdr:row>4</xdr:row>
      <xdr:rowOff>0</xdr:rowOff>
    </xdr:to>
    <xdr:pic>
      <xdr:nvPicPr>
        <xdr:cNvPr id="6154" name="Picture 2">
          <a:extLst>
            <a:ext uri="{FF2B5EF4-FFF2-40B4-BE49-F238E27FC236}">
              <a16:creationId xmlns="" xmlns:a16="http://schemas.microsoft.com/office/drawing/2014/main" id="{00000000-0008-0000-0200-00000A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42160" cy="6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7</xdr:col>
      <xdr:colOff>708660</xdr:colOff>
      <xdr:row>3</xdr:row>
      <xdr:rowOff>129540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859A8295-26A3-4F50-93B1-02FDDDFE33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24160" y="167640"/>
          <a:ext cx="2263140" cy="487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1645920</xdr:colOff>
      <xdr:row>5</xdr:row>
      <xdr:rowOff>0</xdr:rowOff>
    </xdr:to>
    <xdr:pic>
      <xdr:nvPicPr>
        <xdr:cNvPr id="9226" name="Picture 2">
          <a:extLst>
            <a:ext uri="{FF2B5EF4-FFF2-40B4-BE49-F238E27FC236}">
              <a16:creationId xmlns="" xmlns:a16="http://schemas.microsoft.com/office/drawing/2014/main" id="{00000000-0008-0000-0300-00000A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2692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1638300</xdr:colOff>
      <xdr:row>5</xdr:row>
      <xdr:rowOff>22860</xdr:rowOff>
    </xdr:to>
    <xdr:pic>
      <xdr:nvPicPr>
        <xdr:cNvPr id="8202" name="Picture 2">
          <a:extLst>
            <a:ext uri="{FF2B5EF4-FFF2-40B4-BE49-F238E27FC236}">
              <a16:creationId xmlns="" xmlns:a16="http://schemas.microsoft.com/office/drawing/2014/main" id="{00000000-0008-0000-0800-00000A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42160" cy="861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91440</xdr:colOff>
      <xdr:row>0</xdr:row>
      <xdr:rowOff>68580</xdr:rowOff>
    </xdr:from>
    <xdr:to>
      <xdr:col>2</xdr:col>
      <xdr:colOff>982980</xdr:colOff>
      <xdr:row>3</xdr:row>
      <xdr:rowOff>137160</xdr:rowOff>
    </xdr:to>
    <xdr:pic>
      <xdr:nvPicPr>
        <xdr:cNvPr id="4106" name="Picture 2">
          <a:extLst>
            <a:ext uri="{FF2B5EF4-FFF2-40B4-BE49-F238E27FC236}">
              <a16:creationId xmlns="" xmlns:a16="http://schemas.microsoft.com/office/drawing/2014/main" id="{00000000-0008-0000-0900-00000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" y="68580"/>
          <a:ext cx="141732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708660</xdr:colOff>
      <xdr:row>5</xdr:row>
      <xdr:rowOff>22860</xdr:rowOff>
    </xdr:to>
    <xdr:pic>
      <xdr:nvPicPr>
        <xdr:cNvPr id="2" name="Picture 2">
          <a:extLst>
            <a:ext uri="{FF2B5EF4-FFF2-40B4-BE49-F238E27FC236}">
              <a16:creationId xmlns="" xmlns:a16="http://schemas.microsoft.com/office/drawing/2014/main" id="{C7943C07-403F-4219-ABE4-C3FFB6038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32610" cy="832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5857875" y="0"/>
    <xdr:ext cx="1209675" cy="190500"/>
    <xdr:sp macro="" textlink="">
      <xdr:nvSpPr>
        <xdr:cNvPr id="3" name="Text Box 1" hidden="1">
          <a:extLst>
            <a:ext uri="{FF2B5EF4-FFF2-40B4-BE49-F238E27FC236}">
              <a16:creationId xmlns="" xmlns:a16="http://schemas.microsoft.com/office/drawing/2014/main" id="{171FD951-8F69-4A21-B3F3-5DADB267A12C}"/>
            </a:ext>
          </a:extLst>
        </xdr:cNvPr>
        <xdr:cNvSpPr txBox="1">
          <a:spLocks noChangeArrowheads="1"/>
        </xdr:cNvSpPr>
      </xdr:nvSpPr>
      <xdr:spPr bwMode="auto">
        <a:xfrm>
          <a:off x="5857875" y="0"/>
          <a:ext cx="12096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absoluteAnchor>
  <xdr:absoluteAnchor>
    <xdr:pos x="5857875" y="2564130"/>
    <xdr:ext cx="1209675" cy="516255"/>
    <xdr:sp macro="" textlink="">
      <xdr:nvSpPr>
        <xdr:cNvPr id="4" name="Text Box 2" hidden="1">
          <a:extLst>
            <a:ext uri="{FF2B5EF4-FFF2-40B4-BE49-F238E27FC236}">
              <a16:creationId xmlns="" xmlns:a16="http://schemas.microsoft.com/office/drawing/2014/main" id="{710E1E57-9470-42A2-8F72-C9A64BA9F226}"/>
            </a:ext>
          </a:extLst>
        </xdr:cNvPr>
        <xdr:cNvSpPr txBox="1">
          <a:spLocks noChangeArrowheads="1"/>
        </xdr:cNvSpPr>
      </xdr:nvSpPr>
      <xdr:spPr bwMode="auto">
        <a:xfrm>
          <a:off x="5857875" y="2564130"/>
          <a:ext cx="1209675" cy="51625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na Wieczysta" id="{EA5864A3-7DD1-47D4-BF39-6FB3E66B2B10}" userId="S::anna.wieczysta@maximus-broker.pl::c90aafee-db81-46fc-beb7-550c40455a67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16" dT="2024-11-06T11:17:56.08" personId="{EA5864A3-7DD1-47D4-BF39-6FB3E66B2B10}" id="{3C126107-EF67-4BDA-892B-3678D28EC2AE}">
    <text>Stan zły w związku z powyższym konieczność pozostania przy wartości KB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F24"/>
  <sheetViews>
    <sheetView topLeftCell="A9" zoomScale="120" zoomScaleNormal="120" workbookViewId="0">
      <selection activeCell="B9" sqref="B9"/>
    </sheetView>
  </sheetViews>
  <sheetFormatPr defaultRowHeight="12.75"/>
  <cols>
    <col min="1" max="1" width="5.42578125" customWidth="1"/>
    <col min="2" max="2" width="38.140625" customWidth="1"/>
    <col min="3" max="3" width="14.5703125" customWidth="1"/>
    <col min="4" max="4" width="12.7109375" style="41" customWidth="1"/>
    <col min="5" max="5" width="10.42578125" style="41" customWidth="1"/>
    <col min="6" max="6" width="23.28515625" style="41" customWidth="1"/>
  </cols>
  <sheetData>
    <row r="6" spans="1:6">
      <c r="A6" s="7" t="s">
        <v>45</v>
      </c>
    </row>
    <row r="8" spans="1:6" ht="59.45" customHeight="1">
      <c r="A8" s="53" t="s">
        <v>5</v>
      </c>
      <c r="B8" s="53" t="s">
        <v>6</v>
      </c>
      <c r="C8" s="53" t="s">
        <v>46</v>
      </c>
      <c r="D8" s="53" t="s">
        <v>7</v>
      </c>
      <c r="E8" s="53" t="s">
        <v>3</v>
      </c>
      <c r="F8" s="54" t="s">
        <v>22</v>
      </c>
    </row>
    <row r="9" spans="1:6" s="57" customFormat="1" ht="45.6" customHeight="1">
      <c r="A9" s="55">
        <v>1</v>
      </c>
      <c r="B9" s="56" t="s">
        <v>47</v>
      </c>
      <c r="C9" s="56" t="s">
        <v>48</v>
      </c>
      <c r="D9" s="319" t="s">
        <v>1232</v>
      </c>
      <c r="E9" s="55" t="s">
        <v>560</v>
      </c>
      <c r="F9" s="56" t="s">
        <v>49</v>
      </c>
    </row>
    <row r="10" spans="1:6" s="57" customFormat="1" ht="45.6" customHeight="1">
      <c r="A10" s="55">
        <v>2</v>
      </c>
      <c r="B10" s="56" t="s">
        <v>52</v>
      </c>
      <c r="C10" s="56" t="s">
        <v>48</v>
      </c>
      <c r="D10" s="281">
        <v>365825723</v>
      </c>
      <c r="E10" s="55" t="s">
        <v>548</v>
      </c>
      <c r="F10" s="56" t="s">
        <v>549</v>
      </c>
    </row>
    <row r="11" spans="1:6" s="57" customFormat="1" ht="45.6" customHeight="1">
      <c r="A11" s="55">
        <v>3</v>
      </c>
      <c r="B11" s="56" t="s">
        <v>882</v>
      </c>
      <c r="C11" s="56" t="s">
        <v>588</v>
      </c>
      <c r="D11" s="281">
        <v>221156030</v>
      </c>
      <c r="E11" s="55" t="s">
        <v>589</v>
      </c>
      <c r="F11" s="55" t="s">
        <v>590</v>
      </c>
    </row>
    <row r="12" spans="1:6" s="57" customFormat="1" ht="45.6" customHeight="1">
      <c r="A12" s="55">
        <v>4</v>
      </c>
      <c r="B12" s="56" t="s">
        <v>53</v>
      </c>
      <c r="C12" s="56" t="s">
        <v>54</v>
      </c>
      <c r="D12" s="281">
        <v>367733089</v>
      </c>
      <c r="E12" s="55" t="s">
        <v>604</v>
      </c>
      <c r="F12" s="55" t="s">
        <v>605</v>
      </c>
    </row>
    <row r="13" spans="1:6" s="58" customFormat="1" ht="45.6" customHeight="1">
      <c r="A13" s="55">
        <v>5</v>
      </c>
      <c r="B13" s="56" t="s">
        <v>55</v>
      </c>
      <c r="C13" s="56" t="s">
        <v>56</v>
      </c>
      <c r="D13" s="281" t="s">
        <v>57</v>
      </c>
      <c r="E13" s="55" t="s">
        <v>792</v>
      </c>
      <c r="F13" s="55" t="s">
        <v>605</v>
      </c>
    </row>
    <row r="14" spans="1:6" s="58" customFormat="1" ht="45.6" customHeight="1">
      <c r="A14" s="55">
        <v>6</v>
      </c>
      <c r="B14" s="56" t="s">
        <v>58</v>
      </c>
      <c r="C14" s="56" t="s">
        <v>764</v>
      </c>
      <c r="D14" s="282">
        <v>170190164</v>
      </c>
      <c r="E14" s="55" t="s">
        <v>604</v>
      </c>
      <c r="F14" s="56" t="s">
        <v>765</v>
      </c>
    </row>
    <row r="15" spans="1:6" s="58" customFormat="1" ht="45.6" customHeight="1">
      <c r="A15" s="55">
        <v>7</v>
      </c>
      <c r="B15" s="56" t="s">
        <v>59</v>
      </c>
      <c r="C15" s="56" t="s">
        <v>60</v>
      </c>
      <c r="D15" s="282">
        <v>170190201</v>
      </c>
      <c r="E15" s="55" t="s">
        <v>604</v>
      </c>
      <c r="F15" s="55" t="s">
        <v>605</v>
      </c>
    </row>
    <row r="16" spans="1:6" s="58" customFormat="1" ht="45.6" customHeight="1">
      <c r="A16" s="55">
        <v>8</v>
      </c>
      <c r="B16" s="56" t="s">
        <v>61</v>
      </c>
      <c r="C16" s="56" t="s">
        <v>650</v>
      </c>
      <c r="D16" s="282">
        <v>170190193</v>
      </c>
      <c r="E16" s="55" t="s">
        <v>604</v>
      </c>
      <c r="F16" s="55" t="s">
        <v>605</v>
      </c>
    </row>
    <row r="17" spans="1:6" s="58" customFormat="1" ht="45.6" customHeight="1">
      <c r="A17" s="55">
        <v>9</v>
      </c>
      <c r="B17" s="56" t="s">
        <v>62</v>
      </c>
      <c r="C17" s="56" t="s">
        <v>48</v>
      </c>
      <c r="D17" s="281" t="s">
        <v>63</v>
      </c>
      <c r="E17" s="55" t="s">
        <v>874</v>
      </c>
      <c r="F17" s="56" t="s">
        <v>64</v>
      </c>
    </row>
    <row r="18" spans="1:6" s="58" customFormat="1" ht="86.45" customHeight="1">
      <c r="A18" s="55">
        <v>10</v>
      </c>
      <c r="B18" s="56" t="s">
        <v>65</v>
      </c>
      <c r="C18" s="56" t="s">
        <v>838</v>
      </c>
      <c r="D18" s="55">
        <v>170272940</v>
      </c>
      <c r="E18" s="56" t="s">
        <v>839</v>
      </c>
      <c r="F18" s="56" t="s">
        <v>840</v>
      </c>
    </row>
    <row r="19" spans="1:6" s="58" customFormat="1" ht="45.6" customHeight="1">
      <c r="A19" s="55">
        <v>11</v>
      </c>
      <c r="B19" s="56" t="s">
        <v>66</v>
      </c>
      <c r="C19" s="56" t="s">
        <v>831</v>
      </c>
      <c r="D19" s="283" t="s">
        <v>67</v>
      </c>
      <c r="E19" s="462" t="s">
        <v>68</v>
      </c>
      <c r="F19" s="464" t="s">
        <v>69</v>
      </c>
    </row>
    <row r="20" spans="1:6" s="58" customFormat="1" ht="45.6" customHeight="1">
      <c r="A20" s="55" t="s">
        <v>70</v>
      </c>
      <c r="B20" s="56" t="s">
        <v>71</v>
      </c>
      <c r="C20" s="56" t="s">
        <v>72</v>
      </c>
      <c r="D20" s="284"/>
      <c r="E20" s="463"/>
      <c r="F20" s="465"/>
    </row>
    <row r="21" spans="1:6" s="57" customFormat="1" ht="45.6" customHeight="1">
      <c r="A21" s="55">
        <v>12</v>
      </c>
      <c r="B21" s="56" t="s">
        <v>73</v>
      </c>
      <c r="C21" s="56" t="s">
        <v>74</v>
      </c>
      <c r="D21" s="55">
        <v>520155510</v>
      </c>
      <c r="E21" s="55" t="s">
        <v>739</v>
      </c>
      <c r="F21" s="55" t="s">
        <v>786</v>
      </c>
    </row>
    <row r="22" spans="1:6" s="57" customFormat="1" ht="45.6" customHeight="1">
      <c r="A22" s="55">
        <v>13</v>
      </c>
      <c r="B22" s="56" t="s">
        <v>75</v>
      </c>
      <c r="C22" s="56" t="s">
        <v>76</v>
      </c>
      <c r="D22" s="55">
        <v>389020018</v>
      </c>
      <c r="E22" s="55" t="s">
        <v>589</v>
      </c>
      <c r="F22" s="56" t="s">
        <v>749</v>
      </c>
    </row>
    <row r="23" spans="1:6" s="57" customFormat="1" ht="57.6" customHeight="1">
      <c r="A23" s="55">
        <v>14</v>
      </c>
      <c r="B23" s="56" t="s">
        <v>77</v>
      </c>
      <c r="C23" s="56" t="s">
        <v>738</v>
      </c>
      <c r="D23" s="55">
        <v>389019972</v>
      </c>
      <c r="E23" s="55" t="s">
        <v>589</v>
      </c>
      <c r="F23" s="56" t="s">
        <v>749</v>
      </c>
    </row>
    <row r="24" spans="1:6" s="57" customFormat="1" ht="63" customHeight="1">
      <c r="A24" s="55">
        <v>15</v>
      </c>
      <c r="B24" s="56" t="s">
        <v>78</v>
      </c>
      <c r="C24" s="56" t="s">
        <v>886</v>
      </c>
      <c r="D24" s="55">
        <v>389609047</v>
      </c>
      <c r="E24" s="55" t="s">
        <v>739</v>
      </c>
      <c r="F24" s="55" t="s">
        <v>740</v>
      </c>
    </row>
  </sheetData>
  <mergeCells count="2">
    <mergeCell ref="E19:E20"/>
    <mergeCell ref="F19:F20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orientation="portrait" r:id="rId1"/>
  <headerFooter alignWithMargins="0">
    <oddFooter>&amp;CStrona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8"/>
  <sheetViews>
    <sheetView tabSelected="1" view="pageBreakPreview" topLeftCell="A11" zoomScaleNormal="100" zoomScaleSheetLayoutView="100" workbookViewId="0">
      <selection activeCell="K19" sqref="K19"/>
    </sheetView>
  </sheetViews>
  <sheetFormatPr defaultRowHeight="12.75"/>
  <cols>
    <col min="3" max="3" width="23.7109375" style="178" customWidth="1"/>
    <col min="4" max="4" width="25.42578125" style="178" customWidth="1"/>
    <col min="5" max="5" width="57.42578125" customWidth="1"/>
    <col min="259" max="260" width="19.28515625" customWidth="1"/>
    <col min="261" max="261" width="57.42578125" customWidth="1"/>
    <col min="515" max="516" width="19.28515625" customWidth="1"/>
    <col min="517" max="517" width="57.42578125" customWidth="1"/>
    <col min="771" max="772" width="19.28515625" customWidth="1"/>
    <col min="773" max="773" width="57.42578125" customWidth="1"/>
    <col min="1027" max="1028" width="19.28515625" customWidth="1"/>
    <col min="1029" max="1029" width="57.42578125" customWidth="1"/>
    <col min="1283" max="1284" width="19.28515625" customWidth="1"/>
    <col min="1285" max="1285" width="57.42578125" customWidth="1"/>
    <col min="1539" max="1540" width="19.28515625" customWidth="1"/>
    <col min="1541" max="1541" width="57.42578125" customWidth="1"/>
    <col min="1795" max="1796" width="19.28515625" customWidth="1"/>
    <col min="1797" max="1797" width="57.42578125" customWidth="1"/>
    <col min="2051" max="2052" width="19.28515625" customWidth="1"/>
    <col min="2053" max="2053" width="57.42578125" customWidth="1"/>
    <col min="2307" max="2308" width="19.28515625" customWidth="1"/>
    <col min="2309" max="2309" width="57.42578125" customWidth="1"/>
    <col min="2563" max="2564" width="19.28515625" customWidth="1"/>
    <col min="2565" max="2565" width="57.42578125" customWidth="1"/>
    <col min="2819" max="2820" width="19.28515625" customWidth="1"/>
    <col min="2821" max="2821" width="57.42578125" customWidth="1"/>
    <col min="3075" max="3076" width="19.28515625" customWidth="1"/>
    <col min="3077" max="3077" width="57.42578125" customWidth="1"/>
    <col min="3331" max="3332" width="19.28515625" customWidth="1"/>
    <col min="3333" max="3333" width="57.42578125" customWidth="1"/>
    <col min="3587" max="3588" width="19.28515625" customWidth="1"/>
    <col min="3589" max="3589" width="57.42578125" customWidth="1"/>
    <col min="3843" max="3844" width="19.28515625" customWidth="1"/>
    <col min="3845" max="3845" width="57.42578125" customWidth="1"/>
    <col min="4099" max="4100" width="19.28515625" customWidth="1"/>
    <col min="4101" max="4101" width="57.42578125" customWidth="1"/>
    <col min="4355" max="4356" width="19.28515625" customWidth="1"/>
    <col min="4357" max="4357" width="57.42578125" customWidth="1"/>
    <col min="4611" max="4612" width="19.28515625" customWidth="1"/>
    <col min="4613" max="4613" width="57.42578125" customWidth="1"/>
    <col min="4867" max="4868" width="19.28515625" customWidth="1"/>
    <col min="4869" max="4869" width="57.42578125" customWidth="1"/>
    <col min="5123" max="5124" width="19.28515625" customWidth="1"/>
    <col min="5125" max="5125" width="57.42578125" customWidth="1"/>
    <col min="5379" max="5380" width="19.28515625" customWidth="1"/>
    <col min="5381" max="5381" width="57.42578125" customWidth="1"/>
    <col min="5635" max="5636" width="19.28515625" customWidth="1"/>
    <col min="5637" max="5637" width="57.42578125" customWidth="1"/>
    <col min="5891" max="5892" width="19.28515625" customWidth="1"/>
    <col min="5893" max="5893" width="57.42578125" customWidth="1"/>
    <col min="6147" max="6148" width="19.28515625" customWidth="1"/>
    <col min="6149" max="6149" width="57.42578125" customWidth="1"/>
    <col min="6403" max="6404" width="19.28515625" customWidth="1"/>
    <col min="6405" max="6405" width="57.42578125" customWidth="1"/>
    <col min="6659" max="6660" width="19.28515625" customWidth="1"/>
    <col min="6661" max="6661" width="57.42578125" customWidth="1"/>
    <col min="6915" max="6916" width="19.28515625" customWidth="1"/>
    <col min="6917" max="6917" width="57.42578125" customWidth="1"/>
    <col min="7171" max="7172" width="19.28515625" customWidth="1"/>
    <col min="7173" max="7173" width="57.42578125" customWidth="1"/>
    <col min="7427" max="7428" width="19.28515625" customWidth="1"/>
    <col min="7429" max="7429" width="57.42578125" customWidth="1"/>
    <col min="7683" max="7684" width="19.28515625" customWidth="1"/>
    <col min="7685" max="7685" width="57.42578125" customWidth="1"/>
    <col min="7939" max="7940" width="19.28515625" customWidth="1"/>
    <col min="7941" max="7941" width="57.42578125" customWidth="1"/>
    <col min="8195" max="8196" width="19.28515625" customWidth="1"/>
    <col min="8197" max="8197" width="57.42578125" customWidth="1"/>
    <col min="8451" max="8452" width="19.28515625" customWidth="1"/>
    <col min="8453" max="8453" width="57.42578125" customWidth="1"/>
    <col min="8707" max="8708" width="19.28515625" customWidth="1"/>
    <col min="8709" max="8709" width="57.42578125" customWidth="1"/>
    <col min="8963" max="8964" width="19.28515625" customWidth="1"/>
    <col min="8965" max="8965" width="57.42578125" customWidth="1"/>
    <col min="9219" max="9220" width="19.28515625" customWidth="1"/>
    <col min="9221" max="9221" width="57.42578125" customWidth="1"/>
    <col min="9475" max="9476" width="19.28515625" customWidth="1"/>
    <col min="9477" max="9477" width="57.42578125" customWidth="1"/>
    <col min="9731" max="9732" width="19.28515625" customWidth="1"/>
    <col min="9733" max="9733" width="57.42578125" customWidth="1"/>
    <col min="9987" max="9988" width="19.28515625" customWidth="1"/>
    <col min="9989" max="9989" width="57.42578125" customWidth="1"/>
    <col min="10243" max="10244" width="19.28515625" customWidth="1"/>
    <col min="10245" max="10245" width="57.42578125" customWidth="1"/>
    <col min="10499" max="10500" width="19.28515625" customWidth="1"/>
    <col min="10501" max="10501" width="57.42578125" customWidth="1"/>
    <col min="10755" max="10756" width="19.28515625" customWidth="1"/>
    <col min="10757" max="10757" width="57.42578125" customWidth="1"/>
    <col min="11011" max="11012" width="19.28515625" customWidth="1"/>
    <col min="11013" max="11013" width="57.42578125" customWidth="1"/>
    <col min="11267" max="11268" width="19.28515625" customWidth="1"/>
    <col min="11269" max="11269" width="57.42578125" customWidth="1"/>
    <col min="11523" max="11524" width="19.28515625" customWidth="1"/>
    <col min="11525" max="11525" width="57.42578125" customWidth="1"/>
    <col min="11779" max="11780" width="19.28515625" customWidth="1"/>
    <col min="11781" max="11781" width="57.42578125" customWidth="1"/>
    <col min="12035" max="12036" width="19.28515625" customWidth="1"/>
    <col min="12037" max="12037" width="57.42578125" customWidth="1"/>
    <col min="12291" max="12292" width="19.28515625" customWidth="1"/>
    <col min="12293" max="12293" width="57.42578125" customWidth="1"/>
    <col min="12547" max="12548" width="19.28515625" customWidth="1"/>
    <col min="12549" max="12549" width="57.42578125" customWidth="1"/>
    <col min="12803" max="12804" width="19.28515625" customWidth="1"/>
    <col min="12805" max="12805" width="57.42578125" customWidth="1"/>
    <col min="13059" max="13060" width="19.28515625" customWidth="1"/>
    <col min="13061" max="13061" width="57.42578125" customWidth="1"/>
    <col min="13315" max="13316" width="19.28515625" customWidth="1"/>
    <col min="13317" max="13317" width="57.42578125" customWidth="1"/>
    <col min="13571" max="13572" width="19.28515625" customWidth="1"/>
    <col min="13573" max="13573" width="57.42578125" customWidth="1"/>
    <col min="13827" max="13828" width="19.28515625" customWidth="1"/>
    <col min="13829" max="13829" width="57.42578125" customWidth="1"/>
    <col min="14083" max="14084" width="19.28515625" customWidth="1"/>
    <col min="14085" max="14085" width="57.42578125" customWidth="1"/>
    <col min="14339" max="14340" width="19.28515625" customWidth="1"/>
    <col min="14341" max="14341" width="57.42578125" customWidth="1"/>
    <col min="14595" max="14596" width="19.28515625" customWidth="1"/>
    <col min="14597" max="14597" width="57.42578125" customWidth="1"/>
    <col min="14851" max="14852" width="19.28515625" customWidth="1"/>
    <col min="14853" max="14853" width="57.42578125" customWidth="1"/>
    <col min="15107" max="15108" width="19.28515625" customWidth="1"/>
    <col min="15109" max="15109" width="57.42578125" customWidth="1"/>
    <col min="15363" max="15364" width="19.28515625" customWidth="1"/>
    <col min="15365" max="15365" width="57.42578125" customWidth="1"/>
    <col min="15619" max="15620" width="19.28515625" customWidth="1"/>
    <col min="15621" max="15621" width="57.42578125" customWidth="1"/>
    <col min="15875" max="15876" width="19.28515625" customWidth="1"/>
    <col min="15877" max="15877" width="57.42578125" customWidth="1"/>
    <col min="16131" max="16132" width="19.28515625" customWidth="1"/>
    <col min="16133" max="16133" width="57.42578125" customWidth="1"/>
  </cols>
  <sheetData>
    <row r="2" spans="1:5">
      <c r="A2" s="62"/>
      <c r="B2" s="62"/>
      <c r="C2" s="175"/>
      <c r="D2" s="175"/>
      <c r="E2" s="329" t="s">
        <v>1464</v>
      </c>
    </row>
    <row r="3" spans="1:5" ht="15" customHeight="1">
      <c r="A3" s="548"/>
      <c r="B3" s="548"/>
      <c r="C3" s="548"/>
      <c r="D3" s="548"/>
      <c r="E3" s="548"/>
    </row>
    <row r="4" spans="1:5">
      <c r="A4" s="62"/>
      <c r="B4" s="62"/>
      <c r="C4" s="175"/>
      <c r="D4" s="175"/>
      <c r="E4" s="62"/>
    </row>
    <row r="5" spans="1:5" ht="21" customHeight="1">
      <c r="A5" s="549" t="s">
        <v>1352</v>
      </c>
      <c r="B5" s="549"/>
      <c r="C5" s="549"/>
      <c r="D5" s="549"/>
      <c r="E5" s="549"/>
    </row>
    <row r="6" spans="1:5" ht="21" customHeight="1">
      <c r="A6" s="515"/>
      <c r="B6" s="551"/>
      <c r="C6" s="551"/>
      <c r="D6" s="551"/>
      <c r="E6" s="516"/>
    </row>
    <row r="7" spans="1:5" ht="28.15" customHeight="1">
      <c r="A7" s="3" t="s">
        <v>1259</v>
      </c>
      <c r="B7" s="3" t="s">
        <v>1260</v>
      </c>
      <c r="C7" s="3" t="s">
        <v>1261</v>
      </c>
      <c r="D7" s="3" t="s">
        <v>1262</v>
      </c>
      <c r="E7" s="3" t="s">
        <v>1263</v>
      </c>
    </row>
    <row r="8" spans="1:5" ht="24.75" customHeight="1">
      <c r="A8" s="546" t="s">
        <v>1264</v>
      </c>
      <c r="B8" s="547"/>
      <c r="C8" s="547"/>
      <c r="D8" s="547"/>
      <c r="E8" s="547"/>
    </row>
    <row r="9" spans="1:5" ht="27" customHeight="1">
      <c r="A9" s="468">
        <v>2021</v>
      </c>
      <c r="B9" s="224">
        <v>20</v>
      </c>
      <c r="C9" s="251">
        <v>65666.78</v>
      </c>
      <c r="D9" s="251">
        <v>0</v>
      </c>
      <c r="E9" s="69" t="s">
        <v>1265</v>
      </c>
    </row>
    <row r="10" spans="1:5" ht="27" customHeight="1">
      <c r="A10" s="468"/>
      <c r="B10" s="224">
        <v>20</v>
      </c>
      <c r="C10" s="251">
        <v>106636.85</v>
      </c>
      <c r="D10" s="205">
        <v>0</v>
      </c>
      <c r="E10" s="69" t="s">
        <v>1466</v>
      </c>
    </row>
    <row r="11" spans="1:5" ht="27" customHeight="1">
      <c r="A11" s="3"/>
      <c r="B11" s="224">
        <v>1</v>
      </c>
      <c r="C11" s="251">
        <v>1600</v>
      </c>
      <c r="D11" s="205">
        <v>0</v>
      </c>
      <c r="E11" s="69" t="s">
        <v>1363</v>
      </c>
    </row>
    <row r="12" spans="1:5" ht="26.25" customHeight="1">
      <c r="A12" s="543" t="s">
        <v>10</v>
      </c>
      <c r="B12" s="543"/>
      <c r="C12" s="422">
        <f>SUM(C9:C11)</f>
        <v>173903.63</v>
      </c>
      <c r="D12" s="423">
        <v>0</v>
      </c>
      <c r="E12" s="330"/>
    </row>
    <row r="13" spans="1:5" ht="27" customHeight="1">
      <c r="A13" s="486">
        <v>2022</v>
      </c>
      <c r="B13" s="224">
        <v>22</v>
      </c>
      <c r="C13" s="251">
        <v>40105.519999999997</v>
      </c>
      <c r="D13" s="424">
        <v>0</v>
      </c>
      <c r="E13" s="251" t="s">
        <v>1265</v>
      </c>
    </row>
    <row r="14" spans="1:5" ht="27" customHeight="1">
      <c r="A14" s="550"/>
      <c r="B14" s="224">
        <v>8</v>
      </c>
      <c r="C14" s="251">
        <v>75422.02</v>
      </c>
      <c r="D14" s="424">
        <v>41966.47</v>
      </c>
      <c r="E14" s="251" t="s">
        <v>1468</v>
      </c>
    </row>
    <row r="15" spans="1:5" ht="27" customHeight="1">
      <c r="A15" s="550"/>
      <c r="B15" s="224">
        <v>2</v>
      </c>
      <c r="C15" s="424">
        <v>2878</v>
      </c>
      <c r="D15" s="424">
        <v>0</v>
      </c>
      <c r="E15" s="251" t="s">
        <v>1362</v>
      </c>
    </row>
    <row r="16" spans="1:5" ht="24.75" customHeight="1">
      <c r="A16" s="543" t="s">
        <v>10</v>
      </c>
      <c r="B16" s="543"/>
      <c r="C16" s="422">
        <f>SUM(C13:C15)</f>
        <v>118405.54000000001</v>
      </c>
      <c r="D16" s="423">
        <f>SUM(D13:D15)</f>
        <v>41966.47</v>
      </c>
      <c r="E16" s="330"/>
    </row>
    <row r="17" spans="1:5" ht="27" customHeight="1">
      <c r="A17" s="486">
        <v>2023</v>
      </c>
      <c r="B17" s="69">
        <v>13</v>
      </c>
      <c r="C17" s="94">
        <f>27018.01+3891.9</f>
        <v>30909.91</v>
      </c>
      <c r="D17" s="94">
        <v>60000</v>
      </c>
      <c r="E17" s="69" t="s">
        <v>1265</v>
      </c>
    </row>
    <row r="18" spans="1:5" ht="27" customHeight="1">
      <c r="A18" s="550"/>
      <c r="B18" s="224">
        <v>11</v>
      </c>
      <c r="C18" s="251">
        <f>101575.32+3396.04</f>
        <v>104971.36</v>
      </c>
      <c r="D18" s="205">
        <v>0</v>
      </c>
      <c r="E18" s="69" t="s">
        <v>1467</v>
      </c>
    </row>
    <row r="19" spans="1:5" ht="27" customHeight="1">
      <c r="A19" s="487"/>
      <c r="B19" s="224">
        <v>1</v>
      </c>
      <c r="C19" s="251">
        <v>1850</v>
      </c>
      <c r="D19" s="205">
        <v>0</v>
      </c>
      <c r="E19" s="69" t="s">
        <v>1362</v>
      </c>
    </row>
    <row r="20" spans="1:5" ht="21.75" customHeight="1">
      <c r="A20" s="543" t="s">
        <v>10</v>
      </c>
      <c r="B20" s="543"/>
      <c r="C20" s="422">
        <f>SUM(C17:C19)</f>
        <v>137731.26999999999</v>
      </c>
      <c r="D20" s="423">
        <f>D19+D17</f>
        <v>60000</v>
      </c>
      <c r="E20" s="330"/>
    </row>
    <row r="21" spans="1:5" ht="27" customHeight="1">
      <c r="A21" s="468">
        <v>2024</v>
      </c>
      <c r="B21" s="224">
        <v>30</v>
      </c>
      <c r="C21" s="251">
        <v>2000</v>
      </c>
      <c r="D21" s="251">
        <v>15162.4</v>
      </c>
      <c r="E21" s="224" t="s">
        <v>1265</v>
      </c>
    </row>
    <row r="22" spans="1:5" ht="52.9" customHeight="1">
      <c r="A22" s="468"/>
      <c r="B22" s="224">
        <v>28</v>
      </c>
      <c r="C22" s="251">
        <v>130569.73</v>
      </c>
      <c r="D22" s="424" t="s">
        <v>1512</v>
      </c>
      <c r="E22" s="224" t="s">
        <v>1469</v>
      </c>
    </row>
    <row r="23" spans="1:5" s="57" customFormat="1" ht="19.5" customHeight="1">
      <c r="A23" s="543" t="s">
        <v>10</v>
      </c>
      <c r="B23" s="543"/>
      <c r="C23" s="422">
        <f>SUM(C21:C22)</f>
        <v>132569.72999999998</v>
      </c>
      <c r="D23" s="422">
        <f>295791.7+15162.4</f>
        <v>310954.10000000003</v>
      </c>
      <c r="E23" s="330"/>
    </row>
    <row r="24" spans="1:5" ht="20.45" customHeight="1">
      <c r="A24" s="545" t="s">
        <v>0</v>
      </c>
      <c r="B24" s="545"/>
      <c r="C24" s="425">
        <f>SUM(C12+C16+C20+C23)</f>
        <v>562610.17000000004</v>
      </c>
      <c r="D24" s="425">
        <f>SUM(D12+D16+D20+D23)</f>
        <v>412920.57000000007</v>
      </c>
      <c r="E24" s="331"/>
    </row>
    <row r="25" spans="1:5" ht="25.5" customHeight="1">
      <c r="A25" s="546" t="s">
        <v>1465</v>
      </c>
      <c r="B25" s="547"/>
      <c r="C25" s="547"/>
      <c r="D25" s="547"/>
      <c r="E25" s="547"/>
    </row>
    <row r="26" spans="1:5" ht="20.25" customHeight="1">
      <c r="A26" s="544">
        <v>2021</v>
      </c>
      <c r="B26" s="224">
        <v>0</v>
      </c>
      <c r="C26" s="251">
        <v>0</v>
      </c>
      <c r="D26" s="205">
        <v>0</v>
      </c>
      <c r="E26" s="224" t="s">
        <v>1266</v>
      </c>
    </row>
    <row r="27" spans="1:5" ht="20.25" customHeight="1">
      <c r="A27" s="544"/>
      <c r="B27" s="69">
        <v>1</v>
      </c>
      <c r="C27" s="94">
        <v>1232.24</v>
      </c>
      <c r="D27" s="205">
        <v>0</v>
      </c>
      <c r="E27" s="224" t="s">
        <v>1267</v>
      </c>
    </row>
    <row r="28" spans="1:5" ht="20.25" customHeight="1">
      <c r="A28" s="543" t="s">
        <v>10</v>
      </c>
      <c r="B28" s="543"/>
      <c r="C28" s="422">
        <f>C27+C26</f>
        <v>1232.24</v>
      </c>
      <c r="D28" s="423">
        <f>D26+D27</f>
        <v>0</v>
      </c>
      <c r="E28" s="330"/>
    </row>
    <row r="29" spans="1:5" ht="20.25" customHeight="1">
      <c r="A29" s="544">
        <v>2022</v>
      </c>
      <c r="B29" s="69">
        <v>0</v>
      </c>
      <c r="C29" s="94">
        <v>0</v>
      </c>
      <c r="D29" s="205">
        <v>0</v>
      </c>
      <c r="E29" s="224" t="s">
        <v>1266</v>
      </c>
    </row>
    <row r="30" spans="1:5" ht="20.25" customHeight="1">
      <c r="A30" s="544"/>
      <c r="B30" s="69">
        <v>0</v>
      </c>
      <c r="C30" s="94">
        <v>0</v>
      </c>
      <c r="D30" s="205">
        <v>0</v>
      </c>
      <c r="E30" s="69" t="s">
        <v>1267</v>
      </c>
    </row>
    <row r="31" spans="1:5" ht="20.25" customHeight="1">
      <c r="A31" s="543" t="s">
        <v>10</v>
      </c>
      <c r="B31" s="543"/>
      <c r="C31" s="422">
        <f>C29+C30</f>
        <v>0</v>
      </c>
      <c r="D31" s="423">
        <f>D30+D29</f>
        <v>0</v>
      </c>
      <c r="E31" s="330"/>
    </row>
    <row r="32" spans="1:5" ht="20.25" customHeight="1">
      <c r="A32" s="544">
        <v>2023</v>
      </c>
      <c r="B32" s="69">
        <v>0</v>
      </c>
      <c r="C32" s="94">
        <v>0</v>
      </c>
      <c r="D32" s="205">
        <v>0</v>
      </c>
      <c r="E32" s="224" t="s">
        <v>1266</v>
      </c>
    </row>
    <row r="33" spans="1:5" ht="20.25" customHeight="1">
      <c r="A33" s="544"/>
      <c r="B33" s="69">
        <v>0</v>
      </c>
      <c r="C33" s="94">
        <v>0</v>
      </c>
      <c r="D33" s="205">
        <v>0</v>
      </c>
      <c r="E33" s="69" t="s">
        <v>1267</v>
      </c>
    </row>
    <row r="34" spans="1:5" ht="20.25" customHeight="1">
      <c r="A34" s="543" t="s">
        <v>10</v>
      </c>
      <c r="B34" s="543"/>
      <c r="C34" s="422">
        <f>C33+C32</f>
        <v>0</v>
      </c>
      <c r="D34" s="423">
        <f>D33+D32</f>
        <v>0</v>
      </c>
      <c r="E34" s="330"/>
    </row>
    <row r="35" spans="1:5" ht="20.25" customHeight="1">
      <c r="A35" s="544">
        <v>2024</v>
      </c>
      <c r="B35" s="224">
        <v>0</v>
      </c>
      <c r="C35" s="251">
        <v>0</v>
      </c>
      <c r="D35" s="205">
        <v>0</v>
      </c>
      <c r="E35" s="224" t="s">
        <v>1266</v>
      </c>
    </row>
    <row r="36" spans="1:5" ht="20.25" customHeight="1">
      <c r="A36" s="544"/>
      <c r="B36" s="224">
        <v>0</v>
      </c>
      <c r="C36" s="251">
        <v>0</v>
      </c>
      <c r="D36" s="205">
        <v>0</v>
      </c>
      <c r="E36" s="224" t="s">
        <v>1267</v>
      </c>
    </row>
    <row r="37" spans="1:5" ht="20.25" customHeight="1">
      <c r="A37" s="543" t="s">
        <v>10</v>
      </c>
      <c r="B37" s="543"/>
      <c r="C37" s="422">
        <f>SUM(C35:C36)</f>
        <v>0</v>
      </c>
      <c r="D37" s="423">
        <f>SUM(D35:D36)</f>
        <v>0</v>
      </c>
      <c r="E37" s="330"/>
    </row>
    <row r="38" spans="1:5" ht="19.899999999999999" customHeight="1">
      <c r="A38" s="545" t="s">
        <v>0</v>
      </c>
      <c r="B38" s="545"/>
      <c r="C38" s="425">
        <f>SUM(C37,C34,C31,C28)</f>
        <v>1232.24</v>
      </c>
      <c r="D38" s="425">
        <f>SUM(D28+D31+D34+D37)</f>
        <v>0</v>
      </c>
      <c r="E38" s="331"/>
    </row>
  </sheetData>
  <mergeCells count="23">
    <mergeCell ref="A24:B24"/>
    <mergeCell ref="A3:E3"/>
    <mergeCell ref="A5:E5"/>
    <mergeCell ref="A8:E8"/>
    <mergeCell ref="A9:A10"/>
    <mergeCell ref="A12:B12"/>
    <mergeCell ref="A13:A15"/>
    <mergeCell ref="A16:B16"/>
    <mergeCell ref="A17:A19"/>
    <mergeCell ref="A20:B20"/>
    <mergeCell ref="A21:A22"/>
    <mergeCell ref="A23:B23"/>
    <mergeCell ref="A6:E6"/>
    <mergeCell ref="A34:B34"/>
    <mergeCell ref="A35:A36"/>
    <mergeCell ref="A37:B37"/>
    <mergeCell ref="A38:B38"/>
    <mergeCell ref="A25:E25"/>
    <mergeCell ref="A26:A27"/>
    <mergeCell ref="A28:B28"/>
    <mergeCell ref="A29:A30"/>
    <mergeCell ref="A31:B31"/>
    <mergeCell ref="A32:A33"/>
  </mergeCells>
  <pageMargins left="0.7" right="0.7" top="0.75" bottom="0.75" header="0.3" footer="0.3"/>
  <pageSetup paperSize="9" scale="7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A25"/>
  <sheetViews>
    <sheetView view="pageBreakPreview" topLeftCell="J14" zoomScaleNormal="100" zoomScaleSheetLayoutView="100" workbookViewId="0">
      <selection activeCell="A8" sqref="A8:XFD8"/>
    </sheetView>
  </sheetViews>
  <sheetFormatPr defaultColWidth="9.140625" defaultRowHeight="12.75"/>
  <cols>
    <col min="1" max="1" width="4.5703125" style="62" customWidth="1"/>
    <col min="2" max="2" width="14.85546875" style="62" customWidth="1"/>
    <col min="3" max="3" width="14" style="62" customWidth="1"/>
    <col min="4" max="4" width="21.85546875" style="377" customWidth="1"/>
    <col min="5" max="5" width="10.85546875" style="62" customWidth="1"/>
    <col min="6" max="6" width="13.5703125" style="62" customWidth="1"/>
    <col min="7" max="7" width="9.7109375" style="175" customWidth="1"/>
    <col min="8" max="8" width="12" style="376" customWidth="1"/>
    <col min="9" max="9" width="12" style="62" customWidth="1"/>
    <col min="10" max="10" width="13.140625" style="62" customWidth="1"/>
    <col min="11" max="11" width="11.5703125" style="175" customWidth="1"/>
    <col min="12" max="12" width="11.42578125" style="62" customWidth="1"/>
    <col min="13" max="13" width="10.85546875" style="175" customWidth="1"/>
    <col min="14" max="14" width="15.140625" style="62" customWidth="1"/>
    <col min="15" max="15" width="14.5703125" style="376" customWidth="1"/>
    <col min="16" max="16" width="10.7109375" style="62" customWidth="1"/>
    <col min="17" max="17" width="11.28515625" style="62" customWidth="1"/>
    <col min="18" max="18" width="15.28515625" style="62" customWidth="1"/>
    <col min="19" max="19" width="10.7109375" style="62" customWidth="1"/>
    <col min="20" max="20" width="14.7109375" style="62" customWidth="1"/>
    <col min="21" max="21" width="10.140625" style="62" customWidth="1"/>
    <col min="22" max="22" width="10.85546875" style="62" customWidth="1"/>
    <col min="23" max="26" width="10.28515625" style="62" customWidth="1"/>
    <col min="27" max="30" width="8" style="62" customWidth="1"/>
    <col min="31" max="16384" width="9.140625" style="62"/>
  </cols>
  <sheetData>
    <row r="7" spans="1:27" customFormat="1" ht="18">
      <c r="A7" s="413" t="s">
        <v>1487</v>
      </c>
      <c r="B7" s="62"/>
      <c r="C7" s="62"/>
      <c r="D7" s="377"/>
      <c r="E7" s="62"/>
      <c r="F7" s="62"/>
      <c r="G7" s="62"/>
      <c r="H7" s="62"/>
      <c r="I7" s="412"/>
      <c r="J7" s="412"/>
      <c r="K7" s="175"/>
      <c r="L7" s="62"/>
      <c r="M7" s="376"/>
      <c r="N7" s="62"/>
      <c r="O7" s="62"/>
      <c r="P7" s="62"/>
      <c r="Q7" s="62"/>
      <c r="R7" s="175"/>
      <c r="S7" s="62"/>
      <c r="T7" s="62"/>
      <c r="U7" s="62"/>
      <c r="V7" s="62"/>
      <c r="W7" s="62"/>
      <c r="X7" s="62"/>
      <c r="Y7" s="62"/>
      <c r="Z7" s="62"/>
      <c r="AA7" s="62"/>
    </row>
    <row r="8" spans="1:27" customFormat="1" ht="18" customHeight="1" thickBot="1">
      <c r="A8" s="556" t="s">
        <v>1456</v>
      </c>
      <c r="B8" s="556"/>
      <c r="C8" s="556"/>
      <c r="D8" s="556"/>
      <c r="E8" s="556"/>
      <c r="F8" s="556"/>
      <c r="G8" s="556"/>
      <c r="H8" s="556"/>
      <c r="I8" s="556"/>
      <c r="J8" s="411"/>
      <c r="K8" s="175"/>
      <c r="L8" s="62"/>
      <c r="M8" s="376"/>
      <c r="N8" s="62"/>
      <c r="O8" s="62"/>
      <c r="P8" s="62"/>
      <c r="Q8" s="62"/>
      <c r="R8" s="175"/>
      <c r="S8" s="62"/>
      <c r="T8" s="62"/>
      <c r="U8" s="62"/>
      <c r="V8" s="62"/>
      <c r="W8" s="62"/>
      <c r="X8" s="62"/>
      <c r="Y8" s="62"/>
      <c r="Z8" s="62"/>
      <c r="AA8" s="62"/>
    </row>
    <row r="9" spans="1:27" customFormat="1">
      <c r="A9" s="561" t="s">
        <v>11</v>
      </c>
      <c r="B9" s="552" t="s">
        <v>1455</v>
      </c>
      <c r="C9" s="552" t="s">
        <v>1454</v>
      </c>
      <c r="D9" s="552" t="s">
        <v>1453</v>
      </c>
      <c r="E9" s="552" t="s">
        <v>1452</v>
      </c>
      <c r="F9" s="552" t="s">
        <v>1451</v>
      </c>
      <c r="G9" s="552" t="s">
        <v>1450</v>
      </c>
      <c r="H9" s="552" t="s">
        <v>1449</v>
      </c>
      <c r="I9" s="552" t="s">
        <v>1448</v>
      </c>
      <c r="J9" s="552" t="s">
        <v>1447</v>
      </c>
      <c r="K9" s="552" t="s">
        <v>1446</v>
      </c>
      <c r="L9" s="564" t="s">
        <v>1445</v>
      </c>
      <c r="M9" s="572" t="s">
        <v>11</v>
      </c>
      <c r="N9" s="554" t="s">
        <v>1444</v>
      </c>
      <c r="O9" s="552" t="s">
        <v>1443</v>
      </c>
      <c r="P9" s="554" t="s">
        <v>1442</v>
      </c>
      <c r="Q9" s="554" t="s">
        <v>1441</v>
      </c>
      <c r="R9" s="552" t="s">
        <v>1486</v>
      </c>
      <c r="S9" s="554" t="s">
        <v>1440</v>
      </c>
      <c r="T9" s="554"/>
      <c r="U9" s="554" t="s">
        <v>1439</v>
      </c>
      <c r="V9" s="554"/>
      <c r="W9" s="564" t="s">
        <v>1438</v>
      </c>
      <c r="X9" s="565"/>
      <c r="Y9" s="565"/>
      <c r="Z9" s="566"/>
      <c r="AA9" s="557" t="s">
        <v>1437</v>
      </c>
    </row>
    <row r="10" spans="1:27" customFormat="1">
      <c r="A10" s="562"/>
      <c r="B10" s="550"/>
      <c r="C10" s="550"/>
      <c r="D10" s="550"/>
      <c r="E10" s="550"/>
      <c r="F10" s="550"/>
      <c r="G10" s="550"/>
      <c r="H10" s="550"/>
      <c r="I10" s="550"/>
      <c r="J10" s="550"/>
      <c r="K10" s="550"/>
      <c r="L10" s="570"/>
      <c r="M10" s="573"/>
      <c r="N10" s="468"/>
      <c r="O10" s="550"/>
      <c r="P10" s="468"/>
      <c r="Q10" s="468"/>
      <c r="R10" s="550"/>
      <c r="S10" s="468"/>
      <c r="T10" s="468"/>
      <c r="U10" s="468"/>
      <c r="V10" s="468"/>
      <c r="W10" s="567"/>
      <c r="X10" s="568"/>
      <c r="Y10" s="568"/>
      <c r="Z10" s="569"/>
      <c r="AA10" s="558"/>
    </row>
    <row r="11" spans="1:27" customFormat="1" ht="13.5" thickBot="1">
      <c r="A11" s="563"/>
      <c r="B11" s="553"/>
      <c r="C11" s="553"/>
      <c r="D11" s="553"/>
      <c r="E11" s="553"/>
      <c r="F11" s="553"/>
      <c r="G11" s="553"/>
      <c r="H11" s="553"/>
      <c r="I11" s="553"/>
      <c r="J11" s="553"/>
      <c r="K11" s="553"/>
      <c r="L11" s="571"/>
      <c r="M11" s="574"/>
      <c r="N11" s="555"/>
      <c r="O11" s="553"/>
      <c r="P11" s="555"/>
      <c r="Q11" s="555"/>
      <c r="R11" s="553"/>
      <c r="S11" s="410" t="s">
        <v>1436</v>
      </c>
      <c r="T11" s="410" t="s">
        <v>1435</v>
      </c>
      <c r="U11" s="410" t="s">
        <v>1436</v>
      </c>
      <c r="V11" s="410" t="s">
        <v>1435</v>
      </c>
      <c r="W11" s="409" t="s">
        <v>1434</v>
      </c>
      <c r="X11" s="409" t="s">
        <v>1433</v>
      </c>
      <c r="Y11" s="409" t="s">
        <v>1432</v>
      </c>
      <c r="Z11" s="409" t="s">
        <v>1431</v>
      </c>
      <c r="AA11" s="559"/>
    </row>
    <row r="12" spans="1:27" customFormat="1" ht="21.6" customHeight="1">
      <c r="A12" s="560" t="s">
        <v>85</v>
      </c>
      <c r="B12" s="560"/>
      <c r="C12" s="560"/>
      <c r="D12" s="560"/>
      <c r="E12" s="560"/>
      <c r="F12" s="560"/>
      <c r="G12" s="560"/>
      <c r="H12" s="560"/>
      <c r="I12" s="560"/>
      <c r="J12" s="560"/>
      <c r="K12" s="560"/>
      <c r="L12" s="560"/>
      <c r="M12" s="408"/>
      <c r="N12" s="407"/>
      <c r="O12" s="407"/>
      <c r="P12" s="407"/>
      <c r="Q12" s="407"/>
      <c r="R12" s="406"/>
      <c r="S12" s="405"/>
      <c r="T12" s="405"/>
      <c r="U12" s="405"/>
      <c r="V12" s="405"/>
      <c r="W12" s="405"/>
      <c r="X12" s="405"/>
      <c r="Y12" s="405"/>
      <c r="Z12" s="405"/>
      <c r="AA12" s="405"/>
    </row>
    <row r="13" spans="1:27" customFormat="1" ht="22.9" customHeight="1">
      <c r="A13" s="69">
        <v>1</v>
      </c>
      <c r="B13" s="70" t="s">
        <v>1430</v>
      </c>
      <c r="C13" s="70" t="s">
        <v>1429</v>
      </c>
      <c r="D13" s="70" t="s">
        <v>1428</v>
      </c>
      <c r="E13" s="70" t="s">
        <v>1427</v>
      </c>
      <c r="F13" s="70" t="s">
        <v>1426</v>
      </c>
      <c r="G13" s="403" t="s">
        <v>1424</v>
      </c>
      <c r="H13" s="70">
        <v>2009</v>
      </c>
      <c r="I13" s="70" t="s">
        <v>1425</v>
      </c>
      <c r="J13" s="403" t="s">
        <v>1424</v>
      </c>
      <c r="K13" s="403" t="s">
        <v>1424</v>
      </c>
      <c r="L13" s="404" t="s">
        <v>1423</v>
      </c>
      <c r="M13" s="70">
        <v>1</v>
      </c>
      <c r="N13" s="70"/>
      <c r="O13" s="70"/>
      <c r="P13" s="70"/>
      <c r="Q13" s="70"/>
      <c r="R13" s="403"/>
      <c r="S13" s="3" t="s">
        <v>1472</v>
      </c>
      <c r="T13" s="3" t="s">
        <v>1473</v>
      </c>
      <c r="U13" s="373"/>
      <c r="V13" s="373"/>
      <c r="W13" s="77" t="s">
        <v>1370</v>
      </c>
      <c r="X13" s="28"/>
      <c r="Y13" s="28"/>
      <c r="Z13" s="28"/>
      <c r="AA13" s="28"/>
    </row>
    <row r="14" spans="1:27" customFormat="1" ht="38.25">
      <c r="A14" s="69">
        <v>2</v>
      </c>
      <c r="B14" s="69" t="s">
        <v>1422</v>
      </c>
      <c r="C14" s="69" t="s">
        <v>1421</v>
      </c>
      <c r="D14" s="69" t="s">
        <v>1420</v>
      </c>
      <c r="E14" s="69" t="s">
        <v>1419</v>
      </c>
      <c r="F14" s="69" t="s">
        <v>1396</v>
      </c>
      <c r="G14" s="69">
        <v>1968</v>
      </c>
      <c r="H14" s="69">
        <v>2015</v>
      </c>
      <c r="I14" s="69" t="s">
        <v>1418</v>
      </c>
      <c r="J14" s="69" t="s">
        <v>1417</v>
      </c>
      <c r="K14" s="69">
        <v>7</v>
      </c>
      <c r="L14" s="199" t="s">
        <v>1416</v>
      </c>
      <c r="M14" s="69">
        <v>2</v>
      </c>
      <c r="N14" s="69" t="s">
        <v>1415</v>
      </c>
      <c r="O14" s="69" t="s">
        <v>51</v>
      </c>
      <c r="P14" s="69" t="s">
        <v>1471</v>
      </c>
      <c r="Q14" s="69" t="s">
        <v>1414</v>
      </c>
      <c r="R14" s="421">
        <v>48800</v>
      </c>
      <c r="S14" s="3" t="s">
        <v>1474</v>
      </c>
      <c r="T14" s="3" t="s">
        <v>1475</v>
      </c>
      <c r="U14" s="3" t="s">
        <v>1474</v>
      </c>
      <c r="V14" s="3" t="s">
        <v>1475</v>
      </c>
      <c r="W14" s="77" t="s">
        <v>1370</v>
      </c>
      <c r="X14" s="77" t="s">
        <v>1370</v>
      </c>
      <c r="Y14" s="77" t="s">
        <v>1370</v>
      </c>
      <c r="Z14" s="77" t="s">
        <v>1370</v>
      </c>
      <c r="AA14" s="77" t="s">
        <v>1370</v>
      </c>
    </row>
    <row r="15" spans="1:27" customFormat="1" ht="26.45" customHeight="1">
      <c r="A15" s="469" t="s">
        <v>296</v>
      </c>
      <c r="B15" s="469"/>
      <c r="C15" s="469"/>
      <c r="D15" s="469"/>
      <c r="E15" s="469"/>
      <c r="F15" s="469"/>
      <c r="G15" s="469"/>
      <c r="H15" s="469"/>
      <c r="I15" s="469"/>
      <c r="J15" s="469"/>
      <c r="K15" s="469"/>
      <c r="L15" s="469"/>
      <c r="M15" s="396"/>
      <c r="N15" s="395"/>
      <c r="O15" s="395"/>
      <c r="P15" s="395"/>
      <c r="Q15" s="395"/>
      <c r="R15" s="395"/>
      <c r="S15" s="395"/>
      <c r="T15" s="395"/>
      <c r="U15" s="395"/>
      <c r="V15" s="395"/>
      <c r="W15" s="395"/>
      <c r="X15" s="395"/>
      <c r="Y15" s="395"/>
      <c r="Z15" s="395"/>
      <c r="AA15" s="402"/>
    </row>
    <row r="16" spans="1:27" customFormat="1" ht="23.45" customHeight="1">
      <c r="A16" s="77">
        <v>1</v>
      </c>
      <c r="B16" s="77" t="s">
        <v>1408</v>
      </c>
      <c r="C16" s="77" t="s">
        <v>1413</v>
      </c>
      <c r="D16" s="314" t="s">
        <v>1412</v>
      </c>
      <c r="E16" s="314" t="s">
        <v>1411</v>
      </c>
      <c r="F16" s="69" t="s">
        <v>1410</v>
      </c>
      <c r="G16" s="77">
        <v>1758</v>
      </c>
      <c r="H16" s="77">
        <v>2010</v>
      </c>
      <c r="I16" s="77" t="s">
        <v>1409</v>
      </c>
      <c r="J16" s="77"/>
      <c r="K16" s="401"/>
      <c r="L16" s="401"/>
      <c r="M16" s="70">
        <v>1</v>
      </c>
      <c r="N16" s="314"/>
      <c r="O16" s="314"/>
      <c r="P16" s="77">
        <v>144945</v>
      </c>
      <c r="Q16" s="314"/>
      <c r="R16" s="398">
        <v>30800</v>
      </c>
      <c r="S16" s="397" t="s">
        <v>1476</v>
      </c>
      <c r="T16" s="397" t="s">
        <v>1477</v>
      </c>
      <c r="U16" s="397" t="s">
        <v>1476</v>
      </c>
      <c r="V16" s="397" t="s">
        <v>1477</v>
      </c>
      <c r="W16" s="77" t="s">
        <v>1370</v>
      </c>
      <c r="X16" s="77" t="s">
        <v>1370</v>
      </c>
      <c r="Y16" s="77" t="s">
        <v>1370</v>
      </c>
      <c r="Z16" s="314"/>
      <c r="AA16" s="314"/>
    </row>
    <row r="17" spans="1:27" customFormat="1" ht="25.5">
      <c r="A17" s="77">
        <v>2</v>
      </c>
      <c r="B17" s="77" t="s">
        <v>1408</v>
      </c>
      <c r="C17" s="77" t="s">
        <v>1407</v>
      </c>
      <c r="D17" s="314" t="s">
        <v>1406</v>
      </c>
      <c r="E17" s="314" t="s">
        <v>1405</v>
      </c>
      <c r="F17" s="69" t="s">
        <v>1404</v>
      </c>
      <c r="G17" s="77"/>
      <c r="H17" s="77">
        <v>2010</v>
      </c>
      <c r="I17" s="77" t="s">
        <v>1403</v>
      </c>
      <c r="J17" s="77"/>
      <c r="K17" s="401"/>
      <c r="L17" s="400" t="s">
        <v>1402</v>
      </c>
      <c r="M17" s="69">
        <v>2</v>
      </c>
      <c r="N17" s="314"/>
      <c r="O17" s="314"/>
      <c r="P17" s="314"/>
      <c r="Q17" s="399"/>
      <c r="R17" s="398">
        <v>5800</v>
      </c>
      <c r="S17" s="397" t="s">
        <v>1476</v>
      </c>
      <c r="T17" s="397" t="s">
        <v>1477</v>
      </c>
      <c r="U17" s="397" t="s">
        <v>1476</v>
      </c>
      <c r="V17" s="397" t="s">
        <v>1477</v>
      </c>
      <c r="W17" s="77" t="s">
        <v>1370</v>
      </c>
      <c r="X17" s="314"/>
      <c r="Y17" s="77" t="s">
        <v>1370</v>
      </c>
      <c r="Z17" s="314"/>
      <c r="AA17" s="314"/>
    </row>
    <row r="18" spans="1:27" customFormat="1" ht="18.600000000000001" customHeight="1">
      <c r="A18" s="469" t="s">
        <v>1401</v>
      </c>
      <c r="B18" s="469"/>
      <c r="C18" s="469"/>
      <c r="D18" s="469"/>
      <c r="E18" s="469"/>
      <c r="F18" s="469"/>
      <c r="G18" s="469"/>
      <c r="H18" s="469"/>
      <c r="I18" s="469"/>
      <c r="J18" s="469"/>
      <c r="K18" s="469"/>
      <c r="L18" s="469"/>
      <c r="M18" s="396"/>
      <c r="N18" s="395"/>
      <c r="O18" s="395"/>
      <c r="P18" s="395"/>
      <c r="Q18" s="395"/>
      <c r="R18" s="395"/>
      <c r="S18" s="395"/>
      <c r="T18" s="395"/>
      <c r="U18" s="395"/>
      <c r="V18" s="395"/>
      <c r="W18" s="395"/>
      <c r="X18" s="395"/>
      <c r="Y18" s="395"/>
      <c r="Z18" s="395"/>
      <c r="AA18" s="395"/>
    </row>
    <row r="19" spans="1:27" customFormat="1" ht="27" customHeight="1">
      <c r="A19" s="69">
        <v>1</v>
      </c>
      <c r="B19" s="394" t="s">
        <v>1400</v>
      </c>
      <c r="C19" s="394" t="s">
        <v>1399</v>
      </c>
      <c r="D19" s="394" t="s">
        <v>1398</v>
      </c>
      <c r="E19" s="394" t="s">
        <v>1397</v>
      </c>
      <c r="F19" s="394" t="s">
        <v>1396</v>
      </c>
      <c r="G19" s="394">
        <v>1461</v>
      </c>
      <c r="H19" s="394">
        <v>2012</v>
      </c>
      <c r="I19" s="389">
        <v>41107</v>
      </c>
      <c r="J19" s="389" t="s">
        <v>1395</v>
      </c>
      <c r="K19" s="394">
        <v>5</v>
      </c>
      <c r="L19" s="393"/>
      <c r="M19" s="394">
        <v>1</v>
      </c>
      <c r="N19" s="394" t="s">
        <v>1394</v>
      </c>
      <c r="O19" s="393" t="s">
        <v>153</v>
      </c>
      <c r="P19" s="392">
        <v>82145</v>
      </c>
      <c r="Q19" s="387" t="s">
        <v>1386</v>
      </c>
      <c r="R19" s="94">
        <v>23600</v>
      </c>
      <c r="S19" s="391" t="s">
        <v>1478</v>
      </c>
      <c r="T19" s="390" t="s">
        <v>1479</v>
      </c>
      <c r="U19" s="391" t="s">
        <v>1478</v>
      </c>
      <c r="V19" s="390" t="s">
        <v>1479</v>
      </c>
      <c r="W19" s="77" t="s">
        <v>1370</v>
      </c>
      <c r="X19" s="77" t="s">
        <v>1370</v>
      </c>
      <c r="Y19" s="245" t="s">
        <v>1370</v>
      </c>
      <c r="Z19" s="245" t="s">
        <v>1370</v>
      </c>
      <c r="AA19" s="314"/>
    </row>
    <row r="20" spans="1:27" customFormat="1" ht="27" customHeight="1">
      <c r="A20" s="69">
        <v>2</v>
      </c>
      <c r="B20" s="382" t="s">
        <v>1393</v>
      </c>
      <c r="C20" s="382" t="s">
        <v>1392</v>
      </c>
      <c r="D20" s="382" t="s">
        <v>1391</v>
      </c>
      <c r="E20" s="382" t="s">
        <v>1390</v>
      </c>
      <c r="F20" s="382" t="s">
        <v>1389</v>
      </c>
      <c r="G20" s="382">
        <v>1995</v>
      </c>
      <c r="H20" s="382">
        <v>2012</v>
      </c>
      <c r="I20" s="384">
        <v>41290</v>
      </c>
      <c r="J20" s="389" t="s">
        <v>1388</v>
      </c>
      <c r="K20" s="382">
        <v>3</v>
      </c>
      <c r="L20" s="383"/>
      <c r="M20" s="382">
        <v>2</v>
      </c>
      <c r="N20" s="382" t="s">
        <v>1387</v>
      </c>
      <c r="O20" s="383" t="s">
        <v>153</v>
      </c>
      <c r="P20" s="388">
        <v>48634</v>
      </c>
      <c r="Q20" s="387" t="s">
        <v>1386</v>
      </c>
      <c r="R20" s="94">
        <v>30100</v>
      </c>
      <c r="S20" s="381" t="s">
        <v>1480</v>
      </c>
      <c r="T20" s="380" t="s">
        <v>1481</v>
      </c>
      <c r="U20" s="381" t="s">
        <v>1480</v>
      </c>
      <c r="V20" s="380" t="s">
        <v>1481</v>
      </c>
      <c r="W20" s="77" t="s">
        <v>1370</v>
      </c>
      <c r="X20" s="77" t="s">
        <v>1370</v>
      </c>
      <c r="Y20" s="245" t="s">
        <v>1370</v>
      </c>
      <c r="Z20" s="245" t="s">
        <v>1370</v>
      </c>
      <c r="AA20" s="378"/>
    </row>
    <row r="21" spans="1:27" customFormat="1" ht="27" customHeight="1">
      <c r="A21" s="69">
        <v>3</v>
      </c>
      <c r="B21" s="382" t="s">
        <v>1385</v>
      </c>
      <c r="C21" s="382" t="s">
        <v>1384</v>
      </c>
      <c r="D21" s="382" t="s">
        <v>1383</v>
      </c>
      <c r="E21" s="382" t="s">
        <v>1382</v>
      </c>
      <c r="F21" s="382" t="s">
        <v>1381</v>
      </c>
      <c r="G21" s="382"/>
      <c r="H21" s="382">
        <v>2008</v>
      </c>
      <c r="I21" s="384">
        <v>39604</v>
      </c>
      <c r="J21" s="384"/>
      <c r="K21" s="382">
        <v>1</v>
      </c>
      <c r="L21" s="383"/>
      <c r="M21" s="382">
        <v>3</v>
      </c>
      <c r="N21" s="382" t="s">
        <v>1380</v>
      </c>
      <c r="O21" s="383" t="s">
        <v>153</v>
      </c>
      <c r="P21" s="388">
        <v>3572</v>
      </c>
      <c r="Q21" s="387"/>
      <c r="R21" s="94">
        <v>18900</v>
      </c>
      <c r="S21" s="381" t="s">
        <v>1482</v>
      </c>
      <c r="T21" s="380" t="s">
        <v>1483</v>
      </c>
      <c r="U21" s="381" t="s">
        <v>1482</v>
      </c>
      <c r="V21" s="380" t="s">
        <v>1483</v>
      </c>
      <c r="W21" s="77" t="s">
        <v>1370</v>
      </c>
      <c r="X21" s="77" t="s">
        <v>1370</v>
      </c>
      <c r="Y21" s="245" t="s">
        <v>1370</v>
      </c>
      <c r="Z21" s="386"/>
      <c r="AA21" s="378"/>
    </row>
    <row r="22" spans="1:27" customFormat="1" ht="27" customHeight="1">
      <c r="A22" s="69">
        <v>4</v>
      </c>
      <c r="B22" s="382" t="s">
        <v>1379</v>
      </c>
      <c r="C22" s="382" t="s">
        <v>1375</v>
      </c>
      <c r="D22" s="382">
        <v>110071</v>
      </c>
      <c r="E22" s="382" t="s">
        <v>1378</v>
      </c>
      <c r="F22" s="382" t="s">
        <v>1372</v>
      </c>
      <c r="G22" s="382"/>
      <c r="H22" s="382">
        <v>2011</v>
      </c>
      <c r="I22" s="384">
        <v>40949</v>
      </c>
      <c r="J22" s="384"/>
      <c r="K22" s="382"/>
      <c r="L22" s="383"/>
      <c r="M22" s="382">
        <v>4</v>
      </c>
      <c r="N22" s="382" t="s">
        <v>1377</v>
      </c>
      <c r="O22" s="382" t="s">
        <v>153</v>
      </c>
      <c r="P22" s="385"/>
      <c r="Q22" s="382"/>
      <c r="R22" s="128"/>
      <c r="S22" s="381" t="s">
        <v>1484</v>
      </c>
      <c r="T22" s="380" t="s">
        <v>1485</v>
      </c>
      <c r="U22" s="379"/>
      <c r="V22" s="379"/>
      <c r="W22" s="77" t="s">
        <v>1370</v>
      </c>
      <c r="X22" s="314"/>
      <c r="Y22" s="378"/>
      <c r="Z22" s="378"/>
      <c r="AA22" s="378"/>
    </row>
    <row r="23" spans="1:27" customFormat="1" ht="27" customHeight="1">
      <c r="A23" s="69">
        <v>5</v>
      </c>
      <c r="B23" s="382" t="s">
        <v>1376</v>
      </c>
      <c r="C23" s="382" t="s">
        <v>1375</v>
      </c>
      <c r="D23" s="382" t="s">
        <v>1374</v>
      </c>
      <c r="E23" s="382" t="s">
        <v>1373</v>
      </c>
      <c r="F23" s="382" t="s">
        <v>1372</v>
      </c>
      <c r="G23" s="382"/>
      <c r="H23" s="382">
        <v>1990</v>
      </c>
      <c r="I23" s="384">
        <v>32966</v>
      </c>
      <c r="J23" s="384"/>
      <c r="K23" s="382"/>
      <c r="L23" s="383"/>
      <c r="M23" s="382">
        <v>5</v>
      </c>
      <c r="N23" s="382" t="s">
        <v>1371</v>
      </c>
      <c r="O23" s="382" t="s">
        <v>153</v>
      </c>
      <c r="P23" s="382"/>
      <c r="Q23" s="382" t="s">
        <v>280</v>
      </c>
      <c r="R23" s="128"/>
      <c r="S23" s="381" t="s">
        <v>1484</v>
      </c>
      <c r="T23" s="380" t="s">
        <v>1485</v>
      </c>
      <c r="U23" s="379"/>
      <c r="V23" s="379"/>
      <c r="W23" s="77" t="s">
        <v>1370</v>
      </c>
      <c r="X23" s="314"/>
      <c r="Y23" s="378"/>
      <c r="Z23" s="378"/>
      <c r="AA23" s="378"/>
    </row>
    <row r="25" spans="1:27">
      <c r="A25" s="26" t="s">
        <v>44</v>
      </c>
    </row>
  </sheetData>
  <mergeCells count="26">
    <mergeCell ref="AA9:AA11"/>
    <mergeCell ref="A12:L12"/>
    <mergeCell ref="A15:L15"/>
    <mergeCell ref="A18:L18"/>
    <mergeCell ref="U9:V10"/>
    <mergeCell ref="A9:A11"/>
    <mergeCell ref="B9:B11"/>
    <mergeCell ref="C9:C11"/>
    <mergeCell ref="D9:D11"/>
    <mergeCell ref="E9:E11"/>
    <mergeCell ref="S9:T10"/>
    <mergeCell ref="W9:Z10"/>
    <mergeCell ref="F9:F11"/>
    <mergeCell ref="I9:I11"/>
    <mergeCell ref="L9:L11"/>
    <mergeCell ref="M9:M11"/>
    <mergeCell ref="J9:J11"/>
    <mergeCell ref="K9:K11"/>
    <mergeCell ref="A8:I8"/>
    <mergeCell ref="G9:G11"/>
    <mergeCell ref="H9:H11"/>
    <mergeCell ref="R9:R11"/>
    <mergeCell ref="N9:N11"/>
    <mergeCell ref="O9:O11"/>
    <mergeCell ref="P9:P11"/>
    <mergeCell ref="Q9:Q11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40" orientation="landscape" r:id="rId1"/>
  <headerFooter alignWithMargins="0">
    <oddFooter>&amp;CStrona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U191"/>
  <sheetViews>
    <sheetView view="pageBreakPreview" topLeftCell="B172" zoomScale="70" zoomScaleNormal="100" zoomScaleSheetLayoutView="70" workbookViewId="0">
      <selection activeCell="J185" sqref="J185"/>
    </sheetView>
  </sheetViews>
  <sheetFormatPr defaultRowHeight="12.75"/>
  <cols>
    <col min="1" max="1" width="4.28515625" style="5" customWidth="1"/>
    <col min="2" max="2" width="28.7109375" style="5" customWidth="1"/>
    <col min="3" max="3" width="16.140625" style="6" customWidth="1"/>
    <col min="4" max="4" width="18.5703125" style="21" customWidth="1"/>
    <col min="5" max="5" width="16.42578125" style="22" customWidth="1"/>
    <col min="6" max="6" width="13.42578125" style="5" customWidth="1"/>
    <col min="7" max="7" width="22.5703125" style="5" customWidth="1"/>
    <col min="8" max="9" width="19.42578125" style="5" customWidth="1"/>
    <col min="10" max="10" width="37.7109375" style="5" customWidth="1"/>
    <col min="11" max="11" width="23.28515625" style="5" customWidth="1"/>
    <col min="12" max="12" width="20.28515625" style="5" customWidth="1"/>
    <col min="13" max="13" width="17.28515625" style="5" customWidth="1"/>
    <col min="14" max="14" width="23.28515625" style="5" customWidth="1"/>
    <col min="15" max="16" width="11" style="5" customWidth="1"/>
    <col min="17" max="17" width="33.28515625" customWidth="1"/>
    <col min="18" max="18" width="12.85546875" customWidth="1"/>
    <col min="19" max="19" width="13.5703125" customWidth="1"/>
    <col min="20" max="20" width="17" customWidth="1"/>
    <col min="21" max="21" width="21.7109375" customWidth="1"/>
    <col min="22" max="22" width="14.140625" customWidth="1"/>
    <col min="23" max="23" width="15.5703125" customWidth="1"/>
    <col min="24" max="24" width="12.7109375" customWidth="1"/>
    <col min="25" max="25" width="12" customWidth="1"/>
    <col min="26" max="26" width="10.140625" customWidth="1"/>
    <col min="28" max="28" width="34.140625" customWidth="1"/>
  </cols>
  <sheetData>
    <row r="2" spans="1:73">
      <c r="D2" s="46"/>
      <c r="E2" s="6"/>
    </row>
    <row r="3" spans="1:73">
      <c r="D3" s="46"/>
      <c r="E3" s="6"/>
    </row>
    <row r="4" spans="1:73">
      <c r="D4" s="46"/>
      <c r="E4" s="6"/>
    </row>
    <row r="5" spans="1:73">
      <c r="D5" s="46"/>
      <c r="E5" s="6"/>
    </row>
    <row r="6" spans="1:73">
      <c r="D6" s="46"/>
      <c r="E6" s="6"/>
    </row>
    <row r="7" spans="1:73" ht="18.75" customHeight="1">
      <c r="A7" s="59" t="s">
        <v>1458</v>
      </c>
      <c r="B7" s="26"/>
      <c r="C7" s="37"/>
      <c r="D7" s="60"/>
      <c r="E7" s="60"/>
      <c r="F7" s="61"/>
      <c r="G7" s="23"/>
      <c r="H7" s="26"/>
      <c r="I7" s="26"/>
      <c r="J7" s="26"/>
      <c r="K7" s="62"/>
      <c r="L7" s="62"/>
      <c r="M7" s="62"/>
      <c r="N7" s="62"/>
      <c r="O7" s="62"/>
      <c r="P7" s="62"/>
      <c r="Q7" s="62"/>
      <c r="R7" s="26"/>
      <c r="S7" s="26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</row>
    <row r="8" spans="1:73" ht="62.25" customHeight="1">
      <c r="A8" s="468" t="s">
        <v>23</v>
      </c>
      <c r="B8" s="468" t="s">
        <v>79</v>
      </c>
      <c r="C8" s="468" t="s">
        <v>24</v>
      </c>
      <c r="D8" s="468" t="s">
        <v>25</v>
      </c>
      <c r="E8" s="486" t="s">
        <v>80</v>
      </c>
      <c r="F8" s="468" t="s">
        <v>26</v>
      </c>
      <c r="G8" s="468" t="s">
        <v>27</v>
      </c>
      <c r="H8" s="488" t="s">
        <v>1493</v>
      </c>
      <c r="I8" s="486" t="s">
        <v>81</v>
      </c>
      <c r="J8" s="468" t="s">
        <v>82</v>
      </c>
      <c r="K8" s="468" t="s">
        <v>8</v>
      </c>
      <c r="L8" s="483" t="s">
        <v>28</v>
      </c>
      <c r="M8" s="483"/>
      <c r="N8" s="483"/>
      <c r="O8" s="64" t="s">
        <v>23</v>
      </c>
      <c r="P8" s="484" t="s">
        <v>83</v>
      </c>
      <c r="Q8" s="484" t="s">
        <v>43</v>
      </c>
      <c r="R8" s="468" t="s">
        <v>41</v>
      </c>
      <c r="S8" s="468"/>
      <c r="T8" s="468"/>
      <c r="U8" s="468"/>
      <c r="V8" s="468"/>
      <c r="W8" s="468"/>
      <c r="X8" s="483" t="s">
        <v>84</v>
      </c>
      <c r="Y8" s="483" t="s">
        <v>29</v>
      </c>
      <c r="Z8" s="483" t="s">
        <v>30</v>
      </c>
      <c r="AA8" s="483" t="s">
        <v>31</v>
      </c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</row>
    <row r="9" spans="1:73" ht="53.25" customHeight="1">
      <c r="A9" s="468"/>
      <c r="B9" s="468"/>
      <c r="C9" s="468"/>
      <c r="D9" s="468"/>
      <c r="E9" s="487"/>
      <c r="F9" s="468"/>
      <c r="G9" s="468"/>
      <c r="H9" s="489"/>
      <c r="I9" s="487"/>
      <c r="J9" s="468"/>
      <c r="K9" s="468"/>
      <c r="L9" s="64" t="s">
        <v>32</v>
      </c>
      <c r="M9" s="64" t="s">
        <v>33</v>
      </c>
      <c r="N9" s="64" t="s">
        <v>34</v>
      </c>
      <c r="O9" s="64"/>
      <c r="P9" s="485"/>
      <c r="Q9" s="485"/>
      <c r="R9" s="3" t="s">
        <v>35</v>
      </c>
      <c r="S9" s="3" t="s">
        <v>36</v>
      </c>
      <c r="T9" s="3" t="s">
        <v>37</v>
      </c>
      <c r="U9" s="3" t="s">
        <v>38</v>
      </c>
      <c r="V9" s="3" t="s">
        <v>39</v>
      </c>
      <c r="W9" s="3" t="s">
        <v>40</v>
      </c>
      <c r="X9" s="483"/>
      <c r="Y9" s="483"/>
      <c r="Z9" s="483"/>
      <c r="AA9" s="48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</row>
    <row r="10" spans="1:73" ht="24.75" customHeight="1">
      <c r="A10" s="469" t="s">
        <v>871</v>
      </c>
      <c r="B10" s="469"/>
      <c r="C10" s="469"/>
      <c r="D10" s="469"/>
      <c r="E10" s="469"/>
      <c r="F10" s="469"/>
      <c r="G10" s="65"/>
      <c r="H10" s="66"/>
      <c r="I10" s="66"/>
      <c r="J10" s="66"/>
      <c r="K10" s="67"/>
      <c r="L10" s="67"/>
      <c r="M10" s="67"/>
      <c r="N10" s="67"/>
      <c r="O10" s="67"/>
      <c r="P10" s="67"/>
      <c r="Q10" s="67"/>
      <c r="R10" s="66"/>
      <c r="S10" s="66"/>
      <c r="T10" s="68"/>
      <c r="U10" s="68"/>
      <c r="V10" s="68"/>
      <c r="W10" s="68"/>
      <c r="X10" s="68"/>
      <c r="Y10" s="68"/>
      <c r="Z10" s="68"/>
      <c r="AA10" s="68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</row>
    <row r="11" spans="1:73" s="26" customFormat="1" ht="107.45" customHeight="1">
      <c r="A11" s="224">
        <v>1</v>
      </c>
      <c r="B11" s="70" t="s">
        <v>86</v>
      </c>
      <c r="C11" s="70" t="s">
        <v>87</v>
      </c>
      <c r="D11" s="70" t="s">
        <v>88</v>
      </c>
      <c r="E11" s="70" t="s">
        <v>51</v>
      </c>
      <c r="F11" s="70" t="s">
        <v>88</v>
      </c>
      <c r="G11" s="70" t="s">
        <v>89</v>
      </c>
      <c r="H11" s="433">
        <v>31257000</v>
      </c>
      <c r="I11" s="71" t="s">
        <v>90</v>
      </c>
      <c r="J11" s="72" t="s">
        <v>91</v>
      </c>
      <c r="K11" s="70" t="s">
        <v>92</v>
      </c>
      <c r="L11" s="70" t="s">
        <v>93</v>
      </c>
      <c r="M11" s="70" t="s">
        <v>94</v>
      </c>
      <c r="N11" s="70" t="s">
        <v>95</v>
      </c>
      <c r="O11" s="70">
        <v>1</v>
      </c>
      <c r="P11" s="70"/>
      <c r="Q11" s="70" t="s">
        <v>561</v>
      </c>
      <c r="R11" s="70" t="s">
        <v>96</v>
      </c>
      <c r="S11" s="70" t="s">
        <v>97</v>
      </c>
      <c r="T11" s="69" t="s">
        <v>98</v>
      </c>
      <c r="U11" s="70" t="s">
        <v>99</v>
      </c>
      <c r="V11" s="70" t="s">
        <v>100</v>
      </c>
      <c r="W11" s="70" t="s">
        <v>101</v>
      </c>
      <c r="X11" s="73">
        <v>4044.41</v>
      </c>
      <c r="Y11" s="73">
        <v>4</v>
      </c>
      <c r="Z11" s="73" t="s">
        <v>88</v>
      </c>
      <c r="AA11" s="73" t="s">
        <v>88</v>
      </c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</row>
    <row r="12" spans="1:73" s="26" customFormat="1" ht="65.25" customHeight="1">
      <c r="A12" s="224">
        <v>2</v>
      </c>
      <c r="B12" s="69" t="s">
        <v>102</v>
      </c>
      <c r="C12" s="69" t="s">
        <v>103</v>
      </c>
      <c r="D12" s="69" t="s">
        <v>88</v>
      </c>
      <c r="E12" s="69" t="s">
        <v>51</v>
      </c>
      <c r="F12" s="69" t="s">
        <v>51</v>
      </c>
      <c r="G12" s="69">
        <v>2005</v>
      </c>
      <c r="H12" s="434">
        <v>321000</v>
      </c>
      <c r="I12" s="75" t="s">
        <v>90</v>
      </c>
      <c r="J12" s="76" t="s">
        <v>104</v>
      </c>
      <c r="K12" s="69" t="s">
        <v>92</v>
      </c>
      <c r="L12" s="69" t="s">
        <v>105</v>
      </c>
      <c r="M12" s="69" t="s">
        <v>100</v>
      </c>
      <c r="N12" s="69" t="s">
        <v>106</v>
      </c>
      <c r="O12" s="69">
        <v>2</v>
      </c>
      <c r="P12" s="69"/>
      <c r="Q12" s="69" t="s">
        <v>107</v>
      </c>
      <c r="R12" s="69" t="s">
        <v>108</v>
      </c>
      <c r="S12" s="70" t="s">
        <v>97</v>
      </c>
      <c r="T12" s="69" t="s">
        <v>109</v>
      </c>
      <c r="U12" s="69" t="s">
        <v>100</v>
      </c>
      <c r="V12" s="69" t="s">
        <v>100</v>
      </c>
      <c r="W12" s="69" t="s">
        <v>109</v>
      </c>
      <c r="X12" s="77">
        <v>79.48</v>
      </c>
      <c r="Y12" s="77">
        <v>1</v>
      </c>
      <c r="Z12" s="77" t="s">
        <v>51</v>
      </c>
      <c r="AA12" s="77" t="s">
        <v>51</v>
      </c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</row>
    <row r="13" spans="1:73" s="26" customFormat="1" ht="104.25" customHeight="1">
      <c r="A13" s="224">
        <v>3</v>
      </c>
      <c r="B13" s="78" t="s">
        <v>110</v>
      </c>
      <c r="C13" s="78" t="s">
        <v>87</v>
      </c>
      <c r="D13" s="78" t="s">
        <v>88</v>
      </c>
      <c r="E13" s="69" t="s">
        <v>51</v>
      </c>
      <c r="F13" s="78" t="s">
        <v>111</v>
      </c>
      <c r="G13" s="78" t="s">
        <v>112</v>
      </c>
      <c r="H13" s="434">
        <v>5224000</v>
      </c>
      <c r="I13" s="75" t="s">
        <v>90</v>
      </c>
      <c r="J13" s="79" t="s">
        <v>113</v>
      </c>
      <c r="K13" s="78" t="s">
        <v>562</v>
      </c>
      <c r="L13" s="78" t="s">
        <v>114</v>
      </c>
      <c r="M13" s="78" t="s">
        <v>563</v>
      </c>
      <c r="N13" s="78" t="s">
        <v>115</v>
      </c>
      <c r="O13" s="70">
        <v>3</v>
      </c>
      <c r="P13" s="69"/>
      <c r="Q13" s="80" t="s">
        <v>50</v>
      </c>
      <c r="R13" s="78" t="s">
        <v>116</v>
      </c>
      <c r="S13" s="78" t="s">
        <v>887</v>
      </c>
      <c r="T13" s="78" t="s">
        <v>117</v>
      </c>
      <c r="U13" s="78" t="s">
        <v>118</v>
      </c>
      <c r="V13" s="81" t="s">
        <v>88</v>
      </c>
      <c r="W13" s="78" t="s">
        <v>119</v>
      </c>
      <c r="X13" s="82" t="s">
        <v>120</v>
      </c>
      <c r="Y13" s="83">
        <v>3</v>
      </c>
      <c r="Z13" s="84" t="s">
        <v>88</v>
      </c>
      <c r="AA13" s="84" t="s">
        <v>51</v>
      </c>
      <c r="AB13" s="190" t="s">
        <v>884</v>
      </c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</row>
    <row r="14" spans="1:73" s="26" customFormat="1" ht="154.15" customHeight="1">
      <c r="A14" s="224">
        <v>4</v>
      </c>
      <c r="B14" s="78" t="s">
        <v>102</v>
      </c>
      <c r="C14" s="78" t="s">
        <v>87</v>
      </c>
      <c r="D14" s="78" t="s">
        <v>88</v>
      </c>
      <c r="E14" s="69" t="s">
        <v>51</v>
      </c>
      <c r="F14" s="78" t="s">
        <v>51</v>
      </c>
      <c r="G14" s="78" t="s">
        <v>121</v>
      </c>
      <c r="H14" s="434">
        <v>3240000</v>
      </c>
      <c r="I14" s="75" t="s">
        <v>90</v>
      </c>
      <c r="J14" s="79" t="s">
        <v>113</v>
      </c>
      <c r="K14" s="78" t="s">
        <v>564</v>
      </c>
      <c r="L14" s="78" t="s">
        <v>122</v>
      </c>
      <c r="M14" s="78" t="s">
        <v>123</v>
      </c>
      <c r="N14" s="78" t="s">
        <v>124</v>
      </c>
      <c r="O14" s="70">
        <v>4</v>
      </c>
      <c r="P14" s="69"/>
      <c r="Q14" s="80" t="s">
        <v>50</v>
      </c>
      <c r="R14" s="78" t="s">
        <v>116</v>
      </c>
      <c r="S14" s="78" t="s">
        <v>887</v>
      </c>
      <c r="T14" s="78" t="s">
        <v>117</v>
      </c>
      <c r="U14" s="78" t="s">
        <v>888</v>
      </c>
      <c r="V14" s="78" t="s">
        <v>125</v>
      </c>
      <c r="W14" s="78" t="s">
        <v>119</v>
      </c>
      <c r="X14" s="85">
        <v>584.05999999999995</v>
      </c>
      <c r="Y14" s="84">
        <v>2</v>
      </c>
      <c r="Z14" s="84" t="s">
        <v>126</v>
      </c>
      <c r="AA14" s="84" t="s">
        <v>51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</row>
    <row r="15" spans="1:73" s="26" customFormat="1" ht="33.75" customHeight="1">
      <c r="A15" s="224">
        <f>1+A14</f>
        <v>5</v>
      </c>
      <c r="B15" s="77" t="s">
        <v>127</v>
      </c>
      <c r="C15" s="69" t="s">
        <v>128</v>
      </c>
      <c r="D15" s="69" t="s">
        <v>889</v>
      </c>
      <c r="E15" s="69" t="s">
        <v>51</v>
      </c>
      <c r="F15" s="77" t="s">
        <v>51</v>
      </c>
      <c r="G15" s="86">
        <v>1950</v>
      </c>
      <c r="H15" s="434">
        <v>218000</v>
      </c>
      <c r="I15" s="75" t="s">
        <v>90</v>
      </c>
      <c r="J15" s="69" t="s">
        <v>113</v>
      </c>
      <c r="K15" s="87" t="s">
        <v>129</v>
      </c>
      <c r="L15" s="88" t="s">
        <v>130</v>
      </c>
      <c r="M15" s="88" t="s">
        <v>131</v>
      </c>
      <c r="N15" s="88" t="s">
        <v>132</v>
      </c>
      <c r="O15" s="70">
        <v>5</v>
      </c>
      <c r="P15" s="69"/>
      <c r="Q15" s="77" t="s">
        <v>50</v>
      </c>
      <c r="R15" s="88" t="s">
        <v>109</v>
      </c>
      <c r="S15" s="88" t="s">
        <v>109</v>
      </c>
      <c r="T15" s="88" t="s">
        <v>109</v>
      </c>
      <c r="U15" s="88" t="s">
        <v>109</v>
      </c>
      <c r="V15" s="88" t="s">
        <v>125</v>
      </c>
      <c r="W15" s="88" t="s">
        <v>109</v>
      </c>
      <c r="X15" s="89">
        <v>36.6</v>
      </c>
      <c r="Y15" s="90">
        <v>1</v>
      </c>
      <c r="Z15" s="88" t="s">
        <v>51</v>
      </c>
      <c r="AA15" s="77" t="s">
        <v>51</v>
      </c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</row>
    <row r="16" spans="1:73" s="26" customFormat="1" ht="51" customHeight="1">
      <c r="A16" s="224">
        <f t="shared" ref="A16:A26" si="0">1+A15</f>
        <v>6</v>
      </c>
      <c r="B16" s="91" t="s">
        <v>133</v>
      </c>
      <c r="C16" s="91" t="s">
        <v>128</v>
      </c>
      <c r="D16" s="69" t="s">
        <v>889</v>
      </c>
      <c r="E16" s="92" t="s">
        <v>51</v>
      </c>
      <c r="F16" s="91" t="s">
        <v>51</v>
      </c>
      <c r="G16" s="93">
        <v>1900</v>
      </c>
      <c r="H16" s="229">
        <v>121172.78</v>
      </c>
      <c r="I16" s="94" t="s">
        <v>134</v>
      </c>
      <c r="J16" s="95" t="s">
        <v>113</v>
      </c>
      <c r="K16" s="96" t="s">
        <v>135</v>
      </c>
      <c r="L16" s="98" t="s">
        <v>130</v>
      </c>
      <c r="M16" s="98" t="s">
        <v>136</v>
      </c>
      <c r="N16" s="98" t="s">
        <v>137</v>
      </c>
      <c r="O16" s="70">
        <v>6</v>
      </c>
      <c r="P16" s="92"/>
      <c r="Q16" s="97" t="s">
        <v>50</v>
      </c>
      <c r="R16" s="98" t="s">
        <v>99</v>
      </c>
      <c r="S16" s="98" t="s">
        <v>99</v>
      </c>
      <c r="T16" s="98" t="s">
        <v>99</v>
      </c>
      <c r="U16" s="98" t="s">
        <v>99</v>
      </c>
      <c r="V16" s="98" t="s">
        <v>99</v>
      </c>
      <c r="W16" s="98" t="s">
        <v>99</v>
      </c>
      <c r="X16" s="99">
        <v>17</v>
      </c>
      <c r="Y16" s="93">
        <v>2</v>
      </c>
      <c r="Z16" s="98" t="s">
        <v>51</v>
      </c>
      <c r="AA16" s="97" t="s">
        <v>51</v>
      </c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</row>
    <row r="17" spans="1:73" s="26" customFormat="1" ht="96.6" customHeight="1">
      <c r="A17" s="224">
        <f t="shared" si="0"/>
        <v>7</v>
      </c>
      <c r="B17" s="100" t="s">
        <v>102</v>
      </c>
      <c r="C17" s="78" t="s">
        <v>87</v>
      </c>
      <c r="D17" s="78" t="s">
        <v>88</v>
      </c>
      <c r="E17" s="101" t="s">
        <v>51</v>
      </c>
      <c r="F17" s="101" t="s">
        <v>88</v>
      </c>
      <c r="G17" s="101">
        <v>1800</v>
      </c>
      <c r="H17" s="229">
        <v>3055000</v>
      </c>
      <c r="I17" s="94" t="s">
        <v>90</v>
      </c>
      <c r="J17" s="100" t="s">
        <v>138</v>
      </c>
      <c r="K17" s="101" t="s">
        <v>139</v>
      </c>
      <c r="L17" s="101" t="s">
        <v>130</v>
      </c>
      <c r="M17" s="101" t="s">
        <v>140</v>
      </c>
      <c r="N17" s="100" t="s">
        <v>141</v>
      </c>
      <c r="O17" s="69">
        <v>7</v>
      </c>
      <c r="P17" s="101"/>
      <c r="Q17" s="100" t="s">
        <v>142</v>
      </c>
      <c r="R17" s="101" t="s">
        <v>99</v>
      </c>
      <c r="S17" s="101" t="s">
        <v>99</v>
      </c>
      <c r="T17" s="78" t="s">
        <v>117</v>
      </c>
      <c r="U17" s="100" t="s">
        <v>143</v>
      </c>
      <c r="V17" s="101" t="s">
        <v>125</v>
      </c>
      <c r="W17" s="100" t="s">
        <v>119</v>
      </c>
      <c r="X17" s="102">
        <v>511.25</v>
      </c>
      <c r="Y17" s="101">
        <v>2</v>
      </c>
      <c r="Z17" s="101" t="s">
        <v>88</v>
      </c>
      <c r="AA17" s="101" t="s">
        <v>88</v>
      </c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</row>
    <row r="18" spans="1:73" s="26" customFormat="1" ht="77.25" customHeight="1">
      <c r="A18" s="224">
        <f t="shared" si="0"/>
        <v>8</v>
      </c>
      <c r="B18" s="78" t="s">
        <v>144</v>
      </c>
      <c r="C18" s="78" t="s">
        <v>145</v>
      </c>
      <c r="D18" s="252" t="s">
        <v>51</v>
      </c>
      <c r="E18" s="69" t="s">
        <v>51</v>
      </c>
      <c r="F18" s="78" t="s">
        <v>51</v>
      </c>
      <c r="G18" s="78" t="s">
        <v>121</v>
      </c>
      <c r="H18" s="434">
        <v>295000</v>
      </c>
      <c r="I18" s="75" t="s">
        <v>90</v>
      </c>
      <c r="J18" s="79" t="s">
        <v>146</v>
      </c>
      <c r="K18" s="78" t="s">
        <v>147</v>
      </c>
      <c r="L18" s="78" t="s">
        <v>130</v>
      </c>
      <c r="M18" s="78" t="s">
        <v>148</v>
      </c>
      <c r="N18" s="78" t="s">
        <v>149</v>
      </c>
      <c r="O18" s="70">
        <v>8</v>
      </c>
      <c r="P18" s="69"/>
      <c r="Q18" s="80" t="s">
        <v>121</v>
      </c>
      <c r="R18" s="78" t="s">
        <v>99</v>
      </c>
      <c r="S18" s="78" t="s">
        <v>99</v>
      </c>
      <c r="T18" s="78" t="s">
        <v>150</v>
      </c>
      <c r="U18" s="78" t="s">
        <v>99</v>
      </c>
      <c r="V18" s="78" t="s">
        <v>125</v>
      </c>
      <c r="W18" s="78" t="s">
        <v>99</v>
      </c>
      <c r="X18" s="85">
        <v>40.700000000000003</v>
      </c>
      <c r="Y18" s="84">
        <v>1</v>
      </c>
      <c r="Z18" s="84" t="s">
        <v>88</v>
      </c>
      <c r="AA18" s="84" t="s">
        <v>51</v>
      </c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</row>
    <row r="19" spans="1:73" s="63" customFormat="1" ht="36" customHeight="1">
      <c r="A19" s="224">
        <f>1+A18</f>
        <v>9</v>
      </c>
      <c r="B19" s="103" t="s">
        <v>151</v>
      </c>
      <c r="C19" s="70" t="s">
        <v>565</v>
      </c>
      <c r="D19" s="70" t="s">
        <v>152</v>
      </c>
      <c r="E19" s="70" t="s">
        <v>153</v>
      </c>
      <c r="F19" s="70" t="s">
        <v>153</v>
      </c>
      <c r="G19" s="70">
        <v>2019</v>
      </c>
      <c r="H19" s="435">
        <v>158670</v>
      </c>
      <c r="I19" s="103" t="s">
        <v>134</v>
      </c>
      <c r="J19" s="76" t="s">
        <v>154</v>
      </c>
      <c r="K19" s="70" t="s">
        <v>155</v>
      </c>
      <c r="L19" s="70" t="s">
        <v>50</v>
      </c>
      <c r="M19" s="70" t="s">
        <v>50</v>
      </c>
      <c r="N19" s="69" t="s">
        <v>156</v>
      </c>
      <c r="O19" s="69">
        <v>9</v>
      </c>
      <c r="P19" s="70" t="s">
        <v>157</v>
      </c>
      <c r="Q19" s="70" t="s">
        <v>50</v>
      </c>
      <c r="R19" s="70" t="s">
        <v>50</v>
      </c>
      <c r="S19" s="70" t="s">
        <v>50</v>
      </c>
      <c r="T19" s="70" t="s">
        <v>50</v>
      </c>
      <c r="U19" s="70" t="s">
        <v>50</v>
      </c>
      <c r="V19" s="70" t="s">
        <v>50</v>
      </c>
      <c r="W19" s="70" t="s">
        <v>50</v>
      </c>
      <c r="X19" s="73" t="s">
        <v>50</v>
      </c>
      <c r="Y19" s="73" t="s">
        <v>50</v>
      </c>
      <c r="Z19" s="73" t="s">
        <v>50</v>
      </c>
      <c r="AA19" s="73" t="s">
        <v>50</v>
      </c>
    </row>
    <row r="20" spans="1:73" s="74" customFormat="1" ht="87.75" customHeight="1">
      <c r="A20" s="224">
        <f t="shared" si="0"/>
        <v>10</v>
      </c>
      <c r="B20" s="69" t="s">
        <v>151</v>
      </c>
      <c r="C20" s="70" t="s">
        <v>565</v>
      </c>
      <c r="D20" s="69" t="s">
        <v>152</v>
      </c>
      <c r="E20" s="69" t="s">
        <v>153</v>
      </c>
      <c r="F20" s="69" t="s">
        <v>153</v>
      </c>
      <c r="G20" s="69">
        <v>2020</v>
      </c>
      <c r="H20" s="229">
        <v>219200</v>
      </c>
      <c r="I20" s="103" t="s">
        <v>134</v>
      </c>
      <c r="J20" s="76" t="s">
        <v>154</v>
      </c>
      <c r="K20" s="69" t="s">
        <v>158</v>
      </c>
      <c r="L20" s="69" t="s">
        <v>50</v>
      </c>
      <c r="M20" s="69" t="s">
        <v>50</v>
      </c>
      <c r="N20" s="69" t="s">
        <v>156</v>
      </c>
      <c r="O20" s="70">
        <v>10</v>
      </c>
      <c r="P20" s="69" t="s">
        <v>159</v>
      </c>
      <c r="Q20" s="70" t="s">
        <v>50</v>
      </c>
      <c r="R20" s="70" t="s">
        <v>50</v>
      </c>
      <c r="S20" s="70" t="s">
        <v>50</v>
      </c>
      <c r="T20" s="70" t="s">
        <v>50</v>
      </c>
      <c r="U20" s="70" t="s">
        <v>50</v>
      </c>
      <c r="V20" s="70" t="s">
        <v>50</v>
      </c>
      <c r="W20" s="70" t="s">
        <v>50</v>
      </c>
      <c r="X20" s="73" t="s">
        <v>50</v>
      </c>
      <c r="Y20" s="73" t="s">
        <v>50</v>
      </c>
      <c r="Z20" s="73" t="s">
        <v>50</v>
      </c>
      <c r="AA20" s="73" t="s">
        <v>50</v>
      </c>
    </row>
    <row r="21" spans="1:73" s="104" customFormat="1" ht="51">
      <c r="A21" s="224">
        <f t="shared" si="0"/>
        <v>11</v>
      </c>
      <c r="B21" s="69" t="s">
        <v>160</v>
      </c>
      <c r="C21" s="69" t="s">
        <v>161</v>
      </c>
      <c r="D21" s="69" t="s">
        <v>152</v>
      </c>
      <c r="E21" s="69" t="s">
        <v>153</v>
      </c>
      <c r="F21" s="69" t="s">
        <v>153</v>
      </c>
      <c r="G21" s="69">
        <v>2017</v>
      </c>
      <c r="H21" s="229">
        <v>393530.48</v>
      </c>
      <c r="I21" s="103" t="s">
        <v>134</v>
      </c>
      <c r="J21" s="76" t="s">
        <v>154</v>
      </c>
      <c r="K21" s="69" t="s">
        <v>162</v>
      </c>
      <c r="L21" s="69" t="s">
        <v>50</v>
      </c>
      <c r="M21" s="69" t="s">
        <v>50</v>
      </c>
      <c r="N21" s="69" t="s">
        <v>50</v>
      </c>
      <c r="O21" s="70">
        <v>11</v>
      </c>
      <c r="P21" s="69" t="s">
        <v>163</v>
      </c>
      <c r="Q21" s="70" t="s">
        <v>50</v>
      </c>
      <c r="R21" s="70" t="s">
        <v>50</v>
      </c>
      <c r="S21" s="70" t="s">
        <v>50</v>
      </c>
      <c r="T21" s="70" t="s">
        <v>50</v>
      </c>
      <c r="U21" s="70" t="s">
        <v>50</v>
      </c>
      <c r="V21" s="70" t="s">
        <v>50</v>
      </c>
      <c r="W21" s="70" t="s">
        <v>50</v>
      </c>
      <c r="X21" s="73" t="s">
        <v>50</v>
      </c>
      <c r="Y21" s="73" t="s">
        <v>50</v>
      </c>
      <c r="Z21" s="73" t="s">
        <v>50</v>
      </c>
      <c r="AA21" s="73" t="s">
        <v>50</v>
      </c>
    </row>
    <row r="22" spans="1:73" s="104" customFormat="1" ht="54.75" customHeight="1">
      <c r="A22" s="224">
        <f t="shared" si="0"/>
        <v>12</v>
      </c>
      <c r="B22" s="69" t="s">
        <v>164</v>
      </c>
      <c r="C22" s="69" t="s">
        <v>165</v>
      </c>
      <c r="D22" s="69" t="s">
        <v>152</v>
      </c>
      <c r="E22" s="69" t="s">
        <v>153</v>
      </c>
      <c r="F22" s="69" t="s">
        <v>153</v>
      </c>
      <c r="G22" s="69">
        <v>2020</v>
      </c>
      <c r="H22" s="229">
        <v>494656.41</v>
      </c>
      <c r="I22" s="103" t="s">
        <v>134</v>
      </c>
      <c r="J22" s="76" t="s">
        <v>166</v>
      </c>
      <c r="K22" s="69" t="s">
        <v>167</v>
      </c>
      <c r="L22" s="69" t="s">
        <v>50</v>
      </c>
      <c r="M22" s="69" t="s">
        <v>50</v>
      </c>
      <c r="N22" s="69" t="s">
        <v>168</v>
      </c>
      <c r="O22" s="69">
        <v>12</v>
      </c>
      <c r="P22" s="69" t="s">
        <v>159</v>
      </c>
      <c r="Q22" s="70" t="s">
        <v>50</v>
      </c>
      <c r="R22" s="70" t="s">
        <v>50</v>
      </c>
      <c r="S22" s="70" t="s">
        <v>50</v>
      </c>
      <c r="T22" s="70" t="s">
        <v>50</v>
      </c>
      <c r="U22" s="70" t="s">
        <v>50</v>
      </c>
      <c r="V22" s="70" t="s">
        <v>50</v>
      </c>
      <c r="W22" s="70" t="s">
        <v>50</v>
      </c>
      <c r="X22" s="73" t="s">
        <v>50</v>
      </c>
      <c r="Y22" s="73" t="s">
        <v>50</v>
      </c>
      <c r="Z22" s="73" t="s">
        <v>50</v>
      </c>
      <c r="AA22" s="73" t="s">
        <v>50</v>
      </c>
    </row>
    <row r="23" spans="1:73" ht="131.25" customHeight="1">
      <c r="A23" s="224">
        <f t="shared" si="0"/>
        <v>13</v>
      </c>
      <c r="B23" s="78" t="s">
        <v>102</v>
      </c>
      <c r="C23" s="78" t="s">
        <v>169</v>
      </c>
      <c r="D23" s="78" t="s">
        <v>88</v>
      </c>
      <c r="E23" s="69" t="s">
        <v>51</v>
      </c>
      <c r="F23" s="78" t="s">
        <v>51</v>
      </c>
      <c r="G23" s="78">
        <v>1980</v>
      </c>
      <c r="H23" s="435">
        <v>4997000</v>
      </c>
      <c r="I23" s="103" t="s">
        <v>90</v>
      </c>
      <c r="J23" s="79" t="s">
        <v>170</v>
      </c>
      <c r="K23" s="78" t="s">
        <v>171</v>
      </c>
      <c r="L23" s="78" t="s">
        <v>172</v>
      </c>
      <c r="M23" s="78" t="s">
        <v>173</v>
      </c>
      <c r="N23" s="78" t="s">
        <v>174</v>
      </c>
      <c r="O23" s="70">
        <v>13</v>
      </c>
      <c r="P23" s="78"/>
      <c r="Q23" s="78"/>
      <c r="R23" s="78" t="s">
        <v>175</v>
      </c>
      <c r="S23" s="78" t="s">
        <v>99</v>
      </c>
      <c r="T23" s="78" t="s">
        <v>117</v>
      </c>
      <c r="U23" s="78" t="s">
        <v>118</v>
      </c>
      <c r="V23" s="81" t="s">
        <v>88</v>
      </c>
      <c r="W23" s="78" t="s">
        <v>176</v>
      </c>
      <c r="X23" s="85">
        <v>877.3</v>
      </c>
      <c r="Y23" s="83">
        <v>2</v>
      </c>
      <c r="Z23" s="78" t="s">
        <v>177</v>
      </c>
      <c r="AA23" s="84" t="s">
        <v>178</v>
      </c>
    </row>
    <row r="24" spans="1:73" ht="127.5">
      <c r="A24" s="224">
        <f t="shared" si="0"/>
        <v>14</v>
      </c>
      <c r="B24" s="78" t="s">
        <v>102</v>
      </c>
      <c r="C24" s="78" t="s">
        <v>169</v>
      </c>
      <c r="D24" s="78" t="s">
        <v>88</v>
      </c>
      <c r="E24" s="69" t="s">
        <v>51</v>
      </c>
      <c r="F24" s="78" t="s">
        <v>51</v>
      </c>
      <c r="G24" s="78">
        <v>1925</v>
      </c>
      <c r="H24" s="435">
        <v>8183000</v>
      </c>
      <c r="I24" s="103" t="s">
        <v>90</v>
      </c>
      <c r="J24" s="79" t="s">
        <v>179</v>
      </c>
      <c r="K24" s="78" t="s">
        <v>180</v>
      </c>
      <c r="L24" s="78" t="s">
        <v>566</v>
      </c>
      <c r="M24" s="78" t="s">
        <v>181</v>
      </c>
      <c r="N24" s="78" t="s">
        <v>182</v>
      </c>
      <c r="O24" s="69">
        <v>14</v>
      </c>
      <c r="P24" s="78"/>
      <c r="Q24" s="78"/>
      <c r="R24" s="78" t="s">
        <v>183</v>
      </c>
      <c r="S24" s="78" t="s">
        <v>99</v>
      </c>
      <c r="T24" s="78" t="s">
        <v>117</v>
      </c>
      <c r="U24" s="78" t="s">
        <v>118</v>
      </c>
      <c r="V24" s="78" t="s">
        <v>125</v>
      </c>
      <c r="W24" s="78" t="s">
        <v>176</v>
      </c>
      <c r="X24" s="222">
        <v>1436.64</v>
      </c>
      <c r="Y24" s="78" t="s">
        <v>184</v>
      </c>
      <c r="Z24" s="84" t="s">
        <v>88</v>
      </c>
      <c r="AA24" s="84" t="s">
        <v>178</v>
      </c>
    </row>
    <row r="25" spans="1:73" ht="63.75">
      <c r="A25" s="224">
        <f t="shared" si="0"/>
        <v>15</v>
      </c>
      <c r="B25" s="78" t="s">
        <v>185</v>
      </c>
      <c r="C25" s="78" t="s">
        <v>169</v>
      </c>
      <c r="D25" s="78" t="s">
        <v>88</v>
      </c>
      <c r="E25" s="69" t="s">
        <v>51</v>
      </c>
      <c r="F25" s="78" t="s">
        <v>111</v>
      </c>
      <c r="G25" s="78" t="s">
        <v>186</v>
      </c>
      <c r="H25" s="435">
        <v>3913000</v>
      </c>
      <c r="I25" s="103" t="s">
        <v>90</v>
      </c>
      <c r="J25" s="79" t="s">
        <v>170</v>
      </c>
      <c r="K25" s="78" t="s">
        <v>187</v>
      </c>
      <c r="L25" s="78" t="s">
        <v>188</v>
      </c>
      <c r="M25" s="78" t="s">
        <v>189</v>
      </c>
      <c r="N25" s="78" t="s">
        <v>190</v>
      </c>
      <c r="O25" s="69">
        <v>15</v>
      </c>
      <c r="P25" s="78"/>
      <c r="Q25" s="78"/>
      <c r="R25" s="78" t="s">
        <v>191</v>
      </c>
      <c r="S25" s="78" t="s">
        <v>99</v>
      </c>
      <c r="T25" s="78" t="s">
        <v>192</v>
      </c>
      <c r="U25" s="78" t="s">
        <v>890</v>
      </c>
      <c r="V25" s="78" t="s">
        <v>88</v>
      </c>
      <c r="W25" s="78" t="s">
        <v>193</v>
      </c>
      <c r="X25" s="223">
        <v>687.03</v>
      </c>
      <c r="Y25" s="78" t="s">
        <v>184</v>
      </c>
      <c r="Z25" s="84" t="s">
        <v>88</v>
      </c>
      <c r="AA25" s="84" t="s">
        <v>51</v>
      </c>
    </row>
    <row r="26" spans="1:73" s="26" customFormat="1" ht="89.25">
      <c r="A26" s="224">
        <f t="shared" si="0"/>
        <v>16</v>
      </c>
      <c r="B26" s="456" t="s">
        <v>102</v>
      </c>
      <c r="C26" s="456" t="s">
        <v>128</v>
      </c>
      <c r="D26" s="461" t="s">
        <v>1510</v>
      </c>
      <c r="E26" s="456" t="s">
        <v>51</v>
      </c>
      <c r="F26" s="455" t="s">
        <v>88</v>
      </c>
      <c r="G26" s="455" t="s">
        <v>112</v>
      </c>
      <c r="H26" s="457">
        <v>3749045.55</v>
      </c>
      <c r="I26" s="79" t="s">
        <v>134</v>
      </c>
      <c r="J26" s="79" t="s">
        <v>1498</v>
      </c>
      <c r="K26" s="455" t="s">
        <v>1499</v>
      </c>
      <c r="L26" s="455" t="s">
        <v>1500</v>
      </c>
      <c r="M26" s="455" t="s">
        <v>1501</v>
      </c>
      <c r="N26" s="455" t="s">
        <v>1502</v>
      </c>
      <c r="O26" s="455">
        <v>16</v>
      </c>
      <c r="P26" s="455"/>
      <c r="Q26" s="455" t="s">
        <v>1503</v>
      </c>
      <c r="R26" s="455" t="s">
        <v>1504</v>
      </c>
      <c r="S26" s="455" t="s">
        <v>109</v>
      </c>
      <c r="T26" s="455" t="s">
        <v>109</v>
      </c>
      <c r="U26" s="455" t="s">
        <v>1505</v>
      </c>
      <c r="V26" s="455" t="s">
        <v>125</v>
      </c>
      <c r="W26" s="455" t="s">
        <v>1506</v>
      </c>
      <c r="X26" s="458">
        <v>851.41</v>
      </c>
      <c r="Y26" s="459">
        <v>3</v>
      </c>
      <c r="Z26" s="459" t="s">
        <v>88</v>
      </c>
      <c r="AA26" s="88" t="s">
        <v>51</v>
      </c>
    </row>
    <row r="27" spans="1:73" ht="60.75" customHeight="1">
      <c r="A27" s="108">
        <v>17</v>
      </c>
      <c r="B27" s="78" t="s">
        <v>1353</v>
      </c>
      <c r="C27" s="78" t="s">
        <v>1354</v>
      </c>
      <c r="D27" s="78" t="s">
        <v>88</v>
      </c>
      <c r="E27" s="69" t="s">
        <v>51</v>
      </c>
      <c r="F27" s="78" t="s">
        <v>51</v>
      </c>
      <c r="G27" s="78">
        <v>1870</v>
      </c>
      <c r="H27" s="435">
        <v>176000</v>
      </c>
      <c r="I27" s="103" t="s">
        <v>90</v>
      </c>
      <c r="J27" s="79" t="s">
        <v>125</v>
      </c>
      <c r="K27" s="78" t="s">
        <v>1355</v>
      </c>
      <c r="L27" s="355" t="s">
        <v>1356</v>
      </c>
      <c r="M27" s="355" t="s">
        <v>140</v>
      </c>
      <c r="N27" s="355" t="s">
        <v>1357</v>
      </c>
      <c r="O27" s="69">
        <v>17</v>
      </c>
      <c r="P27" s="78"/>
      <c r="Q27" s="80" t="s">
        <v>125</v>
      </c>
      <c r="R27" s="78" t="s">
        <v>116</v>
      </c>
      <c r="S27" s="78" t="s">
        <v>1358</v>
      </c>
      <c r="T27" s="78" t="s">
        <v>1359</v>
      </c>
      <c r="U27" s="78" t="s">
        <v>1360</v>
      </c>
      <c r="V27" s="155" t="s">
        <v>125</v>
      </c>
      <c r="W27" s="78" t="s">
        <v>1361</v>
      </c>
      <c r="X27" s="82">
        <v>32.1</v>
      </c>
      <c r="Y27" s="83">
        <v>3</v>
      </c>
      <c r="Z27" s="84" t="s">
        <v>493</v>
      </c>
      <c r="AA27" s="84" t="s">
        <v>51</v>
      </c>
    </row>
    <row r="28" spans="1:73" ht="30" customHeight="1">
      <c r="A28" s="468" t="s">
        <v>0</v>
      </c>
      <c r="B28" s="468" t="s">
        <v>0</v>
      </c>
      <c r="C28" s="468"/>
      <c r="D28" s="39"/>
      <c r="E28" s="39"/>
      <c r="F28" s="39"/>
      <c r="G28" s="69"/>
      <c r="H28" s="186">
        <f>SUM(H11:H27)</f>
        <v>66015275.219999991</v>
      </c>
      <c r="I28" s="106"/>
      <c r="J28" s="107"/>
      <c r="K28" s="77"/>
      <c r="L28" s="77"/>
      <c r="M28" s="77"/>
      <c r="N28" s="77"/>
      <c r="O28" s="77"/>
      <c r="P28" s="77"/>
      <c r="Q28" s="7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  <c r="BM28" s="63"/>
      <c r="BN28" s="63"/>
      <c r="BO28" s="63"/>
      <c r="BP28" s="63"/>
      <c r="BQ28" s="63"/>
      <c r="BR28" s="63"/>
      <c r="BS28" s="63"/>
      <c r="BT28" s="63"/>
      <c r="BU28" s="63"/>
    </row>
    <row r="29" spans="1:73" ht="24.6" customHeight="1">
      <c r="A29" s="491" t="s">
        <v>194</v>
      </c>
      <c r="B29" s="492"/>
      <c r="C29" s="492"/>
      <c r="D29" s="492"/>
      <c r="E29" s="492"/>
      <c r="F29" s="492"/>
      <c r="G29" s="492"/>
      <c r="H29" s="492"/>
      <c r="I29" s="492"/>
      <c r="J29" s="492"/>
      <c r="K29" s="492"/>
      <c r="L29" s="492"/>
      <c r="M29" s="492"/>
      <c r="N29" s="492"/>
      <c r="O29" s="492"/>
      <c r="P29" s="492"/>
      <c r="Q29" s="492"/>
      <c r="R29" s="492"/>
      <c r="S29" s="492"/>
      <c r="T29" s="492"/>
      <c r="U29" s="492"/>
      <c r="V29" s="492"/>
      <c r="W29" s="492"/>
      <c r="X29" s="492"/>
      <c r="Y29" s="492"/>
      <c r="Z29" s="492"/>
      <c r="AA29" s="49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63"/>
      <c r="BS29" s="63"/>
      <c r="BT29" s="63"/>
      <c r="BU29" s="63"/>
    </row>
    <row r="30" spans="1:73" ht="195" customHeight="1">
      <c r="A30" s="70">
        <v>1</v>
      </c>
      <c r="B30" s="108" t="s">
        <v>195</v>
      </c>
      <c r="C30" s="70" t="s">
        <v>196</v>
      </c>
      <c r="D30" s="70" t="s">
        <v>197</v>
      </c>
      <c r="E30" s="70" t="s">
        <v>51</v>
      </c>
      <c r="F30" s="70" t="s">
        <v>88</v>
      </c>
      <c r="G30" s="70">
        <v>1897</v>
      </c>
      <c r="H30" s="436">
        <v>6847000</v>
      </c>
      <c r="I30" s="103" t="s">
        <v>90</v>
      </c>
      <c r="J30" s="103" t="s">
        <v>591</v>
      </c>
      <c r="K30" s="70" t="s">
        <v>1494</v>
      </c>
      <c r="L30" s="108" t="s">
        <v>198</v>
      </c>
      <c r="M30" s="108" t="s">
        <v>199</v>
      </c>
      <c r="N30" s="108" t="s">
        <v>200</v>
      </c>
      <c r="O30" s="70">
        <v>1</v>
      </c>
      <c r="P30" s="174" t="s">
        <v>201</v>
      </c>
      <c r="Q30" s="108" t="s">
        <v>592</v>
      </c>
      <c r="R30" s="70" t="s">
        <v>202</v>
      </c>
      <c r="S30" s="70" t="s">
        <v>202</v>
      </c>
      <c r="T30" s="70" t="s">
        <v>109</v>
      </c>
      <c r="U30" s="70" t="s">
        <v>109</v>
      </c>
      <c r="V30" s="70" t="s">
        <v>202</v>
      </c>
      <c r="W30" s="70" t="s">
        <v>202</v>
      </c>
      <c r="X30" s="73">
        <v>1202</v>
      </c>
      <c r="Y30" s="70" t="s">
        <v>203</v>
      </c>
      <c r="Z30" s="77" t="s">
        <v>88</v>
      </c>
      <c r="AA30" s="69" t="s">
        <v>204</v>
      </c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  <c r="BQ30" s="63"/>
      <c r="BR30" s="63"/>
      <c r="BS30" s="63"/>
      <c r="BT30" s="63"/>
      <c r="BU30" s="63"/>
    </row>
    <row r="31" spans="1:73" ht="30" customHeight="1">
      <c r="A31" s="468" t="s">
        <v>0</v>
      </c>
      <c r="B31" s="468" t="s">
        <v>0</v>
      </c>
      <c r="C31" s="468"/>
      <c r="D31" s="39"/>
      <c r="E31" s="39"/>
      <c r="F31" s="39"/>
      <c r="G31" s="69"/>
      <c r="H31" s="325">
        <f>SUM(H30:H30)</f>
        <v>6847000</v>
      </c>
      <c r="I31" s="113"/>
      <c r="J31" s="110"/>
      <c r="K31" s="69"/>
      <c r="L31" s="109"/>
      <c r="M31" s="109"/>
      <c r="N31" s="109"/>
      <c r="O31" s="109"/>
      <c r="P31" s="114"/>
      <c r="Q31" s="109"/>
      <c r="R31" s="109"/>
      <c r="S31" s="109"/>
      <c r="T31" s="109"/>
      <c r="U31" s="109"/>
      <c r="V31" s="109"/>
      <c r="W31" s="109"/>
      <c r="X31" s="48"/>
      <c r="Y31" s="115"/>
      <c r="Z31" s="48"/>
      <c r="AA31" s="48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  <c r="BR31" s="63"/>
      <c r="BS31" s="63"/>
      <c r="BT31" s="63"/>
      <c r="BU31" s="63"/>
    </row>
    <row r="32" spans="1:73" ht="30" customHeight="1">
      <c r="A32" s="469" t="s">
        <v>205</v>
      </c>
      <c r="B32" s="469"/>
      <c r="C32" s="469"/>
      <c r="D32" s="469"/>
      <c r="E32" s="469"/>
      <c r="F32" s="469"/>
      <c r="G32" s="469"/>
      <c r="H32" s="469"/>
      <c r="I32" s="469"/>
      <c r="J32" s="469"/>
      <c r="K32" s="469"/>
      <c r="L32" s="469"/>
      <c r="M32" s="469"/>
      <c r="N32" s="469"/>
      <c r="O32" s="469"/>
      <c r="P32" s="469"/>
      <c r="Q32" s="469"/>
      <c r="R32" s="469"/>
      <c r="S32" s="469"/>
      <c r="T32" s="469"/>
      <c r="U32" s="469"/>
      <c r="V32" s="469"/>
      <c r="W32" s="469"/>
      <c r="X32" s="469"/>
      <c r="Y32" s="469"/>
      <c r="Z32" s="469"/>
      <c r="AA32" s="469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63"/>
      <c r="BT32" s="63"/>
      <c r="BU32" s="63"/>
    </row>
    <row r="33" spans="1:73" ht="90" customHeight="1">
      <c r="A33" s="70">
        <v>1</v>
      </c>
      <c r="B33" s="108" t="s">
        <v>206</v>
      </c>
      <c r="C33" s="108" t="s">
        <v>207</v>
      </c>
      <c r="D33" s="70" t="s">
        <v>152</v>
      </c>
      <c r="E33" s="70" t="s">
        <v>153</v>
      </c>
      <c r="F33" s="70" t="s">
        <v>153</v>
      </c>
      <c r="G33" s="70">
        <v>1992</v>
      </c>
      <c r="H33" s="437">
        <v>41335000</v>
      </c>
      <c r="I33" s="69" t="s">
        <v>90</v>
      </c>
      <c r="J33" s="116" t="s">
        <v>208</v>
      </c>
      <c r="K33" s="70" t="s">
        <v>209</v>
      </c>
      <c r="L33" s="108"/>
      <c r="M33" s="108"/>
      <c r="N33" s="108"/>
      <c r="O33" s="70">
        <v>1</v>
      </c>
      <c r="P33" s="70"/>
      <c r="Q33" s="108"/>
      <c r="R33" s="70" t="s">
        <v>109</v>
      </c>
      <c r="S33" s="70" t="s">
        <v>109</v>
      </c>
      <c r="T33" s="70" t="s">
        <v>109</v>
      </c>
      <c r="U33" s="70" t="s">
        <v>109</v>
      </c>
      <c r="V33" s="70" t="s">
        <v>109</v>
      </c>
      <c r="W33" s="70" t="s">
        <v>109</v>
      </c>
      <c r="X33" s="237">
        <v>7955.87</v>
      </c>
      <c r="Y33" s="70" t="s">
        <v>210</v>
      </c>
      <c r="Z33" s="73" t="s">
        <v>152</v>
      </c>
      <c r="AA33" s="73" t="s">
        <v>153</v>
      </c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3"/>
      <c r="BQ33" s="63"/>
      <c r="BR33" s="63"/>
      <c r="BS33" s="63"/>
      <c r="BT33" s="63"/>
      <c r="BU33" s="63"/>
    </row>
    <row r="34" spans="1:73" ht="30" customHeight="1">
      <c r="A34" s="69">
        <v>2</v>
      </c>
      <c r="B34" s="109" t="s">
        <v>211</v>
      </c>
      <c r="C34" s="109"/>
      <c r="D34" s="109"/>
      <c r="E34" s="109"/>
      <c r="F34" s="109"/>
      <c r="G34" s="69">
        <v>1998</v>
      </c>
      <c r="H34" s="229">
        <v>106700</v>
      </c>
      <c r="I34" s="103" t="s">
        <v>134</v>
      </c>
      <c r="J34" s="69"/>
      <c r="K34" s="70" t="s">
        <v>209</v>
      </c>
      <c r="L34" s="109"/>
      <c r="M34" s="109"/>
      <c r="N34" s="109"/>
      <c r="O34" s="69">
        <v>2</v>
      </c>
      <c r="P34" s="69"/>
      <c r="Q34" s="109"/>
      <c r="R34" s="109"/>
      <c r="S34" s="109"/>
      <c r="T34" s="109"/>
      <c r="U34" s="109"/>
      <c r="V34" s="109"/>
      <c r="W34" s="109"/>
      <c r="X34" s="48"/>
      <c r="Y34" s="48"/>
      <c r="Z34" s="48"/>
      <c r="AA34" s="48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  <c r="BM34" s="63"/>
      <c r="BN34" s="63"/>
      <c r="BO34" s="63"/>
      <c r="BP34" s="63"/>
      <c r="BQ34" s="63"/>
      <c r="BR34" s="63"/>
      <c r="BS34" s="63"/>
      <c r="BT34" s="63"/>
      <c r="BU34" s="63"/>
    </row>
    <row r="35" spans="1:73" ht="30" customHeight="1">
      <c r="A35" s="69">
        <v>3</v>
      </c>
      <c r="B35" s="109" t="s">
        <v>212</v>
      </c>
      <c r="C35" s="109"/>
      <c r="D35" s="109"/>
      <c r="E35" s="109"/>
      <c r="F35" s="109"/>
      <c r="G35" s="69">
        <v>2018</v>
      </c>
      <c r="H35" s="229">
        <v>126809.7</v>
      </c>
      <c r="I35" s="103" t="s">
        <v>134</v>
      </c>
      <c r="J35" s="69"/>
      <c r="K35" s="70" t="s">
        <v>209</v>
      </c>
      <c r="L35" s="109"/>
      <c r="M35" s="109"/>
      <c r="N35" s="109"/>
      <c r="O35" s="69">
        <v>3</v>
      </c>
      <c r="P35" s="69"/>
      <c r="Q35" s="109"/>
      <c r="R35" s="109"/>
      <c r="S35" s="109"/>
      <c r="T35" s="109"/>
      <c r="U35" s="109"/>
      <c r="V35" s="109"/>
      <c r="W35" s="109"/>
      <c r="X35" s="48"/>
      <c r="Y35" s="48"/>
      <c r="Z35" s="48"/>
      <c r="AA35" s="48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  <c r="BN35" s="63"/>
      <c r="BO35" s="63"/>
      <c r="BP35" s="63"/>
      <c r="BQ35" s="63"/>
      <c r="BR35" s="63"/>
      <c r="BS35" s="63"/>
      <c r="BT35" s="63"/>
      <c r="BU35" s="63"/>
    </row>
    <row r="36" spans="1:73" ht="30" customHeight="1">
      <c r="A36" s="69">
        <v>4</v>
      </c>
      <c r="B36" s="109" t="s">
        <v>895</v>
      </c>
      <c r="C36" s="109"/>
      <c r="D36" s="109"/>
      <c r="E36" s="109"/>
      <c r="F36" s="109"/>
      <c r="G36" s="69">
        <v>2019</v>
      </c>
      <c r="H36" s="229">
        <v>149960.29999999999</v>
      </c>
      <c r="I36" s="103" t="s">
        <v>134</v>
      </c>
      <c r="J36" s="69"/>
      <c r="K36" s="70" t="s">
        <v>209</v>
      </c>
      <c r="L36" s="109"/>
      <c r="M36" s="109"/>
      <c r="N36" s="109"/>
      <c r="O36" s="69">
        <v>4</v>
      </c>
      <c r="P36" s="69"/>
      <c r="Q36" s="109"/>
      <c r="R36" s="109"/>
      <c r="S36" s="109"/>
      <c r="T36" s="109"/>
      <c r="U36" s="109"/>
      <c r="V36" s="109"/>
      <c r="W36" s="109"/>
      <c r="X36" s="48"/>
      <c r="Y36" s="48"/>
      <c r="Z36" s="48"/>
      <c r="AA36" s="48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3"/>
      <c r="BQ36" s="63"/>
      <c r="BR36" s="63"/>
      <c r="BS36" s="63"/>
      <c r="BT36" s="63"/>
      <c r="BU36" s="63"/>
    </row>
    <row r="37" spans="1:73" ht="30" customHeight="1">
      <c r="A37" s="69">
        <v>5</v>
      </c>
      <c r="B37" s="109" t="s">
        <v>213</v>
      </c>
      <c r="C37" s="109"/>
      <c r="D37" s="109"/>
      <c r="E37" s="109"/>
      <c r="F37" s="109"/>
      <c r="G37" s="69">
        <v>2019</v>
      </c>
      <c r="H37" s="229">
        <v>153321.10999999999</v>
      </c>
      <c r="I37" s="103" t="s">
        <v>134</v>
      </c>
      <c r="J37" s="69"/>
      <c r="K37" s="70" t="s">
        <v>209</v>
      </c>
      <c r="L37" s="109"/>
      <c r="M37" s="109"/>
      <c r="N37" s="109"/>
      <c r="O37" s="69">
        <v>5</v>
      </c>
      <c r="P37" s="69"/>
      <c r="Q37" s="109"/>
      <c r="R37" s="109"/>
      <c r="S37" s="109"/>
      <c r="T37" s="109"/>
      <c r="U37" s="109"/>
      <c r="V37" s="109"/>
      <c r="W37" s="109"/>
      <c r="X37" s="48"/>
      <c r="Y37" s="48"/>
      <c r="Z37" s="48"/>
      <c r="AA37" s="48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3"/>
      <c r="BQ37" s="63"/>
      <c r="BR37" s="63"/>
      <c r="BS37" s="63"/>
      <c r="BT37" s="63"/>
      <c r="BU37" s="63"/>
    </row>
    <row r="38" spans="1:73" ht="30" customHeight="1">
      <c r="A38" s="69">
        <v>6</v>
      </c>
      <c r="B38" s="109" t="s">
        <v>606</v>
      </c>
      <c r="C38" s="109"/>
      <c r="D38" s="109"/>
      <c r="E38" s="109"/>
      <c r="F38" s="109"/>
      <c r="G38" s="69">
        <v>2022</v>
      </c>
      <c r="H38" s="229">
        <v>18000</v>
      </c>
      <c r="I38" s="103" t="s">
        <v>134</v>
      </c>
      <c r="J38" s="69"/>
      <c r="K38" s="70" t="s">
        <v>209</v>
      </c>
      <c r="L38" s="109"/>
      <c r="M38" s="109"/>
      <c r="N38" s="117"/>
      <c r="O38" s="69">
        <v>6</v>
      </c>
      <c r="P38" s="227"/>
      <c r="Q38" s="109"/>
      <c r="R38" s="109"/>
      <c r="S38" s="109"/>
      <c r="T38" s="109"/>
      <c r="U38" s="109"/>
      <c r="V38" s="109"/>
      <c r="W38" s="109"/>
      <c r="X38" s="48"/>
      <c r="Y38" s="48"/>
      <c r="Z38" s="48"/>
      <c r="AA38" s="48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  <c r="BM38" s="63"/>
      <c r="BN38" s="63"/>
      <c r="BO38" s="63"/>
      <c r="BP38" s="63"/>
      <c r="BQ38" s="63"/>
      <c r="BR38" s="63"/>
      <c r="BS38" s="63"/>
      <c r="BT38" s="63"/>
      <c r="BU38" s="63"/>
    </row>
    <row r="39" spans="1:73" ht="30" customHeight="1">
      <c r="A39" s="69">
        <v>7</v>
      </c>
      <c r="B39" s="109" t="s">
        <v>896</v>
      </c>
      <c r="C39" s="109"/>
      <c r="D39" s="109"/>
      <c r="E39" s="109"/>
      <c r="F39" s="109"/>
      <c r="G39" s="69"/>
      <c r="H39" s="229">
        <v>24589.68</v>
      </c>
      <c r="I39" s="103" t="s">
        <v>134</v>
      </c>
      <c r="J39" s="69"/>
      <c r="K39" s="70" t="s">
        <v>209</v>
      </c>
      <c r="L39" s="109"/>
      <c r="M39" s="109"/>
      <c r="N39" s="117"/>
      <c r="O39" s="69">
        <v>7</v>
      </c>
      <c r="P39" s="227"/>
      <c r="Q39" s="109"/>
      <c r="R39" s="109"/>
      <c r="S39" s="109"/>
      <c r="T39" s="109"/>
      <c r="U39" s="109"/>
      <c r="V39" s="109"/>
      <c r="W39" s="109"/>
      <c r="X39" s="48"/>
      <c r="Y39" s="48"/>
      <c r="Z39" s="48"/>
      <c r="AA39" s="48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3"/>
      <c r="BM39" s="63"/>
      <c r="BN39" s="63"/>
      <c r="BO39" s="63"/>
      <c r="BP39" s="63"/>
      <c r="BQ39" s="63"/>
      <c r="BR39" s="63"/>
      <c r="BS39" s="63"/>
      <c r="BT39" s="63"/>
      <c r="BU39" s="63"/>
    </row>
    <row r="40" spans="1:73" ht="30" customHeight="1">
      <c r="A40" s="468" t="s">
        <v>0</v>
      </c>
      <c r="B40" s="468" t="s">
        <v>0</v>
      </c>
      <c r="C40" s="468"/>
      <c r="D40" s="39"/>
      <c r="E40" s="39"/>
      <c r="F40" s="39"/>
      <c r="G40" s="69"/>
      <c r="H40" s="325">
        <f>SUM(H33:H39)</f>
        <v>41914380.789999999</v>
      </c>
      <c r="I40" s="113"/>
      <c r="J40" s="109"/>
      <c r="K40" s="109"/>
      <c r="L40" s="109"/>
      <c r="M40" s="109"/>
      <c r="N40" s="117"/>
      <c r="O40" s="117"/>
      <c r="P40" s="117"/>
      <c r="Q40" s="109"/>
      <c r="R40" s="109"/>
      <c r="S40" s="109"/>
      <c r="T40" s="109"/>
      <c r="U40" s="109"/>
      <c r="V40" s="109"/>
      <c r="W40" s="109"/>
      <c r="X40" s="48"/>
      <c r="Y40" s="48"/>
      <c r="Z40" s="48"/>
      <c r="AA40" s="48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3"/>
      <c r="BM40" s="63"/>
      <c r="BN40" s="63"/>
      <c r="BO40" s="63"/>
      <c r="BP40" s="63"/>
      <c r="BQ40" s="63"/>
      <c r="BR40" s="63"/>
      <c r="BS40" s="63"/>
      <c r="BT40" s="63"/>
      <c r="BU40" s="63"/>
    </row>
    <row r="41" spans="1:73" ht="21.75" customHeight="1">
      <c r="A41" s="491" t="s">
        <v>214</v>
      </c>
      <c r="B41" s="492"/>
      <c r="C41" s="492"/>
      <c r="D41" s="492"/>
      <c r="E41" s="492"/>
      <c r="F41" s="492"/>
      <c r="G41" s="492"/>
      <c r="H41" s="492"/>
      <c r="I41" s="492"/>
      <c r="J41" s="492"/>
      <c r="K41" s="492"/>
      <c r="L41" s="492"/>
      <c r="M41" s="492"/>
      <c r="N41" s="492"/>
      <c r="O41" s="492"/>
      <c r="P41" s="492"/>
      <c r="Q41" s="492"/>
      <c r="R41" s="492"/>
      <c r="S41" s="492"/>
      <c r="T41" s="492"/>
      <c r="U41" s="492"/>
      <c r="V41" s="492"/>
      <c r="W41" s="492"/>
      <c r="X41" s="492"/>
      <c r="Y41" s="492"/>
      <c r="Z41" s="492"/>
      <c r="AA41" s="49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3"/>
      <c r="BM41" s="63"/>
      <c r="BN41" s="63"/>
      <c r="BO41" s="63"/>
      <c r="BP41" s="63"/>
      <c r="BQ41" s="63"/>
      <c r="BR41" s="63"/>
      <c r="BS41" s="63"/>
      <c r="BT41" s="63"/>
      <c r="BU41" s="63"/>
    </row>
    <row r="42" spans="1:73" ht="186.6" customHeight="1">
      <c r="A42" s="70">
        <v>1</v>
      </c>
      <c r="B42" s="108" t="s">
        <v>651</v>
      </c>
      <c r="C42" s="70" t="s">
        <v>215</v>
      </c>
      <c r="D42" s="70" t="s">
        <v>152</v>
      </c>
      <c r="E42" s="70" t="s">
        <v>216</v>
      </c>
      <c r="F42" s="70" t="s">
        <v>216</v>
      </c>
      <c r="G42" s="70">
        <v>1931</v>
      </c>
      <c r="H42" s="436">
        <v>14819000</v>
      </c>
      <c r="I42" s="103" t="s">
        <v>90</v>
      </c>
      <c r="J42" s="118" t="s">
        <v>793</v>
      </c>
      <c r="K42" s="70" t="s">
        <v>909</v>
      </c>
      <c r="L42" s="70" t="s">
        <v>217</v>
      </c>
      <c r="M42" s="70" t="s">
        <v>152</v>
      </c>
      <c r="N42" s="70" t="s">
        <v>152</v>
      </c>
      <c r="O42" s="70">
        <v>1</v>
      </c>
      <c r="P42" s="70" t="s">
        <v>218</v>
      </c>
      <c r="Q42" s="108" t="s">
        <v>219</v>
      </c>
      <c r="R42" s="70" t="s">
        <v>220</v>
      </c>
      <c r="S42" s="70" t="s">
        <v>221</v>
      </c>
      <c r="T42" s="70" t="s">
        <v>221</v>
      </c>
      <c r="U42" s="70" t="s">
        <v>221</v>
      </c>
      <c r="V42" s="70" t="s">
        <v>221</v>
      </c>
      <c r="W42" s="70" t="s">
        <v>221</v>
      </c>
      <c r="X42" s="73" t="s">
        <v>222</v>
      </c>
      <c r="Y42" s="73">
        <v>4</v>
      </c>
      <c r="Z42" s="73" t="s">
        <v>223</v>
      </c>
      <c r="AA42" s="73" t="s">
        <v>216</v>
      </c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3"/>
      <c r="BM42" s="63"/>
      <c r="BN42" s="63"/>
      <c r="BO42" s="63"/>
      <c r="BP42" s="63"/>
      <c r="BQ42" s="63"/>
      <c r="BR42" s="63"/>
      <c r="BS42" s="63"/>
      <c r="BT42" s="63"/>
      <c r="BU42" s="63"/>
    </row>
    <row r="43" spans="1:73" ht="67.5" customHeight="1">
      <c r="A43" s="69">
        <v>2</v>
      </c>
      <c r="B43" s="109" t="s">
        <v>224</v>
      </c>
      <c r="C43" s="69" t="s">
        <v>225</v>
      </c>
      <c r="D43" s="69" t="s">
        <v>152</v>
      </c>
      <c r="E43" s="69" t="s">
        <v>216</v>
      </c>
      <c r="F43" s="69" t="s">
        <v>216</v>
      </c>
      <c r="G43" s="69">
        <v>2014</v>
      </c>
      <c r="H43" s="229">
        <v>1240095.6299999999</v>
      </c>
      <c r="I43" s="119" t="s">
        <v>134</v>
      </c>
      <c r="J43" s="110"/>
      <c r="K43" s="70" t="s">
        <v>909</v>
      </c>
      <c r="L43" s="69"/>
      <c r="M43" s="69"/>
      <c r="N43" s="69"/>
      <c r="O43" s="69">
        <v>2</v>
      </c>
      <c r="P43" s="69" t="s">
        <v>226</v>
      </c>
      <c r="Q43" s="109" t="s">
        <v>227</v>
      </c>
      <c r="R43" s="109"/>
      <c r="S43" s="109"/>
      <c r="T43" s="109"/>
      <c r="U43" s="109"/>
      <c r="V43" s="109"/>
      <c r="W43" s="109"/>
      <c r="X43" s="48"/>
      <c r="Y43" s="48"/>
      <c r="Z43" s="48"/>
      <c r="AA43" s="48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3"/>
      <c r="BM43" s="63"/>
      <c r="BN43" s="63"/>
      <c r="BO43" s="63"/>
      <c r="BP43" s="63"/>
      <c r="BQ43" s="63"/>
      <c r="BR43" s="63"/>
      <c r="BS43" s="63"/>
      <c r="BT43" s="63"/>
      <c r="BU43" s="63"/>
    </row>
    <row r="44" spans="1:73" ht="30" customHeight="1">
      <c r="A44" s="69">
        <v>3</v>
      </c>
      <c r="B44" s="109" t="s">
        <v>228</v>
      </c>
      <c r="C44" s="69" t="s">
        <v>229</v>
      </c>
      <c r="D44" s="69"/>
      <c r="E44" s="69"/>
      <c r="F44" s="69"/>
      <c r="G44" s="69">
        <v>2019</v>
      </c>
      <c r="H44" s="229">
        <v>120418.52</v>
      </c>
      <c r="I44" s="119" t="s">
        <v>134</v>
      </c>
      <c r="J44" s="110" t="s">
        <v>230</v>
      </c>
      <c r="K44" s="70" t="s">
        <v>909</v>
      </c>
      <c r="L44" s="109"/>
      <c r="M44" s="109"/>
      <c r="N44" s="109"/>
      <c r="O44" s="69">
        <v>3</v>
      </c>
      <c r="P44" s="109"/>
      <c r="Q44" s="109"/>
      <c r="R44" s="109"/>
      <c r="S44" s="109"/>
      <c r="T44" s="109"/>
      <c r="U44" s="109"/>
      <c r="V44" s="109"/>
      <c r="W44" s="109"/>
      <c r="X44" s="48"/>
      <c r="Y44" s="48"/>
      <c r="Z44" s="48"/>
      <c r="AA44" s="48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  <c r="BM44" s="63"/>
      <c r="BN44" s="63"/>
      <c r="BO44" s="63"/>
      <c r="BP44" s="63"/>
      <c r="BQ44" s="63"/>
      <c r="BR44" s="63"/>
      <c r="BS44" s="63"/>
      <c r="BT44" s="63"/>
      <c r="BU44" s="63"/>
    </row>
    <row r="45" spans="1:73" ht="30" customHeight="1">
      <c r="A45" s="475" t="s">
        <v>0</v>
      </c>
      <c r="B45" s="476"/>
      <c r="C45" s="490"/>
      <c r="D45" s="120"/>
      <c r="E45" s="120"/>
      <c r="F45" s="120"/>
      <c r="G45" s="121"/>
      <c r="H45" s="186">
        <f>SUM(H42:H44)</f>
        <v>16179514.149999999</v>
      </c>
      <c r="I45" s="122"/>
      <c r="J45" s="123"/>
      <c r="K45" s="124"/>
      <c r="L45" s="124"/>
      <c r="M45" s="124"/>
      <c r="N45" s="124"/>
      <c r="O45" s="124"/>
      <c r="P45" s="124"/>
      <c r="Q45" s="124"/>
      <c r="R45" s="123"/>
      <c r="S45" s="123"/>
      <c r="T45" s="123"/>
      <c r="U45" s="123"/>
      <c r="V45" s="123"/>
      <c r="W45" s="123"/>
      <c r="X45" s="123"/>
      <c r="Y45" s="123"/>
      <c r="Z45" s="123"/>
      <c r="AA45" s="12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  <c r="BM45" s="63"/>
      <c r="BN45" s="63"/>
      <c r="BO45" s="63"/>
      <c r="BP45" s="63"/>
      <c r="BQ45" s="63"/>
      <c r="BR45" s="63"/>
      <c r="BS45" s="63"/>
      <c r="BT45" s="63"/>
      <c r="BU45" s="63"/>
    </row>
    <row r="46" spans="1:73" ht="30" customHeight="1">
      <c r="A46" s="469" t="s">
        <v>231</v>
      </c>
      <c r="B46" s="469"/>
      <c r="C46" s="469"/>
      <c r="D46" s="469"/>
      <c r="E46" s="469"/>
      <c r="F46" s="469"/>
      <c r="G46" s="47"/>
      <c r="H46" s="66"/>
      <c r="I46" s="66"/>
      <c r="J46" s="66"/>
      <c r="K46" s="66"/>
      <c r="L46" s="66"/>
      <c r="M46" s="66"/>
      <c r="N46" s="66"/>
      <c r="O46" s="68"/>
      <c r="P46" s="68"/>
      <c r="Q46" s="68"/>
      <c r="R46" s="68"/>
      <c r="S46" s="125"/>
      <c r="T46" s="125"/>
      <c r="U46" s="125"/>
      <c r="V46" s="125"/>
      <c r="W46" s="125"/>
      <c r="X46" s="125"/>
      <c r="Y46" s="125"/>
      <c r="Z46" s="125"/>
      <c r="AA46" s="125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3"/>
      <c r="BK46" s="63"/>
      <c r="BL46" s="63"/>
      <c r="BM46" s="63"/>
      <c r="BN46" s="63"/>
      <c r="BO46" s="63"/>
      <c r="BP46" s="63"/>
      <c r="BQ46" s="63"/>
      <c r="BR46" s="63"/>
      <c r="BS46" s="63"/>
      <c r="BT46" s="63"/>
      <c r="BU46" s="63"/>
    </row>
    <row r="47" spans="1:73" ht="64.150000000000006" customHeight="1">
      <c r="A47" s="126">
        <v>1</v>
      </c>
      <c r="B47" s="108" t="s">
        <v>232</v>
      </c>
      <c r="C47" s="70" t="s">
        <v>233</v>
      </c>
      <c r="D47" s="70" t="s">
        <v>152</v>
      </c>
      <c r="E47" s="69" t="s">
        <v>153</v>
      </c>
      <c r="F47" s="70" t="s">
        <v>152</v>
      </c>
      <c r="G47" s="69" t="s">
        <v>1101</v>
      </c>
      <c r="H47" s="437">
        <v>5821000</v>
      </c>
      <c r="I47" s="69" t="s">
        <v>90</v>
      </c>
      <c r="J47" s="69" t="s">
        <v>234</v>
      </c>
      <c r="K47" s="70" t="s">
        <v>235</v>
      </c>
      <c r="L47" s="70" t="s">
        <v>236</v>
      </c>
      <c r="M47" s="70" t="s">
        <v>237</v>
      </c>
      <c r="N47" s="70" t="s">
        <v>238</v>
      </c>
      <c r="O47" s="77">
        <v>1</v>
      </c>
      <c r="P47" s="70" t="s">
        <v>239</v>
      </c>
      <c r="Q47" s="70" t="s">
        <v>240</v>
      </c>
      <c r="R47" s="69" t="s">
        <v>245</v>
      </c>
      <c r="S47" s="70" t="s">
        <v>96</v>
      </c>
      <c r="T47" s="70" t="s">
        <v>109</v>
      </c>
      <c r="U47" s="70" t="s">
        <v>96</v>
      </c>
      <c r="V47" s="70" t="s">
        <v>109</v>
      </c>
      <c r="W47" s="70" t="s">
        <v>109</v>
      </c>
      <c r="X47" s="73" t="s">
        <v>241</v>
      </c>
      <c r="Y47" s="69" t="s">
        <v>248</v>
      </c>
      <c r="Z47" s="73" t="s">
        <v>152</v>
      </c>
      <c r="AA47" s="73" t="s">
        <v>153</v>
      </c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63"/>
      <c r="BD47" s="63"/>
      <c r="BE47" s="63"/>
      <c r="BF47" s="63"/>
      <c r="BG47" s="63"/>
      <c r="BH47" s="63"/>
      <c r="BI47" s="63"/>
      <c r="BJ47" s="63"/>
      <c r="BK47" s="63"/>
      <c r="BL47" s="63"/>
      <c r="BM47" s="63"/>
      <c r="BN47" s="63"/>
      <c r="BO47" s="63"/>
      <c r="BP47" s="63"/>
      <c r="BQ47" s="63"/>
      <c r="BR47" s="63"/>
      <c r="BS47" s="63"/>
      <c r="BT47" s="63"/>
      <c r="BU47" s="63"/>
    </row>
    <row r="48" spans="1:73" ht="58.15" customHeight="1">
      <c r="A48" s="126">
        <v>2</v>
      </c>
      <c r="B48" s="109" t="s">
        <v>242</v>
      </c>
      <c r="C48" s="69" t="s">
        <v>233</v>
      </c>
      <c r="D48" s="69" t="s">
        <v>152</v>
      </c>
      <c r="E48" s="69" t="s">
        <v>153</v>
      </c>
      <c r="F48" s="70" t="s">
        <v>152</v>
      </c>
      <c r="G48" s="69">
        <v>1929</v>
      </c>
      <c r="H48" s="437">
        <v>3707000</v>
      </c>
      <c r="I48" s="69" t="s">
        <v>90</v>
      </c>
      <c r="J48" s="127" t="s">
        <v>243</v>
      </c>
      <c r="K48" s="70" t="s">
        <v>244</v>
      </c>
      <c r="L48" s="69" t="s">
        <v>236</v>
      </c>
      <c r="M48" s="70" t="s">
        <v>237</v>
      </c>
      <c r="N48" s="70" t="s">
        <v>238</v>
      </c>
      <c r="O48" s="77">
        <v>2</v>
      </c>
      <c r="P48" s="70" t="s">
        <v>239</v>
      </c>
      <c r="Q48" s="69" t="s">
        <v>240</v>
      </c>
      <c r="R48" s="69" t="s">
        <v>919</v>
      </c>
      <c r="S48" s="69" t="s">
        <v>96</v>
      </c>
      <c r="T48" s="69" t="s">
        <v>109</v>
      </c>
      <c r="U48" s="69" t="s">
        <v>921</v>
      </c>
      <c r="V48" s="69" t="s">
        <v>246</v>
      </c>
      <c r="W48" s="69" t="s">
        <v>109</v>
      </c>
      <c r="X48" s="77" t="s">
        <v>247</v>
      </c>
      <c r="Y48" s="69" t="s">
        <v>248</v>
      </c>
      <c r="Z48" s="77" t="s">
        <v>152</v>
      </c>
      <c r="AA48" s="77" t="s">
        <v>153</v>
      </c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  <c r="BC48" s="63"/>
      <c r="BD48" s="63"/>
      <c r="BE48" s="63"/>
      <c r="BF48" s="63"/>
      <c r="BG48" s="63"/>
      <c r="BH48" s="63"/>
      <c r="BI48" s="63"/>
      <c r="BJ48" s="63"/>
      <c r="BK48" s="63"/>
      <c r="BL48" s="63"/>
      <c r="BM48" s="63"/>
      <c r="BN48" s="63"/>
      <c r="BO48" s="63"/>
      <c r="BP48" s="63"/>
      <c r="BQ48" s="63"/>
      <c r="BR48" s="63"/>
      <c r="BS48" s="63"/>
      <c r="BT48" s="63"/>
      <c r="BU48" s="63"/>
    </row>
    <row r="49" spans="1:73" ht="39" customHeight="1">
      <c r="A49" s="126">
        <v>3</v>
      </c>
      <c r="B49" s="109" t="s">
        <v>249</v>
      </c>
      <c r="C49" s="69" t="s">
        <v>250</v>
      </c>
      <c r="D49" s="69" t="s">
        <v>152</v>
      </c>
      <c r="E49" s="69" t="s">
        <v>153</v>
      </c>
      <c r="F49" s="69" t="s">
        <v>153</v>
      </c>
      <c r="G49" s="69" t="s">
        <v>251</v>
      </c>
      <c r="H49" s="437">
        <v>3213000</v>
      </c>
      <c r="I49" s="69" t="s">
        <v>90</v>
      </c>
      <c r="J49" s="69" t="s">
        <v>252</v>
      </c>
      <c r="K49" s="69" t="s">
        <v>253</v>
      </c>
      <c r="L49" s="69" t="s">
        <v>254</v>
      </c>
      <c r="M49" s="128" t="s">
        <v>255</v>
      </c>
      <c r="N49" s="69" t="s">
        <v>256</v>
      </c>
      <c r="O49" s="77">
        <v>3</v>
      </c>
      <c r="P49" s="70" t="s">
        <v>239</v>
      </c>
      <c r="Q49" s="48"/>
      <c r="R49" s="69" t="s">
        <v>920</v>
      </c>
      <c r="S49" s="69" t="s">
        <v>96</v>
      </c>
      <c r="T49" s="69" t="s">
        <v>109</v>
      </c>
      <c r="U49" s="69" t="s">
        <v>922</v>
      </c>
      <c r="V49" s="69" t="s">
        <v>246</v>
      </c>
      <c r="W49" s="69" t="s">
        <v>109</v>
      </c>
      <c r="X49" s="77" t="s">
        <v>257</v>
      </c>
      <c r="Y49" s="77">
        <v>1</v>
      </c>
      <c r="Z49" s="77" t="s">
        <v>153</v>
      </c>
      <c r="AA49" s="77" t="s">
        <v>153</v>
      </c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63"/>
      <c r="BE49" s="63"/>
      <c r="BF49" s="63"/>
      <c r="BG49" s="63"/>
      <c r="BH49" s="63"/>
      <c r="BI49" s="63"/>
      <c r="BJ49" s="63"/>
      <c r="BK49" s="63"/>
      <c r="BL49" s="63"/>
      <c r="BM49" s="63"/>
      <c r="BN49" s="63"/>
      <c r="BO49" s="63"/>
      <c r="BP49" s="63"/>
      <c r="BQ49" s="63"/>
      <c r="BR49" s="63"/>
      <c r="BS49" s="63"/>
      <c r="BT49" s="63"/>
      <c r="BU49" s="63"/>
    </row>
    <row r="50" spans="1:73" ht="81.599999999999994" customHeight="1">
      <c r="A50" s="126">
        <v>4</v>
      </c>
      <c r="B50" s="109" t="s">
        <v>213</v>
      </c>
      <c r="C50" s="69" t="s">
        <v>258</v>
      </c>
      <c r="D50" s="129"/>
      <c r="E50" s="130"/>
      <c r="F50" s="69"/>
      <c r="G50" s="69">
        <v>2019</v>
      </c>
      <c r="H50" s="303">
        <v>164827.45000000001</v>
      </c>
      <c r="I50" s="69" t="s">
        <v>134</v>
      </c>
      <c r="J50" s="48"/>
      <c r="K50" s="69" t="s">
        <v>259</v>
      </c>
      <c r="L50" s="48"/>
      <c r="M50" s="48"/>
      <c r="N50" s="48"/>
      <c r="O50" s="77">
        <v>4</v>
      </c>
      <c r="P50" s="48"/>
      <c r="Q50" s="48"/>
      <c r="R50" s="48"/>
      <c r="S50" s="123"/>
      <c r="T50" s="123"/>
      <c r="U50" s="123"/>
      <c r="V50" s="123"/>
      <c r="W50" s="123"/>
      <c r="X50" s="123"/>
      <c r="Y50" s="123"/>
      <c r="Z50" s="123"/>
      <c r="AA50" s="12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3"/>
      <c r="BP50" s="63"/>
      <c r="BQ50" s="63"/>
      <c r="BR50" s="63"/>
      <c r="BS50" s="63"/>
      <c r="BT50" s="63"/>
      <c r="BU50" s="63"/>
    </row>
    <row r="51" spans="1:73" ht="48" customHeight="1">
      <c r="A51" s="126">
        <v>5</v>
      </c>
      <c r="B51" s="109" t="s">
        <v>1368</v>
      </c>
      <c r="C51" s="69"/>
      <c r="D51" s="129"/>
      <c r="E51" s="130"/>
      <c r="F51" s="69"/>
      <c r="G51" s="69">
        <v>2022</v>
      </c>
      <c r="H51" s="303">
        <v>18000</v>
      </c>
      <c r="I51" s="69" t="s">
        <v>134</v>
      </c>
      <c r="J51" s="48"/>
      <c r="K51" s="69"/>
      <c r="L51" s="48"/>
      <c r="M51" s="48"/>
      <c r="N51" s="48"/>
      <c r="O51" s="77">
        <v>5</v>
      </c>
      <c r="P51" s="48"/>
      <c r="Q51" s="48"/>
      <c r="R51" s="48"/>
      <c r="S51" s="123"/>
      <c r="T51" s="123"/>
      <c r="U51" s="123"/>
      <c r="V51" s="123"/>
      <c r="W51" s="123"/>
      <c r="X51" s="123"/>
      <c r="Y51" s="123"/>
      <c r="Z51" s="123"/>
      <c r="AA51" s="12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  <c r="BM51" s="63"/>
      <c r="BN51" s="63"/>
      <c r="BO51" s="63"/>
      <c r="BP51" s="63"/>
      <c r="BQ51" s="63"/>
      <c r="BR51" s="63"/>
      <c r="BS51" s="63"/>
      <c r="BT51" s="63"/>
      <c r="BU51" s="63"/>
    </row>
    <row r="52" spans="1:73" ht="48" customHeight="1">
      <c r="A52" s="126">
        <v>6</v>
      </c>
      <c r="B52" s="109" t="s">
        <v>918</v>
      </c>
      <c r="C52" s="69"/>
      <c r="D52" s="129"/>
      <c r="E52" s="130"/>
      <c r="F52" s="69"/>
      <c r="G52" s="69">
        <v>2022</v>
      </c>
      <c r="H52" s="303">
        <v>1200435.1599999999</v>
      </c>
      <c r="I52" s="69" t="s">
        <v>134</v>
      </c>
      <c r="J52" s="48"/>
      <c r="K52" s="69"/>
      <c r="L52" s="48"/>
      <c r="M52" s="48"/>
      <c r="N52" s="48"/>
      <c r="O52" s="77">
        <v>6</v>
      </c>
      <c r="P52" s="48"/>
      <c r="Q52" s="48"/>
      <c r="R52" s="48"/>
      <c r="S52" s="123"/>
      <c r="T52" s="123"/>
      <c r="U52" s="123"/>
      <c r="V52" s="123"/>
      <c r="W52" s="123"/>
      <c r="X52" s="123"/>
      <c r="Y52" s="123"/>
      <c r="Z52" s="123"/>
      <c r="AA52" s="12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P52" s="63"/>
      <c r="BQ52" s="63"/>
      <c r="BR52" s="63"/>
      <c r="BS52" s="63"/>
      <c r="BT52" s="63"/>
      <c r="BU52" s="63"/>
    </row>
    <row r="53" spans="1:73" ht="30" customHeight="1">
      <c r="A53" s="475" t="s">
        <v>10</v>
      </c>
      <c r="B53" s="476"/>
      <c r="C53" s="490"/>
      <c r="D53" s="25"/>
      <c r="E53" s="132"/>
      <c r="F53" s="109"/>
      <c r="G53" s="109"/>
      <c r="H53" s="318">
        <f>SUM(H47:H52)</f>
        <v>14124262.609999999</v>
      </c>
      <c r="I53" s="69"/>
      <c r="J53" s="48"/>
      <c r="K53" s="48"/>
      <c r="L53" s="48"/>
      <c r="M53" s="48"/>
      <c r="N53" s="48"/>
      <c r="O53" s="27"/>
      <c r="P53" s="27"/>
      <c r="Q53" s="27"/>
      <c r="R53" s="27"/>
      <c r="S53" s="123"/>
      <c r="T53" s="123"/>
      <c r="U53" s="123"/>
      <c r="V53" s="123"/>
      <c r="W53" s="123"/>
      <c r="X53" s="123"/>
      <c r="Y53" s="123"/>
      <c r="Z53" s="123"/>
      <c r="AA53" s="12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63"/>
      <c r="BS53" s="63"/>
      <c r="BT53" s="63"/>
      <c r="BU53" s="63"/>
    </row>
    <row r="54" spans="1:73" ht="24.75" customHeight="1">
      <c r="A54" s="469" t="s">
        <v>260</v>
      </c>
      <c r="B54" s="469"/>
      <c r="C54" s="469"/>
      <c r="D54" s="469"/>
      <c r="E54" s="469"/>
      <c r="F54" s="469"/>
      <c r="G54" s="469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8"/>
      <c r="U54" s="68"/>
      <c r="V54" s="68"/>
      <c r="W54" s="68"/>
      <c r="X54" s="68"/>
      <c r="Y54" s="68"/>
      <c r="Z54" s="68"/>
      <c r="AA54" s="68"/>
    </row>
    <row r="55" spans="1:73" s="26" customFormat="1" ht="228" customHeight="1">
      <c r="A55" s="70">
        <v>1</v>
      </c>
      <c r="B55" s="108" t="s">
        <v>261</v>
      </c>
      <c r="C55" s="70" t="s">
        <v>262</v>
      </c>
      <c r="D55" s="70" t="s">
        <v>88</v>
      </c>
      <c r="E55" s="70" t="s">
        <v>51</v>
      </c>
      <c r="F55" s="70" t="s">
        <v>51</v>
      </c>
      <c r="G55" s="70">
        <v>1966</v>
      </c>
      <c r="H55" s="438">
        <v>17051000</v>
      </c>
      <c r="I55" s="103" t="s">
        <v>90</v>
      </c>
      <c r="J55" s="72" t="s">
        <v>699</v>
      </c>
      <c r="K55" s="70" t="s">
        <v>60</v>
      </c>
      <c r="L55" s="70" t="s">
        <v>263</v>
      </c>
      <c r="M55" s="70" t="s">
        <v>264</v>
      </c>
      <c r="N55" s="70" t="s">
        <v>265</v>
      </c>
      <c r="O55" s="70">
        <v>1</v>
      </c>
      <c r="P55" s="70" t="s">
        <v>266</v>
      </c>
      <c r="Q55" s="70" t="s">
        <v>938</v>
      </c>
      <c r="R55" s="70" t="s">
        <v>109</v>
      </c>
      <c r="S55" s="70" t="s">
        <v>267</v>
      </c>
      <c r="T55" s="70" t="s">
        <v>267</v>
      </c>
      <c r="U55" s="70" t="s">
        <v>109</v>
      </c>
      <c r="V55" s="70" t="s">
        <v>109</v>
      </c>
      <c r="W55" s="70" t="s">
        <v>109</v>
      </c>
      <c r="X55" s="70">
        <v>4587.3</v>
      </c>
      <c r="Y55" s="70">
        <v>2</v>
      </c>
      <c r="Z55" s="70" t="s">
        <v>268</v>
      </c>
      <c r="AA55" s="70" t="s">
        <v>269</v>
      </c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  <c r="AZ55" s="74"/>
      <c r="BA55" s="74"/>
      <c r="BB55" s="74"/>
      <c r="BC55" s="74"/>
      <c r="BD55" s="74"/>
      <c r="BE55" s="74"/>
      <c r="BF55" s="74"/>
      <c r="BG55" s="74"/>
      <c r="BH55" s="74"/>
      <c r="BI55" s="74"/>
      <c r="BJ55" s="74"/>
      <c r="BK55" s="74"/>
      <c r="BL55" s="74"/>
      <c r="BM55" s="74"/>
      <c r="BN55" s="74"/>
      <c r="BO55" s="74"/>
      <c r="BP55" s="74"/>
      <c r="BQ55" s="74"/>
      <c r="BR55" s="74"/>
      <c r="BS55" s="74"/>
    </row>
    <row r="56" spans="1:73" ht="25.5" customHeight="1">
      <c r="A56" s="69">
        <v>2</v>
      </c>
      <c r="B56" s="109" t="s">
        <v>213</v>
      </c>
      <c r="C56" s="109"/>
      <c r="D56" s="109"/>
      <c r="E56" s="109"/>
      <c r="F56" s="69"/>
      <c r="G56" s="69">
        <v>2019</v>
      </c>
      <c r="H56" s="229">
        <v>177744.04</v>
      </c>
      <c r="I56" s="103" t="s">
        <v>134</v>
      </c>
      <c r="J56" s="48"/>
      <c r="K56" s="48"/>
      <c r="L56" s="48"/>
      <c r="M56" s="48"/>
      <c r="N56" s="48"/>
      <c r="O56" s="77">
        <v>2</v>
      </c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</row>
    <row r="57" spans="1:73" ht="25.5" customHeight="1">
      <c r="A57" s="199">
        <v>3</v>
      </c>
      <c r="B57" s="220" t="s">
        <v>939</v>
      </c>
      <c r="C57" s="105" t="s">
        <v>262</v>
      </c>
      <c r="D57" s="105" t="s">
        <v>88</v>
      </c>
      <c r="E57" s="105" t="s">
        <v>51</v>
      </c>
      <c r="F57" s="105" t="s">
        <v>51</v>
      </c>
      <c r="G57" s="105">
        <v>1983</v>
      </c>
      <c r="H57" s="256">
        <v>39816.1</v>
      </c>
      <c r="I57" s="103" t="s">
        <v>134</v>
      </c>
      <c r="J57" s="48"/>
      <c r="K57" s="48"/>
      <c r="L57" s="48"/>
      <c r="M57" s="48"/>
      <c r="N57" s="48"/>
      <c r="O57" s="77">
        <v>3</v>
      </c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</row>
    <row r="58" spans="1:73" ht="25.5" customHeight="1">
      <c r="A58" s="199">
        <v>4</v>
      </c>
      <c r="B58" s="220" t="s">
        <v>940</v>
      </c>
      <c r="C58" s="105" t="s">
        <v>262</v>
      </c>
      <c r="D58" s="105" t="s">
        <v>88</v>
      </c>
      <c r="E58" s="105" t="s">
        <v>51</v>
      </c>
      <c r="F58" s="105" t="s">
        <v>51</v>
      </c>
      <c r="G58" s="105">
        <v>2002</v>
      </c>
      <c r="H58" s="256">
        <v>74997.08</v>
      </c>
      <c r="I58" s="103" t="s">
        <v>134</v>
      </c>
      <c r="J58" s="48"/>
      <c r="K58" s="48"/>
      <c r="L58" s="48"/>
      <c r="M58" s="48"/>
      <c r="N58" s="48"/>
      <c r="O58" s="77">
        <v>4</v>
      </c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</row>
    <row r="59" spans="1:73" ht="25.5" customHeight="1">
      <c r="A59" s="199">
        <v>5</v>
      </c>
      <c r="B59" s="220" t="s">
        <v>941</v>
      </c>
      <c r="C59" s="105" t="s">
        <v>262</v>
      </c>
      <c r="D59" s="105" t="s">
        <v>88</v>
      </c>
      <c r="E59" s="105" t="s">
        <v>51</v>
      </c>
      <c r="F59" s="105" t="s">
        <v>51</v>
      </c>
      <c r="G59" s="105">
        <v>2006</v>
      </c>
      <c r="H59" s="256">
        <v>400000.04</v>
      </c>
      <c r="I59" s="103" t="s">
        <v>134</v>
      </c>
      <c r="J59" s="48"/>
      <c r="K59" s="48"/>
      <c r="L59" s="48"/>
      <c r="M59" s="48"/>
      <c r="N59" s="48"/>
      <c r="O59" s="77">
        <v>5</v>
      </c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</row>
    <row r="60" spans="1:73" s="26" customFormat="1" ht="29.45" customHeight="1">
      <c r="A60" s="475" t="s">
        <v>0</v>
      </c>
      <c r="B60" s="476"/>
      <c r="C60" s="476"/>
      <c r="D60" s="134"/>
      <c r="E60" s="134"/>
      <c r="F60" s="134"/>
      <c r="G60" s="134"/>
      <c r="H60" s="36">
        <f>SUM(H55:H59)</f>
        <v>17743557.259999998</v>
      </c>
      <c r="I60" s="113"/>
      <c r="J60" s="135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48"/>
      <c r="Y60" s="48"/>
      <c r="Z60" s="48"/>
      <c r="AA60" s="136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/>
      <c r="BF60" s="74"/>
      <c r="BG60" s="74"/>
      <c r="BH60" s="74"/>
      <c r="BI60" s="74"/>
      <c r="BJ60" s="74"/>
      <c r="BK60" s="74"/>
      <c r="BL60" s="74"/>
      <c r="BM60" s="74"/>
      <c r="BN60" s="74"/>
      <c r="BO60" s="74"/>
      <c r="BP60" s="74"/>
      <c r="BQ60" s="74"/>
      <c r="BR60" s="74"/>
      <c r="BS60" s="74"/>
    </row>
    <row r="61" spans="1:73" s="26" customFormat="1" ht="23.25" customHeight="1">
      <c r="A61" s="477" t="s">
        <v>270</v>
      </c>
      <c r="B61" s="478"/>
      <c r="C61" s="478"/>
      <c r="D61" s="478"/>
      <c r="E61" s="478"/>
      <c r="F61" s="478"/>
      <c r="G61" s="478"/>
      <c r="H61" s="478"/>
      <c r="I61" s="478"/>
      <c r="J61" s="478"/>
      <c r="K61" s="478"/>
      <c r="L61" s="478"/>
      <c r="M61" s="478"/>
      <c r="N61" s="478"/>
      <c r="O61" s="478"/>
      <c r="P61" s="478"/>
      <c r="Q61" s="478"/>
      <c r="R61" s="478"/>
      <c r="S61" s="478"/>
      <c r="T61" s="478"/>
      <c r="U61" s="478"/>
      <c r="V61" s="478"/>
      <c r="W61" s="478"/>
      <c r="X61" s="478"/>
      <c r="Y61" s="478"/>
      <c r="Z61" s="478"/>
      <c r="AA61" s="479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  <c r="BM61" s="74"/>
      <c r="BN61" s="74"/>
      <c r="BO61" s="74"/>
      <c r="BP61" s="74"/>
      <c r="BQ61" s="74"/>
      <c r="BR61" s="74"/>
      <c r="BS61" s="74"/>
    </row>
    <row r="62" spans="1:73" s="26" customFormat="1" ht="186" customHeight="1">
      <c r="A62" s="69">
        <v>1</v>
      </c>
      <c r="B62" s="109" t="s">
        <v>880</v>
      </c>
      <c r="C62" s="69" t="s">
        <v>207</v>
      </c>
      <c r="D62" s="69" t="s">
        <v>152</v>
      </c>
      <c r="E62" s="69" t="s">
        <v>153</v>
      </c>
      <c r="F62" s="69" t="s">
        <v>153</v>
      </c>
      <c r="G62" s="69">
        <v>1980</v>
      </c>
      <c r="H62" s="229">
        <v>10610000</v>
      </c>
      <c r="I62" s="119" t="s">
        <v>90</v>
      </c>
      <c r="J62" s="138" t="s">
        <v>272</v>
      </c>
      <c r="K62" s="69" t="s">
        <v>652</v>
      </c>
      <c r="L62" s="109" t="s">
        <v>273</v>
      </c>
      <c r="M62" s="109" t="s">
        <v>274</v>
      </c>
      <c r="N62" s="109" t="s">
        <v>275</v>
      </c>
      <c r="O62" s="69">
        <v>1</v>
      </c>
      <c r="P62" s="109"/>
      <c r="Q62" s="109"/>
      <c r="R62" s="69" t="s">
        <v>276</v>
      </c>
      <c r="S62" s="69" t="s">
        <v>276</v>
      </c>
      <c r="T62" s="69" t="s">
        <v>276</v>
      </c>
      <c r="U62" s="69" t="s">
        <v>276</v>
      </c>
      <c r="V62" s="69" t="s">
        <v>276</v>
      </c>
      <c r="W62" s="69" t="s">
        <v>276</v>
      </c>
      <c r="X62" s="77" t="s">
        <v>277</v>
      </c>
      <c r="Y62" s="69" t="s">
        <v>278</v>
      </c>
      <c r="Z62" s="77" t="s">
        <v>279</v>
      </c>
      <c r="AA62" s="77" t="s">
        <v>152</v>
      </c>
      <c r="AB62" s="466"/>
      <c r="AC62" s="467"/>
      <c r="AD62" s="467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/>
      <c r="BF62" s="74"/>
      <c r="BG62" s="74"/>
      <c r="BH62" s="74"/>
      <c r="BI62" s="74"/>
      <c r="BJ62" s="74"/>
      <c r="BK62" s="74"/>
      <c r="BL62" s="74"/>
      <c r="BM62" s="74"/>
      <c r="BN62" s="74"/>
      <c r="BO62" s="74"/>
      <c r="BP62" s="74"/>
      <c r="BQ62" s="74"/>
      <c r="BR62" s="74"/>
      <c r="BS62" s="74"/>
    </row>
    <row r="63" spans="1:73" s="26" customFormat="1" ht="26.45" customHeight="1">
      <c r="A63" s="69">
        <v>2</v>
      </c>
      <c r="B63" s="109" t="s">
        <v>213</v>
      </c>
      <c r="C63" s="69"/>
      <c r="D63" s="69"/>
      <c r="E63" s="69"/>
      <c r="F63" s="69"/>
      <c r="G63" s="69"/>
      <c r="H63" s="229">
        <v>193885.93</v>
      </c>
      <c r="I63" s="119" t="s">
        <v>134</v>
      </c>
      <c r="J63" s="138"/>
      <c r="K63" s="69"/>
      <c r="L63" s="109"/>
      <c r="M63" s="109"/>
      <c r="N63" s="109"/>
      <c r="O63" s="69">
        <v>2</v>
      </c>
      <c r="P63" s="109"/>
      <c r="Q63" s="109"/>
      <c r="R63" s="69"/>
      <c r="S63" s="69"/>
      <c r="T63" s="69"/>
      <c r="U63" s="69"/>
      <c r="V63" s="69"/>
      <c r="W63" s="69"/>
      <c r="X63" s="77"/>
      <c r="Y63" s="69"/>
      <c r="Z63" s="77"/>
      <c r="AA63" s="77"/>
      <c r="AB63" s="466"/>
      <c r="AC63" s="467"/>
      <c r="AD63" s="467"/>
      <c r="AE63" s="74"/>
      <c r="AF63" s="74"/>
      <c r="AG63" s="74"/>
      <c r="AH63" s="74"/>
      <c r="AI63" s="74"/>
      <c r="AJ63" s="74"/>
      <c r="AK63" s="74"/>
      <c r="AL63" s="74"/>
      <c r="AM63" s="74"/>
      <c r="AN63" s="74"/>
      <c r="AO63" s="74"/>
      <c r="AP63" s="74"/>
      <c r="AQ63" s="74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4"/>
      <c r="BC63" s="74"/>
      <c r="BD63" s="74"/>
      <c r="BE63" s="74"/>
      <c r="BF63" s="74"/>
      <c r="BG63" s="74"/>
      <c r="BH63" s="74"/>
      <c r="BI63" s="74"/>
      <c r="BJ63" s="74"/>
      <c r="BK63" s="74"/>
      <c r="BL63" s="74"/>
      <c r="BM63" s="74"/>
      <c r="BN63" s="74"/>
      <c r="BO63" s="74"/>
      <c r="BP63" s="74"/>
      <c r="BQ63" s="74"/>
      <c r="BR63" s="74"/>
      <c r="BS63" s="74"/>
    </row>
    <row r="64" spans="1:73" s="26" customFormat="1" ht="217.5" customHeight="1">
      <c r="A64" s="69">
        <v>3</v>
      </c>
      <c r="B64" s="109" t="s">
        <v>271</v>
      </c>
      <c r="C64" s="69" t="s">
        <v>207</v>
      </c>
      <c r="D64" s="69" t="s">
        <v>152</v>
      </c>
      <c r="E64" s="69" t="s">
        <v>153</v>
      </c>
      <c r="F64" s="69" t="s">
        <v>152</v>
      </c>
      <c r="G64" s="69">
        <v>1905</v>
      </c>
      <c r="H64" s="229">
        <v>14212000</v>
      </c>
      <c r="I64" s="119" t="s">
        <v>90</v>
      </c>
      <c r="J64" s="76" t="s">
        <v>281</v>
      </c>
      <c r="K64" s="69" t="s">
        <v>282</v>
      </c>
      <c r="L64" s="69" t="s">
        <v>283</v>
      </c>
      <c r="M64" s="69" t="s">
        <v>284</v>
      </c>
      <c r="N64" s="109" t="s">
        <v>285</v>
      </c>
      <c r="O64" s="69">
        <v>3</v>
      </c>
      <c r="P64" s="109"/>
      <c r="Q64" s="109" t="s">
        <v>286</v>
      </c>
      <c r="R64" s="69" t="s">
        <v>276</v>
      </c>
      <c r="S64" s="69" t="s">
        <v>276</v>
      </c>
      <c r="T64" s="69" t="s">
        <v>276</v>
      </c>
      <c r="U64" s="69" t="s">
        <v>276</v>
      </c>
      <c r="V64" s="69" t="s">
        <v>99</v>
      </c>
      <c r="W64" s="69" t="s">
        <v>99</v>
      </c>
      <c r="X64" s="77" t="s">
        <v>287</v>
      </c>
      <c r="Y64" s="69" t="s">
        <v>288</v>
      </c>
      <c r="Z64" s="77" t="s">
        <v>152</v>
      </c>
      <c r="AA64" s="77" t="s">
        <v>153</v>
      </c>
      <c r="AD64" s="74"/>
      <c r="AE64" s="74"/>
      <c r="AF64" s="74"/>
      <c r="AG64" s="74"/>
      <c r="AH64" s="74"/>
      <c r="AI64" s="74"/>
      <c r="AJ64" s="74"/>
      <c r="AK64" s="74"/>
      <c r="AL64" s="74"/>
      <c r="AM64" s="74"/>
      <c r="AN64" s="74"/>
      <c r="AO64" s="74"/>
      <c r="AP64" s="74"/>
      <c r="AQ64" s="74"/>
      <c r="AR64" s="74"/>
      <c r="AS64" s="74"/>
      <c r="AT64" s="74"/>
      <c r="AU64" s="74"/>
      <c r="AV64" s="74"/>
      <c r="AW64" s="74"/>
      <c r="AX64" s="74"/>
      <c r="AY64" s="74"/>
      <c r="AZ64" s="74"/>
      <c r="BA64" s="74"/>
      <c r="BB64" s="74"/>
      <c r="BC64" s="74"/>
      <c r="BD64" s="74"/>
      <c r="BE64" s="74"/>
      <c r="BF64" s="74"/>
      <c r="BG64" s="74"/>
      <c r="BH64" s="74"/>
      <c r="BI64" s="74"/>
      <c r="BJ64" s="74"/>
      <c r="BK64" s="74"/>
      <c r="BL64" s="74"/>
      <c r="BM64" s="74"/>
      <c r="BN64" s="74"/>
      <c r="BO64" s="74"/>
      <c r="BP64" s="74"/>
      <c r="BQ64" s="74"/>
      <c r="BR64" s="74"/>
      <c r="BS64" s="74"/>
    </row>
    <row r="65" spans="1:71" s="26" customFormat="1" ht="42" customHeight="1">
      <c r="A65" s="69">
        <v>4</v>
      </c>
      <c r="B65" s="109" t="s">
        <v>872</v>
      </c>
      <c r="C65" s="109"/>
      <c r="D65" s="109"/>
      <c r="E65" s="109"/>
      <c r="F65" s="109"/>
      <c r="G65" s="109"/>
      <c r="H65" s="229">
        <v>1027259.04</v>
      </c>
      <c r="I65" s="119" t="s">
        <v>134</v>
      </c>
      <c r="J65" s="76" t="s">
        <v>280</v>
      </c>
      <c r="K65" s="109"/>
      <c r="L65" s="109"/>
      <c r="M65" s="109" t="s">
        <v>280</v>
      </c>
      <c r="N65" s="109"/>
      <c r="O65" s="109">
        <v>4</v>
      </c>
      <c r="P65" s="109"/>
      <c r="Q65" s="109"/>
      <c r="R65" s="109"/>
      <c r="S65" s="109"/>
      <c r="T65" s="109"/>
      <c r="U65" s="109"/>
      <c r="V65" s="109"/>
      <c r="W65" s="109"/>
      <c r="X65" s="48"/>
      <c r="Y65" s="48"/>
      <c r="Z65" s="48"/>
      <c r="AA65" s="48"/>
      <c r="AD65" s="74"/>
      <c r="AE65" s="74"/>
      <c r="AF65" s="74"/>
      <c r="AG65" s="74"/>
      <c r="AH65" s="74"/>
      <c r="AI65" s="74"/>
      <c r="AJ65" s="74"/>
      <c r="AK65" s="74"/>
      <c r="AL65" s="74"/>
      <c r="AM65" s="74"/>
      <c r="AN65" s="74"/>
      <c r="AO65" s="74"/>
      <c r="AP65" s="74"/>
      <c r="AQ65" s="74"/>
      <c r="AR65" s="74"/>
      <c r="AS65" s="74"/>
      <c r="AT65" s="74"/>
      <c r="AU65" s="74"/>
      <c r="AV65" s="74"/>
      <c r="AW65" s="74"/>
      <c r="AX65" s="74"/>
      <c r="AY65" s="74"/>
      <c r="AZ65" s="74"/>
      <c r="BA65" s="74"/>
      <c r="BB65" s="74"/>
      <c r="BC65" s="74"/>
      <c r="BD65" s="74"/>
      <c r="BE65" s="74"/>
      <c r="BF65" s="74"/>
      <c r="BG65" s="74"/>
      <c r="BH65" s="74"/>
      <c r="BI65" s="74"/>
      <c r="BJ65" s="74"/>
      <c r="BK65" s="74"/>
      <c r="BL65" s="74"/>
      <c r="BM65" s="74"/>
      <c r="BN65" s="74"/>
      <c r="BO65" s="74"/>
      <c r="BP65" s="74"/>
      <c r="BQ65" s="74"/>
      <c r="BR65" s="74"/>
      <c r="BS65" s="74"/>
    </row>
    <row r="66" spans="1:71" s="74" customFormat="1" ht="242.25">
      <c r="A66" s="224">
        <v>5</v>
      </c>
      <c r="B66" s="141" t="s">
        <v>289</v>
      </c>
      <c r="C66" s="224" t="s">
        <v>250</v>
      </c>
      <c r="D66" s="224" t="s">
        <v>152</v>
      </c>
      <c r="E66" s="224" t="s">
        <v>153</v>
      </c>
      <c r="F66" s="224" t="s">
        <v>153</v>
      </c>
      <c r="G66" s="224">
        <v>1983</v>
      </c>
      <c r="H66" s="229">
        <v>4399000</v>
      </c>
      <c r="I66" s="119"/>
      <c r="J66" s="139" t="s">
        <v>290</v>
      </c>
      <c r="K66" s="140" t="s">
        <v>291</v>
      </c>
      <c r="L66" s="140" t="s">
        <v>292</v>
      </c>
      <c r="M66" s="140" t="s">
        <v>293</v>
      </c>
      <c r="N66" s="224" t="s">
        <v>294</v>
      </c>
      <c r="O66" s="224">
        <v>5</v>
      </c>
      <c r="P66" s="141"/>
      <c r="Q66" s="141"/>
      <c r="R66" s="140" t="s">
        <v>109</v>
      </c>
      <c r="S66" s="140" t="s">
        <v>109</v>
      </c>
      <c r="T66" s="140" t="s">
        <v>109</v>
      </c>
      <c r="U66" s="140" t="s">
        <v>109</v>
      </c>
      <c r="V66" s="140" t="s">
        <v>125</v>
      </c>
      <c r="W66" s="140" t="s">
        <v>109</v>
      </c>
      <c r="X66" s="142">
        <v>558</v>
      </c>
      <c r="Y66" s="142">
        <v>1</v>
      </c>
      <c r="Z66" s="142" t="s">
        <v>88</v>
      </c>
      <c r="AA66" s="142" t="s">
        <v>295</v>
      </c>
      <c r="AB66" s="362" t="s">
        <v>881</v>
      </c>
    </row>
    <row r="67" spans="1:71" s="63" customFormat="1" ht="32.25" customHeight="1">
      <c r="A67" s="480" t="s">
        <v>0</v>
      </c>
      <c r="B67" s="481"/>
      <c r="C67" s="482"/>
      <c r="D67" s="143"/>
      <c r="E67" s="143"/>
      <c r="F67" s="143"/>
      <c r="G67" s="143"/>
      <c r="H67" s="248">
        <f>SUM(H62:H66)</f>
        <v>30442144.969999999</v>
      </c>
      <c r="I67" s="144"/>
      <c r="J67" s="80"/>
      <c r="K67" s="143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6"/>
      <c r="Y67" s="146"/>
      <c r="Z67" s="146"/>
      <c r="AA67" s="146"/>
    </row>
    <row r="68" spans="1:71" ht="35.450000000000003" customHeight="1">
      <c r="A68" s="469" t="s">
        <v>296</v>
      </c>
      <c r="B68" s="469"/>
      <c r="C68" s="469"/>
      <c r="D68" s="469"/>
      <c r="E68" s="469"/>
      <c r="F68" s="469"/>
      <c r="G68" s="469"/>
      <c r="H68" s="66"/>
      <c r="I68" s="66"/>
      <c r="J68" s="66"/>
      <c r="K68" s="66"/>
      <c r="L68" s="66"/>
      <c r="M68" s="66"/>
      <c r="N68" s="66"/>
      <c r="O68" s="66"/>
      <c r="P68" s="68"/>
      <c r="Q68" s="68"/>
      <c r="R68" s="68"/>
      <c r="S68" s="68"/>
      <c r="T68" s="68"/>
      <c r="U68" s="68"/>
      <c r="V68" s="68"/>
      <c r="W68" s="68"/>
      <c r="X68" s="147"/>
      <c r="Y68" s="68"/>
      <c r="Z68" s="68"/>
      <c r="AA68" s="68"/>
    </row>
    <row r="69" spans="1:71" s="26" customFormat="1" ht="41.45" customHeight="1">
      <c r="A69" s="69">
        <v>1</v>
      </c>
      <c r="B69" s="69" t="s">
        <v>297</v>
      </c>
      <c r="C69" s="69" t="s">
        <v>298</v>
      </c>
      <c r="D69" s="94" t="s">
        <v>88</v>
      </c>
      <c r="E69" s="94" t="s">
        <v>51</v>
      </c>
      <c r="F69" s="94" t="s">
        <v>88</v>
      </c>
      <c r="G69" s="148">
        <v>1909</v>
      </c>
      <c r="H69" s="259">
        <v>1176000</v>
      </c>
      <c r="I69" s="149" t="s">
        <v>90</v>
      </c>
      <c r="J69" s="77" t="s">
        <v>125</v>
      </c>
      <c r="K69" s="77" t="s">
        <v>299</v>
      </c>
      <c r="L69" s="77" t="s">
        <v>130</v>
      </c>
      <c r="M69" s="77" t="s">
        <v>300</v>
      </c>
      <c r="N69" s="77" t="s">
        <v>149</v>
      </c>
      <c r="O69" s="69">
        <v>1</v>
      </c>
      <c r="P69" s="77"/>
      <c r="Q69" s="69" t="s">
        <v>301</v>
      </c>
      <c r="R69" s="77" t="s">
        <v>109</v>
      </c>
      <c r="S69" s="77" t="s">
        <v>109</v>
      </c>
      <c r="T69" s="77" t="s">
        <v>109</v>
      </c>
      <c r="U69" s="77" t="s">
        <v>109</v>
      </c>
      <c r="V69" s="77" t="s">
        <v>109</v>
      </c>
      <c r="W69" s="77" t="s">
        <v>109</v>
      </c>
      <c r="X69" s="77">
        <v>212.1</v>
      </c>
      <c r="Y69" s="77">
        <v>2</v>
      </c>
      <c r="Z69" s="77" t="s">
        <v>88</v>
      </c>
      <c r="AA69" s="77" t="s">
        <v>51</v>
      </c>
      <c r="AB69" s="313"/>
      <c r="AC69" s="74"/>
      <c r="AD69" s="74"/>
      <c r="AE69" s="74"/>
      <c r="AF69" s="74"/>
      <c r="AG69" s="74"/>
      <c r="AH69" s="74"/>
      <c r="AI69" s="74"/>
      <c r="AJ69" s="74"/>
      <c r="AK69" s="74"/>
      <c r="AL69" s="74"/>
      <c r="AM69" s="74"/>
      <c r="AN69" s="74"/>
      <c r="AO69" s="74"/>
      <c r="AP69" s="74"/>
      <c r="AQ69" s="74"/>
      <c r="AR69" s="74"/>
      <c r="AS69" s="74"/>
      <c r="AT69" s="74"/>
      <c r="AU69" s="74"/>
      <c r="AV69" s="74"/>
      <c r="AW69" s="74"/>
      <c r="AX69" s="74"/>
      <c r="AY69" s="74"/>
      <c r="AZ69" s="74"/>
      <c r="BA69" s="74"/>
      <c r="BB69" s="74"/>
      <c r="BC69" s="74"/>
      <c r="BD69" s="74"/>
      <c r="BE69" s="74"/>
      <c r="BF69" s="74"/>
      <c r="BG69" s="74"/>
      <c r="BH69" s="74"/>
      <c r="BI69" s="74"/>
      <c r="BJ69" s="74"/>
      <c r="BK69" s="74"/>
      <c r="BL69" s="74"/>
      <c r="BM69" s="74"/>
      <c r="BN69" s="74"/>
      <c r="BO69" s="74"/>
      <c r="BP69" s="74"/>
      <c r="BQ69" s="74"/>
    </row>
    <row r="70" spans="1:71" s="26" customFormat="1" ht="41.45" customHeight="1">
      <c r="A70" s="69">
        <v>2</v>
      </c>
      <c r="B70" s="69" t="s">
        <v>297</v>
      </c>
      <c r="C70" s="69" t="s">
        <v>298</v>
      </c>
      <c r="D70" s="94" t="s">
        <v>88</v>
      </c>
      <c r="E70" s="94" t="s">
        <v>51</v>
      </c>
      <c r="F70" s="94" t="s">
        <v>51</v>
      </c>
      <c r="G70" s="76">
        <v>1929</v>
      </c>
      <c r="H70" s="259">
        <v>470000</v>
      </c>
      <c r="I70" s="149" t="s">
        <v>90</v>
      </c>
      <c r="J70" s="77" t="s">
        <v>125</v>
      </c>
      <c r="K70" s="77" t="s">
        <v>303</v>
      </c>
      <c r="L70" s="77" t="s">
        <v>130</v>
      </c>
      <c r="M70" s="77" t="s">
        <v>844</v>
      </c>
      <c r="N70" s="77" t="s">
        <v>845</v>
      </c>
      <c r="O70" s="69">
        <v>2</v>
      </c>
      <c r="P70" s="77"/>
      <c r="Q70" s="77"/>
      <c r="R70" s="77" t="s">
        <v>267</v>
      </c>
      <c r="S70" s="77" t="s">
        <v>99</v>
      </c>
      <c r="T70" s="77" t="s">
        <v>99</v>
      </c>
      <c r="U70" s="77" t="s">
        <v>99</v>
      </c>
      <c r="V70" s="77" t="s">
        <v>109</v>
      </c>
      <c r="W70" s="77" t="s">
        <v>99</v>
      </c>
      <c r="X70" s="77">
        <v>84.72</v>
      </c>
      <c r="Y70" s="77">
        <v>1</v>
      </c>
      <c r="Z70" s="77" t="s">
        <v>88</v>
      </c>
      <c r="AA70" s="77" t="s">
        <v>51</v>
      </c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  <c r="AN70" s="74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/>
      <c r="BF70" s="74"/>
      <c r="BG70" s="74"/>
      <c r="BH70" s="74"/>
      <c r="BI70" s="74"/>
      <c r="BJ70" s="74"/>
      <c r="BK70" s="74"/>
      <c r="BL70" s="74"/>
      <c r="BM70" s="74"/>
      <c r="BN70" s="74"/>
      <c r="BO70" s="74"/>
      <c r="BP70" s="74"/>
      <c r="BQ70" s="74"/>
    </row>
    <row r="71" spans="1:71" s="26" customFormat="1" ht="41.45" customHeight="1">
      <c r="A71" s="69">
        <v>3</v>
      </c>
      <c r="B71" s="69" t="s">
        <v>297</v>
      </c>
      <c r="C71" s="69" t="s">
        <v>298</v>
      </c>
      <c r="D71" s="94" t="s">
        <v>88</v>
      </c>
      <c r="E71" s="94" t="s">
        <v>51</v>
      </c>
      <c r="F71" s="94" t="s">
        <v>88</v>
      </c>
      <c r="G71" s="76">
        <v>1900</v>
      </c>
      <c r="H71" s="259">
        <v>1349000</v>
      </c>
      <c r="I71" s="149" t="s">
        <v>90</v>
      </c>
      <c r="J71" s="77" t="s">
        <v>125</v>
      </c>
      <c r="K71" s="77" t="s">
        <v>305</v>
      </c>
      <c r="L71" s="77" t="s">
        <v>130</v>
      </c>
      <c r="M71" s="77" t="s">
        <v>306</v>
      </c>
      <c r="N71" s="77" t="s">
        <v>333</v>
      </c>
      <c r="O71" s="69">
        <v>3</v>
      </c>
      <c r="P71" s="77"/>
      <c r="Q71" s="69" t="s">
        <v>846</v>
      </c>
      <c r="R71" s="77" t="s">
        <v>109</v>
      </c>
      <c r="S71" s="77" t="s">
        <v>109</v>
      </c>
      <c r="T71" s="77" t="s">
        <v>109</v>
      </c>
      <c r="U71" s="77" t="s">
        <v>109</v>
      </c>
      <c r="V71" s="77" t="s">
        <v>109</v>
      </c>
      <c r="W71" s="77" t="s">
        <v>109</v>
      </c>
      <c r="X71" s="77">
        <v>243.24</v>
      </c>
      <c r="Y71" s="77">
        <v>2</v>
      </c>
      <c r="Z71" s="77" t="s">
        <v>88</v>
      </c>
      <c r="AA71" s="77" t="s">
        <v>51</v>
      </c>
      <c r="AB71" s="313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4"/>
      <c r="AR71" s="74"/>
      <c r="AS71" s="74"/>
      <c r="AT71" s="74"/>
      <c r="AU71" s="74"/>
      <c r="AV71" s="74"/>
      <c r="AW71" s="74"/>
      <c r="AX71" s="74"/>
      <c r="AY71" s="74"/>
      <c r="AZ71" s="74"/>
      <c r="BA71" s="74"/>
      <c r="BB71" s="74"/>
      <c r="BC71" s="74"/>
      <c r="BD71" s="74"/>
      <c r="BE71" s="74"/>
      <c r="BF71" s="74"/>
      <c r="BG71" s="74"/>
      <c r="BH71" s="74"/>
      <c r="BI71" s="74"/>
      <c r="BJ71" s="74"/>
      <c r="BK71" s="74"/>
      <c r="BL71" s="74"/>
      <c r="BM71" s="74"/>
      <c r="BN71" s="74"/>
      <c r="BO71" s="74"/>
      <c r="BP71" s="74"/>
      <c r="BQ71" s="74"/>
    </row>
    <row r="72" spans="1:71" s="26" customFormat="1" ht="49.15" customHeight="1">
      <c r="A72" s="69">
        <v>4</v>
      </c>
      <c r="B72" s="69" t="s">
        <v>307</v>
      </c>
      <c r="C72" s="69" t="s">
        <v>308</v>
      </c>
      <c r="D72" s="94" t="s">
        <v>88</v>
      </c>
      <c r="E72" s="94" t="s">
        <v>51</v>
      </c>
      <c r="F72" s="94" t="s">
        <v>88</v>
      </c>
      <c r="G72" s="76">
        <v>1900</v>
      </c>
      <c r="H72" s="259">
        <v>1455000</v>
      </c>
      <c r="I72" s="149" t="s">
        <v>90</v>
      </c>
      <c r="J72" s="77" t="s">
        <v>125</v>
      </c>
      <c r="K72" s="77" t="s">
        <v>309</v>
      </c>
      <c r="L72" s="77" t="s">
        <v>130</v>
      </c>
      <c r="M72" s="77" t="s">
        <v>306</v>
      </c>
      <c r="N72" s="77" t="s">
        <v>847</v>
      </c>
      <c r="O72" s="69">
        <v>4</v>
      </c>
      <c r="P72" s="77"/>
      <c r="Q72" s="69" t="s">
        <v>848</v>
      </c>
      <c r="R72" s="77" t="s">
        <v>109</v>
      </c>
      <c r="S72" s="77" t="s">
        <v>109</v>
      </c>
      <c r="T72" s="77" t="s">
        <v>109</v>
      </c>
      <c r="U72" s="77" t="s">
        <v>109</v>
      </c>
      <c r="V72" s="77" t="s">
        <v>109</v>
      </c>
      <c r="W72" s="77" t="s">
        <v>109</v>
      </c>
      <c r="X72" s="77">
        <v>262.32</v>
      </c>
      <c r="Y72" s="77">
        <v>3</v>
      </c>
      <c r="Z72" s="77" t="s">
        <v>88</v>
      </c>
      <c r="AA72" s="77" t="s">
        <v>51</v>
      </c>
      <c r="AB72" s="313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</row>
    <row r="73" spans="1:71" s="26" customFormat="1" ht="41.45" customHeight="1">
      <c r="A73" s="69">
        <f>1+A72</f>
        <v>5</v>
      </c>
      <c r="B73" s="69" t="s">
        <v>297</v>
      </c>
      <c r="C73" s="69" t="s">
        <v>298</v>
      </c>
      <c r="D73" s="94" t="s">
        <v>88</v>
      </c>
      <c r="E73" s="94" t="s">
        <v>51</v>
      </c>
      <c r="F73" s="94" t="s">
        <v>51</v>
      </c>
      <c r="G73" s="76">
        <v>1966</v>
      </c>
      <c r="H73" s="259">
        <v>999000</v>
      </c>
      <c r="I73" s="149" t="s">
        <v>90</v>
      </c>
      <c r="J73" s="77" t="s">
        <v>125</v>
      </c>
      <c r="K73" s="77" t="s">
        <v>310</v>
      </c>
      <c r="L73" s="77" t="s">
        <v>130</v>
      </c>
      <c r="M73" s="77" t="s">
        <v>849</v>
      </c>
      <c r="N73" s="77" t="s">
        <v>845</v>
      </c>
      <c r="O73" s="69">
        <f>1+O72</f>
        <v>5</v>
      </c>
      <c r="P73" s="77"/>
      <c r="Q73" s="77" t="s">
        <v>850</v>
      </c>
      <c r="R73" s="77" t="s">
        <v>202</v>
      </c>
      <c r="S73" s="77" t="s">
        <v>202</v>
      </c>
      <c r="T73" s="77" t="s">
        <v>202</v>
      </c>
      <c r="U73" s="77" t="s">
        <v>202</v>
      </c>
      <c r="V73" s="77" t="s">
        <v>202</v>
      </c>
      <c r="W73" s="77" t="s">
        <v>202</v>
      </c>
      <c r="X73" s="77">
        <v>180.1</v>
      </c>
      <c r="Y73" s="77">
        <v>1</v>
      </c>
      <c r="Z73" s="77" t="s">
        <v>88</v>
      </c>
      <c r="AA73" s="77" t="s">
        <v>51</v>
      </c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P73" s="74"/>
      <c r="AQ73" s="74"/>
      <c r="AR73" s="74"/>
      <c r="AS73" s="74"/>
      <c r="AT73" s="74"/>
      <c r="AU73" s="74"/>
      <c r="AV73" s="74"/>
      <c r="AW73" s="74"/>
      <c r="AX73" s="74"/>
      <c r="AY73" s="74"/>
      <c r="AZ73" s="74"/>
      <c r="BA73" s="74"/>
      <c r="BB73" s="74"/>
      <c r="BC73" s="74"/>
      <c r="BD73" s="74"/>
      <c r="BE73" s="74"/>
      <c r="BF73" s="74"/>
      <c r="BG73" s="74"/>
      <c r="BH73" s="74"/>
      <c r="BI73" s="74"/>
      <c r="BJ73" s="74"/>
      <c r="BK73" s="74"/>
      <c r="BL73" s="74"/>
      <c r="BM73" s="74"/>
      <c r="BN73" s="74"/>
      <c r="BO73" s="74"/>
      <c r="BP73" s="74"/>
      <c r="BQ73" s="74"/>
    </row>
    <row r="74" spans="1:71" s="26" customFormat="1" ht="41.45" customHeight="1">
      <c r="A74" s="69">
        <f t="shared" ref="A74:A131" si="1">1+A73</f>
        <v>6</v>
      </c>
      <c r="B74" s="69" t="s">
        <v>297</v>
      </c>
      <c r="C74" s="69" t="s">
        <v>298</v>
      </c>
      <c r="D74" s="94" t="s">
        <v>88</v>
      </c>
      <c r="E74" s="94" t="s">
        <v>51</v>
      </c>
      <c r="F74" s="94" t="s">
        <v>51</v>
      </c>
      <c r="G74" s="76">
        <v>1961</v>
      </c>
      <c r="H74" s="259">
        <v>2229000</v>
      </c>
      <c r="I74" s="149" t="s">
        <v>90</v>
      </c>
      <c r="J74" s="77" t="s">
        <v>125</v>
      </c>
      <c r="K74" s="77" t="s">
        <v>312</v>
      </c>
      <c r="L74" s="77" t="s">
        <v>851</v>
      </c>
      <c r="M74" s="77" t="s">
        <v>849</v>
      </c>
      <c r="N74" s="77" t="s">
        <v>845</v>
      </c>
      <c r="O74" s="69">
        <f t="shared" ref="O74:O131" si="2">1+O73</f>
        <v>6</v>
      </c>
      <c r="P74" s="77"/>
      <c r="Q74" s="77"/>
      <c r="R74" s="77" t="s">
        <v>267</v>
      </c>
      <c r="S74" s="77" t="s">
        <v>109</v>
      </c>
      <c r="T74" s="77" t="s">
        <v>109</v>
      </c>
      <c r="U74" s="77" t="s">
        <v>109</v>
      </c>
      <c r="V74" s="77" t="s">
        <v>109</v>
      </c>
      <c r="W74" s="77" t="s">
        <v>109</v>
      </c>
      <c r="X74" s="77">
        <v>401.9</v>
      </c>
      <c r="Y74" s="77">
        <v>3</v>
      </c>
      <c r="Z74" s="77" t="s">
        <v>88</v>
      </c>
      <c r="AA74" s="77" t="s">
        <v>51</v>
      </c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74"/>
      <c r="AM74" s="74"/>
      <c r="AN74" s="74"/>
      <c r="AO74" s="74"/>
      <c r="AP74" s="74"/>
      <c r="AQ74" s="74"/>
      <c r="AR74" s="74"/>
      <c r="AS74" s="74"/>
      <c r="AT74" s="74"/>
      <c r="AU74" s="74"/>
      <c r="AV74" s="74"/>
      <c r="AW74" s="74"/>
      <c r="AX74" s="74"/>
      <c r="AY74" s="74"/>
      <c r="AZ74" s="74"/>
      <c r="BA74" s="74"/>
      <c r="BB74" s="74"/>
      <c r="BC74" s="74"/>
      <c r="BD74" s="74"/>
      <c r="BE74" s="74"/>
      <c r="BF74" s="74"/>
      <c r="BG74" s="74"/>
      <c r="BH74" s="74"/>
      <c r="BI74" s="74"/>
      <c r="BJ74" s="74"/>
      <c r="BK74" s="74"/>
      <c r="BL74" s="74"/>
      <c r="BM74" s="74"/>
      <c r="BN74" s="74"/>
      <c r="BO74" s="74"/>
      <c r="BP74" s="74"/>
      <c r="BQ74" s="74"/>
    </row>
    <row r="75" spans="1:71" s="26" customFormat="1" ht="41.25" customHeight="1">
      <c r="A75" s="69">
        <f t="shared" si="1"/>
        <v>7</v>
      </c>
      <c r="B75" s="69" t="s">
        <v>297</v>
      </c>
      <c r="C75" s="69" t="s">
        <v>298</v>
      </c>
      <c r="D75" s="94" t="s">
        <v>88</v>
      </c>
      <c r="E75" s="94" t="s">
        <v>51</v>
      </c>
      <c r="F75" s="94" t="s">
        <v>88</v>
      </c>
      <c r="G75" s="76">
        <v>1920</v>
      </c>
      <c r="H75" s="259">
        <v>1097000</v>
      </c>
      <c r="I75" s="149" t="s">
        <v>90</v>
      </c>
      <c r="J75" s="77" t="s">
        <v>125</v>
      </c>
      <c r="K75" s="77" t="s">
        <v>314</v>
      </c>
      <c r="L75" s="77" t="s">
        <v>130</v>
      </c>
      <c r="M75" s="77" t="s">
        <v>844</v>
      </c>
      <c r="N75" s="77" t="s">
        <v>852</v>
      </c>
      <c r="O75" s="69">
        <f t="shared" si="2"/>
        <v>7</v>
      </c>
      <c r="P75" s="77"/>
      <c r="Q75" s="77"/>
      <c r="R75" s="77" t="s">
        <v>853</v>
      </c>
      <c r="S75" s="77" t="s">
        <v>202</v>
      </c>
      <c r="T75" s="77" t="s">
        <v>202</v>
      </c>
      <c r="U75" s="77" t="s">
        <v>202</v>
      </c>
      <c r="V75" s="77" t="s">
        <v>202</v>
      </c>
      <c r="W75" s="77" t="s">
        <v>202</v>
      </c>
      <c r="X75" s="77">
        <v>197.86</v>
      </c>
      <c r="Y75" s="77">
        <v>2</v>
      </c>
      <c r="Z75" s="77" t="s">
        <v>279</v>
      </c>
      <c r="AA75" s="77" t="s">
        <v>51</v>
      </c>
      <c r="AB75" s="313"/>
      <c r="AC75" s="74"/>
      <c r="AD75" s="74"/>
      <c r="AE75" s="74"/>
      <c r="AF75" s="74"/>
      <c r="AG75" s="74"/>
      <c r="AH75" s="74"/>
      <c r="AI75" s="74"/>
      <c r="AJ75" s="74"/>
      <c r="AK75" s="74"/>
      <c r="AL75" s="74"/>
      <c r="AM75" s="74"/>
      <c r="AN75" s="74"/>
      <c r="AO75" s="74"/>
      <c r="AP75" s="74"/>
      <c r="AQ75" s="74"/>
      <c r="AR75" s="74"/>
      <c r="AS75" s="74"/>
      <c r="AT75" s="74"/>
      <c r="AU75" s="74"/>
      <c r="AV75" s="74"/>
      <c r="AW75" s="74"/>
      <c r="AX75" s="74"/>
      <c r="AY75" s="74"/>
      <c r="AZ75" s="74"/>
      <c r="BA75" s="74"/>
      <c r="BB75" s="74"/>
      <c r="BC75" s="74"/>
      <c r="BD75" s="74"/>
      <c r="BE75" s="74"/>
      <c r="BF75" s="74"/>
      <c r="BG75" s="74"/>
      <c r="BH75" s="74"/>
      <c r="BI75" s="74"/>
      <c r="BJ75" s="74"/>
      <c r="BK75" s="74"/>
      <c r="BL75" s="74"/>
      <c r="BM75" s="74"/>
      <c r="BN75" s="74"/>
      <c r="BO75" s="74"/>
      <c r="BP75" s="74"/>
      <c r="BQ75" s="74"/>
    </row>
    <row r="76" spans="1:71" s="26" customFormat="1" ht="41.45" customHeight="1">
      <c r="A76" s="69">
        <f t="shared" si="1"/>
        <v>8</v>
      </c>
      <c r="B76" s="69" t="s">
        <v>297</v>
      </c>
      <c r="C76" s="69" t="s">
        <v>298</v>
      </c>
      <c r="D76" s="94" t="s">
        <v>88</v>
      </c>
      <c r="E76" s="94" t="s">
        <v>51</v>
      </c>
      <c r="F76" s="94" t="s">
        <v>51</v>
      </c>
      <c r="G76" s="76">
        <v>1920</v>
      </c>
      <c r="H76" s="259">
        <v>2390000</v>
      </c>
      <c r="I76" s="149" t="s">
        <v>90</v>
      </c>
      <c r="J76" s="77" t="s">
        <v>125</v>
      </c>
      <c r="K76" s="77" t="s">
        <v>315</v>
      </c>
      <c r="L76" s="77" t="s">
        <v>130</v>
      </c>
      <c r="M76" s="77" t="s">
        <v>844</v>
      </c>
      <c r="N76" s="77" t="s">
        <v>316</v>
      </c>
      <c r="O76" s="69">
        <f t="shared" si="2"/>
        <v>8</v>
      </c>
      <c r="P76" s="77"/>
      <c r="Q76" s="77"/>
      <c r="R76" s="77" t="s">
        <v>267</v>
      </c>
      <c r="S76" s="77" t="s">
        <v>109</v>
      </c>
      <c r="T76" s="77" t="s">
        <v>109</v>
      </c>
      <c r="U76" s="77" t="s">
        <v>109</v>
      </c>
      <c r="V76" s="77" t="s">
        <v>109</v>
      </c>
      <c r="W76" s="77" t="s">
        <v>109</v>
      </c>
      <c r="X76" s="77">
        <v>430.86</v>
      </c>
      <c r="Y76" s="77">
        <v>3</v>
      </c>
      <c r="Z76" s="77" t="s">
        <v>88</v>
      </c>
      <c r="AA76" s="77" t="s">
        <v>51</v>
      </c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74"/>
      <c r="AM76" s="74"/>
      <c r="AN76" s="74"/>
      <c r="AO76" s="74"/>
      <c r="AP76" s="74"/>
      <c r="AQ76" s="74"/>
      <c r="AR76" s="74"/>
      <c r="AS76" s="74"/>
      <c r="AT76" s="74"/>
      <c r="AU76" s="74"/>
      <c r="AV76" s="74"/>
      <c r="AW76" s="74"/>
      <c r="AX76" s="74"/>
      <c r="AY76" s="74"/>
      <c r="AZ76" s="74"/>
      <c r="BA76" s="74"/>
      <c r="BB76" s="74"/>
      <c r="BC76" s="74"/>
      <c r="BD76" s="74"/>
      <c r="BE76" s="74"/>
      <c r="BF76" s="74"/>
      <c r="BG76" s="74"/>
      <c r="BH76" s="74"/>
      <c r="BI76" s="74"/>
      <c r="BJ76" s="74"/>
      <c r="BK76" s="74"/>
      <c r="BL76" s="74"/>
      <c r="BM76" s="74"/>
      <c r="BN76" s="74"/>
      <c r="BO76" s="74"/>
      <c r="BP76" s="74"/>
      <c r="BQ76" s="74"/>
    </row>
    <row r="77" spans="1:71" s="26" customFormat="1" ht="41.45" customHeight="1">
      <c r="A77" s="69">
        <f t="shared" si="1"/>
        <v>9</v>
      </c>
      <c r="B77" s="69" t="s">
        <v>297</v>
      </c>
      <c r="C77" s="69" t="s">
        <v>298</v>
      </c>
      <c r="D77" s="94" t="s">
        <v>88</v>
      </c>
      <c r="E77" s="94" t="s">
        <v>51</v>
      </c>
      <c r="F77" s="94" t="s">
        <v>51</v>
      </c>
      <c r="G77" s="76">
        <v>1950</v>
      </c>
      <c r="H77" s="259">
        <v>1042000</v>
      </c>
      <c r="I77" s="149" t="s">
        <v>90</v>
      </c>
      <c r="J77" s="77" t="s">
        <v>125</v>
      </c>
      <c r="K77" s="77" t="s">
        <v>317</v>
      </c>
      <c r="L77" s="77" t="s">
        <v>130</v>
      </c>
      <c r="M77" s="77" t="s">
        <v>844</v>
      </c>
      <c r="N77" s="77" t="s">
        <v>316</v>
      </c>
      <c r="O77" s="69">
        <f t="shared" si="2"/>
        <v>9</v>
      </c>
      <c r="P77" s="77"/>
      <c r="Q77" s="77" t="s">
        <v>952</v>
      </c>
      <c r="R77" s="77" t="s">
        <v>109</v>
      </c>
      <c r="S77" s="77" t="s">
        <v>109</v>
      </c>
      <c r="T77" s="77" t="s">
        <v>109</v>
      </c>
      <c r="U77" s="77" t="s">
        <v>109</v>
      </c>
      <c r="V77" s="77" t="s">
        <v>109</v>
      </c>
      <c r="W77" s="77" t="s">
        <v>109</v>
      </c>
      <c r="X77" s="77">
        <v>187.86</v>
      </c>
      <c r="Y77" s="77">
        <v>2</v>
      </c>
      <c r="Z77" s="77" t="s">
        <v>88</v>
      </c>
      <c r="AA77" s="77" t="s">
        <v>51</v>
      </c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74"/>
      <c r="AS77" s="74"/>
      <c r="AT77" s="74"/>
      <c r="AU77" s="74"/>
      <c r="AV77" s="74"/>
      <c r="AW77" s="74"/>
      <c r="AX77" s="74"/>
      <c r="AY77" s="74"/>
      <c r="AZ77" s="74"/>
      <c r="BA77" s="74"/>
      <c r="BB77" s="74"/>
      <c r="BC77" s="74"/>
      <c r="BD77" s="74"/>
      <c r="BE77" s="74"/>
      <c r="BF77" s="74"/>
      <c r="BG77" s="74"/>
      <c r="BH77" s="74"/>
      <c r="BI77" s="74"/>
      <c r="BJ77" s="74"/>
      <c r="BK77" s="74"/>
      <c r="BL77" s="74"/>
      <c r="BM77" s="74"/>
      <c r="BN77" s="74"/>
      <c r="BO77" s="74"/>
      <c r="BP77" s="74"/>
      <c r="BQ77" s="74"/>
    </row>
    <row r="78" spans="1:71" s="26" customFormat="1" ht="41.45" customHeight="1">
      <c r="A78" s="69">
        <f t="shared" si="1"/>
        <v>10</v>
      </c>
      <c r="B78" s="69" t="s">
        <v>297</v>
      </c>
      <c r="C78" s="69" t="s">
        <v>298</v>
      </c>
      <c r="D78" s="94" t="s">
        <v>88</v>
      </c>
      <c r="E78" s="94" t="s">
        <v>51</v>
      </c>
      <c r="F78" s="94" t="s">
        <v>51</v>
      </c>
      <c r="G78" s="76">
        <v>1930</v>
      </c>
      <c r="H78" s="259">
        <v>376000</v>
      </c>
      <c r="I78" s="149" t="s">
        <v>90</v>
      </c>
      <c r="J78" s="77" t="s">
        <v>125</v>
      </c>
      <c r="K78" s="77" t="s">
        <v>319</v>
      </c>
      <c r="L78" s="77" t="s">
        <v>130</v>
      </c>
      <c r="M78" s="77" t="s">
        <v>844</v>
      </c>
      <c r="N78" s="77" t="s">
        <v>320</v>
      </c>
      <c r="O78" s="69">
        <f t="shared" si="2"/>
        <v>10</v>
      </c>
      <c r="P78" s="77"/>
      <c r="Q78" s="77"/>
      <c r="R78" s="77" t="s">
        <v>202</v>
      </c>
      <c r="S78" s="77" t="s">
        <v>202</v>
      </c>
      <c r="T78" s="77" t="s">
        <v>202</v>
      </c>
      <c r="U78" s="77" t="s">
        <v>202</v>
      </c>
      <c r="V78" s="77" t="s">
        <v>202</v>
      </c>
      <c r="W78" s="77" t="s">
        <v>202</v>
      </c>
      <c r="X78" s="77">
        <v>67.73</v>
      </c>
      <c r="Y78" s="77">
        <v>2</v>
      </c>
      <c r="Z78" s="77" t="s">
        <v>279</v>
      </c>
      <c r="AA78" s="77" t="s">
        <v>51</v>
      </c>
      <c r="AB78" s="74"/>
      <c r="AC78" s="74"/>
      <c r="AD78" s="74"/>
      <c r="AE78" s="74"/>
      <c r="AF78" s="74"/>
      <c r="AG78" s="74"/>
      <c r="AH78" s="74"/>
      <c r="AI78" s="74"/>
      <c r="AJ78" s="74"/>
      <c r="AK78" s="74"/>
      <c r="AL78" s="74"/>
      <c r="AM78" s="74"/>
      <c r="AN78" s="74"/>
      <c r="AO78" s="74"/>
      <c r="AP78" s="74"/>
      <c r="AQ78" s="74"/>
      <c r="AR78" s="74"/>
      <c r="AS78" s="74"/>
      <c r="AT78" s="74"/>
      <c r="AU78" s="74"/>
      <c r="AV78" s="74"/>
      <c r="AW78" s="74"/>
      <c r="AX78" s="74"/>
      <c r="AY78" s="74"/>
      <c r="AZ78" s="74"/>
      <c r="BA78" s="74"/>
      <c r="BB78" s="74"/>
      <c r="BC78" s="74"/>
      <c r="BD78" s="74"/>
      <c r="BE78" s="74"/>
      <c r="BF78" s="74"/>
      <c r="BG78" s="74"/>
      <c r="BH78" s="74"/>
      <c r="BI78" s="74"/>
      <c r="BJ78" s="74"/>
      <c r="BK78" s="74"/>
      <c r="BL78" s="74"/>
      <c r="BM78" s="74"/>
      <c r="BN78" s="74"/>
      <c r="BO78" s="74"/>
      <c r="BP78" s="74"/>
      <c r="BQ78" s="74"/>
    </row>
    <row r="79" spans="1:71" s="26" customFormat="1" ht="41.45" customHeight="1">
      <c r="A79" s="69">
        <f t="shared" si="1"/>
        <v>11</v>
      </c>
      <c r="B79" s="69" t="s">
        <v>297</v>
      </c>
      <c r="C79" s="69" t="s">
        <v>298</v>
      </c>
      <c r="D79" s="94" t="s">
        <v>88</v>
      </c>
      <c r="E79" s="94" t="s">
        <v>51</v>
      </c>
      <c r="F79" s="94" t="s">
        <v>51</v>
      </c>
      <c r="G79" s="76">
        <v>1930</v>
      </c>
      <c r="H79" s="259">
        <v>272000</v>
      </c>
      <c r="I79" s="149" t="s">
        <v>90</v>
      </c>
      <c r="J79" s="77" t="s">
        <v>125</v>
      </c>
      <c r="K79" s="77" t="s">
        <v>321</v>
      </c>
      <c r="L79" s="77" t="s">
        <v>130</v>
      </c>
      <c r="M79" s="77" t="s">
        <v>140</v>
      </c>
      <c r="N79" s="77" t="s">
        <v>325</v>
      </c>
      <c r="O79" s="69">
        <f t="shared" si="2"/>
        <v>11</v>
      </c>
      <c r="P79" s="77"/>
      <c r="Q79" s="77"/>
      <c r="R79" s="77" t="s">
        <v>853</v>
      </c>
      <c r="S79" s="77" t="s">
        <v>109</v>
      </c>
      <c r="T79" s="77" t="s">
        <v>109</v>
      </c>
      <c r="U79" s="77" t="s">
        <v>109</v>
      </c>
      <c r="V79" s="77" t="s">
        <v>109</v>
      </c>
      <c r="W79" s="77" t="s">
        <v>109</v>
      </c>
      <c r="X79" s="77">
        <v>48.95</v>
      </c>
      <c r="Y79" s="77">
        <v>2</v>
      </c>
      <c r="Z79" s="77" t="s">
        <v>279</v>
      </c>
      <c r="AA79" s="77" t="s">
        <v>51</v>
      </c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74"/>
      <c r="AO79" s="74"/>
      <c r="AP79" s="74"/>
      <c r="AQ79" s="74"/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74"/>
      <c r="BD79" s="74"/>
      <c r="BE79" s="74"/>
      <c r="BF79" s="74"/>
      <c r="BG79" s="74"/>
      <c r="BH79" s="74"/>
      <c r="BI79" s="74"/>
      <c r="BJ79" s="74"/>
      <c r="BK79" s="74"/>
      <c r="BL79" s="74"/>
      <c r="BM79" s="74"/>
      <c r="BN79" s="74"/>
      <c r="BO79" s="74"/>
      <c r="BP79" s="74"/>
      <c r="BQ79" s="74"/>
    </row>
    <row r="80" spans="1:71" s="26" customFormat="1" ht="41.45" customHeight="1">
      <c r="A80" s="69">
        <f t="shared" si="1"/>
        <v>12</v>
      </c>
      <c r="B80" s="69" t="s">
        <v>297</v>
      </c>
      <c r="C80" s="69" t="s">
        <v>298</v>
      </c>
      <c r="D80" s="94" t="s">
        <v>88</v>
      </c>
      <c r="E80" s="94" t="s">
        <v>51</v>
      </c>
      <c r="F80" s="94" t="s">
        <v>88</v>
      </c>
      <c r="G80" s="76">
        <v>1939</v>
      </c>
      <c r="H80" s="259">
        <v>969000</v>
      </c>
      <c r="I80" s="149" t="s">
        <v>90</v>
      </c>
      <c r="J80" s="77" t="s">
        <v>125</v>
      </c>
      <c r="K80" s="77" t="s">
        <v>322</v>
      </c>
      <c r="L80" s="77" t="s">
        <v>130</v>
      </c>
      <c r="M80" s="77" t="s">
        <v>844</v>
      </c>
      <c r="N80" s="77" t="s">
        <v>325</v>
      </c>
      <c r="O80" s="69">
        <f t="shared" si="2"/>
        <v>12</v>
      </c>
      <c r="P80" s="77"/>
      <c r="Q80" s="69" t="s">
        <v>854</v>
      </c>
      <c r="R80" s="77" t="s">
        <v>109</v>
      </c>
      <c r="S80" s="77" t="s">
        <v>109</v>
      </c>
      <c r="T80" s="77" t="s">
        <v>109</v>
      </c>
      <c r="U80" s="77" t="s">
        <v>109</v>
      </c>
      <c r="V80" s="77" t="s">
        <v>109</v>
      </c>
      <c r="W80" s="77" t="s">
        <v>109</v>
      </c>
      <c r="X80" s="77">
        <v>174.68</v>
      </c>
      <c r="Y80" s="77">
        <v>3</v>
      </c>
      <c r="Z80" s="77" t="s">
        <v>88</v>
      </c>
      <c r="AA80" s="77" t="s">
        <v>51</v>
      </c>
      <c r="AB80" s="313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74"/>
      <c r="AO80" s="74"/>
      <c r="AP80" s="74"/>
      <c r="AQ80" s="74"/>
      <c r="AR80" s="74"/>
      <c r="AS80" s="74"/>
      <c r="AT80" s="74"/>
      <c r="AU80" s="74"/>
      <c r="AV80" s="74"/>
      <c r="AW80" s="74"/>
      <c r="AX80" s="74"/>
      <c r="AY80" s="74"/>
      <c r="AZ80" s="74"/>
      <c r="BA80" s="74"/>
      <c r="BB80" s="74"/>
      <c r="BC80" s="74"/>
      <c r="BD80" s="74"/>
      <c r="BE80" s="74"/>
      <c r="BF80" s="74"/>
      <c r="BG80" s="74"/>
      <c r="BH80" s="74"/>
      <c r="BI80" s="74"/>
      <c r="BJ80" s="74"/>
      <c r="BK80" s="74"/>
      <c r="BL80" s="74"/>
      <c r="BM80" s="74"/>
      <c r="BN80" s="74"/>
      <c r="BO80" s="74"/>
      <c r="BP80" s="74"/>
      <c r="BQ80" s="74"/>
    </row>
    <row r="81" spans="1:69" s="26" customFormat="1" ht="41.25" customHeight="1">
      <c r="A81" s="69">
        <f t="shared" si="1"/>
        <v>13</v>
      </c>
      <c r="B81" s="69" t="s">
        <v>297</v>
      </c>
      <c r="C81" s="69" t="s">
        <v>298</v>
      </c>
      <c r="D81" s="94" t="s">
        <v>88</v>
      </c>
      <c r="E81" s="94" t="s">
        <v>51</v>
      </c>
      <c r="F81" s="94" t="s">
        <v>88</v>
      </c>
      <c r="G81" s="76">
        <v>1909</v>
      </c>
      <c r="H81" s="259">
        <v>882000</v>
      </c>
      <c r="I81" s="149" t="s">
        <v>90</v>
      </c>
      <c r="J81" s="77" t="s">
        <v>125</v>
      </c>
      <c r="K81" s="77" t="s">
        <v>324</v>
      </c>
      <c r="L81" s="77" t="s">
        <v>130</v>
      </c>
      <c r="M81" s="77" t="s">
        <v>306</v>
      </c>
      <c r="N81" s="77" t="s">
        <v>325</v>
      </c>
      <c r="O81" s="69">
        <f t="shared" si="2"/>
        <v>13</v>
      </c>
      <c r="P81" s="77"/>
      <c r="Q81" s="69" t="s">
        <v>855</v>
      </c>
      <c r="R81" s="77" t="s">
        <v>109</v>
      </c>
      <c r="S81" s="77" t="s">
        <v>109</v>
      </c>
      <c r="T81" s="77" t="s">
        <v>109</v>
      </c>
      <c r="U81" s="77" t="s">
        <v>109</v>
      </c>
      <c r="V81" s="77" t="s">
        <v>109</v>
      </c>
      <c r="W81" s="77" t="s">
        <v>109</v>
      </c>
      <c r="X81" s="77">
        <v>159.05000000000001</v>
      </c>
      <c r="Y81" s="77">
        <v>3</v>
      </c>
      <c r="Z81" s="77" t="s">
        <v>88</v>
      </c>
      <c r="AA81" s="77" t="s">
        <v>51</v>
      </c>
      <c r="AB81" s="313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74"/>
      <c r="AO81" s="74"/>
      <c r="AP81" s="74"/>
      <c r="AQ81" s="74"/>
      <c r="AR81" s="74"/>
      <c r="AS81" s="74"/>
      <c r="AT81" s="74"/>
      <c r="AU81" s="74"/>
      <c r="AV81" s="74"/>
      <c r="AW81" s="74"/>
      <c r="AX81" s="74"/>
      <c r="AY81" s="74"/>
      <c r="AZ81" s="74"/>
      <c r="BA81" s="74"/>
      <c r="BB81" s="74"/>
      <c r="BC81" s="74"/>
      <c r="BD81" s="74"/>
      <c r="BE81" s="74"/>
      <c r="BF81" s="74"/>
      <c r="BG81" s="74"/>
      <c r="BH81" s="74"/>
      <c r="BI81" s="74"/>
      <c r="BJ81" s="74"/>
      <c r="BK81" s="74"/>
      <c r="BL81" s="74"/>
      <c r="BM81" s="74"/>
      <c r="BN81" s="74"/>
      <c r="BO81" s="74"/>
      <c r="BP81" s="74"/>
      <c r="BQ81" s="74"/>
    </row>
    <row r="82" spans="1:69" s="26" customFormat="1" ht="41.45" customHeight="1">
      <c r="A82" s="69">
        <f t="shared" si="1"/>
        <v>14</v>
      </c>
      <c r="B82" s="69" t="s">
        <v>297</v>
      </c>
      <c r="C82" s="69" t="s">
        <v>298</v>
      </c>
      <c r="D82" s="94" t="s">
        <v>88</v>
      </c>
      <c r="E82" s="94" t="s">
        <v>51</v>
      </c>
      <c r="F82" s="94" t="s">
        <v>51</v>
      </c>
      <c r="G82" s="76">
        <v>1924</v>
      </c>
      <c r="H82" s="259">
        <v>375000</v>
      </c>
      <c r="I82" s="149" t="s">
        <v>90</v>
      </c>
      <c r="J82" s="77" t="s">
        <v>125</v>
      </c>
      <c r="K82" s="77" t="s">
        <v>326</v>
      </c>
      <c r="L82" s="77" t="s">
        <v>130</v>
      </c>
      <c r="M82" s="77" t="s">
        <v>140</v>
      </c>
      <c r="N82" s="77" t="s">
        <v>325</v>
      </c>
      <c r="O82" s="69">
        <f t="shared" si="2"/>
        <v>14</v>
      </c>
      <c r="P82" s="77"/>
      <c r="Q82" s="77"/>
      <c r="R82" s="77" t="s">
        <v>109</v>
      </c>
      <c r="S82" s="77" t="s">
        <v>109</v>
      </c>
      <c r="T82" s="77" t="s">
        <v>109</v>
      </c>
      <c r="U82" s="77" t="s">
        <v>109</v>
      </c>
      <c r="V82" s="77" t="s">
        <v>125</v>
      </c>
      <c r="W82" s="77" t="s">
        <v>109</v>
      </c>
      <c r="X82" s="77">
        <v>67.599999999999994</v>
      </c>
      <c r="Y82" s="77">
        <v>2</v>
      </c>
      <c r="Z82" s="77" t="s">
        <v>279</v>
      </c>
      <c r="AA82" s="77" t="s">
        <v>51</v>
      </c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74"/>
      <c r="AO82" s="74"/>
      <c r="AP82" s="74"/>
      <c r="AQ82" s="74"/>
      <c r="AR82" s="74"/>
      <c r="AS82" s="74"/>
      <c r="AT82" s="74"/>
      <c r="AU82" s="74"/>
      <c r="AV82" s="74"/>
      <c r="AW82" s="74"/>
      <c r="AX82" s="74"/>
      <c r="AY82" s="74"/>
      <c r="AZ82" s="74"/>
      <c r="BA82" s="74"/>
      <c r="BB82" s="74"/>
      <c r="BC82" s="74"/>
      <c r="BD82" s="74"/>
      <c r="BE82" s="74"/>
      <c r="BF82" s="74"/>
      <c r="BG82" s="74"/>
      <c r="BH82" s="74"/>
      <c r="BI82" s="74"/>
      <c r="BJ82" s="74"/>
      <c r="BK82" s="74"/>
      <c r="BL82" s="74"/>
      <c r="BM82" s="74"/>
      <c r="BN82" s="74"/>
      <c r="BO82" s="74"/>
      <c r="BP82" s="74"/>
      <c r="BQ82" s="74"/>
    </row>
    <row r="83" spans="1:69" s="26" customFormat="1" ht="41.45" customHeight="1">
      <c r="A83" s="69">
        <f t="shared" si="1"/>
        <v>15</v>
      </c>
      <c r="B83" s="69" t="s">
        <v>297</v>
      </c>
      <c r="C83" s="69" t="s">
        <v>298</v>
      </c>
      <c r="D83" s="94" t="s">
        <v>88</v>
      </c>
      <c r="E83" s="94" t="s">
        <v>51</v>
      </c>
      <c r="F83" s="94" t="s">
        <v>51</v>
      </c>
      <c r="G83" s="76">
        <v>1974</v>
      </c>
      <c r="H83" s="259">
        <v>1908000</v>
      </c>
      <c r="I83" s="149" t="s">
        <v>90</v>
      </c>
      <c r="J83" s="77" t="s">
        <v>125</v>
      </c>
      <c r="K83" s="77" t="s">
        <v>327</v>
      </c>
      <c r="L83" s="77" t="s">
        <v>130</v>
      </c>
      <c r="M83" s="77" t="s">
        <v>427</v>
      </c>
      <c r="N83" s="77" t="s">
        <v>845</v>
      </c>
      <c r="O83" s="69">
        <f t="shared" si="2"/>
        <v>15</v>
      </c>
      <c r="P83" s="77"/>
      <c r="Q83" s="69" t="s">
        <v>856</v>
      </c>
      <c r="R83" s="77" t="s">
        <v>109</v>
      </c>
      <c r="S83" s="77" t="s">
        <v>109</v>
      </c>
      <c r="T83" s="77" t="s">
        <v>109</v>
      </c>
      <c r="U83" s="77" t="s">
        <v>109</v>
      </c>
      <c r="V83" s="77" t="s">
        <v>125</v>
      </c>
      <c r="W83" s="77" t="s">
        <v>109</v>
      </c>
      <c r="X83" s="77">
        <v>344.02</v>
      </c>
      <c r="Y83" s="77">
        <v>2</v>
      </c>
      <c r="Z83" s="77" t="s">
        <v>88</v>
      </c>
      <c r="AA83" s="77" t="s">
        <v>51</v>
      </c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74"/>
      <c r="AO83" s="74"/>
      <c r="AP83" s="74"/>
      <c r="AQ83" s="74"/>
      <c r="AR83" s="74"/>
      <c r="AS83" s="74"/>
      <c r="AT83" s="74"/>
      <c r="AU83" s="74"/>
      <c r="AV83" s="74"/>
      <c r="AW83" s="74"/>
      <c r="AX83" s="74"/>
      <c r="AY83" s="74"/>
      <c r="AZ83" s="74"/>
      <c r="BA83" s="74"/>
      <c r="BB83" s="74"/>
      <c r="BC83" s="74"/>
      <c r="BD83" s="74"/>
      <c r="BE83" s="74"/>
      <c r="BF83" s="74"/>
      <c r="BG83" s="74"/>
      <c r="BH83" s="74"/>
      <c r="BI83" s="74"/>
      <c r="BJ83" s="74"/>
      <c r="BK83" s="74"/>
      <c r="BL83" s="74"/>
      <c r="BM83" s="74"/>
      <c r="BN83" s="74"/>
      <c r="BO83" s="74"/>
      <c r="BP83" s="74"/>
      <c r="BQ83" s="74"/>
    </row>
    <row r="84" spans="1:69" s="26" customFormat="1" ht="41.45" customHeight="1">
      <c r="A84" s="69">
        <f t="shared" si="1"/>
        <v>16</v>
      </c>
      <c r="B84" s="69" t="s">
        <v>297</v>
      </c>
      <c r="C84" s="69" t="s">
        <v>298</v>
      </c>
      <c r="D84" s="94" t="s">
        <v>88</v>
      </c>
      <c r="E84" s="94" t="s">
        <v>51</v>
      </c>
      <c r="F84" s="94" t="s">
        <v>88</v>
      </c>
      <c r="G84" s="76">
        <v>1880</v>
      </c>
      <c r="H84" s="259">
        <v>1465000</v>
      </c>
      <c r="I84" s="149" t="s">
        <v>90</v>
      </c>
      <c r="J84" s="77" t="s">
        <v>125</v>
      </c>
      <c r="K84" s="77" t="s">
        <v>328</v>
      </c>
      <c r="L84" s="77" t="s">
        <v>329</v>
      </c>
      <c r="M84" s="77" t="s">
        <v>140</v>
      </c>
      <c r="N84" s="77" t="s">
        <v>330</v>
      </c>
      <c r="O84" s="69">
        <f t="shared" si="2"/>
        <v>16</v>
      </c>
      <c r="P84" s="77"/>
      <c r="Q84" s="77"/>
      <c r="R84" s="77" t="s">
        <v>109</v>
      </c>
      <c r="S84" s="77" t="s">
        <v>109</v>
      </c>
      <c r="T84" s="77" t="s">
        <v>109</v>
      </c>
      <c r="U84" s="77" t="s">
        <v>109</v>
      </c>
      <c r="V84" s="77" t="s">
        <v>109</v>
      </c>
      <c r="W84" s="77" t="s">
        <v>109</v>
      </c>
      <c r="X84" s="77">
        <v>264.18</v>
      </c>
      <c r="Y84" s="77">
        <v>2</v>
      </c>
      <c r="Z84" s="77" t="s">
        <v>88</v>
      </c>
      <c r="AA84" s="77" t="s">
        <v>51</v>
      </c>
      <c r="AB84" s="313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4"/>
      <c r="AS84" s="74"/>
      <c r="AT84" s="74"/>
      <c r="AU84" s="74"/>
      <c r="AV84" s="74"/>
      <c r="AW84" s="74"/>
      <c r="AX84" s="74"/>
      <c r="AY84" s="74"/>
      <c r="AZ84" s="74"/>
      <c r="BA84" s="74"/>
      <c r="BB84" s="74"/>
      <c r="BC84" s="74"/>
      <c r="BD84" s="74"/>
      <c r="BE84" s="74"/>
      <c r="BF84" s="74"/>
      <c r="BG84" s="74"/>
      <c r="BH84" s="74"/>
      <c r="BI84" s="74"/>
      <c r="BJ84" s="74"/>
      <c r="BK84" s="74"/>
      <c r="BL84" s="74"/>
      <c r="BM84" s="74"/>
      <c r="BN84" s="74"/>
      <c r="BO84" s="74"/>
      <c r="BP84" s="74"/>
      <c r="BQ84" s="74"/>
    </row>
    <row r="85" spans="1:69" s="26" customFormat="1" ht="41.45" customHeight="1">
      <c r="A85" s="69">
        <f>1+A84</f>
        <v>17</v>
      </c>
      <c r="B85" s="69" t="s">
        <v>297</v>
      </c>
      <c r="C85" s="69" t="s">
        <v>298</v>
      </c>
      <c r="D85" s="94" t="s">
        <v>88</v>
      </c>
      <c r="E85" s="94" t="s">
        <v>51</v>
      </c>
      <c r="F85" s="94" t="s">
        <v>51</v>
      </c>
      <c r="G85" s="76">
        <v>1900</v>
      </c>
      <c r="H85" s="259">
        <v>706000</v>
      </c>
      <c r="I85" s="149" t="s">
        <v>90</v>
      </c>
      <c r="J85" s="77" t="s">
        <v>125</v>
      </c>
      <c r="K85" s="77" t="s">
        <v>331</v>
      </c>
      <c r="L85" s="77" t="s">
        <v>130</v>
      </c>
      <c r="M85" s="77" t="s">
        <v>140</v>
      </c>
      <c r="N85" s="77" t="s">
        <v>149</v>
      </c>
      <c r="O85" s="69">
        <f>1+O84</f>
        <v>17</v>
      </c>
      <c r="P85" s="77"/>
      <c r="Q85" s="69" t="s">
        <v>857</v>
      </c>
      <c r="R85" s="77" t="s">
        <v>109</v>
      </c>
      <c r="S85" s="77" t="s">
        <v>109</v>
      </c>
      <c r="T85" s="77" t="s">
        <v>858</v>
      </c>
      <c r="U85" s="77" t="s">
        <v>109</v>
      </c>
      <c r="V85" s="77" t="s">
        <v>109</v>
      </c>
      <c r="W85" s="77" t="s">
        <v>109</v>
      </c>
      <c r="X85" s="77">
        <v>127.25</v>
      </c>
      <c r="Y85" s="77">
        <v>2</v>
      </c>
      <c r="Z85" s="77" t="s">
        <v>51</v>
      </c>
      <c r="AA85" s="77" t="s">
        <v>51</v>
      </c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4"/>
      <c r="AS85" s="74"/>
      <c r="AT85" s="74"/>
      <c r="AU85" s="74"/>
      <c r="AV85" s="74"/>
      <c r="AW85" s="74"/>
      <c r="AX85" s="74"/>
      <c r="AY85" s="74"/>
      <c r="AZ85" s="74"/>
      <c r="BA85" s="74"/>
      <c r="BB85" s="74"/>
      <c r="BC85" s="74"/>
      <c r="BD85" s="74"/>
      <c r="BE85" s="74"/>
      <c r="BF85" s="74"/>
      <c r="BG85" s="74"/>
      <c r="BH85" s="74"/>
      <c r="BI85" s="74"/>
      <c r="BJ85" s="74"/>
      <c r="BK85" s="74"/>
      <c r="BL85" s="74"/>
      <c r="BM85" s="74"/>
      <c r="BN85" s="74"/>
      <c r="BO85" s="74"/>
      <c r="BP85" s="74"/>
      <c r="BQ85" s="74"/>
    </row>
    <row r="86" spans="1:69" s="26" customFormat="1" ht="41.45" customHeight="1">
      <c r="A86" s="69">
        <f t="shared" si="1"/>
        <v>18</v>
      </c>
      <c r="B86" s="69" t="s">
        <v>297</v>
      </c>
      <c r="C86" s="69" t="s">
        <v>298</v>
      </c>
      <c r="D86" s="94" t="s">
        <v>88</v>
      </c>
      <c r="E86" s="94" t="s">
        <v>51</v>
      </c>
      <c r="F86" s="94" t="s">
        <v>51</v>
      </c>
      <c r="G86" s="76">
        <v>1900</v>
      </c>
      <c r="H86" s="259">
        <v>367000</v>
      </c>
      <c r="I86" s="149" t="s">
        <v>90</v>
      </c>
      <c r="J86" s="77" t="s">
        <v>125</v>
      </c>
      <c r="K86" s="77" t="s">
        <v>332</v>
      </c>
      <c r="L86" s="77" t="s">
        <v>130</v>
      </c>
      <c r="M86" s="77" t="s">
        <v>140</v>
      </c>
      <c r="N86" s="77" t="s">
        <v>132</v>
      </c>
      <c r="O86" s="69">
        <f t="shared" si="2"/>
        <v>18</v>
      </c>
      <c r="P86" s="77"/>
      <c r="Q86" s="69" t="s">
        <v>859</v>
      </c>
      <c r="R86" s="77" t="s">
        <v>853</v>
      </c>
      <c r="S86" s="77" t="s">
        <v>109</v>
      </c>
      <c r="T86" s="77" t="s">
        <v>858</v>
      </c>
      <c r="U86" s="77" t="s">
        <v>109</v>
      </c>
      <c r="V86" s="77" t="s">
        <v>109</v>
      </c>
      <c r="W86" s="77" t="s">
        <v>109</v>
      </c>
      <c r="X86" s="77">
        <v>66.19</v>
      </c>
      <c r="Y86" s="77">
        <v>1</v>
      </c>
      <c r="Z86" s="77" t="s">
        <v>88</v>
      </c>
      <c r="AA86" s="77" t="s">
        <v>51</v>
      </c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74"/>
      <c r="AO86" s="74"/>
      <c r="AP86" s="74"/>
      <c r="AQ86" s="74"/>
      <c r="AR86" s="74"/>
      <c r="AS86" s="74"/>
      <c r="AT86" s="74"/>
      <c r="AU86" s="74"/>
      <c r="AV86" s="74"/>
      <c r="AW86" s="74"/>
      <c r="AX86" s="74"/>
      <c r="AY86" s="74"/>
      <c r="AZ86" s="74"/>
      <c r="BA86" s="74"/>
      <c r="BB86" s="74"/>
      <c r="BC86" s="74"/>
      <c r="BD86" s="74"/>
      <c r="BE86" s="74"/>
      <c r="BF86" s="74"/>
      <c r="BG86" s="74"/>
      <c r="BH86" s="74"/>
      <c r="BI86" s="74"/>
      <c r="BJ86" s="74"/>
      <c r="BK86" s="74"/>
      <c r="BL86" s="74"/>
      <c r="BM86" s="74"/>
      <c r="BN86" s="74"/>
      <c r="BO86" s="74"/>
      <c r="BP86" s="74"/>
      <c r="BQ86" s="74"/>
    </row>
    <row r="87" spans="1:69" s="26" customFormat="1" ht="78.599999999999994" customHeight="1">
      <c r="A87" s="69">
        <f t="shared" si="1"/>
        <v>19</v>
      </c>
      <c r="B87" s="224" t="s">
        <v>1491</v>
      </c>
      <c r="C87" s="224" t="s">
        <v>298</v>
      </c>
      <c r="D87" s="251" t="s">
        <v>88</v>
      </c>
      <c r="E87" s="251" t="s">
        <v>51</v>
      </c>
      <c r="F87" s="251" t="s">
        <v>51</v>
      </c>
      <c r="G87" s="258">
        <v>1900</v>
      </c>
      <c r="H87" s="259">
        <v>569000</v>
      </c>
      <c r="I87" s="149" t="s">
        <v>90</v>
      </c>
      <c r="J87" s="245" t="s">
        <v>125</v>
      </c>
      <c r="K87" s="224" t="s">
        <v>953</v>
      </c>
      <c r="L87" s="77" t="s">
        <v>130</v>
      </c>
      <c r="M87" s="77" t="s">
        <v>140</v>
      </c>
      <c r="N87" s="77" t="s">
        <v>333</v>
      </c>
      <c r="O87" s="69">
        <f t="shared" si="2"/>
        <v>19</v>
      </c>
      <c r="P87" s="77"/>
      <c r="Q87" s="69"/>
      <c r="R87" s="77" t="s">
        <v>109</v>
      </c>
      <c r="S87" s="77" t="s">
        <v>109</v>
      </c>
      <c r="T87" s="77" t="s">
        <v>109</v>
      </c>
      <c r="U87" s="77" t="s">
        <v>109</v>
      </c>
      <c r="V87" s="77" t="s">
        <v>109</v>
      </c>
      <c r="W87" s="77" t="s">
        <v>109</v>
      </c>
      <c r="X87" s="77">
        <v>102.59</v>
      </c>
      <c r="Y87" s="77">
        <v>1</v>
      </c>
      <c r="Z87" s="77" t="s">
        <v>51</v>
      </c>
      <c r="AA87" s="77" t="s">
        <v>51</v>
      </c>
      <c r="AB87" s="260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  <c r="AN87" s="74"/>
      <c r="AO87" s="74"/>
      <c r="AP87" s="74"/>
      <c r="AQ87" s="74"/>
      <c r="AR87" s="74"/>
      <c r="AS87" s="74"/>
      <c r="AT87" s="74"/>
      <c r="AU87" s="74"/>
      <c r="AV87" s="74"/>
      <c r="AW87" s="74"/>
      <c r="AX87" s="74"/>
      <c r="AY87" s="74"/>
      <c r="AZ87" s="74"/>
      <c r="BA87" s="74"/>
      <c r="BB87" s="74"/>
      <c r="BC87" s="74"/>
      <c r="BD87" s="74"/>
      <c r="BE87" s="74"/>
      <c r="BF87" s="74"/>
      <c r="BG87" s="74"/>
      <c r="BH87" s="74"/>
      <c r="BI87" s="74"/>
      <c r="BJ87" s="74"/>
      <c r="BK87" s="74"/>
      <c r="BL87" s="74"/>
      <c r="BM87" s="74"/>
      <c r="BN87" s="74"/>
      <c r="BO87" s="74"/>
      <c r="BP87" s="74"/>
      <c r="BQ87" s="74"/>
    </row>
    <row r="88" spans="1:69" s="26" customFormat="1" ht="73.900000000000006" customHeight="1">
      <c r="A88" s="69">
        <f>1+A87</f>
        <v>20</v>
      </c>
      <c r="B88" s="69" t="s">
        <v>1492</v>
      </c>
      <c r="C88" s="69" t="s">
        <v>298</v>
      </c>
      <c r="D88" s="94" t="s">
        <v>88</v>
      </c>
      <c r="E88" s="94" t="s">
        <v>51</v>
      </c>
      <c r="F88" s="94" t="s">
        <v>51</v>
      </c>
      <c r="G88" s="76">
        <v>1900</v>
      </c>
      <c r="H88" s="259">
        <v>359000</v>
      </c>
      <c r="I88" s="149" t="s">
        <v>90</v>
      </c>
      <c r="J88" s="77" t="s">
        <v>125</v>
      </c>
      <c r="K88" s="69" t="s">
        <v>954</v>
      </c>
      <c r="L88" s="77" t="s">
        <v>130</v>
      </c>
      <c r="M88" s="77" t="s">
        <v>140</v>
      </c>
      <c r="N88" s="77" t="s">
        <v>333</v>
      </c>
      <c r="O88" s="69">
        <f>1+O87</f>
        <v>20</v>
      </c>
      <c r="P88" s="77"/>
      <c r="Q88" s="69" t="s">
        <v>860</v>
      </c>
      <c r="R88" s="77" t="s">
        <v>109</v>
      </c>
      <c r="S88" s="77" t="s">
        <v>109</v>
      </c>
      <c r="T88" s="77" t="s">
        <v>109</v>
      </c>
      <c r="U88" s="77" t="s">
        <v>109</v>
      </c>
      <c r="V88" s="77" t="s">
        <v>109</v>
      </c>
      <c r="W88" s="77" t="s">
        <v>109</v>
      </c>
      <c r="X88" s="77">
        <v>64.7</v>
      </c>
      <c r="Y88" s="77">
        <v>2</v>
      </c>
      <c r="Z88" s="77" t="s">
        <v>279</v>
      </c>
      <c r="AA88" s="77" t="s">
        <v>51</v>
      </c>
      <c r="AB88" s="260"/>
      <c r="AC88" s="74"/>
      <c r="AD88" s="74"/>
      <c r="AE88" s="74"/>
      <c r="AF88" s="74"/>
      <c r="AG88" s="74"/>
      <c r="AH88" s="74"/>
      <c r="AI88" s="74"/>
      <c r="AJ88" s="74"/>
      <c r="AK88" s="74"/>
      <c r="AL88" s="74"/>
      <c r="AM88" s="74"/>
      <c r="AN88" s="74"/>
      <c r="AO88" s="74"/>
      <c r="AP88" s="74"/>
      <c r="AQ88" s="74"/>
      <c r="AR88" s="74"/>
      <c r="AS88" s="74"/>
      <c r="AT88" s="74"/>
      <c r="AU88" s="74"/>
      <c r="AV88" s="74"/>
      <c r="AW88" s="74"/>
      <c r="AX88" s="74"/>
      <c r="AY88" s="74"/>
      <c r="AZ88" s="74"/>
      <c r="BA88" s="74"/>
      <c r="BB88" s="74"/>
      <c r="BC88" s="74"/>
      <c r="BD88" s="74"/>
      <c r="BE88" s="74"/>
      <c r="BF88" s="74"/>
      <c r="BG88" s="74"/>
      <c r="BH88" s="74"/>
      <c r="BI88" s="74"/>
      <c r="BJ88" s="74"/>
      <c r="BK88" s="74"/>
      <c r="BL88" s="74"/>
      <c r="BM88" s="74"/>
      <c r="BN88" s="74"/>
      <c r="BO88" s="74"/>
      <c r="BP88" s="74"/>
      <c r="BQ88" s="74"/>
    </row>
    <row r="89" spans="1:69" s="26" customFormat="1" ht="41.45" customHeight="1">
      <c r="A89" s="69">
        <f t="shared" si="1"/>
        <v>21</v>
      </c>
      <c r="B89" s="69" t="s">
        <v>297</v>
      </c>
      <c r="C89" s="69" t="s">
        <v>298</v>
      </c>
      <c r="D89" s="94" t="s">
        <v>88</v>
      </c>
      <c r="E89" s="94" t="s">
        <v>51</v>
      </c>
      <c r="F89" s="94" t="s">
        <v>51</v>
      </c>
      <c r="G89" s="76">
        <v>1900</v>
      </c>
      <c r="H89" s="259">
        <v>1646000</v>
      </c>
      <c r="I89" s="149" t="s">
        <v>90</v>
      </c>
      <c r="J89" s="77" t="s">
        <v>125</v>
      </c>
      <c r="K89" s="77" t="s">
        <v>334</v>
      </c>
      <c r="L89" s="77" t="s">
        <v>130</v>
      </c>
      <c r="M89" s="77" t="s">
        <v>140</v>
      </c>
      <c r="N89" s="77" t="s">
        <v>335</v>
      </c>
      <c r="O89" s="69">
        <f t="shared" si="2"/>
        <v>21</v>
      </c>
      <c r="P89" s="77"/>
      <c r="Q89" s="77"/>
      <c r="R89" s="77" t="s">
        <v>109</v>
      </c>
      <c r="S89" s="77" t="s">
        <v>109</v>
      </c>
      <c r="T89" s="77" t="s">
        <v>109</v>
      </c>
      <c r="U89" s="77" t="s">
        <v>109</v>
      </c>
      <c r="V89" s="77" t="s">
        <v>109</v>
      </c>
      <c r="W89" s="77" t="s">
        <v>109</v>
      </c>
      <c r="X89" s="77">
        <v>296.8</v>
      </c>
      <c r="Y89" s="77">
        <v>2</v>
      </c>
      <c r="Z89" s="77" t="s">
        <v>51</v>
      </c>
      <c r="AA89" s="77" t="s">
        <v>51</v>
      </c>
      <c r="AB89" s="74"/>
      <c r="AC89" s="74"/>
      <c r="AD89" s="74"/>
      <c r="AE89" s="74"/>
      <c r="AF89" s="74"/>
      <c r="AG89" s="74"/>
      <c r="AH89" s="74"/>
      <c r="AI89" s="74"/>
      <c r="AJ89" s="74"/>
      <c r="AK89" s="74"/>
      <c r="AL89" s="74"/>
      <c r="AM89" s="74"/>
      <c r="AN89" s="74"/>
      <c r="AO89" s="74"/>
      <c r="AP89" s="74"/>
      <c r="AQ89" s="74"/>
      <c r="AR89" s="74"/>
      <c r="AS89" s="74"/>
      <c r="AT89" s="74"/>
      <c r="AU89" s="74"/>
      <c r="AV89" s="74"/>
      <c r="AW89" s="74"/>
      <c r="AX89" s="74"/>
      <c r="AY89" s="74"/>
      <c r="AZ89" s="74"/>
      <c r="BA89" s="74"/>
      <c r="BB89" s="74"/>
      <c r="BC89" s="74"/>
      <c r="BD89" s="74"/>
      <c r="BE89" s="74"/>
      <c r="BF89" s="74"/>
      <c r="BG89" s="74"/>
      <c r="BH89" s="74"/>
      <c r="BI89" s="74"/>
      <c r="BJ89" s="74"/>
      <c r="BK89" s="74"/>
      <c r="BL89" s="74"/>
      <c r="BM89" s="74"/>
      <c r="BN89" s="74"/>
      <c r="BO89" s="74"/>
      <c r="BP89" s="74"/>
      <c r="BQ89" s="74"/>
    </row>
    <row r="90" spans="1:69" s="26" customFormat="1" ht="41.45" customHeight="1">
      <c r="A90" s="69">
        <f t="shared" si="1"/>
        <v>22</v>
      </c>
      <c r="B90" s="69" t="s">
        <v>297</v>
      </c>
      <c r="C90" s="69" t="s">
        <v>298</v>
      </c>
      <c r="D90" s="94" t="s">
        <v>88</v>
      </c>
      <c r="E90" s="94" t="s">
        <v>51</v>
      </c>
      <c r="F90" s="94" t="s">
        <v>51</v>
      </c>
      <c r="G90" s="76">
        <v>1900</v>
      </c>
      <c r="H90" s="259">
        <v>504000</v>
      </c>
      <c r="I90" s="149" t="s">
        <v>90</v>
      </c>
      <c r="J90" s="77" t="s">
        <v>125</v>
      </c>
      <c r="K90" s="77" t="s">
        <v>336</v>
      </c>
      <c r="L90" s="77" t="s">
        <v>130</v>
      </c>
      <c r="M90" s="77" t="s">
        <v>140</v>
      </c>
      <c r="N90" s="77" t="s">
        <v>335</v>
      </c>
      <c r="O90" s="69">
        <f t="shared" si="2"/>
        <v>22</v>
      </c>
      <c r="P90" s="77"/>
      <c r="Q90" s="77"/>
      <c r="R90" s="245" t="s">
        <v>853</v>
      </c>
      <c r="S90" s="245" t="s">
        <v>109</v>
      </c>
      <c r="T90" s="245" t="s">
        <v>109</v>
      </c>
      <c r="U90" s="245" t="s">
        <v>109</v>
      </c>
      <c r="V90" s="245" t="s">
        <v>109</v>
      </c>
      <c r="W90" s="245" t="s">
        <v>853</v>
      </c>
      <c r="X90" s="77">
        <v>90.84</v>
      </c>
      <c r="Y90" s="77">
        <v>1</v>
      </c>
      <c r="Z90" s="77" t="s">
        <v>279</v>
      </c>
      <c r="AA90" s="77" t="s">
        <v>51</v>
      </c>
      <c r="AB90" s="74"/>
      <c r="AC90" s="74"/>
      <c r="AD90" s="74"/>
      <c r="AE90" s="74"/>
      <c r="AF90" s="74"/>
      <c r="AG90" s="74"/>
      <c r="AH90" s="74"/>
      <c r="AI90" s="74"/>
      <c r="AJ90" s="74"/>
      <c r="AK90" s="74"/>
      <c r="AL90" s="74"/>
      <c r="AM90" s="74"/>
      <c r="AN90" s="74"/>
      <c r="AO90" s="74"/>
      <c r="AP90" s="74"/>
      <c r="AQ90" s="74"/>
      <c r="AR90" s="74"/>
      <c r="AS90" s="74"/>
      <c r="AT90" s="74"/>
      <c r="AU90" s="74"/>
      <c r="AV90" s="74"/>
      <c r="AW90" s="74"/>
      <c r="AX90" s="74"/>
      <c r="AY90" s="74"/>
      <c r="AZ90" s="74"/>
      <c r="BA90" s="74"/>
      <c r="BB90" s="74"/>
      <c r="BC90" s="74"/>
      <c r="BD90" s="74"/>
      <c r="BE90" s="74"/>
      <c r="BF90" s="74"/>
      <c r="BG90" s="74"/>
      <c r="BH90" s="74"/>
      <c r="BI90" s="74"/>
      <c r="BJ90" s="74"/>
      <c r="BK90" s="74"/>
      <c r="BL90" s="74"/>
      <c r="BM90" s="74"/>
      <c r="BN90" s="74"/>
      <c r="BO90" s="74"/>
      <c r="BP90" s="74"/>
      <c r="BQ90" s="74"/>
    </row>
    <row r="91" spans="1:69" s="26" customFormat="1" ht="41.45" customHeight="1">
      <c r="A91" s="69">
        <f t="shared" si="1"/>
        <v>23</v>
      </c>
      <c r="B91" s="69" t="s">
        <v>297</v>
      </c>
      <c r="C91" s="69" t="s">
        <v>298</v>
      </c>
      <c r="D91" s="94" t="s">
        <v>88</v>
      </c>
      <c r="E91" s="94" t="s">
        <v>51</v>
      </c>
      <c r="F91" s="94" t="s">
        <v>51</v>
      </c>
      <c r="G91" s="76">
        <v>1997</v>
      </c>
      <c r="H91" s="259">
        <v>1459000</v>
      </c>
      <c r="I91" s="149" t="s">
        <v>90</v>
      </c>
      <c r="J91" s="77" t="s">
        <v>125</v>
      </c>
      <c r="K91" s="77" t="s">
        <v>337</v>
      </c>
      <c r="L91" s="77" t="s">
        <v>313</v>
      </c>
      <c r="M91" s="77" t="s">
        <v>338</v>
      </c>
      <c r="N91" s="77" t="s">
        <v>339</v>
      </c>
      <c r="O91" s="69">
        <f t="shared" si="2"/>
        <v>23</v>
      </c>
      <c r="P91" s="77"/>
      <c r="Q91" s="77"/>
      <c r="R91" s="77" t="s">
        <v>109</v>
      </c>
      <c r="S91" s="77" t="s">
        <v>109</v>
      </c>
      <c r="T91" s="77" t="s">
        <v>109</v>
      </c>
      <c r="U91" s="77" t="s">
        <v>109</v>
      </c>
      <c r="V91" s="77" t="s">
        <v>125</v>
      </c>
      <c r="W91" s="77" t="s">
        <v>109</v>
      </c>
      <c r="X91" s="77">
        <v>263.02999999999997</v>
      </c>
      <c r="Y91" s="77">
        <v>2</v>
      </c>
      <c r="Z91" s="77" t="s">
        <v>51</v>
      </c>
      <c r="AA91" s="77" t="s">
        <v>51</v>
      </c>
      <c r="AB91" s="74"/>
      <c r="AC91" s="74"/>
      <c r="AD91" s="74"/>
      <c r="AE91" s="74"/>
      <c r="AF91" s="74"/>
      <c r="AG91" s="74"/>
      <c r="AH91" s="74"/>
      <c r="AI91" s="74"/>
      <c r="AJ91" s="74"/>
      <c r="AK91" s="74"/>
      <c r="AL91" s="74"/>
      <c r="AM91" s="74"/>
      <c r="AN91" s="74"/>
      <c r="AO91" s="74"/>
      <c r="AP91" s="74"/>
      <c r="AQ91" s="74"/>
      <c r="AR91" s="74"/>
      <c r="AS91" s="74"/>
      <c r="AT91" s="74"/>
      <c r="AU91" s="74"/>
      <c r="AV91" s="74"/>
      <c r="AW91" s="74"/>
      <c r="AX91" s="74"/>
      <c r="AY91" s="74"/>
      <c r="AZ91" s="74"/>
      <c r="BA91" s="74"/>
      <c r="BB91" s="74"/>
      <c r="BC91" s="74"/>
      <c r="BD91" s="74"/>
      <c r="BE91" s="74"/>
      <c r="BF91" s="74"/>
      <c r="BG91" s="74"/>
      <c r="BH91" s="74"/>
      <c r="BI91" s="74"/>
      <c r="BJ91" s="74"/>
      <c r="BK91" s="74"/>
      <c r="BL91" s="74"/>
      <c r="BM91" s="74"/>
      <c r="BN91" s="74"/>
      <c r="BO91" s="74"/>
      <c r="BP91" s="74"/>
      <c r="BQ91" s="74"/>
    </row>
    <row r="92" spans="1:69" s="26" customFormat="1" ht="41.45" customHeight="1">
      <c r="A92" s="69">
        <f t="shared" si="1"/>
        <v>24</v>
      </c>
      <c r="B92" s="69" t="s">
        <v>297</v>
      </c>
      <c r="C92" s="69" t="s">
        <v>298</v>
      </c>
      <c r="D92" s="94" t="s">
        <v>88</v>
      </c>
      <c r="E92" s="94" t="s">
        <v>51</v>
      </c>
      <c r="F92" s="94" t="s">
        <v>51</v>
      </c>
      <c r="G92" s="76">
        <v>1997</v>
      </c>
      <c r="H92" s="259">
        <v>1820000</v>
      </c>
      <c r="I92" s="149" t="s">
        <v>90</v>
      </c>
      <c r="J92" s="77" t="s">
        <v>125</v>
      </c>
      <c r="K92" s="77" t="s">
        <v>340</v>
      </c>
      <c r="L92" s="77" t="s">
        <v>313</v>
      </c>
      <c r="M92" s="77" t="s">
        <v>338</v>
      </c>
      <c r="N92" s="77" t="s">
        <v>339</v>
      </c>
      <c r="O92" s="69">
        <f t="shared" si="2"/>
        <v>24</v>
      </c>
      <c r="P92" s="77"/>
      <c r="Q92" s="77"/>
      <c r="R92" s="77" t="s">
        <v>109</v>
      </c>
      <c r="S92" s="77" t="s">
        <v>109</v>
      </c>
      <c r="T92" s="77" t="s">
        <v>109</v>
      </c>
      <c r="U92" s="77" t="s">
        <v>109</v>
      </c>
      <c r="V92" s="77" t="s">
        <v>125</v>
      </c>
      <c r="W92" s="77" t="s">
        <v>109</v>
      </c>
      <c r="X92" s="77">
        <v>328.19</v>
      </c>
      <c r="Y92" s="77">
        <v>2</v>
      </c>
      <c r="Z92" s="77" t="s">
        <v>51</v>
      </c>
      <c r="AA92" s="77" t="s">
        <v>51</v>
      </c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74"/>
      <c r="AO92" s="74"/>
      <c r="AP92" s="74"/>
      <c r="AQ92" s="74"/>
      <c r="AR92" s="74"/>
      <c r="AS92" s="74"/>
      <c r="AT92" s="74"/>
      <c r="AU92" s="74"/>
      <c r="AV92" s="74"/>
      <c r="AW92" s="74"/>
      <c r="AX92" s="74"/>
      <c r="AY92" s="74"/>
      <c r="AZ92" s="74"/>
      <c r="BA92" s="74"/>
      <c r="BB92" s="74"/>
      <c r="BC92" s="74"/>
      <c r="BD92" s="74"/>
      <c r="BE92" s="74"/>
      <c r="BF92" s="74"/>
      <c r="BG92" s="74"/>
      <c r="BH92" s="74"/>
      <c r="BI92" s="74"/>
      <c r="BJ92" s="74"/>
      <c r="BK92" s="74"/>
      <c r="BL92" s="74"/>
      <c r="BM92" s="74"/>
      <c r="BN92" s="74"/>
      <c r="BO92" s="74"/>
      <c r="BP92" s="74"/>
      <c r="BQ92" s="74"/>
    </row>
    <row r="93" spans="1:69" s="26" customFormat="1" ht="41.25" customHeight="1">
      <c r="A93" s="69">
        <f t="shared" si="1"/>
        <v>25</v>
      </c>
      <c r="B93" s="69" t="s">
        <v>297</v>
      </c>
      <c r="C93" s="69" t="s">
        <v>298</v>
      </c>
      <c r="D93" s="94" t="s">
        <v>88</v>
      </c>
      <c r="E93" s="94" t="s">
        <v>51</v>
      </c>
      <c r="F93" s="94" t="s">
        <v>51</v>
      </c>
      <c r="G93" s="76">
        <v>1997</v>
      </c>
      <c r="H93" s="259">
        <v>1824000</v>
      </c>
      <c r="I93" s="149" t="s">
        <v>90</v>
      </c>
      <c r="J93" s="77" t="s">
        <v>125</v>
      </c>
      <c r="K93" s="77" t="s">
        <v>341</v>
      </c>
      <c r="L93" s="77" t="s">
        <v>313</v>
      </c>
      <c r="M93" s="77" t="s">
        <v>338</v>
      </c>
      <c r="N93" s="77" t="s">
        <v>339</v>
      </c>
      <c r="O93" s="69">
        <f t="shared" si="2"/>
        <v>25</v>
      </c>
      <c r="P93" s="77"/>
      <c r="Q93" s="77"/>
      <c r="R93" s="77" t="s">
        <v>109</v>
      </c>
      <c r="S93" s="77" t="s">
        <v>109</v>
      </c>
      <c r="T93" s="77" t="s">
        <v>109</v>
      </c>
      <c r="U93" s="77" t="s">
        <v>109</v>
      </c>
      <c r="V93" s="77" t="s">
        <v>125</v>
      </c>
      <c r="W93" s="77" t="s">
        <v>109</v>
      </c>
      <c r="X93" s="77">
        <v>328.8</v>
      </c>
      <c r="Y93" s="77">
        <v>2</v>
      </c>
      <c r="Z93" s="77" t="s">
        <v>51</v>
      </c>
      <c r="AA93" s="77" t="s">
        <v>51</v>
      </c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74"/>
      <c r="AM93" s="74"/>
      <c r="AN93" s="74"/>
      <c r="AO93" s="74"/>
      <c r="AP93" s="74"/>
      <c r="AQ93" s="74"/>
      <c r="AR93" s="74"/>
      <c r="AS93" s="74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4"/>
      <c r="BG93" s="74"/>
      <c r="BH93" s="74"/>
      <c r="BI93" s="74"/>
      <c r="BJ93" s="74"/>
      <c r="BK93" s="74"/>
      <c r="BL93" s="74"/>
      <c r="BM93" s="74"/>
      <c r="BN93" s="74"/>
      <c r="BO93" s="74"/>
      <c r="BP93" s="74"/>
      <c r="BQ93" s="74"/>
    </row>
    <row r="94" spans="1:69" s="26" customFormat="1" ht="41.45" customHeight="1">
      <c r="A94" s="69">
        <f t="shared" si="1"/>
        <v>26</v>
      </c>
      <c r="B94" s="69" t="s">
        <v>297</v>
      </c>
      <c r="C94" s="69" t="s">
        <v>298</v>
      </c>
      <c r="D94" s="94" t="s">
        <v>88</v>
      </c>
      <c r="E94" s="94" t="s">
        <v>51</v>
      </c>
      <c r="F94" s="94" t="s">
        <v>51</v>
      </c>
      <c r="G94" s="76">
        <v>1920</v>
      </c>
      <c r="H94" s="259">
        <v>490000</v>
      </c>
      <c r="I94" s="149" t="s">
        <v>90</v>
      </c>
      <c r="J94" s="77" t="s">
        <v>125</v>
      </c>
      <c r="K94" s="77" t="s">
        <v>342</v>
      </c>
      <c r="L94" s="77" t="s">
        <v>130</v>
      </c>
      <c r="M94" s="77" t="s">
        <v>140</v>
      </c>
      <c r="N94" s="77" t="s">
        <v>325</v>
      </c>
      <c r="O94" s="69">
        <f t="shared" si="2"/>
        <v>26</v>
      </c>
      <c r="P94" s="77"/>
      <c r="Q94" s="77"/>
      <c r="R94" s="77" t="s">
        <v>853</v>
      </c>
      <c r="S94" s="77" t="s">
        <v>109</v>
      </c>
      <c r="T94" s="77" t="s">
        <v>109</v>
      </c>
      <c r="U94" s="77" t="s">
        <v>109</v>
      </c>
      <c r="V94" s="77" t="s">
        <v>109</v>
      </c>
      <c r="W94" s="77" t="s">
        <v>109</v>
      </c>
      <c r="X94" s="77">
        <v>88.4</v>
      </c>
      <c r="Y94" s="77">
        <v>2</v>
      </c>
      <c r="Z94" s="77" t="s">
        <v>51</v>
      </c>
      <c r="AA94" s="77" t="s">
        <v>51</v>
      </c>
      <c r="AB94" s="74"/>
      <c r="AC94" s="74"/>
      <c r="AD94" s="74"/>
      <c r="AE94" s="74"/>
      <c r="AF94" s="74"/>
      <c r="AG94" s="74"/>
      <c r="AH94" s="74"/>
      <c r="AI94" s="74"/>
      <c r="AJ94" s="74"/>
      <c r="AK94" s="74"/>
      <c r="AL94" s="74"/>
      <c r="AM94" s="74"/>
      <c r="AN94" s="74"/>
      <c r="AO94" s="74"/>
      <c r="AP94" s="74"/>
      <c r="AQ94" s="74"/>
      <c r="AR94" s="74"/>
      <c r="AS94" s="74"/>
      <c r="AT94" s="74"/>
      <c r="AU94" s="74"/>
      <c r="AV94" s="74"/>
      <c r="AW94" s="74"/>
      <c r="AX94" s="74"/>
      <c r="AY94" s="74"/>
      <c r="AZ94" s="74"/>
      <c r="BA94" s="74"/>
      <c r="BB94" s="74"/>
      <c r="BC94" s="74"/>
      <c r="BD94" s="74"/>
      <c r="BE94" s="74"/>
      <c r="BF94" s="74"/>
      <c r="BG94" s="74"/>
      <c r="BH94" s="74"/>
      <c r="BI94" s="74"/>
      <c r="BJ94" s="74"/>
      <c r="BK94" s="74"/>
      <c r="BL94" s="74"/>
      <c r="BM94" s="74"/>
      <c r="BN94" s="74"/>
      <c r="BO94" s="74"/>
      <c r="BP94" s="74"/>
      <c r="BQ94" s="74"/>
    </row>
    <row r="95" spans="1:69" s="26" customFormat="1" ht="41.45" customHeight="1">
      <c r="A95" s="69">
        <f t="shared" si="1"/>
        <v>27</v>
      </c>
      <c r="B95" s="69" t="s">
        <v>297</v>
      </c>
      <c r="C95" s="69" t="s">
        <v>298</v>
      </c>
      <c r="D95" s="94" t="s">
        <v>88</v>
      </c>
      <c r="E95" s="94" t="s">
        <v>51</v>
      </c>
      <c r="F95" s="94" t="s">
        <v>88</v>
      </c>
      <c r="G95" s="76">
        <v>1909</v>
      </c>
      <c r="H95" s="259">
        <v>636000</v>
      </c>
      <c r="I95" s="149" t="s">
        <v>90</v>
      </c>
      <c r="J95" s="77" t="s">
        <v>125</v>
      </c>
      <c r="K95" s="77" t="s">
        <v>343</v>
      </c>
      <c r="L95" s="77" t="s">
        <v>130</v>
      </c>
      <c r="M95" s="77" t="s">
        <v>306</v>
      </c>
      <c r="N95" s="77" t="s">
        <v>132</v>
      </c>
      <c r="O95" s="69">
        <f t="shared" si="2"/>
        <v>27</v>
      </c>
      <c r="P95" s="77"/>
      <c r="Q95" s="77"/>
      <c r="R95" s="77" t="s">
        <v>267</v>
      </c>
      <c r="S95" s="77" t="s">
        <v>344</v>
      </c>
      <c r="T95" s="77" t="s">
        <v>109</v>
      </c>
      <c r="U95" s="77" t="s">
        <v>109</v>
      </c>
      <c r="V95" s="77" t="s">
        <v>109</v>
      </c>
      <c r="W95" s="77" t="s">
        <v>109</v>
      </c>
      <c r="X95" s="77">
        <v>114.68</v>
      </c>
      <c r="Y95" s="77">
        <v>2</v>
      </c>
      <c r="Z95" s="77" t="s">
        <v>279</v>
      </c>
      <c r="AA95" s="77" t="s">
        <v>51</v>
      </c>
      <c r="AB95" s="313"/>
      <c r="AC95" s="74"/>
      <c r="AD95" s="74"/>
      <c r="AE95" s="74"/>
      <c r="AF95" s="74"/>
      <c r="AG95" s="74"/>
      <c r="AH95" s="74"/>
      <c r="AI95" s="74"/>
      <c r="AJ95" s="74"/>
      <c r="AK95" s="74"/>
      <c r="AL95" s="74"/>
      <c r="AM95" s="74"/>
      <c r="AN95" s="74"/>
      <c r="AO95" s="74"/>
      <c r="AP95" s="74"/>
      <c r="AQ95" s="74"/>
      <c r="AR95" s="74"/>
      <c r="AS95" s="74"/>
      <c r="AT95" s="74"/>
      <c r="AU95" s="74"/>
      <c r="AV95" s="74"/>
      <c r="AW95" s="74"/>
      <c r="AX95" s="74"/>
      <c r="AY95" s="74"/>
      <c r="AZ95" s="74"/>
      <c r="BA95" s="74"/>
      <c r="BB95" s="74"/>
      <c r="BC95" s="74"/>
      <c r="BD95" s="74"/>
      <c r="BE95" s="74"/>
      <c r="BF95" s="74"/>
      <c r="BG95" s="74"/>
      <c r="BH95" s="74"/>
      <c r="BI95" s="74"/>
      <c r="BJ95" s="74"/>
      <c r="BK95" s="74"/>
      <c r="BL95" s="74"/>
      <c r="BM95" s="74"/>
      <c r="BN95" s="74"/>
      <c r="BO95" s="74"/>
      <c r="BP95" s="74"/>
      <c r="BQ95" s="74"/>
    </row>
    <row r="96" spans="1:69" s="26" customFormat="1" ht="41.45" customHeight="1">
      <c r="A96" s="69">
        <f t="shared" si="1"/>
        <v>28</v>
      </c>
      <c r="B96" s="69" t="s">
        <v>297</v>
      </c>
      <c r="C96" s="69" t="s">
        <v>298</v>
      </c>
      <c r="D96" s="94" t="s">
        <v>88</v>
      </c>
      <c r="E96" s="94" t="s">
        <v>51</v>
      </c>
      <c r="F96" s="94" t="s">
        <v>88</v>
      </c>
      <c r="G96" s="76">
        <v>1825</v>
      </c>
      <c r="H96" s="259">
        <v>1813000</v>
      </c>
      <c r="I96" s="149" t="s">
        <v>90</v>
      </c>
      <c r="J96" s="77" t="s">
        <v>125</v>
      </c>
      <c r="K96" s="77" t="s">
        <v>345</v>
      </c>
      <c r="L96" s="77" t="s">
        <v>130</v>
      </c>
      <c r="M96" s="77" t="s">
        <v>140</v>
      </c>
      <c r="N96" s="77" t="s">
        <v>325</v>
      </c>
      <c r="O96" s="69">
        <f t="shared" si="2"/>
        <v>28</v>
      </c>
      <c r="P96" s="77"/>
      <c r="Q96" s="69" t="s">
        <v>861</v>
      </c>
      <c r="R96" s="77" t="s">
        <v>109</v>
      </c>
      <c r="S96" s="77" t="s">
        <v>302</v>
      </c>
      <c r="T96" s="77" t="s">
        <v>302</v>
      </c>
      <c r="U96" s="77" t="s">
        <v>302</v>
      </c>
      <c r="V96" s="77" t="s">
        <v>302</v>
      </c>
      <c r="W96" s="77" t="s">
        <v>302</v>
      </c>
      <c r="X96" s="77">
        <v>326.77999999999997</v>
      </c>
      <c r="Y96" s="77">
        <v>2</v>
      </c>
      <c r="Z96" s="77" t="s">
        <v>88</v>
      </c>
      <c r="AA96" s="77" t="s">
        <v>51</v>
      </c>
      <c r="AB96" s="313"/>
      <c r="AC96" s="74"/>
      <c r="AD96" s="74"/>
      <c r="AE96" s="74"/>
      <c r="AF96" s="74"/>
      <c r="AG96" s="74"/>
      <c r="AH96" s="74"/>
      <c r="AI96" s="74"/>
      <c r="AJ96" s="74"/>
      <c r="AK96" s="74"/>
      <c r="AL96" s="74"/>
      <c r="AM96" s="74"/>
      <c r="AN96" s="74"/>
      <c r="AO96" s="74"/>
      <c r="AP96" s="74"/>
      <c r="AQ96" s="74"/>
      <c r="AR96" s="74"/>
      <c r="AS96" s="74"/>
      <c r="AT96" s="74"/>
      <c r="AU96" s="74"/>
      <c r="AV96" s="74"/>
      <c r="AW96" s="74"/>
      <c r="AX96" s="74"/>
      <c r="AY96" s="74"/>
      <c r="AZ96" s="74"/>
      <c r="BA96" s="74"/>
      <c r="BB96" s="74"/>
      <c r="BC96" s="74"/>
      <c r="BD96" s="74"/>
      <c r="BE96" s="74"/>
      <c r="BF96" s="74"/>
      <c r="BG96" s="74"/>
      <c r="BH96" s="74"/>
      <c r="BI96" s="74"/>
      <c r="BJ96" s="74"/>
      <c r="BK96" s="74"/>
      <c r="BL96" s="74"/>
      <c r="BM96" s="74"/>
      <c r="BN96" s="74"/>
      <c r="BO96" s="74"/>
      <c r="BP96" s="74"/>
      <c r="BQ96" s="74"/>
    </row>
    <row r="97" spans="1:69" s="454" customFormat="1" ht="92.45" customHeight="1">
      <c r="A97" s="224">
        <f t="shared" si="1"/>
        <v>29</v>
      </c>
      <c r="B97" s="224" t="s">
        <v>297</v>
      </c>
      <c r="C97" s="224" t="s">
        <v>298</v>
      </c>
      <c r="D97" s="251" t="s">
        <v>1497</v>
      </c>
      <c r="E97" s="251" t="s">
        <v>51</v>
      </c>
      <c r="F97" s="251" t="s">
        <v>51</v>
      </c>
      <c r="G97" s="258">
        <v>1984</v>
      </c>
      <c r="H97" s="259">
        <v>13379.49</v>
      </c>
      <c r="I97" s="452" t="s">
        <v>134</v>
      </c>
      <c r="J97" s="245" t="s">
        <v>125</v>
      </c>
      <c r="K97" s="245" t="s">
        <v>346</v>
      </c>
      <c r="L97" s="245" t="s">
        <v>347</v>
      </c>
      <c r="M97" s="245" t="s">
        <v>348</v>
      </c>
      <c r="N97" s="245" t="s">
        <v>132</v>
      </c>
      <c r="O97" s="224">
        <f t="shared" si="2"/>
        <v>29</v>
      </c>
      <c r="P97" s="245"/>
      <c r="Q97" s="245"/>
      <c r="R97" s="245" t="s">
        <v>318</v>
      </c>
      <c r="S97" s="245" t="s">
        <v>318</v>
      </c>
      <c r="T97" s="245" t="s">
        <v>318</v>
      </c>
      <c r="U97" s="245" t="s">
        <v>318</v>
      </c>
      <c r="V97" s="245" t="s">
        <v>318</v>
      </c>
      <c r="W97" s="245" t="s">
        <v>349</v>
      </c>
      <c r="X97" s="245">
        <v>129.80000000000001</v>
      </c>
      <c r="Y97" s="245">
        <v>1</v>
      </c>
      <c r="Z97" s="245" t="s">
        <v>51</v>
      </c>
      <c r="AA97" s="453" t="s">
        <v>51</v>
      </c>
      <c r="AB97" s="448"/>
    </row>
    <row r="98" spans="1:69" s="26" customFormat="1" ht="41.45" customHeight="1">
      <c r="A98" s="69">
        <f t="shared" si="1"/>
        <v>30</v>
      </c>
      <c r="B98" s="69" t="s">
        <v>297</v>
      </c>
      <c r="C98" s="69" t="s">
        <v>298</v>
      </c>
      <c r="D98" s="94" t="s">
        <v>88</v>
      </c>
      <c r="E98" s="94" t="s">
        <v>51</v>
      </c>
      <c r="F98" s="94" t="s">
        <v>51</v>
      </c>
      <c r="G98" s="76">
        <v>1900</v>
      </c>
      <c r="H98" s="259">
        <v>814000</v>
      </c>
      <c r="I98" s="149" t="s">
        <v>90</v>
      </c>
      <c r="J98" s="77" t="s">
        <v>125</v>
      </c>
      <c r="K98" s="77" t="s">
        <v>350</v>
      </c>
      <c r="L98" s="77" t="s">
        <v>130</v>
      </c>
      <c r="M98" s="77" t="s">
        <v>140</v>
      </c>
      <c r="N98" s="77" t="s">
        <v>132</v>
      </c>
      <c r="O98" s="69">
        <f t="shared" si="2"/>
        <v>30</v>
      </c>
      <c r="P98" s="77"/>
      <c r="Q98" s="77"/>
      <c r="R98" s="77" t="s">
        <v>109</v>
      </c>
      <c r="S98" s="77" t="s">
        <v>109</v>
      </c>
      <c r="T98" s="77" t="s">
        <v>109</v>
      </c>
      <c r="U98" s="77" t="s">
        <v>109</v>
      </c>
      <c r="V98" s="77" t="s">
        <v>109</v>
      </c>
      <c r="W98" s="77" t="s">
        <v>109</v>
      </c>
      <c r="X98" s="77">
        <v>146.69999999999999</v>
      </c>
      <c r="Y98" s="77">
        <v>1</v>
      </c>
      <c r="Z98" s="77" t="s">
        <v>88</v>
      </c>
      <c r="AA98" s="77" t="s">
        <v>51</v>
      </c>
      <c r="AB98" s="74"/>
      <c r="AC98" s="74"/>
      <c r="AD98" s="74"/>
      <c r="AE98" s="74"/>
      <c r="AF98" s="74"/>
      <c r="AG98" s="74"/>
      <c r="AH98" s="74"/>
      <c r="AI98" s="74"/>
      <c r="AJ98" s="74"/>
      <c r="AK98" s="74"/>
      <c r="AL98" s="74"/>
      <c r="AM98" s="74"/>
      <c r="AN98" s="74"/>
      <c r="AO98" s="74"/>
      <c r="AP98" s="74"/>
      <c r="AQ98" s="74"/>
      <c r="AR98" s="74"/>
      <c r="AS98" s="74"/>
      <c r="AT98" s="74"/>
      <c r="AU98" s="74"/>
      <c r="AV98" s="74"/>
      <c r="AW98" s="74"/>
      <c r="AX98" s="74"/>
      <c r="AY98" s="74"/>
      <c r="AZ98" s="74"/>
      <c r="BA98" s="74"/>
      <c r="BB98" s="74"/>
      <c r="BC98" s="74"/>
      <c r="BD98" s="74"/>
      <c r="BE98" s="74"/>
      <c r="BF98" s="74"/>
      <c r="BG98" s="74"/>
      <c r="BH98" s="74"/>
      <c r="BI98" s="74"/>
      <c r="BJ98" s="74"/>
      <c r="BK98" s="74"/>
      <c r="BL98" s="74"/>
      <c r="BM98" s="74"/>
      <c r="BN98" s="74"/>
      <c r="BO98" s="74"/>
      <c r="BP98" s="74"/>
      <c r="BQ98" s="74"/>
    </row>
    <row r="99" spans="1:69" s="26" customFormat="1" ht="41.45" customHeight="1">
      <c r="A99" s="69">
        <f t="shared" si="1"/>
        <v>31</v>
      </c>
      <c r="B99" s="69" t="s">
        <v>297</v>
      </c>
      <c r="C99" s="69" t="s">
        <v>298</v>
      </c>
      <c r="D99" s="94" t="s">
        <v>88</v>
      </c>
      <c r="E99" s="94" t="s">
        <v>51</v>
      </c>
      <c r="F99" s="94" t="s">
        <v>51</v>
      </c>
      <c r="G99" s="76">
        <v>1974</v>
      </c>
      <c r="H99" s="259">
        <v>3978000</v>
      </c>
      <c r="I99" s="149" t="s">
        <v>90</v>
      </c>
      <c r="J99" s="77" t="s">
        <v>125</v>
      </c>
      <c r="K99" s="77" t="s">
        <v>351</v>
      </c>
      <c r="L99" s="69" t="s">
        <v>352</v>
      </c>
      <c r="M99" s="77" t="s">
        <v>353</v>
      </c>
      <c r="N99" s="77" t="s">
        <v>354</v>
      </c>
      <c r="O99" s="69">
        <f t="shared" si="2"/>
        <v>31</v>
      </c>
      <c r="P99" s="77"/>
      <c r="Q99" s="77"/>
      <c r="R99" s="77" t="s">
        <v>267</v>
      </c>
      <c r="S99" s="77" t="s">
        <v>109</v>
      </c>
      <c r="T99" s="77" t="s">
        <v>109</v>
      </c>
      <c r="U99" s="77" t="s">
        <v>109</v>
      </c>
      <c r="V99" s="77" t="s">
        <v>125</v>
      </c>
      <c r="W99" s="77" t="s">
        <v>109</v>
      </c>
      <c r="X99" s="77">
        <v>717.21</v>
      </c>
      <c r="Y99" s="77">
        <v>2</v>
      </c>
      <c r="Z99" s="77" t="s">
        <v>51</v>
      </c>
      <c r="AA99" s="77" t="s">
        <v>51</v>
      </c>
      <c r="AB99" s="74"/>
      <c r="AC99" s="74"/>
      <c r="AD99" s="74"/>
      <c r="AE99" s="74"/>
      <c r="AF99" s="74"/>
      <c r="AG99" s="74"/>
      <c r="AH99" s="74"/>
      <c r="AI99" s="74"/>
      <c r="AJ99" s="74"/>
      <c r="AK99" s="74"/>
      <c r="AL99" s="74"/>
      <c r="AM99" s="74"/>
      <c r="AN99" s="74"/>
      <c r="AO99" s="74"/>
      <c r="AP99" s="74"/>
      <c r="AQ99" s="74"/>
      <c r="AR99" s="74"/>
      <c r="AS99" s="74"/>
      <c r="AT99" s="74"/>
      <c r="AU99" s="74"/>
      <c r="AV99" s="74"/>
      <c r="AW99" s="74"/>
      <c r="AX99" s="74"/>
      <c r="AY99" s="74"/>
      <c r="AZ99" s="74"/>
      <c r="BA99" s="74"/>
      <c r="BB99" s="74"/>
      <c r="BC99" s="74"/>
      <c r="BD99" s="74"/>
      <c r="BE99" s="74"/>
      <c r="BF99" s="74"/>
      <c r="BG99" s="74"/>
      <c r="BH99" s="74"/>
      <c r="BI99" s="74"/>
      <c r="BJ99" s="74"/>
      <c r="BK99" s="74"/>
      <c r="BL99" s="74"/>
      <c r="BM99" s="74"/>
      <c r="BN99" s="74"/>
      <c r="BO99" s="74"/>
      <c r="BP99" s="74"/>
      <c r="BQ99" s="74"/>
    </row>
    <row r="100" spans="1:69" s="26" customFormat="1" ht="41.45" customHeight="1">
      <c r="A100" s="69">
        <f t="shared" si="1"/>
        <v>32</v>
      </c>
      <c r="B100" s="69" t="s">
        <v>297</v>
      </c>
      <c r="C100" s="69" t="s">
        <v>298</v>
      </c>
      <c r="D100" s="94" t="s">
        <v>88</v>
      </c>
      <c r="E100" s="94" t="s">
        <v>51</v>
      </c>
      <c r="F100" s="94" t="s">
        <v>51</v>
      </c>
      <c r="G100" s="76">
        <v>1974</v>
      </c>
      <c r="H100" s="259">
        <v>3485000</v>
      </c>
      <c r="I100" s="149" t="s">
        <v>90</v>
      </c>
      <c r="J100" s="77" t="s">
        <v>125</v>
      </c>
      <c r="K100" s="77" t="s">
        <v>355</v>
      </c>
      <c r="L100" s="69" t="s">
        <v>352</v>
      </c>
      <c r="M100" s="77" t="s">
        <v>353</v>
      </c>
      <c r="N100" s="77" t="s">
        <v>354</v>
      </c>
      <c r="O100" s="69">
        <f t="shared" si="2"/>
        <v>32</v>
      </c>
      <c r="P100" s="77"/>
      <c r="Q100" s="77"/>
      <c r="R100" s="77" t="s">
        <v>267</v>
      </c>
      <c r="S100" s="77" t="s">
        <v>109</v>
      </c>
      <c r="T100" s="77" t="s">
        <v>109</v>
      </c>
      <c r="U100" s="77" t="s">
        <v>109</v>
      </c>
      <c r="V100" s="77" t="s">
        <v>125</v>
      </c>
      <c r="W100" s="77" t="s">
        <v>109</v>
      </c>
      <c r="X100" s="77">
        <v>628.35</v>
      </c>
      <c r="Y100" s="77">
        <v>2</v>
      </c>
      <c r="Z100" s="77" t="s">
        <v>51</v>
      </c>
      <c r="AA100" s="77" t="s">
        <v>51</v>
      </c>
      <c r="AB100" s="74"/>
      <c r="AC100" s="74"/>
      <c r="AD100" s="74"/>
      <c r="AE100" s="74"/>
      <c r="AF100" s="74"/>
      <c r="AG100" s="74"/>
      <c r="AH100" s="74"/>
      <c r="AI100" s="74"/>
      <c r="AJ100" s="74"/>
      <c r="AK100" s="74"/>
      <c r="AL100" s="74"/>
      <c r="AM100" s="74"/>
      <c r="AN100" s="74"/>
      <c r="AO100" s="74"/>
      <c r="AP100" s="74"/>
      <c r="AQ100" s="74"/>
      <c r="AR100" s="74"/>
      <c r="AS100" s="74"/>
      <c r="AT100" s="74"/>
      <c r="AU100" s="74"/>
      <c r="AV100" s="74"/>
      <c r="AW100" s="74"/>
      <c r="AX100" s="74"/>
      <c r="AY100" s="74"/>
      <c r="AZ100" s="74"/>
      <c r="BA100" s="74"/>
      <c r="BB100" s="74"/>
      <c r="BC100" s="74"/>
      <c r="BD100" s="74"/>
      <c r="BE100" s="74"/>
      <c r="BF100" s="74"/>
      <c r="BG100" s="74"/>
      <c r="BH100" s="74"/>
      <c r="BI100" s="74"/>
      <c r="BJ100" s="74"/>
      <c r="BK100" s="74"/>
      <c r="BL100" s="74"/>
      <c r="BM100" s="74"/>
      <c r="BN100" s="74"/>
      <c r="BO100" s="74"/>
      <c r="BP100" s="74"/>
      <c r="BQ100" s="74"/>
    </row>
    <row r="101" spans="1:69" s="26" customFormat="1" ht="41.45" customHeight="1">
      <c r="A101" s="69">
        <f t="shared" si="1"/>
        <v>33</v>
      </c>
      <c r="B101" s="69" t="s">
        <v>297</v>
      </c>
      <c r="C101" s="69" t="s">
        <v>298</v>
      </c>
      <c r="D101" s="94" t="s">
        <v>88</v>
      </c>
      <c r="E101" s="94" t="s">
        <v>51</v>
      </c>
      <c r="F101" s="94" t="s">
        <v>51</v>
      </c>
      <c r="G101" s="76">
        <v>1980</v>
      </c>
      <c r="H101" s="259">
        <v>5329000</v>
      </c>
      <c r="I101" s="149" t="s">
        <v>90</v>
      </c>
      <c r="J101" s="77" t="s">
        <v>125</v>
      </c>
      <c r="K101" s="77" t="s">
        <v>356</v>
      </c>
      <c r="L101" s="77" t="s">
        <v>311</v>
      </c>
      <c r="M101" s="77" t="s">
        <v>427</v>
      </c>
      <c r="N101" s="77" t="s">
        <v>132</v>
      </c>
      <c r="O101" s="69">
        <f t="shared" si="2"/>
        <v>33</v>
      </c>
      <c r="P101" s="77"/>
      <c r="Q101" s="77"/>
      <c r="R101" s="77" t="s">
        <v>109</v>
      </c>
      <c r="S101" s="77" t="s">
        <v>109</v>
      </c>
      <c r="T101" s="77" t="s">
        <v>109</v>
      </c>
      <c r="U101" s="77" t="s">
        <v>109</v>
      </c>
      <c r="V101" s="77" t="s">
        <v>125</v>
      </c>
      <c r="W101" s="77" t="s">
        <v>109</v>
      </c>
      <c r="X101" s="77">
        <v>960.77</v>
      </c>
      <c r="Y101" s="77">
        <v>1</v>
      </c>
      <c r="Z101" s="77" t="s">
        <v>279</v>
      </c>
      <c r="AA101" s="77" t="s">
        <v>51</v>
      </c>
      <c r="AB101" s="74"/>
      <c r="AC101" s="74"/>
      <c r="AD101" s="74"/>
      <c r="AE101" s="74"/>
      <c r="AF101" s="74"/>
      <c r="AG101" s="74"/>
      <c r="AH101" s="74"/>
      <c r="AI101" s="74"/>
      <c r="AJ101" s="74"/>
      <c r="AK101" s="74"/>
      <c r="AL101" s="74"/>
      <c r="AM101" s="74"/>
      <c r="AN101" s="74"/>
      <c r="AO101" s="74"/>
      <c r="AP101" s="74"/>
      <c r="AQ101" s="74"/>
      <c r="AR101" s="74"/>
      <c r="AS101" s="74"/>
      <c r="AT101" s="74"/>
      <c r="AU101" s="74"/>
      <c r="AV101" s="74"/>
      <c r="AW101" s="74"/>
      <c r="AX101" s="74"/>
      <c r="AY101" s="74"/>
      <c r="AZ101" s="74"/>
      <c r="BA101" s="74"/>
      <c r="BB101" s="74"/>
      <c r="BC101" s="74"/>
      <c r="BD101" s="74"/>
      <c r="BE101" s="74"/>
      <c r="BF101" s="74"/>
      <c r="BG101" s="74"/>
      <c r="BH101" s="74"/>
      <c r="BI101" s="74"/>
      <c r="BJ101" s="74"/>
      <c r="BK101" s="74"/>
      <c r="BL101" s="74"/>
      <c r="BM101" s="74"/>
      <c r="BN101" s="74"/>
      <c r="BO101" s="74"/>
      <c r="BP101" s="74"/>
      <c r="BQ101" s="74"/>
    </row>
    <row r="102" spans="1:69" s="26" customFormat="1" ht="41.45" customHeight="1">
      <c r="A102" s="69">
        <f t="shared" si="1"/>
        <v>34</v>
      </c>
      <c r="B102" s="69" t="s">
        <v>297</v>
      </c>
      <c r="C102" s="69" t="s">
        <v>298</v>
      </c>
      <c r="D102" s="94" t="s">
        <v>88</v>
      </c>
      <c r="E102" s="94" t="s">
        <v>51</v>
      </c>
      <c r="F102" s="94" t="s">
        <v>88</v>
      </c>
      <c r="G102" s="76">
        <v>1900</v>
      </c>
      <c r="H102" s="259">
        <v>396000</v>
      </c>
      <c r="I102" s="149" t="s">
        <v>90</v>
      </c>
      <c r="J102" s="77" t="s">
        <v>125</v>
      </c>
      <c r="K102" s="77" t="s">
        <v>357</v>
      </c>
      <c r="L102" s="77" t="s">
        <v>130</v>
      </c>
      <c r="M102" s="77" t="s">
        <v>306</v>
      </c>
      <c r="N102" s="77" t="s">
        <v>325</v>
      </c>
      <c r="O102" s="69">
        <f t="shared" si="2"/>
        <v>34</v>
      </c>
      <c r="P102" s="77"/>
      <c r="Q102" s="77"/>
      <c r="R102" s="77" t="s">
        <v>853</v>
      </c>
      <c r="S102" s="77" t="s">
        <v>109</v>
      </c>
      <c r="T102" s="77" t="s">
        <v>109</v>
      </c>
      <c r="U102" s="77" t="s">
        <v>109</v>
      </c>
      <c r="V102" s="77" t="s">
        <v>109</v>
      </c>
      <c r="W102" s="77" t="s">
        <v>109</v>
      </c>
      <c r="X102" s="77">
        <v>71.349999999999994</v>
      </c>
      <c r="Y102" s="77">
        <v>1</v>
      </c>
      <c r="Z102" s="77" t="s">
        <v>88</v>
      </c>
      <c r="AA102" s="77" t="s">
        <v>51</v>
      </c>
      <c r="AB102" s="74"/>
      <c r="AC102" s="74"/>
      <c r="AD102" s="74"/>
      <c r="AE102" s="74"/>
      <c r="AF102" s="74"/>
      <c r="AG102" s="74"/>
      <c r="AH102" s="74"/>
      <c r="AI102" s="74"/>
      <c r="AJ102" s="74"/>
      <c r="AK102" s="74"/>
      <c r="AL102" s="74"/>
      <c r="AM102" s="74"/>
      <c r="AN102" s="74"/>
      <c r="AO102" s="74"/>
      <c r="AP102" s="74"/>
      <c r="AQ102" s="74"/>
      <c r="AR102" s="74"/>
      <c r="AS102" s="74"/>
      <c r="AT102" s="74"/>
      <c r="AU102" s="74"/>
      <c r="AV102" s="74"/>
      <c r="AW102" s="74"/>
      <c r="AX102" s="74"/>
      <c r="AY102" s="74"/>
      <c r="AZ102" s="74"/>
      <c r="BA102" s="74"/>
      <c r="BB102" s="74"/>
      <c r="BC102" s="74"/>
      <c r="BD102" s="74"/>
      <c r="BE102" s="74"/>
      <c r="BF102" s="74"/>
      <c r="BG102" s="74"/>
      <c r="BH102" s="74"/>
      <c r="BI102" s="74"/>
      <c r="BJ102" s="74"/>
      <c r="BK102" s="74"/>
      <c r="BL102" s="74"/>
      <c r="BM102" s="74"/>
      <c r="BN102" s="74"/>
      <c r="BO102" s="74"/>
      <c r="BP102" s="74"/>
      <c r="BQ102" s="74"/>
    </row>
    <row r="103" spans="1:69" s="26" customFormat="1" ht="41.45" customHeight="1">
      <c r="A103" s="69">
        <f t="shared" si="1"/>
        <v>35</v>
      </c>
      <c r="B103" s="224" t="s">
        <v>297</v>
      </c>
      <c r="C103" s="224" t="s">
        <v>298</v>
      </c>
      <c r="D103" s="94" t="s">
        <v>88</v>
      </c>
      <c r="E103" s="94" t="s">
        <v>51</v>
      </c>
      <c r="F103" s="94" t="s">
        <v>88</v>
      </c>
      <c r="G103" s="76">
        <v>1900</v>
      </c>
      <c r="H103" s="259">
        <v>3249000</v>
      </c>
      <c r="I103" s="149" t="s">
        <v>90</v>
      </c>
      <c r="J103" s="77" t="s">
        <v>125</v>
      </c>
      <c r="K103" s="77" t="s">
        <v>358</v>
      </c>
      <c r="L103" s="77" t="s">
        <v>130</v>
      </c>
      <c r="M103" s="77" t="s">
        <v>955</v>
      </c>
      <c r="N103" s="77" t="s">
        <v>330</v>
      </c>
      <c r="O103" s="69">
        <f t="shared" si="2"/>
        <v>35</v>
      </c>
      <c r="P103" s="77"/>
      <c r="Q103" s="69" t="s">
        <v>862</v>
      </c>
      <c r="R103" s="77" t="s">
        <v>109</v>
      </c>
      <c r="S103" s="77" t="s">
        <v>323</v>
      </c>
      <c r="T103" s="77" t="s">
        <v>323</v>
      </c>
      <c r="U103" s="77" t="s">
        <v>323</v>
      </c>
      <c r="V103" s="77" t="s">
        <v>323</v>
      </c>
      <c r="W103" s="77" t="s">
        <v>323</v>
      </c>
      <c r="X103" s="77">
        <v>585.70000000000005</v>
      </c>
      <c r="Y103" s="77">
        <v>3</v>
      </c>
      <c r="Z103" s="77" t="s">
        <v>88</v>
      </c>
      <c r="AA103" s="77" t="s">
        <v>51</v>
      </c>
      <c r="AB103" s="313"/>
      <c r="AC103" s="74"/>
      <c r="AD103" s="74"/>
      <c r="AE103" s="74"/>
      <c r="AF103" s="74"/>
      <c r="AG103" s="74"/>
      <c r="AH103" s="74"/>
      <c r="AI103" s="74"/>
      <c r="AJ103" s="74"/>
      <c r="AK103" s="74"/>
      <c r="AL103" s="74"/>
      <c r="AM103" s="74"/>
      <c r="AN103" s="74"/>
      <c r="AO103" s="74"/>
      <c r="AP103" s="74"/>
      <c r="AQ103" s="74"/>
      <c r="AR103" s="74"/>
      <c r="AS103" s="74"/>
      <c r="AT103" s="74"/>
      <c r="AU103" s="74"/>
      <c r="AV103" s="74"/>
      <c r="AW103" s="74"/>
      <c r="AX103" s="74"/>
      <c r="AY103" s="74"/>
      <c r="AZ103" s="74"/>
      <c r="BA103" s="74"/>
      <c r="BB103" s="74"/>
      <c r="BC103" s="74"/>
      <c r="BD103" s="74"/>
      <c r="BE103" s="74"/>
      <c r="BF103" s="74"/>
      <c r="BG103" s="74"/>
      <c r="BH103" s="74"/>
      <c r="BI103" s="74"/>
      <c r="BJ103" s="74"/>
      <c r="BK103" s="74"/>
      <c r="BL103" s="74"/>
      <c r="BM103" s="74"/>
      <c r="BN103" s="74"/>
      <c r="BO103" s="74"/>
      <c r="BP103" s="74"/>
      <c r="BQ103" s="74"/>
    </row>
    <row r="104" spans="1:69" s="26" customFormat="1" ht="41.45" customHeight="1">
      <c r="A104" s="69">
        <f t="shared" si="1"/>
        <v>36</v>
      </c>
      <c r="B104" s="69" t="s">
        <v>297</v>
      </c>
      <c r="C104" s="69" t="s">
        <v>298</v>
      </c>
      <c r="D104" s="94" t="s">
        <v>88</v>
      </c>
      <c r="E104" s="94" t="s">
        <v>51</v>
      </c>
      <c r="F104" s="94" t="s">
        <v>88</v>
      </c>
      <c r="G104" s="76">
        <v>1911</v>
      </c>
      <c r="H104" s="259">
        <v>656000</v>
      </c>
      <c r="I104" s="149" t="s">
        <v>90</v>
      </c>
      <c r="J104" s="77" t="s">
        <v>125</v>
      </c>
      <c r="K104" s="77" t="s">
        <v>359</v>
      </c>
      <c r="L104" s="77" t="s">
        <v>130</v>
      </c>
      <c r="M104" s="77" t="s">
        <v>140</v>
      </c>
      <c r="N104" s="77" t="s">
        <v>325</v>
      </c>
      <c r="O104" s="69">
        <f t="shared" si="2"/>
        <v>36</v>
      </c>
      <c r="P104" s="77"/>
      <c r="Q104" s="69" t="s">
        <v>863</v>
      </c>
      <c r="R104" s="77" t="s">
        <v>109</v>
      </c>
      <c r="S104" s="77" t="s">
        <v>109</v>
      </c>
      <c r="T104" s="77" t="s">
        <v>109</v>
      </c>
      <c r="U104" s="77" t="s">
        <v>109</v>
      </c>
      <c r="V104" s="77" t="s">
        <v>109</v>
      </c>
      <c r="W104" s="77" t="s">
        <v>109</v>
      </c>
      <c r="X104" s="77">
        <v>118.2</v>
      </c>
      <c r="Y104" s="77">
        <v>2</v>
      </c>
      <c r="Z104" s="77" t="s">
        <v>88</v>
      </c>
      <c r="AA104" s="77" t="s">
        <v>51</v>
      </c>
      <c r="AB104" s="313"/>
      <c r="AC104" s="74"/>
      <c r="AD104" s="74"/>
      <c r="AE104" s="74"/>
      <c r="AF104" s="74"/>
      <c r="AG104" s="74"/>
      <c r="AH104" s="74"/>
      <c r="AI104" s="74"/>
      <c r="AJ104" s="74"/>
      <c r="AK104" s="74"/>
      <c r="AL104" s="74"/>
      <c r="AM104" s="74"/>
      <c r="AN104" s="74"/>
      <c r="AO104" s="74"/>
      <c r="AP104" s="74"/>
      <c r="AQ104" s="74"/>
      <c r="AR104" s="74"/>
      <c r="AS104" s="74"/>
      <c r="AT104" s="74"/>
      <c r="AU104" s="74"/>
      <c r="AV104" s="74"/>
      <c r="AW104" s="74"/>
      <c r="AX104" s="74"/>
      <c r="AY104" s="74"/>
      <c r="AZ104" s="74"/>
      <c r="BA104" s="74"/>
      <c r="BB104" s="74"/>
      <c r="BC104" s="74"/>
      <c r="BD104" s="74"/>
      <c r="BE104" s="74"/>
      <c r="BF104" s="74"/>
      <c r="BG104" s="74"/>
      <c r="BH104" s="74"/>
      <c r="BI104" s="74"/>
      <c r="BJ104" s="74"/>
      <c r="BK104" s="74"/>
      <c r="BL104" s="74"/>
      <c r="BM104" s="74"/>
      <c r="BN104" s="74"/>
      <c r="BO104" s="74"/>
      <c r="BP104" s="74"/>
      <c r="BQ104" s="74"/>
    </row>
    <row r="105" spans="1:69" s="26" customFormat="1" ht="41.45" customHeight="1">
      <c r="A105" s="69">
        <f t="shared" si="1"/>
        <v>37</v>
      </c>
      <c r="B105" s="69" t="s">
        <v>297</v>
      </c>
      <c r="C105" s="69" t="s">
        <v>298</v>
      </c>
      <c r="D105" s="94" t="s">
        <v>88</v>
      </c>
      <c r="E105" s="94" t="s">
        <v>51</v>
      </c>
      <c r="F105" s="94" t="s">
        <v>88</v>
      </c>
      <c r="G105" s="76">
        <v>1900</v>
      </c>
      <c r="H105" s="259">
        <v>915000</v>
      </c>
      <c r="I105" s="149" t="s">
        <v>90</v>
      </c>
      <c r="J105" s="77" t="s">
        <v>125</v>
      </c>
      <c r="K105" s="77" t="s">
        <v>360</v>
      </c>
      <c r="L105" s="77" t="s">
        <v>130</v>
      </c>
      <c r="M105" s="77" t="s">
        <v>140</v>
      </c>
      <c r="N105" s="77" t="s">
        <v>333</v>
      </c>
      <c r="O105" s="69">
        <f t="shared" si="2"/>
        <v>37</v>
      </c>
      <c r="P105" s="77"/>
      <c r="Q105" s="69" t="s">
        <v>864</v>
      </c>
      <c r="R105" s="77" t="s">
        <v>109</v>
      </c>
      <c r="S105" s="77" t="s">
        <v>109</v>
      </c>
      <c r="T105" s="77" t="s">
        <v>109</v>
      </c>
      <c r="U105" s="77" t="s">
        <v>109</v>
      </c>
      <c r="V105" s="77" t="s">
        <v>109</v>
      </c>
      <c r="W105" s="77" t="s">
        <v>109</v>
      </c>
      <c r="X105" s="77">
        <v>164.9</v>
      </c>
      <c r="Y105" s="77">
        <v>2</v>
      </c>
      <c r="Z105" s="77" t="s">
        <v>88</v>
      </c>
      <c r="AA105" s="77" t="s">
        <v>51</v>
      </c>
      <c r="AB105" s="74"/>
      <c r="AC105" s="74"/>
      <c r="AD105" s="74"/>
      <c r="AE105" s="74"/>
      <c r="AF105" s="74"/>
      <c r="AG105" s="74"/>
      <c r="AH105" s="74"/>
      <c r="AI105" s="74"/>
      <c r="AJ105" s="74"/>
      <c r="AK105" s="74"/>
      <c r="AL105" s="74"/>
      <c r="AM105" s="74"/>
      <c r="AN105" s="74"/>
      <c r="AO105" s="74"/>
      <c r="AP105" s="74"/>
      <c r="AQ105" s="74"/>
      <c r="AR105" s="74"/>
      <c r="AS105" s="74"/>
      <c r="AT105" s="74"/>
      <c r="AU105" s="74"/>
      <c r="AV105" s="74"/>
      <c r="AW105" s="74"/>
      <c r="AX105" s="74"/>
      <c r="AY105" s="74"/>
      <c r="AZ105" s="74"/>
      <c r="BA105" s="74"/>
      <c r="BB105" s="74"/>
      <c r="BC105" s="74"/>
      <c r="BD105" s="74"/>
      <c r="BE105" s="74"/>
      <c r="BF105" s="74"/>
      <c r="BG105" s="74"/>
      <c r="BH105" s="74"/>
      <c r="BI105" s="74"/>
      <c r="BJ105" s="74"/>
      <c r="BK105" s="74"/>
      <c r="BL105" s="74"/>
      <c r="BM105" s="74"/>
      <c r="BN105" s="74"/>
      <c r="BO105" s="74"/>
      <c r="BP105" s="74"/>
      <c r="BQ105" s="74"/>
    </row>
    <row r="106" spans="1:69" s="26" customFormat="1" ht="41.45" customHeight="1">
      <c r="A106" s="69">
        <f t="shared" si="1"/>
        <v>38</v>
      </c>
      <c r="B106" s="69" t="s">
        <v>297</v>
      </c>
      <c r="C106" s="69" t="s">
        <v>298</v>
      </c>
      <c r="D106" s="94" t="s">
        <v>88</v>
      </c>
      <c r="E106" s="94" t="s">
        <v>51</v>
      </c>
      <c r="F106" s="94" t="s">
        <v>88</v>
      </c>
      <c r="G106" s="76">
        <v>1920</v>
      </c>
      <c r="H106" s="259">
        <v>1693000</v>
      </c>
      <c r="I106" s="149" t="s">
        <v>90</v>
      </c>
      <c r="J106" s="77" t="s">
        <v>125</v>
      </c>
      <c r="K106" s="77" t="s">
        <v>361</v>
      </c>
      <c r="L106" s="77" t="s">
        <v>130</v>
      </c>
      <c r="M106" s="77" t="s">
        <v>306</v>
      </c>
      <c r="N106" s="77" t="s">
        <v>330</v>
      </c>
      <c r="O106" s="69">
        <f t="shared" si="2"/>
        <v>38</v>
      </c>
      <c r="P106" s="77"/>
      <c r="Q106" s="69" t="s">
        <v>865</v>
      </c>
      <c r="R106" s="77" t="s">
        <v>109</v>
      </c>
      <c r="S106" s="77" t="s">
        <v>109</v>
      </c>
      <c r="T106" s="77" t="s">
        <v>109</v>
      </c>
      <c r="U106" s="77" t="s">
        <v>109</v>
      </c>
      <c r="V106" s="77" t="s">
        <v>109</v>
      </c>
      <c r="W106" s="77" t="s">
        <v>109</v>
      </c>
      <c r="X106" s="77">
        <v>305.2</v>
      </c>
      <c r="Y106" s="77">
        <v>3</v>
      </c>
      <c r="Z106" s="77" t="s">
        <v>88</v>
      </c>
      <c r="AA106" s="77" t="s">
        <v>51</v>
      </c>
      <c r="AB106" s="313"/>
      <c r="AC106" s="74"/>
      <c r="AD106" s="74"/>
      <c r="AE106" s="74"/>
      <c r="AF106" s="74"/>
      <c r="AG106" s="74"/>
      <c r="AH106" s="74"/>
      <c r="AI106" s="74"/>
      <c r="AJ106" s="74"/>
      <c r="AK106" s="74"/>
      <c r="AL106" s="74"/>
      <c r="AM106" s="74"/>
      <c r="AN106" s="74"/>
      <c r="AO106" s="74"/>
      <c r="AP106" s="74"/>
      <c r="AQ106" s="74"/>
      <c r="AR106" s="74"/>
      <c r="AS106" s="74"/>
      <c r="AT106" s="74"/>
      <c r="AU106" s="74"/>
      <c r="AV106" s="74"/>
      <c r="AW106" s="74"/>
      <c r="AX106" s="74"/>
      <c r="AY106" s="74"/>
      <c r="AZ106" s="74"/>
      <c r="BA106" s="74"/>
      <c r="BB106" s="74"/>
      <c r="BC106" s="74"/>
      <c r="BD106" s="74"/>
      <c r="BE106" s="74"/>
      <c r="BF106" s="74"/>
      <c r="BG106" s="74"/>
      <c r="BH106" s="74"/>
      <c r="BI106" s="74"/>
      <c r="BJ106" s="74"/>
      <c r="BK106" s="74"/>
      <c r="BL106" s="74"/>
      <c r="BM106" s="74"/>
      <c r="BN106" s="74"/>
      <c r="BO106" s="74"/>
      <c r="BP106" s="74"/>
      <c r="BQ106" s="74"/>
    </row>
    <row r="107" spans="1:69" s="26" customFormat="1" ht="41.45" customHeight="1">
      <c r="A107" s="69">
        <f t="shared" si="1"/>
        <v>39</v>
      </c>
      <c r="B107" s="69" t="s">
        <v>297</v>
      </c>
      <c r="C107" s="69" t="s">
        <v>298</v>
      </c>
      <c r="D107" s="94" t="s">
        <v>88</v>
      </c>
      <c r="E107" s="94" t="s">
        <v>51</v>
      </c>
      <c r="F107" s="94" t="s">
        <v>51</v>
      </c>
      <c r="G107" s="76">
        <v>1900</v>
      </c>
      <c r="H107" s="259">
        <v>495000</v>
      </c>
      <c r="I107" s="149" t="s">
        <v>90</v>
      </c>
      <c r="J107" s="77" t="s">
        <v>125</v>
      </c>
      <c r="K107" s="77" t="s">
        <v>362</v>
      </c>
      <c r="L107" s="77" t="s">
        <v>130</v>
      </c>
      <c r="M107" s="77" t="s">
        <v>140</v>
      </c>
      <c r="N107" s="77" t="s">
        <v>325</v>
      </c>
      <c r="O107" s="69">
        <f t="shared" si="2"/>
        <v>39</v>
      </c>
      <c r="P107" s="77"/>
      <c r="Q107" s="77"/>
      <c r="R107" s="77" t="s">
        <v>853</v>
      </c>
      <c r="S107" s="77" t="s">
        <v>109</v>
      </c>
      <c r="T107" s="77" t="s">
        <v>109</v>
      </c>
      <c r="U107" s="77" t="s">
        <v>109</v>
      </c>
      <c r="V107" s="77" t="s">
        <v>109</v>
      </c>
      <c r="W107" s="77" t="s">
        <v>109</v>
      </c>
      <c r="X107" s="77">
        <v>89.31</v>
      </c>
      <c r="Y107" s="77">
        <v>2</v>
      </c>
      <c r="Z107" s="77" t="s">
        <v>363</v>
      </c>
      <c r="AA107" s="77" t="s">
        <v>51</v>
      </c>
      <c r="AB107" s="74"/>
      <c r="AC107" s="74"/>
      <c r="AD107" s="74"/>
      <c r="AE107" s="74"/>
      <c r="AF107" s="74"/>
      <c r="AG107" s="74"/>
      <c r="AH107" s="74"/>
      <c r="AI107" s="74"/>
      <c r="AJ107" s="74"/>
      <c r="AK107" s="74"/>
      <c r="AL107" s="74"/>
      <c r="AM107" s="74"/>
      <c r="AN107" s="74"/>
      <c r="AO107" s="74"/>
      <c r="AP107" s="74"/>
      <c r="AQ107" s="74"/>
      <c r="AR107" s="74"/>
      <c r="AS107" s="74"/>
      <c r="AT107" s="74"/>
      <c r="AU107" s="74"/>
      <c r="AV107" s="74"/>
      <c r="AW107" s="74"/>
      <c r="AX107" s="74"/>
      <c r="AY107" s="74"/>
      <c r="AZ107" s="74"/>
      <c r="BA107" s="74"/>
      <c r="BB107" s="74"/>
      <c r="BC107" s="74"/>
      <c r="BD107" s="74"/>
      <c r="BE107" s="74"/>
      <c r="BF107" s="74"/>
      <c r="BG107" s="74"/>
      <c r="BH107" s="74"/>
      <c r="BI107" s="74"/>
      <c r="BJ107" s="74"/>
      <c r="BK107" s="74"/>
      <c r="BL107" s="74"/>
      <c r="BM107" s="74"/>
      <c r="BN107" s="74"/>
      <c r="BO107" s="74"/>
      <c r="BP107" s="74"/>
      <c r="BQ107" s="74"/>
    </row>
    <row r="108" spans="1:69" s="26" customFormat="1" ht="41.45" customHeight="1">
      <c r="A108" s="69">
        <f t="shared" si="1"/>
        <v>40</v>
      </c>
      <c r="B108" s="69" t="s">
        <v>297</v>
      </c>
      <c r="C108" s="69" t="s">
        <v>298</v>
      </c>
      <c r="D108" s="94" t="s">
        <v>88</v>
      </c>
      <c r="E108" s="94" t="s">
        <v>51</v>
      </c>
      <c r="F108" s="94" t="s">
        <v>51</v>
      </c>
      <c r="G108" s="76">
        <v>1910</v>
      </c>
      <c r="H108" s="259">
        <v>339000</v>
      </c>
      <c r="I108" s="149" t="s">
        <v>90</v>
      </c>
      <c r="J108" s="77" t="s">
        <v>125</v>
      </c>
      <c r="K108" s="77" t="s">
        <v>364</v>
      </c>
      <c r="L108" s="77" t="s">
        <v>130</v>
      </c>
      <c r="M108" s="77" t="s">
        <v>140</v>
      </c>
      <c r="N108" s="77" t="s">
        <v>333</v>
      </c>
      <c r="O108" s="69">
        <f t="shared" si="2"/>
        <v>40</v>
      </c>
      <c r="P108" s="77"/>
      <c r="Q108" s="77"/>
      <c r="R108" s="77" t="s">
        <v>109</v>
      </c>
      <c r="S108" s="77" t="s">
        <v>109</v>
      </c>
      <c r="T108" s="77" t="s">
        <v>109</v>
      </c>
      <c r="U108" s="77" t="s">
        <v>109</v>
      </c>
      <c r="V108" s="77" t="s">
        <v>109</v>
      </c>
      <c r="W108" s="77" t="s">
        <v>109</v>
      </c>
      <c r="X108" s="77">
        <v>61.11</v>
      </c>
      <c r="Y108" s="77">
        <v>2</v>
      </c>
      <c r="Z108" s="77" t="s">
        <v>363</v>
      </c>
      <c r="AA108" s="77" t="s">
        <v>51</v>
      </c>
      <c r="AB108" s="74"/>
      <c r="AC108" s="74"/>
      <c r="AD108" s="74"/>
      <c r="AE108" s="74"/>
      <c r="AF108" s="74"/>
      <c r="AG108" s="74"/>
      <c r="AH108" s="74"/>
      <c r="AI108" s="74"/>
      <c r="AJ108" s="74"/>
      <c r="AK108" s="74"/>
      <c r="AL108" s="74"/>
      <c r="AM108" s="74"/>
      <c r="AN108" s="74"/>
      <c r="AO108" s="74"/>
      <c r="AP108" s="74"/>
      <c r="AQ108" s="74"/>
      <c r="AR108" s="74"/>
      <c r="AS108" s="74"/>
      <c r="AT108" s="74"/>
      <c r="AU108" s="74"/>
      <c r="AV108" s="74"/>
      <c r="AW108" s="74"/>
      <c r="AX108" s="74"/>
      <c r="AY108" s="74"/>
      <c r="AZ108" s="74"/>
      <c r="BA108" s="74"/>
      <c r="BB108" s="74"/>
      <c r="BC108" s="74"/>
      <c r="BD108" s="74"/>
      <c r="BE108" s="74"/>
      <c r="BF108" s="74"/>
      <c r="BG108" s="74"/>
      <c r="BH108" s="74"/>
      <c r="BI108" s="74"/>
      <c r="BJ108" s="74"/>
      <c r="BK108" s="74"/>
      <c r="BL108" s="74"/>
      <c r="BM108" s="74"/>
      <c r="BN108" s="74"/>
      <c r="BO108" s="74"/>
      <c r="BP108" s="74"/>
      <c r="BQ108" s="74"/>
    </row>
    <row r="109" spans="1:69" s="26" customFormat="1" ht="41.45" customHeight="1">
      <c r="A109" s="69">
        <f t="shared" si="1"/>
        <v>41</v>
      </c>
      <c r="B109" s="69" t="s">
        <v>297</v>
      </c>
      <c r="C109" s="69" t="s">
        <v>298</v>
      </c>
      <c r="D109" s="94" t="s">
        <v>88</v>
      </c>
      <c r="E109" s="94" t="s">
        <v>51</v>
      </c>
      <c r="F109" s="94" t="s">
        <v>88</v>
      </c>
      <c r="G109" s="76">
        <v>1920</v>
      </c>
      <c r="H109" s="259">
        <v>1260000</v>
      </c>
      <c r="I109" s="149" t="s">
        <v>90</v>
      </c>
      <c r="J109" s="77" t="s">
        <v>125</v>
      </c>
      <c r="K109" s="77" t="s">
        <v>365</v>
      </c>
      <c r="L109" s="77" t="s">
        <v>130</v>
      </c>
      <c r="M109" s="77" t="s">
        <v>140</v>
      </c>
      <c r="N109" s="77" t="s">
        <v>333</v>
      </c>
      <c r="O109" s="69">
        <f t="shared" si="2"/>
        <v>41</v>
      </c>
      <c r="P109" s="77"/>
      <c r="Q109" s="69" t="s">
        <v>866</v>
      </c>
      <c r="R109" s="77" t="s">
        <v>109</v>
      </c>
      <c r="S109" s="77" t="s">
        <v>302</v>
      </c>
      <c r="T109" s="77" t="s">
        <v>109</v>
      </c>
      <c r="U109" s="77" t="s">
        <v>109</v>
      </c>
      <c r="V109" s="77" t="s">
        <v>109</v>
      </c>
      <c r="W109" s="77" t="s">
        <v>109</v>
      </c>
      <c r="X109" s="77">
        <v>227.09</v>
      </c>
      <c r="Y109" s="77">
        <v>2</v>
      </c>
      <c r="Z109" s="77" t="s">
        <v>51</v>
      </c>
      <c r="AA109" s="77" t="s">
        <v>51</v>
      </c>
      <c r="AB109" s="313"/>
      <c r="AC109" s="74"/>
      <c r="AD109" s="74"/>
      <c r="AE109" s="74"/>
      <c r="AF109" s="74"/>
      <c r="AG109" s="74"/>
      <c r="AH109" s="74"/>
      <c r="AI109" s="74"/>
      <c r="AJ109" s="74"/>
      <c r="AK109" s="74"/>
      <c r="AL109" s="74"/>
      <c r="AM109" s="74"/>
      <c r="AN109" s="74"/>
      <c r="AO109" s="74"/>
      <c r="AP109" s="74"/>
      <c r="AQ109" s="74"/>
      <c r="AR109" s="74"/>
      <c r="AS109" s="74"/>
      <c r="AT109" s="74"/>
      <c r="AU109" s="74"/>
      <c r="AV109" s="74"/>
      <c r="AW109" s="74"/>
      <c r="AX109" s="74"/>
      <c r="AY109" s="74"/>
      <c r="AZ109" s="74"/>
      <c r="BA109" s="74"/>
      <c r="BB109" s="74"/>
      <c r="BC109" s="74"/>
      <c r="BD109" s="74"/>
      <c r="BE109" s="74"/>
      <c r="BF109" s="74"/>
      <c r="BG109" s="74"/>
      <c r="BH109" s="74"/>
      <c r="BI109" s="74"/>
      <c r="BJ109" s="74"/>
      <c r="BK109" s="74"/>
      <c r="BL109" s="74"/>
      <c r="BM109" s="74"/>
      <c r="BN109" s="74"/>
      <c r="BO109" s="74"/>
      <c r="BP109" s="74"/>
      <c r="BQ109" s="74"/>
    </row>
    <row r="110" spans="1:69" s="26" customFormat="1" ht="41.45" customHeight="1">
      <c r="A110" s="69">
        <f t="shared" si="1"/>
        <v>42</v>
      </c>
      <c r="B110" s="69" t="s">
        <v>297</v>
      </c>
      <c r="C110" s="69" t="s">
        <v>298</v>
      </c>
      <c r="D110" s="94" t="s">
        <v>88</v>
      </c>
      <c r="E110" s="94" t="s">
        <v>51</v>
      </c>
      <c r="F110" s="94" t="s">
        <v>88</v>
      </c>
      <c r="G110" s="76">
        <v>1910</v>
      </c>
      <c r="H110" s="259">
        <v>277000</v>
      </c>
      <c r="I110" s="149" t="s">
        <v>90</v>
      </c>
      <c r="J110" s="77" t="s">
        <v>125</v>
      </c>
      <c r="K110" s="77" t="s">
        <v>366</v>
      </c>
      <c r="L110" s="77" t="s">
        <v>130</v>
      </c>
      <c r="M110" s="77" t="s">
        <v>280</v>
      </c>
      <c r="N110" s="77" t="s">
        <v>132</v>
      </c>
      <c r="O110" s="69">
        <f t="shared" si="2"/>
        <v>42</v>
      </c>
      <c r="P110" s="77"/>
      <c r="Q110" s="473" t="s">
        <v>867</v>
      </c>
      <c r="R110" s="77" t="s">
        <v>109</v>
      </c>
      <c r="S110" s="77" t="s">
        <v>109</v>
      </c>
      <c r="T110" s="77" t="s">
        <v>109</v>
      </c>
      <c r="U110" s="77" t="s">
        <v>109</v>
      </c>
      <c r="V110" s="77" t="s">
        <v>109</v>
      </c>
      <c r="W110" s="77" t="s">
        <v>109</v>
      </c>
      <c r="X110" s="77">
        <v>50.02</v>
      </c>
      <c r="Y110" s="77">
        <v>1</v>
      </c>
      <c r="Z110" s="77" t="s">
        <v>51</v>
      </c>
      <c r="AA110" s="77" t="s">
        <v>51</v>
      </c>
      <c r="AB110" s="313"/>
      <c r="AC110" s="74"/>
      <c r="AD110" s="74"/>
      <c r="AE110" s="74"/>
      <c r="AF110" s="74"/>
      <c r="AG110" s="74"/>
      <c r="AH110" s="74"/>
      <c r="AI110" s="74"/>
      <c r="AJ110" s="74"/>
      <c r="AK110" s="74"/>
      <c r="AL110" s="74"/>
      <c r="AM110" s="74"/>
      <c r="AN110" s="74"/>
      <c r="AO110" s="74"/>
      <c r="AP110" s="74"/>
      <c r="AQ110" s="74"/>
      <c r="AR110" s="74"/>
      <c r="AS110" s="74"/>
      <c r="AT110" s="74"/>
      <c r="AU110" s="74"/>
      <c r="AV110" s="74"/>
      <c r="AW110" s="74"/>
      <c r="AX110" s="74"/>
      <c r="AY110" s="74"/>
      <c r="AZ110" s="74"/>
      <c r="BA110" s="74"/>
      <c r="BB110" s="74"/>
      <c r="BC110" s="74"/>
      <c r="BD110" s="74"/>
      <c r="BE110" s="74"/>
      <c r="BF110" s="74"/>
      <c r="BG110" s="74"/>
      <c r="BH110" s="74"/>
      <c r="BI110" s="74"/>
      <c r="BJ110" s="74"/>
      <c r="BK110" s="74"/>
      <c r="BL110" s="74"/>
      <c r="BM110" s="74"/>
      <c r="BN110" s="74"/>
      <c r="BO110" s="74"/>
      <c r="BP110" s="74"/>
      <c r="BQ110" s="74"/>
    </row>
    <row r="111" spans="1:69" s="26" customFormat="1" ht="41.45" customHeight="1">
      <c r="A111" s="69">
        <f t="shared" si="1"/>
        <v>43</v>
      </c>
      <c r="B111" s="69" t="s">
        <v>297</v>
      </c>
      <c r="C111" s="69" t="s">
        <v>298</v>
      </c>
      <c r="D111" s="94" t="s">
        <v>88</v>
      </c>
      <c r="E111" s="94" t="s">
        <v>51</v>
      </c>
      <c r="F111" s="94" t="s">
        <v>88</v>
      </c>
      <c r="G111" s="76">
        <v>1930</v>
      </c>
      <c r="H111" s="259">
        <v>692000</v>
      </c>
      <c r="I111" s="149" t="s">
        <v>90</v>
      </c>
      <c r="J111" s="77" t="s">
        <v>125</v>
      </c>
      <c r="K111" s="77" t="s">
        <v>367</v>
      </c>
      <c r="L111" s="77" t="s">
        <v>130</v>
      </c>
      <c r="M111" s="77" t="s">
        <v>140</v>
      </c>
      <c r="N111" s="77" t="s">
        <v>132</v>
      </c>
      <c r="O111" s="69">
        <f t="shared" si="2"/>
        <v>43</v>
      </c>
      <c r="P111" s="77"/>
      <c r="Q111" s="474"/>
      <c r="R111" s="77" t="s">
        <v>109</v>
      </c>
      <c r="S111" s="77" t="s">
        <v>109</v>
      </c>
      <c r="T111" s="77" t="s">
        <v>109</v>
      </c>
      <c r="U111" s="77" t="s">
        <v>109</v>
      </c>
      <c r="V111" s="77" t="s">
        <v>109</v>
      </c>
      <c r="W111" s="77" t="s">
        <v>109</v>
      </c>
      <c r="X111" s="77">
        <v>124.78</v>
      </c>
      <c r="Y111" s="77">
        <v>3</v>
      </c>
      <c r="Z111" s="77" t="s">
        <v>51</v>
      </c>
      <c r="AA111" s="77" t="s">
        <v>51</v>
      </c>
      <c r="AB111" s="313"/>
      <c r="AC111" s="74"/>
      <c r="AD111" s="74"/>
      <c r="AE111" s="74"/>
      <c r="AF111" s="74"/>
      <c r="AG111" s="74"/>
      <c r="AH111" s="74"/>
      <c r="AI111" s="74"/>
      <c r="AJ111" s="74"/>
      <c r="AK111" s="74"/>
      <c r="AL111" s="74"/>
      <c r="AM111" s="74"/>
      <c r="AN111" s="74"/>
      <c r="AO111" s="74"/>
      <c r="AP111" s="74"/>
      <c r="AQ111" s="74"/>
      <c r="AR111" s="74"/>
      <c r="AS111" s="74"/>
      <c r="AT111" s="74"/>
      <c r="AU111" s="74"/>
      <c r="AV111" s="74"/>
      <c r="AW111" s="74"/>
      <c r="AX111" s="74"/>
      <c r="AY111" s="74"/>
      <c r="AZ111" s="74"/>
      <c r="BA111" s="74"/>
      <c r="BB111" s="74"/>
      <c r="BC111" s="74"/>
      <c r="BD111" s="74"/>
      <c r="BE111" s="74"/>
      <c r="BF111" s="74"/>
      <c r="BG111" s="74"/>
      <c r="BH111" s="74"/>
      <c r="BI111" s="74"/>
      <c r="BJ111" s="74"/>
      <c r="BK111" s="74"/>
      <c r="BL111" s="74"/>
      <c r="BM111" s="74"/>
      <c r="BN111" s="74"/>
      <c r="BO111" s="74"/>
      <c r="BP111" s="74"/>
      <c r="BQ111" s="74"/>
    </row>
    <row r="112" spans="1:69" s="26" customFormat="1" ht="41.45" customHeight="1">
      <c r="A112" s="69">
        <f t="shared" si="1"/>
        <v>44</v>
      </c>
      <c r="B112" s="69" t="s">
        <v>297</v>
      </c>
      <c r="C112" s="69" t="s">
        <v>298</v>
      </c>
      <c r="D112" s="94" t="s">
        <v>88</v>
      </c>
      <c r="E112" s="94" t="s">
        <v>51</v>
      </c>
      <c r="F112" s="94" t="s">
        <v>88</v>
      </c>
      <c r="G112" s="76">
        <v>1910</v>
      </c>
      <c r="H112" s="259">
        <v>476000</v>
      </c>
      <c r="I112" s="149" t="s">
        <v>90</v>
      </c>
      <c r="J112" s="77" t="s">
        <v>125</v>
      </c>
      <c r="K112" s="77" t="s">
        <v>368</v>
      </c>
      <c r="L112" s="77" t="s">
        <v>329</v>
      </c>
      <c r="M112" s="77" t="s">
        <v>140</v>
      </c>
      <c r="N112" s="77" t="s">
        <v>369</v>
      </c>
      <c r="O112" s="69">
        <f t="shared" si="2"/>
        <v>44</v>
      </c>
      <c r="P112" s="77"/>
      <c r="Q112" s="77" t="s">
        <v>868</v>
      </c>
      <c r="R112" s="77" t="s">
        <v>109</v>
      </c>
      <c r="S112" s="77" t="s">
        <v>109</v>
      </c>
      <c r="T112" s="77" t="s">
        <v>109</v>
      </c>
      <c r="U112" s="77" t="s">
        <v>109</v>
      </c>
      <c r="V112" s="77" t="s">
        <v>109</v>
      </c>
      <c r="W112" s="77" t="s">
        <v>109</v>
      </c>
      <c r="X112" s="77">
        <v>85.73</v>
      </c>
      <c r="Y112" s="77">
        <v>1</v>
      </c>
      <c r="Z112" s="77" t="s">
        <v>279</v>
      </c>
      <c r="AA112" s="77" t="s">
        <v>51</v>
      </c>
      <c r="AB112" s="313"/>
      <c r="AC112" s="74"/>
      <c r="AD112" s="74"/>
      <c r="AE112" s="74"/>
      <c r="AF112" s="74"/>
      <c r="AG112" s="74"/>
      <c r="AH112" s="74"/>
      <c r="AI112" s="74"/>
      <c r="AJ112" s="74"/>
      <c r="AK112" s="74"/>
      <c r="AL112" s="74"/>
      <c r="AM112" s="74"/>
      <c r="AN112" s="74"/>
      <c r="AO112" s="74"/>
      <c r="AP112" s="74"/>
      <c r="AQ112" s="74"/>
      <c r="AR112" s="74"/>
      <c r="AS112" s="74"/>
      <c r="AT112" s="74"/>
      <c r="AU112" s="74"/>
      <c r="AV112" s="74"/>
      <c r="AW112" s="74"/>
      <c r="AX112" s="74"/>
      <c r="AY112" s="74"/>
      <c r="AZ112" s="74"/>
      <c r="BA112" s="74"/>
      <c r="BB112" s="74"/>
      <c r="BC112" s="74"/>
      <c r="BD112" s="74"/>
      <c r="BE112" s="74"/>
      <c r="BF112" s="74"/>
      <c r="BG112" s="74"/>
      <c r="BH112" s="74"/>
      <c r="BI112" s="74"/>
      <c r="BJ112" s="74"/>
      <c r="BK112" s="74"/>
      <c r="BL112" s="74"/>
      <c r="BM112" s="74"/>
      <c r="BN112" s="74"/>
      <c r="BO112" s="74"/>
      <c r="BP112" s="74"/>
      <c r="BQ112" s="74"/>
    </row>
    <row r="113" spans="1:69" s="26" customFormat="1" ht="41.45" customHeight="1">
      <c r="A113" s="69">
        <f t="shared" si="1"/>
        <v>45</v>
      </c>
      <c r="B113" s="69" t="s">
        <v>297</v>
      </c>
      <c r="C113" s="69" t="s">
        <v>298</v>
      </c>
      <c r="D113" s="94" t="s">
        <v>88</v>
      </c>
      <c r="E113" s="94" t="s">
        <v>51</v>
      </c>
      <c r="F113" s="94" t="s">
        <v>88</v>
      </c>
      <c r="G113" s="76">
        <v>1910</v>
      </c>
      <c r="H113" s="259">
        <v>837000</v>
      </c>
      <c r="I113" s="149" t="s">
        <v>90</v>
      </c>
      <c r="J113" s="77" t="s">
        <v>125</v>
      </c>
      <c r="K113" s="77" t="s">
        <v>370</v>
      </c>
      <c r="L113" s="77" t="s">
        <v>329</v>
      </c>
      <c r="M113" s="77" t="s">
        <v>371</v>
      </c>
      <c r="N113" s="77" t="s">
        <v>369</v>
      </c>
      <c r="O113" s="69">
        <f t="shared" si="2"/>
        <v>45</v>
      </c>
      <c r="P113" s="77"/>
      <c r="Q113" s="69" t="s">
        <v>869</v>
      </c>
      <c r="R113" s="77" t="s">
        <v>109</v>
      </c>
      <c r="S113" s="77" t="s">
        <v>109</v>
      </c>
      <c r="T113" s="77" t="s">
        <v>109</v>
      </c>
      <c r="U113" s="77" t="s">
        <v>109</v>
      </c>
      <c r="V113" s="77" t="s">
        <v>109</v>
      </c>
      <c r="W113" s="77" t="s">
        <v>109</v>
      </c>
      <c r="X113" s="77">
        <v>150.94999999999999</v>
      </c>
      <c r="Y113" s="77">
        <v>2</v>
      </c>
      <c r="Z113" s="77"/>
      <c r="AA113" s="77" t="s">
        <v>51</v>
      </c>
      <c r="AB113" s="313"/>
      <c r="AC113" s="74"/>
      <c r="AD113" s="74"/>
      <c r="AE113" s="74"/>
      <c r="AF113" s="74"/>
      <c r="AG113" s="74"/>
      <c r="AH113" s="74"/>
      <c r="AI113" s="74"/>
      <c r="AJ113" s="74"/>
      <c r="AK113" s="74"/>
      <c r="AL113" s="74"/>
      <c r="AM113" s="74"/>
      <c r="AN113" s="74"/>
      <c r="AO113" s="74"/>
      <c r="AP113" s="74"/>
      <c r="AQ113" s="74"/>
      <c r="AR113" s="74"/>
      <c r="AS113" s="74"/>
      <c r="AT113" s="74"/>
      <c r="AU113" s="74"/>
      <c r="AV113" s="74"/>
      <c r="AW113" s="74"/>
      <c r="AX113" s="74"/>
      <c r="AY113" s="74"/>
      <c r="AZ113" s="74"/>
      <c r="BA113" s="74"/>
      <c r="BB113" s="74"/>
      <c r="BC113" s="74"/>
      <c r="BD113" s="74"/>
      <c r="BE113" s="74"/>
      <c r="BF113" s="74"/>
      <c r="BG113" s="74"/>
      <c r="BH113" s="74"/>
      <c r="BI113" s="74"/>
      <c r="BJ113" s="74"/>
      <c r="BK113" s="74"/>
      <c r="BL113" s="74"/>
      <c r="BM113" s="74"/>
      <c r="BN113" s="74"/>
      <c r="BO113" s="74"/>
      <c r="BP113" s="74"/>
      <c r="BQ113" s="74"/>
    </row>
    <row r="114" spans="1:69" s="26" customFormat="1" ht="41.45" customHeight="1">
      <c r="A114" s="69">
        <f t="shared" si="1"/>
        <v>46</v>
      </c>
      <c r="B114" s="69" t="s">
        <v>297</v>
      </c>
      <c r="C114" s="69" t="s">
        <v>298</v>
      </c>
      <c r="D114" s="94" t="s">
        <v>88</v>
      </c>
      <c r="E114" s="94" t="s">
        <v>51</v>
      </c>
      <c r="F114" s="94" t="s">
        <v>88</v>
      </c>
      <c r="G114" s="76">
        <v>1909</v>
      </c>
      <c r="H114" s="259">
        <v>770000</v>
      </c>
      <c r="I114" s="149" t="s">
        <v>90</v>
      </c>
      <c r="J114" s="77" t="s">
        <v>125</v>
      </c>
      <c r="K114" s="77" t="s">
        <v>372</v>
      </c>
      <c r="L114" s="77" t="s">
        <v>130</v>
      </c>
      <c r="M114" s="77" t="s">
        <v>140</v>
      </c>
      <c r="N114" s="77" t="s">
        <v>149</v>
      </c>
      <c r="O114" s="69">
        <f t="shared" si="2"/>
        <v>46</v>
      </c>
      <c r="P114" s="77"/>
      <c r="Q114" s="77"/>
      <c r="R114" s="77" t="s">
        <v>853</v>
      </c>
      <c r="S114" s="77" t="s">
        <v>109</v>
      </c>
      <c r="T114" s="77" t="s">
        <v>109</v>
      </c>
      <c r="U114" s="77" t="s">
        <v>109</v>
      </c>
      <c r="V114" s="77" t="s">
        <v>109</v>
      </c>
      <c r="W114" s="77" t="s">
        <v>109</v>
      </c>
      <c r="X114" s="77">
        <v>138.76</v>
      </c>
      <c r="Y114" s="77">
        <v>1</v>
      </c>
      <c r="Z114" s="77"/>
      <c r="AA114" s="77" t="s">
        <v>51</v>
      </c>
      <c r="AB114" s="313"/>
      <c r="AC114" s="74"/>
      <c r="AD114" s="74"/>
      <c r="AE114" s="74"/>
      <c r="AF114" s="74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  <c r="AT114" s="74"/>
      <c r="AU114" s="74"/>
      <c r="AV114" s="74"/>
      <c r="AW114" s="74"/>
      <c r="AX114" s="74"/>
      <c r="AY114" s="74"/>
      <c r="AZ114" s="74"/>
      <c r="BA114" s="74"/>
      <c r="BB114" s="74"/>
      <c r="BC114" s="74"/>
      <c r="BD114" s="74"/>
      <c r="BE114" s="74"/>
      <c r="BF114" s="74"/>
      <c r="BG114" s="74"/>
      <c r="BH114" s="74"/>
      <c r="BI114" s="74"/>
      <c r="BJ114" s="74"/>
      <c r="BK114" s="74"/>
      <c r="BL114" s="74"/>
      <c r="BM114" s="74"/>
      <c r="BN114" s="74"/>
      <c r="BO114" s="74"/>
      <c r="BP114" s="74"/>
      <c r="BQ114" s="74"/>
    </row>
    <row r="115" spans="1:69" s="26" customFormat="1" ht="41.45" customHeight="1">
      <c r="A115" s="69">
        <f t="shared" si="1"/>
        <v>47</v>
      </c>
      <c r="B115" s="69" t="s">
        <v>297</v>
      </c>
      <c r="C115" s="69" t="s">
        <v>298</v>
      </c>
      <c r="D115" s="251" t="s">
        <v>88</v>
      </c>
      <c r="E115" s="94" t="s">
        <v>51</v>
      </c>
      <c r="F115" s="94" t="s">
        <v>88</v>
      </c>
      <c r="G115" s="76">
        <v>1910</v>
      </c>
      <c r="H115" s="259">
        <v>1039000</v>
      </c>
      <c r="I115" s="149" t="s">
        <v>90</v>
      </c>
      <c r="J115" s="77" t="s">
        <v>125</v>
      </c>
      <c r="K115" s="77" t="s">
        <v>373</v>
      </c>
      <c r="L115" s="77" t="s">
        <v>130</v>
      </c>
      <c r="M115" s="77" t="s">
        <v>140</v>
      </c>
      <c r="N115" s="77" t="s">
        <v>149</v>
      </c>
      <c r="O115" s="69">
        <f t="shared" si="2"/>
        <v>47</v>
      </c>
      <c r="P115" s="77"/>
      <c r="Q115" s="69" t="s">
        <v>870</v>
      </c>
      <c r="R115" s="77" t="s">
        <v>109</v>
      </c>
      <c r="S115" s="77" t="s">
        <v>109</v>
      </c>
      <c r="T115" s="77" t="s">
        <v>109</v>
      </c>
      <c r="U115" s="77" t="s">
        <v>109</v>
      </c>
      <c r="V115" s="77" t="s">
        <v>109</v>
      </c>
      <c r="W115" s="77" t="s">
        <v>109</v>
      </c>
      <c r="X115" s="77">
        <v>187.36</v>
      </c>
      <c r="Y115" s="77">
        <v>2</v>
      </c>
      <c r="Z115" s="77" t="s">
        <v>88</v>
      </c>
      <c r="AA115" s="77" t="s">
        <v>51</v>
      </c>
      <c r="AB115" s="313"/>
      <c r="AC115" s="74"/>
      <c r="AD115" s="74"/>
      <c r="AE115" s="74"/>
      <c r="AF115" s="74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74"/>
      <c r="AS115" s="74"/>
      <c r="AT115" s="74"/>
      <c r="AU115" s="74"/>
      <c r="AV115" s="74"/>
      <c r="AW115" s="74"/>
      <c r="AX115" s="74"/>
      <c r="AY115" s="74"/>
      <c r="AZ115" s="74"/>
      <c r="BA115" s="74"/>
      <c r="BB115" s="74"/>
      <c r="BC115" s="74"/>
      <c r="BD115" s="74"/>
      <c r="BE115" s="74"/>
      <c r="BF115" s="74"/>
      <c r="BG115" s="74"/>
      <c r="BH115" s="74"/>
      <c r="BI115" s="74"/>
      <c r="BJ115" s="74"/>
      <c r="BK115" s="74"/>
      <c r="BL115" s="74"/>
      <c r="BM115" s="74"/>
      <c r="BN115" s="74"/>
      <c r="BO115" s="74"/>
      <c r="BP115" s="74"/>
      <c r="BQ115" s="74"/>
    </row>
    <row r="116" spans="1:69" s="26" customFormat="1" ht="71.45" customHeight="1">
      <c r="A116" s="224">
        <f t="shared" si="1"/>
        <v>48</v>
      </c>
      <c r="B116" s="445" t="s">
        <v>297</v>
      </c>
      <c r="C116" s="445" t="s">
        <v>298</v>
      </c>
      <c r="D116" s="446" t="s">
        <v>1495</v>
      </c>
      <c r="E116" s="446" t="s">
        <v>51</v>
      </c>
      <c r="F116" s="446" t="s">
        <v>88</v>
      </c>
      <c r="G116" s="447">
        <v>1900</v>
      </c>
      <c r="H116" s="439">
        <v>36134.36</v>
      </c>
      <c r="I116" s="451" t="s">
        <v>134</v>
      </c>
      <c r="J116" s="268"/>
      <c r="K116" s="245" t="s">
        <v>956</v>
      </c>
      <c r="L116" s="237" t="s">
        <v>957</v>
      </c>
      <c r="M116" s="268" t="s">
        <v>958</v>
      </c>
      <c r="N116" s="237" t="s">
        <v>959</v>
      </c>
      <c r="O116" s="69">
        <f t="shared" si="2"/>
        <v>48</v>
      </c>
      <c r="P116" s="73"/>
      <c r="Q116" s="70"/>
      <c r="R116" s="73" t="s">
        <v>304</v>
      </c>
      <c r="S116" s="73" t="s">
        <v>304</v>
      </c>
      <c r="T116" s="73" t="s">
        <v>853</v>
      </c>
      <c r="U116" s="73" t="s">
        <v>853</v>
      </c>
      <c r="V116" s="73" t="s">
        <v>125</v>
      </c>
      <c r="W116" s="73" t="s">
        <v>853</v>
      </c>
      <c r="X116" s="73">
        <v>277.31</v>
      </c>
      <c r="Y116" s="73">
        <v>2</v>
      </c>
      <c r="Z116" s="77" t="s">
        <v>88</v>
      </c>
      <c r="AA116" s="77" t="s">
        <v>51</v>
      </c>
      <c r="AB116" s="449"/>
      <c r="AC116" s="74"/>
      <c r="AD116" s="74"/>
      <c r="AE116" s="74"/>
      <c r="AF116" s="74"/>
      <c r="AG116" s="74"/>
      <c r="AH116" s="74"/>
      <c r="AI116" s="74"/>
      <c r="AJ116" s="74"/>
      <c r="AK116" s="74"/>
      <c r="AL116" s="74"/>
      <c r="AM116" s="74"/>
      <c r="AN116" s="74"/>
      <c r="AO116" s="74"/>
      <c r="AP116" s="74"/>
      <c r="AQ116" s="74"/>
      <c r="AR116" s="74"/>
      <c r="AS116" s="74"/>
      <c r="AT116" s="74"/>
      <c r="AU116" s="74"/>
      <c r="AV116" s="74"/>
      <c r="AW116" s="74"/>
      <c r="AX116" s="74"/>
      <c r="AY116" s="74"/>
      <c r="AZ116" s="74"/>
      <c r="BA116" s="74"/>
      <c r="BB116" s="74"/>
      <c r="BC116" s="74"/>
      <c r="BD116" s="74"/>
      <c r="BE116" s="74"/>
      <c r="BF116" s="74"/>
      <c r="BG116" s="74"/>
      <c r="BH116" s="74"/>
      <c r="BI116" s="74"/>
      <c r="BJ116" s="74"/>
      <c r="BK116" s="74"/>
      <c r="BL116" s="74"/>
      <c r="BM116" s="74"/>
      <c r="BN116" s="74"/>
      <c r="BO116" s="74"/>
      <c r="BP116" s="74"/>
      <c r="BQ116" s="74"/>
    </row>
    <row r="117" spans="1:69" s="26" customFormat="1" ht="64.5" customHeight="1">
      <c r="A117" s="69">
        <f t="shared" si="1"/>
        <v>49</v>
      </c>
      <c r="B117" s="69" t="s">
        <v>374</v>
      </c>
      <c r="C117" s="69" t="s">
        <v>375</v>
      </c>
      <c r="D117" s="224" t="s">
        <v>152</v>
      </c>
      <c r="E117" s="69" t="s">
        <v>153</v>
      </c>
      <c r="F117" s="69" t="s">
        <v>153</v>
      </c>
      <c r="G117" s="76">
        <v>2004</v>
      </c>
      <c r="H117" s="439">
        <v>3813000</v>
      </c>
      <c r="I117" s="285" t="s">
        <v>90</v>
      </c>
      <c r="J117" s="72" t="s">
        <v>376</v>
      </c>
      <c r="K117" s="70" t="s">
        <v>377</v>
      </c>
      <c r="L117" s="70" t="s">
        <v>378</v>
      </c>
      <c r="M117" s="70" t="s">
        <v>379</v>
      </c>
      <c r="N117" s="70" t="s">
        <v>380</v>
      </c>
      <c r="O117" s="69">
        <f t="shared" si="2"/>
        <v>49</v>
      </c>
      <c r="P117" s="70"/>
      <c r="Q117" s="70"/>
      <c r="R117" s="70" t="s">
        <v>381</v>
      </c>
      <c r="S117" s="70" t="s">
        <v>382</v>
      </c>
      <c r="T117" s="70" t="s">
        <v>381</v>
      </c>
      <c r="U117" s="70" t="s">
        <v>381</v>
      </c>
      <c r="V117" s="70" t="s">
        <v>381</v>
      </c>
      <c r="W117" s="70" t="s">
        <v>381</v>
      </c>
      <c r="X117" s="73">
        <v>317.2</v>
      </c>
      <c r="Y117" s="73" t="s">
        <v>383</v>
      </c>
      <c r="Z117" s="73" t="s">
        <v>152</v>
      </c>
      <c r="AA117" s="73" t="s">
        <v>152</v>
      </c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  <c r="AM117" s="74"/>
      <c r="AN117" s="74"/>
      <c r="AO117" s="74"/>
      <c r="AP117" s="74"/>
      <c r="AQ117" s="74"/>
      <c r="AR117" s="74"/>
      <c r="AS117" s="74"/>
      <c r="AT117" s="74"/>
      <c r="AU117" s="74"/>
      <c r="AV117" s="74"/>
      <c r="AW117" s="74"/>
      <c r="AX117" s="74"/>
      <c r="AY117" s="74"/>
      <c r="AZ117" s="74"/>
      <c r="BA117" s="74"/>
      <c r="BB117" s="74"/>
      <c r="BC117" s="74"/>
      <c r="BD117" s="74"/>
      <c r="BE117" s="74"/>
      <c r="BF117" s="74"/>
      <c r="BG117" s="74"/>
      <c r="BH117" s="74"/>
      <c r="BI117" s="74"/>
      <c r="BJ117" s="74"/>
      <c r="BK117" s="74"/>
      <c r="BL117" s="74"/>
      <c r="BM117" s="74"/>
      <c r="BN117" s="74"/>
      <c r="BO117" s="74"/>
      <c r="BP117" s="74"/>
      <c r="BQ117" s="74"/>
    </row>
    <row r="118" spans="1:69" s="257" customFormat="1" ht="35.450000000000003" customHeight="1">
      <c r="A118" s="69">
        <f t="shared" si="1"/>
        <v>50</v>
      </c>
      <c r="B118" s="69" t="s">
        <v>384</v>
      </c>
      <c r="C118" s="127"/>
      <c r="D118" s="224" t="s">
        <v>152</v>
      </c>
      <c r="E118" s="69" t="s">
        <v>153</v>
      </c>
      <c r="F118" s="69" t="s">
        <v>153</v>
      </c>
      <c r="G118" s="76">
        <v>2005</v>
      </c>
      <c r="H118" s="229">
        <v>19300</v>
      </c>
      <c r="I118" s="69" t="s">
        <v>134</v>
      </c>
      <c r="J118" s="76"/>
      <c r="K118" s="69" t="s">
        <v>377</v>
      </c>
      <c r="L118" s="69"/>
      <c r="M118" s="69"/>
      <c r="N118" s="69"/>
      <c r="O118" s="69">
        <f t="shared" si="2"/>
        <v>50</v>
      </c>
      <c r="P118" s="69"/>
      <c r="Q118" s="69"/>
      <c r="R118" s="69"/>
      <c r="S118" s="69"/>
      <c r="T118" s="69"/>
      <c r="U118" s="69"/>
      <c r="V118" s="69"/>
      <c r="W118" s="69"/>
      <c r="X118" s="77"/>
      <c r="Y118" s="77"/>
      <c r="Z118" s="77"/>
      <c r="AA118" s="77"/>
      <c r="AB118" s="26"/>
    </row>
    <row r="119" spans="1:69" s="257" customFormat="1" ht="35.450000000000003" customHeight="1">
      <c r="A119" s="69">
        <f t="shared" si="1"/>
        <v>51</v>
      </c>
      <c r="B119" s="69" t="s">
        <v>385</v>
      </c>
      <c r="C119" s="127"/>
      <c r="D119" s="224" t="s">
        <v>152</v>
      </c>
      <c r="E119" s="69" t="s">
        <v>153</v>
      </c>
      <c r="F119" s="69" t="s">
        <v>153</v>
      </c>
      <c r="G119" s="76">
        <v>2015</v>
      </c>
      <c r="H119" s="229">
        <v>7400</v>
      </c>
      <c r="I119" s="69" t="s">
        <v>134</v>
      </c>
      <c r="J119" s="76"/>
      <c r="K119" s="69" t="s">
        <v>377</v>
      </c>
      <c r="L119" s="69"/>
      <c r="M119" s="69"/>
      <c r="N119" s="69"/>
      <c r="O119" s="69">
        <f t="shared" si="2"/>
        <v>51</v>
      </c>
      <c r="P119" s="69"/>
      <c r="Q119" s="69"/>
      <c r="R119" s="69"/>
      <c r="S119" s="69"/>
      <c r="T119" s="69"/>
      <c r="U119" s="69"/>
      <c r="V119" s="69"/>
      <c r="W119" s="69"/>
      <c r="X119" s="77"/>
      <c r="Y119" s="77"/>
      <c r="Z119" s="77"/>
      <c r="AA119" s="77"/>
      <c r="AB119" s="26"/>
    </row>
    <row r="120" spans="1:69" s="257" customFormat="1" ht="35.450000000000003" customHeight="1">
      <c r="A120" s="69">
        <f t="shared" si="1"/>
        <v>52</v>
      </c>
      <c r="B120" s="69" t="s">
        <v>386</v>
      </c>
      <c r="C120" s="69"/>
      <c r="D120" s="224" t="s">
        <v>152</v>
      </c>
      <c r="E120" s="69" t="s">
        <v>153</v>
      </c>
      <c r="F120" s="69" t="s">
        <v>153</v>
      </c>
      <c r="G120" s="76">
        <v>2014</v>
      </c>
      <c r="H120" s="229">
        <v>44789</v>
      </c>
      <c r="I120" s="69" t="s">
        <v>134</v>
      </c>
      <c r="J120" s="76"/>
      <c r="K120" s="69" t="s">
        <v>377</v>
      </c>
      <c r="L120" s="69"/>
      <c r="M120" s="69"/>
      <c r="N120" s="69"/>
      <c r="O120" s="69">
        <f t="shared" si="2"/>
        <v>52</v>
      </c>
      <c r="P120" s="69"/>
      <c r="Q120" s="69"/>
      <c r="R120" s="69"/>
      <c r="S120" s="69"/>
      <c r="T120" s="69"/>
      <c r="U120" s="69"/>
      <c r="V120" s="69"/>
      <c r="W120" s="69"/>
      <c r="X120" s="77"/>
      <c r="Y120" s="77"/>
      <c r="Z120" s="77"/>
      <c r="AA120" s="77"/>
      <c r="AB120" s="26"/>
    </row>
    <row r="121" spans="1:69" s="257" customFormat="1" ht="35.450000000000003" customHeight="1">
      <c r="A121" s="69">
        <f t="shared" si="1"/>
        <v>53</v>
      </c>
      <c r="B121" s="69" t="s">
        <v>387</v>
      </c>
      <c r="C121" s="69" t="s">
        <v>375</v>
      </c>
      <c r="D121" s="224" t="s">
        <v>152</v>
      </c>
      <c r="E121" s="69" t="s">
        <v>153</v>
      </c>
      <c r="F121" s="69" t="s">
        <v>153</v>
      </c>
      <c r="G121" s="76">
        <v>2013</v>
      </c>
      <c r="H121" s="229">
        <v>111576</v>
      </c>
      <c r="I121" s="69" t="s">
        <v>134</v>
      </c>
      <c r="J121" s="76"/>
      <c r="K121" s="69" t="s">
        <v>377</v>
      </c>
      <c r="L121" s="69"/>
      <c r="M121" s="69"/>
      <c r="N121" s="69"/>
      <c r="O121" s="69">
        <f t="shared" si="2"/>
        <v>53</v>
      </c>
      <c r="P121" s="69"/>
      <c r="Q121" s="69"/>
      <c r="R121" s="69"/>
      <c r="S121" s="69"/>
      <c r="T121" s="69"/>
      <c r="U121" s="69"/>
      <c r="V121" s="69"/>
      <c r="W121" s="69"/>
      <c r="X121" s="77"/>
      <c r="Y121" s="77"/>
      <c r="Z121" s="77"/>
      <c r="AA121" s="77"/>
      <c r="AB121" s="26"/>
    </row>
    <row r="122" spans="1:69" s="257" customFormat="1" ht="35.450000000000003" customHeight="1">
      <c r="A122" s="69">
        <f t="shared" si="1"/>
        <v>54</v>
      </c>
      <c r="B122" s="69" t="s">
        <v>388</v>
      </c>
      <c r="C122" s="69"/>
      <c r="D122" s="224" t="s">
        <v>152</v>
      </c>
      <c r="E122" s="69" t="s">
        <v>153</v>
      </c>
      <c r="F122" s="69" t="s">
        <v>153</v>
      </c>
      <c r="G122" s="76">
        <v>2013</v>
      </c>
      <c r="H122" s="229">
        <v>14585</v>
      </c>
      <c r="I122" s="69" t="s">
        <v>134</v>
      </c>
      <c r="J122" s="76"/>
      <c r="K122" s="69" t="s">
        <v>377</v>
      </c>
      <c r="L122" s="69"/>
      <c r="M122" s="69"/>
      <c r="N122" s="69"/>
      <c r="O122" s="69">
        <f t="shared" si="2"/>
        <v>54</v>
      </c>
      <c r="P122" s="69"/>
      <c r="Q122" s="69"/>
      <c r="R122" s="69"/>
      <c r="S122" s="69"/>
      <c r="T122" s="69"/>
      <c r="U122" s="69"/>
      <c r="V122" s="69"/>
      <c r="W122" s="69"/>
      <c r="X122" s="77"/>
      <c r="Y122" s="77"/>
      <c r="Z122" s="77"/>
      <c r="AA122" s="77"/>
      <c r="AB122" s="26"/>
    </row>
    <row r="123" spans="1:69" s="26" customFormat="1" ht="35.450000000000003" customHeight="1">
      <c r="A123" s="69">
        <f t="shared" si="1"/>
        <v>55</v>
      </c>
      <c r="B123" s="69" t="s">
        <v>389</v>
      </c>
      <c r="C123" s="69" t="s">
        <v>390</v>
      </c>
      <c r="D123" s="224" t="s">
        <v>152</v>
      </c>
      <c r="E123" s="69" t="s">
        <v>153</v>
      </c>
      <c r="F123" s="69" t="s">
        <v>153</v>
      </c>
      <c r="G123" s="76" t="s">
        <v>391</v>
      </c>
      <c r="H123" s="303">
        <v>432000</v>
      </c>
      <c r="I123" s="150" t="s">
        <v>90</v>
      </c>
      <c r="J123" s="76" t="s">
        <v>392</v>
      </c>
      <c r="K123" s="69" t="s">
        <v>377</v>
      </c>
      <c r="L123" s="69" t="s">
        <v>393</v>
      </c>
      <c r="M123" s="69" t="s">
        <v>394</v>
      </c>
      <c r="N123" s="69" t="s">
        <v>395</v>
      </c>
      <c r="O123" s="69">
        <f t="shared" si="2"/>
        <v>55</v>
      </c>
      <c r="P123" s="69"/>
      <c r="Q123" s="69"/>
      <c r="R123" s="69" t="s">
        <v>221</v>
      </c>
      <c r="S123" s="69" t="s">
        <v>221</v>
      </c>
      <c r="T123" s="69" t="s">
        <v>396</v>
      </c>
      <c r="U123" s="69" t="s">
        <v>221</v>
      </c>
      <c r="V123" s="69" t="s">
        <v>153</v>
      </c>
      <c r="W123" s="69" t="s">
        <v>221</v>
      </c>
      <c r="X123" s="77">
        <v>112.69</v>
      </c>
      <c r="Y123" s="77">
        <v>1</v>
      </c>
      <c r="Z123" s="77" t="s">
        <v>153</v>
      </c>
      <c r="AA123" s="77" t="s">
        <v>153</v>
      </c>
      <c r="AC123" s="74"/>
      <c r="AD123" s="74"/>
      <c r="AE123" s="74"/>
      <c r="AF123" s="74"/>
      <c r="AG123" s="74"/>
      <c r="AH123" s="74"/>
      <c r="AI123" s="74"/>
      <c r="AJ123" s="74"/>
      <c r="AK123" s="74"/>
      <c r="AL123" s="74"/>
      <c r="AM123" s="74"/>
      <c r="AN123" s="74"/>
      <c r="AO123" s="74"/>
      <c r="AP123" s="74"/>
      <c r="AQ123" s="74"/>
      <c r="AR123" s="74"/>
      <c r="AS123" s="74"/>
      <c r="AT123" s="74"/>
      <c r="AU123" s="74"/>
      <c r="AV123" s="74"/>
      <c r="AW123" s="74"/>
      <c r="AX123" s="74"/>
      <c r="AY123" s="74"/>
      <c r="AZ123" s="74"/>
      <c r="BA123" s="74"/>
      <c r="BB123" s="74"/>
      <c r="BC123" s="74"/>
      <c r="BD123" s="74"/>
      <c r="BE123" s="74"/>
      <c r="BF123" s="74"/>
      <c r="BG123" s="74"/>
      <c r="BH123" s="74"/>
      <c r="BI123" s="74"/>
      <c r="BJ123" s="74"/>
      <c r="BK123" s="74"/>
      <c r="BL123" s="74"/>
      <c r="BM123" s="74"/>
      <c r="BN123" s="74"/>
      <c r="BO123" s="74"/>
      <c r="BP123" s="74"/>
      <c r="BQ123" s="74"/>
    </row>
    <row r="124" spans="1:69" s="26" customFormat="1" ht="51.6" customHeight="1">
      <c r="A124" s="224">
        <f t="shared" si="1"/>
        <v>56</v>
      </c>
      <c r="B124" s="224" t="s">
        <v>397</v>
      </c>
      <c r="C124" s="224" t="s">
        <v>398</v>
      </c>
      <c r="D124" s="224" t="s">
        <v>1496</v>
      </c>
      <c r="E124" s="224" t="s">
        <v>153</v>
      </c>
      <c r="F124" s="224" t="s">
        <v>153</v>
      </c>
      <c r="G124" s="258" t="s">
        <v>391</v>
      </c>
      <c r="H124" s="303">
        <v>200000</v>
      </c>
      <c r="I124" s="460" t="s">
        <v>1511</v>
      </c>
      <c r="J124" s="76"/>
      <c r="K124" s="69" t="s">
        <v>399</v>
      </c>
      <c r="L124" s="69" t="s">
        <v>400</v>
      </c>
      <c r="M124" s="69" t="s">
        <v>394</v>
      </c>
      <c r="N124" s="69" t="s">
        <v>395</v>
      </c>
      <c r="O124" s="69">
        <f t="shared" si="2"/>
        <v>56</v>
      </c>
      <c r="P124" s="69"/>
      <c r="Q124" s="69"/>
      <c r="R124" s="69" t="s">
        <v>221</v>
      </c>
      <c r="S124" s="69" t="s">
        <v>221</v>
      </c>
      <c r="T124" s="69" t="s">
        <v>396</v>
      </c>
      <c r="U124" s="69" t="s">
        <v>221</v>
      </c>
      <c r="V124" s="69" t="s">
        <v>153</v>
      </c>
      <c r="W124" s="69" t="s">
        <v>221</v>
      </c>
      <c r="X124" s="77">
        <v>42.5</v>
      </c>
      <c r="Y124" s="77">
        <v>1</v>
      </c>
      <c r="Z124" s="77" t="s">
        <v>153</v>
      </c>
      <c r="AA124" s="77" t="s">
        <v>153</v>
      </c>
      <c r="AB124" s="449"/>
      <c r="AC124" s="74"/>
      <c r="AD124" s="74"/>
      <c r="AE124" s="74"/>
      <c r="AF124" s="74"/>
      <c r="AG124" s="74"/>
      <c r="AH124" s="74"/>
      <c r="AI124" s="74"/>
      <c r="AJ124" s="74"/>
      <c r="AK124" s="74"/>
      <c r="AL124" s="74"/>
      <c r="AM124" s="74"/>
      <c r="AN124" s="74"/>
      <c r="AO124" s="74"/>
      <c r="AP124" s="74"/>
      <c r="AQ124" s="74"/>
      <c r="AR124" s="74"/>
      <c r="AS124" s="74"/>
      <c r="AT124" s="74"/>
      <c r="AU124" s="74"/>
      <c r="AV124" s="74"/>
      <c r="AW124" s="74"/>
      <c r="AX124" s="74"/>
      <c r="AY124" s="74"/>
      <c r="AZ124" s="74"/>
      <c r="BA124" s="74"/>
      <c r="BB124" s="74"/>
      <c r="BC124" s="74"/>
      <c r="BD124" s="74"/>
      <c r="BE124" s="74"/>
      <c r="BF124" s="74"/>
      <c r="BG124" s="74"/>
      <c r="BH124" s="74"/>
      <c r="BI124" s="74"/>
      <c r="BJ124" s="74"/>
      <c r="BK124" s="74"/>
      <c r="BL124" s="74"/>
      <c r="BM124" s="74"/>
      <c r="BN124" s="74"/>
      <c r="BO124" s="74"/>
      <c r="BP124" s="74"/>
      <c r="BQ124" s="74"/>
    </row>
    <row r="125" spans="1:69" s="26" customFormat="1" ht="35.450000000000003" customHeight="1">
      <c r="A125" s="69">
        <f t="shared" si="1"/>
        <v>57</v>
      </c>
      <c r="B125" s="69" t="s">
        <v>401</v>
      </c>
      <c r="C125" s="69"/>
      <c r="D125" s="69" t="s">
        <v>152</v>
      </c>
      <c r="E125" s="69" t="s">
        <v>153</v>
      </c>
      <c r="F125" s="69" t="s">
        <v>153</v>
      </c>
      <c r="G125" s="76" t="s">
        <v>391</v>
      </c>
      <c r="H125" s="303">
        <v>221000</v>
      </c>
      <c r="I125" s="150" t="s">
        <v>90</v>
      </c>
      <c r="J125" s="76" t="s">
        <v>402</v>
      </c>
      <c r="K125" s="69" t="s">
        <v>403</v>
      </c>
      <c r="L125" s="69" t="s">
        <v>404</v>
      </c>
      <c r="M125" s="69" t="s">
        <v>394</v>
      </c>
      <c r="N125" s="69" t="s">
        <v>395</v>
      </c>
      <c r="O125" s="69">
        <f t="shared" si="2"/>
        <v>57</v>
      </c>
      <c r="P125" s="69"/>
      <c r="Q125" s="69"/>
      <c r="R125" s="69" t="s">
        <v>221</v>
      </c>
      <c r="S125" s="69" t="s">
        <v>221</v>
      </c>
      <c r="T125" s="69" t="s">
        <v>396</v>
      </c>
      <c r="U125" s="69" t="s">
        <v>221</v>
      </c>
      <c r="V125" s="69" t="s">
        <v>153</v>
      </c>
      <c r="W125" s="69" t="s">
        <v>221</v>
      </c>
      <c r="X125" s="77">
        <v>30.4</v>
      </c>
      <c r="Y125" s="77">
        <v>1</v>
      </c>
      <c r="Z125" s="77" t="s">
        <v>153</v>
      </c>
      <c r="AA125" s="77" t="s">
        <v>153</v>
      </c>
      <c r="AB125" s="74"/>
      <c r="AC125" s="74"/>
      <c r="AD125" s="74"/>
      <c r="AE125" s="74"/>
      <c r="AF125" s="74"/>
      <c r="AG125" s="74"/>
      <c r="AH125" s="74"/>
      <c r="AI125" s="74"/>
      <c r="AJ125" s="74"/>
      <c r="AK125" s="74"/>
      <c r="AL125" s="74"/>
      <c r="AM125" s="74"/>
      <c r="AN125" s="74"/>
      <c r="AO125" s="74"/>
      <c r="AP125" s="74"/>
      <c r="AQ125" s="74"/>
      <c r="AR125" s="74"/>
      <c r="AS125" s="74"/>
      <c r="AT125" s="74"/>
      <c r="AU125" s="74"/>
      <c r="AV125" s="74"/>
      <c r="AW125" s="74"/>
      <c r="AX125" s="74"/>
      <c r="AY125" s="74"/>
      <c r="AZ125" s="74"/>
      <c r="BA125" s="74"/>
      <c r="BB125" s="74"/>
      <c r="BC125" s="74"/>
      <c r="BD125" s="74"/>
      <c r="BE125" s="74"/>
      <c r="BF125" s="74"/>
      <c r="BG125" s="74"/>
      <c r="BH125" s="74"/>
      <c r="BI125" s="74"/>
      <c r="BJ125" s="74"/>
      <c r="BK125" s="74"/>
      <c r="BL125" s="74"/>
      <c r="BM125" s="74"/>
      <c r="BN125" s="74"/>
      <c r="BO125" s="74"/>
      <c r="BP125" s="74"/>
      <c r="BQ125" s="74"/>
    </row>
    <row r="126" spans="1:69" s="154" customFormat="1" ht="35.450000000000003" customHeight="1">
      <c r="A126" s="69">
        <f t="shared" si="1"/>
        <v>58</v>
      </c>
      <c r="B126" s="69" t="s">
        <v>405</v>
      </c>
      <c r="C126" s="69"/>
      <c r="D126" s="69"/>
      <c r="E126" s="69"/>
      <c r="F126" s="69"/>
      <c r="G126" s="76"/>
      <c r="H126" s="303">
        <v>28793.16</v>
      </c>
      <c r="I126" s="69" t="s">
        <v>134</v>
      </c>
      <c r="J126" s="151"/>
      <c r="K126" s="69" t="s">
        <v>406</v>
      </c>
      <c r="L126" s="69"/>
      <c r="M126" s="69"/>
      <c r="N126" s="69"/>
      <c r="O126" s="69">
        <f t="shared" si="2"/>
        <v>58</v>
      </c>
      <c r="P126" s="69"/>
      <c r="Q126" s="69"/>
      <c r="R126" s="69"/>
      <c r="S126" s="69"/>
      <c r="T126" s="69"/>
      <c r="U126" s="69"/>
      <c r="V126" s="69"/>
      <c r="W126" s="69"/>
      <c r="X126" s="77"/>
      <c r="Y126" s="152"/>
      <c r="Z126" s="152"/>
      <c r="AA126" s="152"/>
      <c r="AB126" s="153"/>
      <c r="AC126" s="153"/>
      <c r="AD126" s="153"/>
      <c r="AE126" s="153"/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  <c r="BI126" s="153"/>
      <c r="BJ126" s="153"/>
      <c r="BK126" s="153"/>
      <c r="BL126" s="153"/>
      <c r="BM126" s="153"/>
      <c r="BN126" s="153"/>
      <c r="BO126" s="153"/>
      <c r="BP126" s="153"/>
      <c r="BQ126" s="153"/>
    </row>
    <row r="127" spans="1:69" s="154" customFormat="1" ht="35.450000000000003" customHeight="1">
      <c r="A127" s="69">
        <f t="shared" si="1"/>
        <v>59</v>
      </c>
      <c r="B127" s="261" t="s">
        <v>388</v>
      </c>
      <c r="C127" s="261"/>
      <c r="D127" s="261" t="s">
        <v>152</v>
      </c>
      <c r="E127" s="261" t="s">
        <v>153</v>
      </c>
      <c r="F127" s="261" t="s">
        <v>153</v>
      </c>
      <c r="G127" s="262">
        <v>2021</v>
      </c>
      <c r="H127" s="440">
        <v>78764.990000000005</v>
      </c>
      <c r="I127" s="261" t="s">
        <v>134</v>
      </c>
      <c r="J127" s="262"/>
      <c r="K127" s="261" t="s">
        <v>377</v>
      </c>
      <c r="L127" s="261"/>
      <c r="M127" s="69"/>
      <c r="N127" s="69"/>
      <c r="O127" s="69">
        <f t="shared" si="2"/>
        <v>59</v>
      </c>
      <c r="P127" s="69"/>
      <c r="Q127" s="69"/>
      <c r="R127" s="69"/>
      <c r="S127" s="69"/>
      <c r="T127" s="69"/>
      <c r="U127" s="92"/>
      <c r="V127" s="190"/>
      <c r="W127" s="69"/>
      <c r="X127" s="77"/>
      <c r="Y127" s="152"/>
      <c r="Z127" s="152"/>
      <c r="AA127" s="152"/>
      <c r="AB127" s="153"/>
      <c r="AC127" s="153"/>
      <c r="AD127" s="153"/>
      <c r="AE127" s="153"/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  <c r="BI127" s="153"/>
      <c r="BJ127" s="153"/>
      <c r="BK127" s="153"/>
      <c r="BL127" s="153"/>
      <c r="BM127" s="153"/>
      <c r="BN127" s="153"/>
      <c r="BO127" s="153"/>
      <c r="BP127" s="153"/>
      <c r="BQ127" s="153"/>
    </row>
    <row r="128" spans="1:69" s="154" customFormat="1" ht="35.450000000000003" customHeight="1">
      <c r="A128" s="69">
        <f t="shared" si="1"/>
        <v>60</v>
      </c>
      <c r="B128" s="261" t="s">
        <v>968</v>
      </c>
      <c r="C128" s="261" t="s">
        <v>398</v>
      </c>
      <c r="D128" s="261" t="s">
        <v>152</v>
      </c>
      <c r="E128" s="261" t="s">
        <v>153</v>
      </c>
      <c r="F128" s="261" t="s">
        <v>153</v>
      </c>
      <c r="G128" s="262">
        <v>2022</v>
      </c>
      <c r="H128" s="264">
        <v>168436.66</v>
      </c>
      <c r="I128" s="261" t="s">
        <v>134</v>
      </c>
      <c r="J128" s="261" t="s">
        <v>969</v>
      </c>
      <c r="K128" s="261" t="s">
        <v>970</v>
      </c>
      <c r="L128" s="261" t="s">
        <v>971</v>
      </c>
      <c r="M128" s="69"/>
      <c r="N128" s="69"/>
      <c r="O128" s="69">
        <f t="shared" si="2"/>
        <v>60</v>
      </c>
      <c r="P128" s="69"/>
      <c r="Q128" s="69"/>
      <c r="R128" s="69"/>
      <c r="S128" s="69"/>
      <c r="T128" s="69"/>
      <c r="U128" s="92"/>
      <c r="V128" s="190"/>
      <c r="W128" s="69"/>
      <c r="X128" s="77"/>
      <c r="Y128" s="152"/>
      <c r="Z128" s="152"/>
      <c r="AA128" s="152"/>
      <c r="AB128" s="153"/>
      <c r="AC128" s="153"/>
      <c r="AD128" s="153"/>
      <c r="AE128" s="153"/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  <c r="BI128" s="153"/>
      <c r="BJ128" s="153"/>
      <c r="BK128" s="153"/>
      <c r="BL128" s="153"/>
      <c r="BM128" s="153"/>
      <c r="BN128" s="153"/>
      <c r="BO128" s="153"/>
      <c r="BP128" s="153"/>
      <c r="BQ128" s="153"/>
    </row>
    <row r="129" spans="1:70" s="154" customFormat="1" ht="35.450000000000003" customHeight="1">
      <c r="A129" s="69">
        <f t="shared" si="1"/>
        <v>61</v>
      </c>
      <c r="B129" s="261" t="s">
        <v>972</v>
      </c>
      <c r="C129" s="261"/>
      <c r="D129" s="261" t="s">
        <v>152</v>
      </c>
      <c r="E129" s="261" t="s">
        <v>153</v>
      </c>
      <c r="F129" s="261" t="s">
        <v>153</v>
      </c>
      <c r="G129" s="262">
        <v>2022</v>
      </c>
      <c r="H129" s="264">
        <v>36320</v>
      </c>
      <c r="I129" s="261" t="s">
        <v>134</v>
      </c>
      <c r="J129" s="261"/>
      <c r="K129" s="261" t="s">
        <v>377</v>
      </c>
      <c r="L129" s="261"/>
      <c r="M129" s="69"/>
      <c r="N129" s="69"/>
      <c r="O129" s="69">
        <f t="shared" si="2"/>
        <v>61</v>
      </c>
      <c r="P129" s="69"/>
      <c r="Q129" s="69"/>
      <c r="R129" s="69"/>
      <c r="S129" s="69"/>
      <c r="T129" s="69"/>
      <c r="U129" s="92"/>
      <c r="V129" s="190"/>
      <c r="W129" s="69"/>
      <c r="X129" s="77"/>
      <c r="Y129" s="152"/>
      <c r="Z129" s="152"/>
      <c r="AA129" s="152"/>
      <c r="AB129" s="153"/>
      <c r="AC129" s="153"/>
      <c r="AD129" s="153"/>
      <c r="AE129" s="153"/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  <c r="BI129" s="153"/>
      <c r="BJ129" s="153"/>
      <c r="BK129" s="153"/>
      <c r="BL129" s="153"/>
      <c r="BM129" s="153"/>
      <c r="BN129" s="153"/>
      <c r="BO129" s="153"/>
      <c r="BP129" s="153"/>
      <c r="BQ129" s="153"/>
    </row>
    <row r="130" spans="1:70" s="154" customFormat="1" ht="35.450000000000003" customHeight="1">
      <c r="A130" s="69">
        <f t="shared" si="1"/>
        <v>62</v>
      </c>
      <c r="B130" s="261" t="s">
        <v>388</v>
      </c>
      <c r="C130" s="261"/>
      <c r="D130" s="261" t="s">
        <v>152</v>
      </c>
      <c r="E130" s="261" t="s">
        <v>153</v>
      </c>
      <c r="F130" s="261" t="s">
        <v>153</v>
      </c>
      <c r="G130" s="262">
        <v>2022</v>
      </c>
      <c r="H130" s="264">
        <v>56599.6</v>
      </c>
      <c r="I130" s="261" t="s">
        <v>134</v>
      </c>
      <c r="J130" s="262"/>
      <c r="K130" s="261" t="s">
        <v>377</v>
      </c>
      <c r="L130" s="263"/>
      <c r="M130" s="69"/>
      <c r="N130" s="69"/>
      <c r="O130" s="69">
        <f t="shared" si="2"/>
        <v>62</v>
      </c>
      <c r="P130" s="69"/>
      <c r="Q130" s="69"/>
      <c r="R130" s="69"/>
      <c r="S130" s="69"/>
      <c r="T130" s="69"/>
      <c r="U130" s="92"/>
      <c r="V130" s="190"/>
      <c r="W130" s="69"/>
      <c r="X130" s="77"/>
      <c r="Y130" s="152"/>
      <c r="Z130" s="152"/>
      <c r="AA130" s="152"/>
      <c r="AB130" s="153"/>
      <c r="AC130" s="153"/>
      <c r="AD130" s="153"/>
      <c r="AE130" s="153"/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  <c r="BI130" s="153"/>
      <c r="BJ130" s="153"/>
      <c r="BK130" s="153"/>
      <c r="BL130" s="153"/>
      <c r="BM130" s="153"/>
      <c r="BN130" s="153"/>
      <c r="BO130" s="153"/>
      <c r="BP130" s="153"/>
      <c r="BQ130" s="153"/>
    </row>
    <row r="131" spans="1:70" s="154" customFormat="1" ht="35.450000000000003" customHeight="1">
      <c r="A131" s="69">
        <f t="shared" si="1"/>
        <v>63</v>
      </c>
      <c r="B131" s="261" t="s">
        <v>388</v>
      </c>
      <c r="C131" s="261"/>
      <c r="D131" s="261" t="s">
        <v>152</v>
      </c>
      <c r="E131" s="261" t="s">
        <v>153</v>
      </c>
      <c r="F131" s="261" t="s">
        <v>153</v>
      </c>
      <c r="G131" s="262">
        <v>2023</v>
      </c>
      <c r="H131" s="264">
        <v>139442</v>
      </c>
      <c r="I131" s="261" t="s">
        <v>134</v>
      </c>
      <c r="J131" s="262"/>
      <c r="K131" s="261" t="s">
        <v>377</v>
      </c>
      <c r="L131" s="263"/>
      <c r="M131" s="69"/>
      <c r="N131" s="69"/>
      <c r="O131" s="69">
        <f t="shared" si="2"/>
        <v>63</v>
      </c>
      <c r="P131" s="69"/>
      <c r="Q131" s="69"/>
      <c r="R131" s="69"/>
      <c r="S131" s="69"/>
      <c r="T131" s="69"/>
      <c r="U131" s="92"/>
      <c r="V131" s="190"/>
      <c r="W131" s="69"/>
      <c r="X131" s="77"/>
      <c r="Y131" s="152"/>
      <c r="Z131" s="152"/>
      <c r="AA131" s="152"/>
      <c r="AB131" s="153"/>
      <c r="AC131" s="153"/>
      <c r="AD131" s="153"/>
      <c r="AE131" s="153"/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  <c r="BI131" s="153"/>
      <c r="BJ131" s="153"/>
      <c r="BK131" s="153"/>
      <c r="BL131" s="153"/>
      <c r="BM131" s="153"/>
      <c r="BN131" s="153"/>
      <c r="BO131" s="153"/>
      <c r="BP131" s="153"/>
      <c r="BQ131" s="153"/>
    </row>
    <row r="132" spans="1:70" s="154" customFormat="1" ht="35.450000000000003" customHeight="1">
      <c r="A132" s="69">
        <v>64</v>
      </c>
      <c r="B132" s="261" t="s">
        <v>1507</v>
      </c>
      <c r="C132" s="261"/>
      <c r="D132" s="261"/>
      <c r="E132" s="261"/>
      <c r="F132" s="261"/>
      <c r="G132" s="262">
        <v>2023</v>
      </c>
      <c r="H132" s="264">
        <v>7132715.4699999997</v>
      </c>
      <c r="I132" s="261"/>
      <c r="J132" s="262"/>
      <c r="K132" s="261" t="s">
        <v>1508</v>
      </c>
      <c r="L132" s="263"/>
      <c r="M132" s="69"/>
      <c r="N132" s="69"/>
      <c r="O132" s="69">
        <v>64</v>
      </c>
      <c r="P132" s="69"/>
      <c r="Q132" s="69"/>
      <c r="R132" s="69"/>
      <c r="S132" s="69"/>
      <c r="T132" s="69"/>
      <c r="U132" s="92"/>
      <c r="V132" s="190"/>
      <c r="W132" s="69"/>
      <c r="X132" s="77"/>
      <c r="Y132" s="152"/>
      <c r="Z132" s="152"/>
      <c r="AA132" s="152"/>
      <c r="AB132" s="153"/>
      <c r="AC132" s="153"/>
      <c r="AD132" s="153"/>
      <c r="AE132" s="153"/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  <c r="BI132" s="153"/>
      <c r="BJ132" s="153"/>
      <c r="BK132" s="153"/>
      <c r="BL132" s="153"/>
      <c r="BM132" s="153"/>
      <c r="BN132" s="153"/>
      <c r="BO132" s="153"/>
      <c r="BP132" s="153"/>
      <c r="BQ132" s="153"/>
    </row>
    <row r="133" spans="1:70" s="63" customFormat="1" ht="35.450000000000003" customHeight="1">
      <c r="A133" s="155"/>
      <c r="B133" s="155"/>
      <c r="C133" s="155"/>
      <c r="D133" s="155"/>
      <c r="E133" s="155"/>
      <c r="F133" s="155"/>
      <c r="G133" s="155"/>
      <c r="H133" s="367">
        <f>SUM(H69:H132)</f>
        <v>69901235.729999989</v>
      </c>
      <c r="I133" s="79"/>
      <c r="J133" s="155"/>
      <c r="K133" s="140"/>
      <c r="L133" s="140"/>
      <c r="M133" s="140"/>
      <c r="N133" s="140"/>
      <c r="O133" s="140"/>
      <c r="P133" s="140"/>
      <c r="Q133" s="140"/>
      <c r="R133" s="140"/>
      <c r="S133" s="140"/>
      <c r="T133" s="142"/>
      <c r="U133" s="156"/>
      <c r="V133" s="157"/>
      <c r="W133" s="142"/>
      <c r="X133" s="158"/>
      <c r="Y133" s="159"/>
      <c r="Z133" s="159"/>
      <c r="AA133" s="159"/>
    </row>
    <row r="134" spans="1:70" ht="24" customHeight="1">
      <c r="A134" s="469" t="s">
        <v>407</v>
      </c>
      <c r="B134" s="469"/>
      <c r="C134" s="469"/>
      <c r="D134" s="469"/>
      <c r="E134" s="469"/>
      <c r="F134" s="469"/>
      <c r="G134" s="469"/>
      <c r="H134" s="160"/>
      <c r="I134" s="160"/>
      <c r="J134" s="160"/>
      <c r="K134" s="160"/>
      <c r="L134" s="161"/>
      <c r="M134" s="161"/>
      <c r="N134" s="162"/>
      <c r="O134" s="162"/>
      <c r="P134" s="162"/>
      <c r="Q134" s="162"/>
      <c r="R134" s="162"/>
      <c r="S134" s="162"/>
      <c r="T134" s="162"/>
      <c r="U134" s="162"/>
      <c r="V134" s="68"/>
      <c r="W134" s="68"/>
      <c r="X134" s="68"/>
      <c r="Y134" s="68"/>
      <c r="Z134" s="68"/>
      <c r="AA134" s="68"/>
      <c r="AC134" s="63"/>
      <c r="AD134" s="63"/>
      <c r="AE134" s="63"/>
      <c r="AF134" s="63"/>
      <c r="AG134" s="63"/>
      <c r="AH134" s="63"/>
      <c r="AI134" s="63"/>
      <c r="AJ134" s="63"/>
      <c r="AK134" s="63"/>
      <c r="AL134" s="63"/>
      <c r="AM134" s="63"/>
      <c r="AN134" s="63"/>
      <c r="AO134" s="63"/>
      <c r="AP134" s="63"/>
      <c r="AQ134" s="63"/>
      <c r="AR134" s="63"/>
      <c r="AS134" s="63"/>
      <c r="AT134" s="63"/>
      <c r="AU134" s="63"/>
      <c r="AV134" s="63"/>
      <c r="AW134" s="63"/>
      <c r="AX134" s="63"/>
      <c r="AY134" s="63"/>
      <c r="AZ134" s="63"/>
      <c r="BA134" s="63"/>
      <c r="BB134" s="63"/>
      <c r="BC134" s="63"/>
      <c r="BD134" s="63"/>
      <c r="BE134" s="63"/>
      <c r="BF134" s="63"/>
      <c r="BG134" s="63"/>
      <c r="BH134" s="63"/>
      <c r="BI134" s="63"/>
      <c r="BJ134" s="63"/>
      <c r="BK134" s="63"/>
      <c r="BL134" s="63"/>
      <c r="BM134" s="63"/>
      <c r="BN134" s="63"/>
      <c r="BO134" s="63"/>
      <c r="BP134" s="63"/>
      <c r="BQ134" s="63"/>
      <c r="BR134" s="63"/>
    </row>
    <row r="135" spans="1:70" ht="89.25">
      <c r="A135" s="69">
        <v>1</v>
      </c>
      <c r="B135" s="69" t="s">
        <v>408</v>
      </c>
      <c r="C135" s="163"/>
      <c r="D135" s="69" t="s">
        <v>88</v>
      </c>
      <c r="E135" s="69" t="s">
        <v>51</v>
      </c>
      <c r="F135" s="69" t="s">
        <v>51</v>
      </c>
      <c r="G135" s="163">
        <v>1990</v>
      </c>
      <c r="H135" s="229">
        <v>778000</v>
      </c>
      <c r="I135" s="94" t="s">
        <v>90</v>
      </c>
      <c r="J135" s="138" t="s">
        <v>409</v>
      </c>
      <c r="K135" s="69" t="s">
        <v>410</v>
      </c>
      <c r="L135" s="163" t="s">
        <v>411</v>
      </c>
      <c r="M135" s="163" t="s">
        <v>412</v>
      </c>
      <c r="N135" s="163" t="s">
        <v>413</v>
      </c>
      <c r="O135" s="163">
        <v>1</v>
      </c>
      <c r="P135" s="163"/>
      <c r="Q135" s="163"/>
      <c r="R135" s="163" t="s">
        <v>109</v>
      </c>
      <c r="S135" s="163" t="s">
        <v>109</v>
      </c>
      <c r="T135" s="163" t="s">
        <v>109</v>
      </c>
      <c r="U135" s="163" t="s">
        <v>109</v>
      </c>
      <c r="V135" s="163" t="s">
        <v>109</v>
      </c>
      <c r="W135" s="163" t="s">
        <v>109</v>
      </c>
      <c r="X135" s="163">
        <v>140.19999999999999</v>
      </c>
      <c r="Y135" s="163" t="s">
        <v>414</v>
      </c>
      <c r="Z135" s="163" t="s">
        <v>279</v>
      </c>
      <c r="AA135" s="163" t="s">
        <v>51</v>
      </c>
      <c r="AC135" s="63"/>
      <c r="AD135" s="63"/>
      <c r="AE135" s="63"/>
      <c r="AF135" s="63"/>
      <c r="AG135" s="63"/>
      <c r="AH135" s="63"/>
      <c r="AI135" s="63"/>
      <c r="AJ135" s="63"/>
      <c r="AK135" s="63"/>
      <c r="AL135" s="63"/>
      <c r="AM135" s="63"/>
      <c r="AN135" s="63"/>
      <c r="AO135" s="63"/>
      <c r="AP135" s="63"/>
      <c r="AQ135" s="63"/>
      <c r="AR135" s="63"/>
      <c r="AS135" s="63"/>
      <c r="AT135" s="63"/>
      <c r="AU135" s="63"/>
      <c r="AV135" s="63"/>
      <c r="AW135" s="63"/>
      <c r="AX135" s="63"/>
      <c r="AY135" s="63"/>
      <c r="AZ135" s="63"/>
      <c r="BA135" s="63"/>
      <c r="BB135" s="63"/>
      <c r="BC135" s="63"/>
      <c r="BD135" s="63"/>
      <c r="BE135" s="63"/>
      <c r="BF135" s="63"/>
      <c r="BG135" s="63"/>
      <c r="BH135" s="63"/>
      <c r="BI135" s="63"/>
      <c r="BJ135" s="63"/>
      <c r="BK135" s="63"/>
      <c r="BL135" s="63"/>
      <c r="BM135" s="63"/>
      <c r="BN135" s="63"/>
      <c r="BO135" s="63"/>
      <c r="BP135" s="63"/>
      <c r="BQ135" s="63"/>
      <c r="BR135" s="63"/>
    </row>
    <row r="136" spans="1:70" ht="34.5" customHeight="1">
      <c r="A136" s="69">
        <f>1+A135</f>
        <v>2</v>
      </c>
      <c r="B136" s="69" t="s">
        <v>415</v>
      </c>
      <c r="C136" s="163"/>
      <c r="D136" s="69" t="s">
        <v>88</v>
      </c>
      <c r="E136" s="69" t="s">
        <v>51</v>
      </c>
      <c r="F136" s="69" t="s">
        <v>51</v>
      </c>
      <c r="G136" s="163">
        <v>1992</v>
      </c>
      <c r="H136" s="229">
        <v>5410000</v>
      </c>
      <c r="I136" s="94" t="s">
        <v>90</v>
      </c>
      <c r="J136" s="76" t="s">
        <v>416</v>
      </c>
      <c r="K136" s="163" t="s">
        <v>410</v>
      </c>
      <c r="L136" s="163"/>
      <c r="M136" s="163"/>
      <c r="N136" s="163"/>
      <c r="O136" s="163">
        <v>2</v>
      </c>
      <c r="P136" s="163"/>
      <c r="Q136" s="163"/>
      <c r="R136" s="163" t="s">
        <v>109</v>
      </c>
      <c r="S136" s="163" t="s">
        <v>109</v>
      </c>
      <c r="T136" s="163" t="s">
        <v>109</v>
      </c>
      <c r="U136" s="163" t="s">
        <v>109</v>
      </c>
      <c r="V136" s="163" t="s">
        <v>109</v>
      </c>
      <c r="W136" s="163" t="s">
        <v>109</v>
      </c>
      <c r="X136" s="163">
        <v>705.3</v>
      </c>
      <c r="Y136" s="163" t="s">
        <v>417</v>
      </c>
      <c r="Z136" s="163" t="s">
        <v>88</v>
      </c>
      <c r="AA136" s="163" t="s">
        <v>51</v>
      </c>
      <c r="AC136" s="63"/>
      <c r="AD136" s="63"/>
      <c r="AE136" s="63"/>
      <c r="AF136" s="63"/>
      <c r="AG136" s="63"/>
      <c r="AH136" s="63"/>
      <c r="AI136" s="63"/>
      <c r="AJ136" s="63"/>
      <c r="AK136" s="63"/>
      <c r="AL136" s="63"/>
      <c r="AM136" s="63"/>
      <c r="AN136" s="63"/>
      <c r="AO136" s="63"/>
      <c r="AP136" s="63"/>
      <c r="AQ136" s="63"/>
      <c r="AR136" s="63"/>
      <c r="AS136" s="63"/>
      <c r="AT136" s="63"/>
      <c r="AU136" s="63"/>
      <c r="AV136" s="63"/>
      <c r="AW136" s="63"/>
      <c r="AX136" s="63"/>
      <c r="AY136" s="63"/>
      <c r="AZ136" s="63"/>
      <c r="BA136" s="63"/>
      <c r="BB136" s="63"/>
      <c r="BC136" s="63"/>
      <c r="BD136" s="63"/>
      <c r="BE136" s="63"/>
      <c r="BF136" s="63"/>
      <c r="BG136" s="63"/>
      <c r="BH136" s="63"/>
      <c r="BI136" s="63"/>
      <c r="BJ136" s="63"/>
      <c r="BK136" s="63"/>
      <c r="BL136" s="63"/>
      <c r="BM136" s="63"/>
      <c r="BN136" s="63"/>
      <c r="BO136" s="63"/>
      <c r="BP136" s="63"/>
      <c r="BQ136" s="63"/>
      <c r="BR136" s="63"/>
    </row>
    <row r="137" spans="1:70" ht="70.900000000000006" customHeight="1">
      <c r="A137" s="69">
        <f t="shared" ref="A137:A171" si="3">1+A136</f>
        <v>3</v>
      </c>
      <c r="B137" s="69" t="s">
        <v>289</v>
      </c>
      <c r="C137" s="163"/>
      <c r="D137" s="69" t="s">
        <v>88</v>
      </c>
      <c r="E137" s="69" t="s">
        <v>51</v>
      </c>
      <c r="F137" s="69" t="s">
        <v>88</v>
      </c>
      <c r="G137" s="163" t="s">
        <v>418</v>
      </c>
      <c r="H137" s="229">
        <v>3756000</v>
      </c>
      <c r="I137" s="94" t="s">
        <v>90</v>
      </c>
      <c r="J137" s="76" t="s">
        <v>416</v>
      </c>
      <c r="K137" s="69" t="s">
        <v>419</v>
      </c>
      <c r="L137" s="163" t="s">
        <v>420</v>
      </c>
      <c r="M137" s="163" t="s">
        <v>421</v>
      </c>
      <c r="N137" s="163" t="s">
        <v>422</v>
      </c>
      <c r="O137" s="163">
        <v>3</v>
      </c>
      <c r="P137" s="163"/>
      <c r="Q137" s="163"/>
      <c r="R137" s="163" t="s">
        <v>109</v>
      </c>
      <c r="S137" s="163" t="s">
        <v>109</v>
      </c>
      <c r="T137" s="163" t="s">
        <v>109</v>
      </c>
      <c r="U137" s="163" t="s">
        <v>109</v>
      </c>
      <c r="V137" s="163" t="s">
        <v>109</v>
      </c>
      <c r="W137" s="163" t="s">
        <v>109</v>
      </c>
      <c r="X137" s="163">
        <v>644.5</v>
      </c>
      <c r="Y137" s="163" t="s">
        <v>423</v>
      </c>
      <c r="Z137" s="163" t="s">
        <v>51</v>
      </c>
      <c r="AA137" s="163" t="s">
        <v>51</v>
      </c>
      <c r="AB137" s="414" t="s">
        <v>885</v>
      </c>
      <c r="AC137" s="415"/>
      <c r="AD137" s="415"/>
      <c r="AE137" s="415"/>
      <c r="AF137" s="415"/>
      <c r="AG137" s="415"/>
      <c r="AH137" s="415"/>
      <c r="AI137" s="415"/>
      <c r="AJ137" s="415"/>
      <c r="AK137" s="63"/>
      <c r="AL137" s="63"/>
      <c r="AM137" s="63"/>
      <c r="AN137" s="63"/>
      <c r="AO137" s="63"/>
      <c r="AP137" s="63"/>
      <c r="AQ137" s="63"/>
      <c r="AR137" s="63"/>
      <c r="AS137" s="63"/>
      <c r="AT137" s="63"/>
      <c r="AU137" s="63"/>
      <c r="AV137" s="63"/>
      <c r="AW137" s="63"/>
      <c r="AX137" s="63"/>
      <c r="AY137" s="63"/>
      <c r="AZ137" s="63"/>
      <c r="BA137" s="63"/>
      <c r="BB137" s="63"/>
      <c r="BC137" s="63"/>
      <c r="BD137" s="63"/>
      <c r="BE137" s="63"/>
      <c r="BF137" s="63"/>
      <c r="BG137" s="63"/>
      <c r="BH137" s="63"/>
      <c r="BI137" s="63"/>
      <c r="BJ137" s="63"/>
      <c r="BK137" s="63"/>
      <c r="BL137" s="63"/>
      <c r="BM137" s="63"/>
      <c r="BN137" s="63"/>
      <c r="BO137" s="63"/>
      <c r="BP137" s="63"/>
      <c r="BQ137" s="63"/>
      <c r="BR137" s="63"/>
    </row>
    <row r="138" spans="1:70" ht="32.25" customHeight="1">
      <c r="A138" s="69">
        <f t="shared" si="3"/>
        <v>4</v>
      </c>
      <c r="B138" s="69" t="s">
        <v>424</v>
      </c>
      <c r="C138" s="163"/>
      <c r="D138" s="69" t="s">
        <v>88</v>
      </c>
      <c r="E138" s="69" t="s">
        <v>51</v>
      </c>
      <c r="F138" s="69" t="s">
        <v>51</v>
      </c>
      <c r="G138" s="163" t="s">
        <v>418</v>
      </c>
      <c r="H138" s="229">
        <v>646000</v>
      </c>
      <c r="I138" s="94" t="s">
        <v>90</v>
      </c>
      <c r="J138" s="76" t="s">
        <v>416</v>
      </c>
      <c r="K138" s="69" t="s">
        <v>419</v>
      </c>
      <c r="L138" s="163" t="s">
        <v>420</v>
      </c>
      <c r="M138" s="163"/>
      <c r="N138" s="163"/>
      <c r="O138" s="163">
        <v>4</v>
      </c>
      <c r="P138" s="163"/>
      <c r="Q138" s="163"/>
      <c r="R138" s="163" t="s">
        <v>109</v>
      </c>
      <c r="S138" s="163" t="s">
        <v>109</v>
      </c>
      <c r="T138" s="163" t="s">
        <v>109</v>
      </c>
      <c r="U138" s="163" t="s">
        <v>109</v>
      </c>
      <c r="V138" s="163" t="s">
        <v>109</v>
      </c>
      <c r="W138" s="163" t="s">
        <v>109</v>
      </c>
      <c r="X138" s="163">
        <v>110.9</v>
      </c>
      <c r="Y138" s="163" t="s">
        <v>423</v>
      </c>
      <c r="Z138" s="163" t="s">
        <v>51</v>
      </c>
      <c r="AA138" s="163" t="s">
        <v>51</v>
      </c>
      <c r="AC138" s="63"/>
      <c r="AD138" s="63"/>
      <c r="AE138" s="63"/>
      <c r="AF138" s="63"/>
      <c r="AG138" s="63"/>
      <c r="AH138" s="63"/>
      <c r="AI138" s="63"/>
      <c r="AJ138" s="63"/>
      <c r="AK138" s="63"/>
      <c r="AL138" s="63"/>
      <c r="AM138" s="63"/>
      <c r="AN138" s="63"/>
      <c r="AO138" s="63"/>
      <c r="AP138" s="63"/>
      <c r="AQ138" s="63"/>
      <c r="AR138" s="63"/>
      <c r="AS138" s="63"/>
      <c r="AT138" s="63"/>
      <c r="AU138" s="63"/>
      <c r="AV138" s="63"/>
      <c r="AW138" s="63"/>
      <c r="AX138" s="63"/>
      <c r="AY138" s="63"/>
      <c r="AZ138" s="63"/>
      <c r="BA138" s="63"/>
      <c r="BB138" s="63"/>
      <c r="BC138" s="63"/>
      <c r="BD138" s="63"/>
      <c r="BE138" s="63"/>
      <c r="BF138" s="63"/>
      <c r="BG138" s="63"/>
      <c r="BH138" s="63"/>
      <c r="BI138" s="63"/>
      <c r="BJ138" s="63"/>
      <c r="BK138" s="63"/>
      <c r="BL138" s="63"/>
      <c r="BM138" s="63"/>
      <c r="BN138" s="63"/>
      <c r="BO138" s="63"/>
      <c r="BP138" s="63"/>
      <c r="BQ138" s="63"/>
      <c r="BR138" s="63"/>
    </row>
    <row r="139" spans="1:70" ht="51">
      <c r="A139" s="69">
        <f t="shared" si="3"/>
        <v>5</v>
      </c>
      <c r="B139" s="69" t="s">
        <v>425</v>
      </c>
      <c r="C139" s="163"/>
      <c r="D139" s="69" t="s">
        <v>88</v>
      </c>
      <c r="E139" s="69" t="s">
        <v>51</v>
      </c>
      <c r="F139" s="69" t="s">
        <v>51</v>
      </c>
      <c r="G139" s="164">
        <v>33785</v>
      </c>
      <c r="H139" s="229">
        <v>13006000</v>
      </c>
      <c r="I139" s="94" t="s">
        <v>90</v>
      </c>
      <c r="J139" s="76" t="s">
        <v>416</v>
      </c>
      <c r="K139" s="69" t="s">
        <v>426</v>
      </c>
      <c r="L139" s="163" t="s">
        <v>427</v>
      </c>
      <c r="M139" s="163" t="s">
        <v>428</v>
      </c>
      <c r="N139" s="163" t="s">
        <v>429</v>
      </c>
      <c r="O139" s="163">
        <v>5</v>
      </c>
      <c r="P139" s="163"/>
      <c r="Q139" s="163"/>
      <c r="R139" s="163" t="s">
        <v>109</v>
      </c>
      <c r="S139" s="163" t="s">
        <v>109</v>
      </c>
      <c r="T139" s="163" t="s">
        <v>109</v>
      </c>
      <c r="U139" s="163" t="s">
        <v>109</v>
      </c>
      <c r="V139" s="163" t="s">
        <v>109</v>
      </c>
      <c r="W139" s="163" t="s">
        <v>109</v>
      </c>
      <c r="X139" s="163">
        <v>1258.7</v>
      </c>
      <c r="Y139" s="163" t="s">
        <v>430</v>
      </c>
      <c r="Z139" s="163" t="s">
        <v>88</v>
      </c>
      <c r="AA139" s="163" t="s">
        <v>431</v>
      </c>
      <c r="AC139" s="63"/>
      <c r="AD139" s="63"/>
      <c r="AE139" s="63"/>
      <c r="AF139" s="63"/>
      <c r="AG139" s="63"/>
      <c r="AH139" s="63"/>
      <c r="AI139" s="63"/>
      <c r="AJ139" s="63"/>
      <c r="AK139" s="63"/>
      <c r="AL139" s="63"/>
      <c r="AM139" s="63"/>
      <c r="AN139" s="63"/>
      <c r="AO139" s="63"/>
      <c r="AP139" s="63"/>
      <c r="AQ139" s="63"/>
      <c r="AR139" s="63"/>
      <c r="AS139" s="63"/>
      <c r="AT139" s="63"/>
      <c r="AU139" s="63"/>
      <c r="AV139" s="63"/>
      <c r="AW139" s="63"/>
      <c r="AX139" s="63"/>
      <c r="AY139" s="63"/>
      <c r="AZ139" s="63"/>
      <c r="BA139" s="63"/>
      <c r="BB139" s="63"/>
      <c r="BC139" s="63"/>
      <c r="BD139" s="63"/>
      <c r="BE139" s="63"/>
      <c r="BF139" s="63"/>
      <c r="BG139" s="63"/>
      <c r="BH139" s="63"/>
      <c r="BI139" s="63"/>
      <c r="BJ139" s="63"/>
      <c r="BK139" s="63"/>
      <c r="BL139" s="63"/>
      <c r="BM139" s="63"/>
      <c r="BN139" s="63"/>
      <c r="BO139" s="63"/>
      <c r="BP139" s="63"/>
      <c r="BQ139" s="63"/>
      <c r="BR139" s="63"/>
    </row>
    <row r="140" spans="1:70" ht="78.599999999999994" customHeight="1">
      <c r="A140" s="69">
        <f t="shared" si="3"/>
        <v>6</v>
      </c>
      <c r="B140" s="69" t="s">
        <v>432</v>
      </c>
      <c r="C140" s="163"/>
      <c r="D140" s="69" t="s">
        <v>88</v>
      </c>
      <c r="E140" s="69" t="s">
        <v>51</v>
      </c>
      <c r="F140" s="69" t="s">
        <v>51</v>
      </c>
      <c r="G140" s="164">
        <v>35795</v>
      </c>
      <c r="H140" s="229">
        <v>27759000</v>
      </c>
      <c r="I140" s="94" t="s">
        <v>90</v>
      </c>
      <c r="J140" s="76" t="s">
        <v>416</v>
      </c>
      <c r="K140" s="69" t="s">
        <v>433</v>
      </c>
      <c r="L140" s="163" t="s">
        <v>434</v>
      </c>
      <c r="M140" s="163" t="s">
        <v>435</v>
      </c>
      <c r="N140" s="163" t="s">
        <v>436</v>
      </c>
      <c r="O140" s="163">
        <v>6</v>
      </c>
      <c r="P140" s="163"/>
      <c r="Q140" s="163"/>
      <c r="R140" s="163" t="s">
        <v>109</v>
      </c>
      <c r="S140" s="163" t="s">
        <v>109</v>
      </c>
      <c r="T140" s="163" t="s">
        <v>109</v>
      </c>
      <c r="U140" s="163" t="s">
        <v>109</v>
      </c>
      <c r="V140" s="163" t="s">
        <v>109</v>
      </c>
      <c r="W140" s="163" t="s">
        <v>109</v>
      </c>
      <c r="X140" s="163">
        <v>2994.5</v>
      </c>
      <c r="Y140" s="163" t="s">
        <v>437</v>
      </c>
      <c r="Z140" s="163" t="s">
        <v>279</v>
      </c>
      <c r="AA140" s="163" t="s">
        <v>88</v>
      </c>
      <c r="AB140" s="416" t="s">
        <v>1457</v>
      </c>
      <c r="AC140" s="134"/>
      <c r="AD140" s="134"/>
      <c r="AE140" s="134"/>
      <c r="AF140" s="134"/>
      <c r="AG140" s="134"/>
      <c r="AH140" s="134"/>
      <c r="AI140" s="134"/>
      <c r="AJ140" s="134"/>
      <c r="AK140" s="134"/>
      <c r="AL140" s="134"/>
      <c r="AM140" s="134"/>
      <c r="AN140" s="63"/>
      <c r="AO140" s="63"/>
      <c r="AP140" s="63"/>
      <c r="AQ140" s="63"/>
      <c r="AR140" s="63"/>
      <c r="AS140" s="63"/>
      <c r="AT140" s="63"/>
      <c r="AU140" s="63"/>
      <c r="AV140" s="63"/>
      <c r="AW140" s="63"/>
      <c r="AX140" s="63"/>
      <c r="AY140" s="63"/>
      <c r="AZ140" s="63"/>
      <c r="BA140" s="63"/>
      <c r="BB140" s="63"/>
      <c r="BC140" s="63"/>
      <c r="BD140" s="63"/>
      <c r="BE140" s="63"/>
      <c r="BF140" s="63"/>
      <c r="BG140" s="63"/>
      <c r="BH140" s="63"/>
      <c r="BI140" s="63"/>
      <c r="BJ140" s="63"/>
      <c r="BK140" s="63"/>
      <c r="BL140" s="63"/>
      <c r="BM140" s="63"/>
      <c r="BN140" s="63"/>
      <c r="BO140" s="63"/>
      <c r="BP140" s="63"/>
      <c r="BQ140" s="63"/>
      <c r="BR140" s="63"/>
    </row>
    <row r="141" spans="1:70" ht="51.6" customHeight="1">
      <c r="A141" s="69">
        <f t="shared" si="3"/>
        <v>7</v>
      </c>
      <c r="B141" s="69" t="s">
        <v>438</v>
      </c>
      <c r="C141" s="163"/>
      <c r="D141" s="69" t="s">
        <v>88</v>
      </c>
      <c r="E141" s="69" t="s">
        <v>51</v>
      </c>
      <c r="F141" s="69" t="s">
        <v>51</v>
      </c>
      <c r="G141" s="164">
        <v>38718</v>
      </c>
      <c r="H141" s="229">
        <v>8443000</v>
      </c>
      <c r="I141" s="94" t="s">
        <v>90</v>
      </c>
      <c r="J141" s="76"/>
      <c r="K141" s="69" t="s">
        <v>439</v>
      </c>
      <c r="L141" s="163" t="s">
        <v>427</v>
      </c>
      <c r="M141" s="163" t="s">
        <v>440</v>
      </c>
      <c r="N141" s="163" t="s">
        <v>441</v>
      </c>
      <c r="O141" s="163">
        <v>7</v>
      </c>
      <c r="P141" s="163"/>
      <c r="Q141" s="163"/>
      <c r="R141" s="163" t="s">
        <v>109</v>
      </c>
      <c r="S141" s="163" t="s">
        <v>109</v>
      </c>
      <c r="T141" s="163" t="s">
        <v>109</v>
      </c>
      <c r="U141" s="163" t="s">
        <v>109</v>
      </c>
      <c r="V141" s="163" t="s">
        <v>109</v>
      </c>
      <c r="W141" s="163" t="s">
        <v>109</v>
      </c>
      <c r="X141" s="163">
        <v>1448.97</v>
      </c>
      <c r="Y141" s="163" t="s">
        <v>423</v>
      </c>
      <c r="Z141" s="163" t="s">
        <v>51</v>
      </c>
      <c r="AA141" s="163" t="s">
        <v>51</v>
      </c>
      <c r="AC141" s="63"/>
      <c r="AD141" s="63"/>
      <c r="AE141" s="63"/>
      <c r="AF141" s="63"/>
      <c r="AG141" s="63"/>
      <c r="AH141" s="63"/>
      <c r="AI141" s="63"/>
      <c r="AJ141" s="63"/>
      <c r="AK141" s="63"/>
      <c r="AL141" s="63"/>
      <c r="AM141" s="63"/>
      <c r="AN141" s="63"/>
      <c r="AO141" s="63"/>
      <c r="AP141" s="63"/>
      <c r="AQ141" s="63"/>
      <c r="AR141" s="63"/>
      <c r="AS141" s="63"/>
      <c r="AT141" s="63"/>
      <c r="AU141" s="63"/>
      <c r="AV141" s="63"/>
      <c r="AW141" s="63"/>
      <c r="AX141" s="63"/>
      <c r="AY141" s="63"/>
      <c r="AZ141" s="63"/>
      <c r="BA141" s="63"/>
      <c r="BB141" s="63"/>
      <c r="BC141" s="63"/>
      <c r="BD141" s="63"/>
      <c r="BE141" s="63"/>
      <c r="BF141" s="63"/>
      <c r="BG141" s="63"/>
      <c r="BH141" s="63"/>
      <c r="BI141" s="63"/>
      <c r="BJ141" s="63"/>
      <c r="BK141" s="63"/>
      <c r="BL141" s="63"/>
      <c r="BM141" s="63"/>
      <c r="BN141" s="63"/>
      <c r="BO141" s="63"/>
      <c r="BP141" s="63"/>
      <c r="BQ141" s="63"/>
      <c r="BR141" s="63"/>
    </row>
    <row r="142" spans="1:70" ht="38.25" customHeight="1">
      <c r="A142" s="69">
        <f t="shared" si="3"/>
        <v>8</v>
      </c>
      <c r="B142" s="163" t="s">
        <v>442</v>
      </c>
      <c r="C142" s="163"/>
      <c r="D142" s="69" t="s">
        <v>88</v>
      </c>
      <c r="E142" s="69" t="s">
        <v>51</v>
      </c>
      <c r="F142" s="69"/>
      <c r="G142" s="164">
        <v>38718</v>
      </c>
      <c r="H142" s="441">
        <v>153792.65</v>
      </c>
      <c r="I142" s="69" t="s">
        <v>134</v>
      </c>
      <c r="J142" s="76"/>
      <c r="K142" s="163" t="s">
        <v>439</v>
      </c>
      <c r="L142" s="163"/>
      <c r="M142" s="163"/>
      <c r="N142" s="163"/>
      <c r="O142" s="163">
        <v>8</v>
      </c>
      <c r="P142" s="163"/>
      <c r="Q142" s="163"/>
      <c r="R142" s="163" t="s">
        <v>109</v>
      </c>
      <c r="S142" s="163" t="s">
        <v>109</v>
      </c>
      <c r="T142" s="163" t="s">
        <v>109</v>
      </c>
      <c r="U142" s="163" t="s">
        <v>109</v>
      </c>
      <c r="V142" s="163" t="s">
        <v>109</v>
      </c>
      <c r="W142" s="163" t="s">
        <v>109</v>
      </c>
      <c r="X142" s="163"/>
      <c r="Y142" s="163" t="s">
        <v>414</v>
      </c>
      <c r="Z142" s="163" t="s">
        <v>279</v>
      </c>
      <c r="AA142" s="163" t="s">
        <v>51</v>
      </c>
      <c r="AC142" s="63"/>
      <c r="AD142" s="63"/>
      <c r="AE142" s="63"/>
      <c r="AF142" s="63"/>
      <c r="AG142" s="63"/>
      <c r="AH142" s="63"/>
      <c r="AI142" s="63"/>
      <c r="AJ142" s="63"/>
      <c r="AK142" s="63"/>
      <c r="AL142" s="63"/>
      <c r="AM142" s="63"/>
      <c r="AN142" s="63"/>
      <c r="AO142" s="63"/>
      <c r="AP142" s="63"/>
      <c r="AQ142" s="63"/>
      <c r="AR142" s="63"/>
      <c r="AS142" s="63"/>
      <c r="AT142" s="63"/>
      <c r="AU142" s="63"/>
      <c r="AV142" s="63"/>
      <c r="AW142" s="63"/>
      <c r="AX142" s="63"/>
      <c r="AY142" s="63"/>
      <c r="AZ142" s="63"/>
      <c r="BA142" s="63"/>
      <c r="BB142" s="63"/>
      <c r="BC142" s="63"/>
      <c r="BD142" s="63"/>
      <c r="BE142" s="63"/>
      <c r="BF142" s="63"/>
      <c r="BG142" s="63"/>
      <c r="BH142" s="63"/>
      <c r="BI142" s="63"/>
      <c r="BJ142" s="63"/>
      <c r="BK142" s="63"/>
      <c r="BL142" s="63"/>
      <c r="BM142" s="63"/>
      <c r="BN142" s="63"/>
      <c r="BO142" s="63"/>
      <c r="BP142" s="63"/>
      <c r="BQ142" s="63"/>
      <c r="BR142" s="63"/>
    </row>
    <row r="143" spans="1:70" ht="89.25">
      <c r="A143" s="69">
        <f t="shared" si="3"/>
        <v>9</v>
      </c>
      <c r="B143" s="163" t="s">
        <v>443</v>
      </c>
      <c r="C143" s="163"/>
      <c r="D143" s="69" t="s">
        <v>88</v>
      </c>
      <c r="E143" s="69" t="s">
        <v>51</v>
      </c>
      <c r="F143" s="69"/>
      <c r="G143" s="164">
        <v>39339</v>
      </c>
      <c r="H143" s="441">
        <v>650588</v>
      </c>
      <c r="I143" s="69" t="s">
        <v>134</v>
      </c>
      <c r="J143" s="76"/>
      <c r="K143" s="163" t="s">
        <v>444</v>
      </c>
      <c r="L143" s="163"/>
      <c r="M143" s="163"/>
      <c r="N143" s="163"/>
      <c r="O143" s="163">
        <v>9</v>
      </c>
      <c r="P143" s="163"/>
      <c r="Q143" s="163"/>
      <c r="R143" s="163"/>
      <c r="S143" s="163"/>
      <c r="T143" s="163"/>
      <c r="U143" s="163"/>
      <c r="V143" s="163"/>
      <c r="W143" s="163"/>
      <c r="X143" s="163"/>
      <c r="Y143" s="163" t="s">
        <v>417</v>
      </c>
      <c r="Z143" s="163" t="s">
        <v>88</v>
      </c>
      <c r="AA143" s="163" t="s">
        <v>51</v>
      </c>
      <c r="AC143" s="63"/>
      <c r="AD143" s="63"/>
      <c r="AE143" s="63"/>
      <c r="AF143" s="63"/>
      <c r="AG143" s="63"/>
      <c r="AH143" s="63"/>
      <c r="AI143" s="63"/>
      <c r="AJ143" s="63"/>
      <c r="AK143" s="63"/>
      <c r="AL143" s="63"/>
      <c r="AM143" s="63"/>
      <c r="AN143" s="63"/>
      <c r="AO143" s="63"/>
      <c r="AP143" s="63"/>
      <c r="AQ143" s="63"/>
      <c r="AR143" s="63"/>
      <c r="AS143" s="63"/>
      <c r="AT143" s="63"/>
      <c r="AU143" s="63"/>
      <c r="AV143" s="63"/>
      <c r="AW143" s="63"/>
      <c r="AX143" s="63"/>
      <c r="AY143" s="63"/>
      <c r="AZ143" s="63"/>
      <c r="BA143" s="63"/>
      <c r="BB143" s="63"/>
      <c r="BC143" s="63"/>
      <c r="BD143" s="63"/>
      <c r="BE143" s="63"/>
      <c r="BF143" s="63"/>
      <c r="BG143" s="63"/>
      <c r="BH143" s="63"/>
      <c r="BI143" s="63"/>
      <c r="BJ143" s="63"/>
      <c r="BK143" s="63"/>
      <c r="BL143" s="63"/>
      <c r="BM143" s="63"/>
      <c r="BN143" s="63"/>
      <c r="BO143" s="63"/>
      <c r="BP143" s="63"/>
      <c r="BQ143" s="63"/>
      <c r="BR143" s="63"/>
    </row>
    <row r="144" spans="1:70" ht="127.5">
      <c r="A144" s="69">
        <f t="shared" si="3"/>
        <v>10</v>
      </c>
      <c r="B144" s="163" t="s">
        <v>445</v>
      </c>
      <c r="C144" s="163"/>
      <c r="D144" s="69" t="s">
        <v>88</v>
      </c>
      <c r="E144" s="69" t="s">
        <v>51</v>
      </c>
      <c r="F144" s="69"/>
      <c r="G144" s="164">
        <v>39813</v>
      </c>
      <c r="H144" s="229">
        <v>1250389.6399999999</v>
      </c>
      <c r="I144" s="69" t="s">
        <v>134</v>
      </c>
      <c r="J144" s="76"/>
      <c r="K144" s="163" t="s">
        <v>446</v>
      </c>
      <c r="L144" s="163"/>
      <c r="M144" s="163"/>
      <c r="N144" s="163"/>
      <c r="O144" s="163">
        <v>10</v>
      </c>
      <c r="P144" s="163"/>
      <c r="Q144" s="163"/>
      <c r="R144" s="163"/>
      <c r="S144" s="163"/>
      <c r="T144" s="163"/>
      <c r="U144" s="163"/>
      <c r="V144" s="163"/>
      <c r="W144" s="163"/>
      <c r="X144" s="163"/>
      <c r="Y144" s="40"/>
      <c r="Z144" s="40"/>
      <c r="AA144" s="40"/>
      <c r="AC144" s="63"/>
      <c r="AD144" s="63"/>
      <c r="AE144" s="63"/>
      <c r="AF144" s="63"/>
      <c r="AG144" s="63"/>
      <c r="AH144" s="63"/>
      <c r="AI144" s="63"/>
      <c r="AJ144" s="63"/>
      <c r="AK144" s="63"/>
      <c r="AL144" s="63"/>
      <c r="AM144" s="63"/>
      <c r="AN144" s="63"/>
      <c r="AO144" s="63"/>
      <c r="AP144" s="63"/>
      <c r="AQ144" s="63"/>
      <c r="AR144" s="63"/>
      <c r="AS144" s="63"/>
      <c r="AT144" s="63"/>
      <c r="AU144" s="63"/>
      <c r="AV144" s="63"/>
      <c r="AW144" s="63"/>
      <c r="AX144" s="63"/>
      <c r="AY144" s="63"/>
      <c r="AZ144" s="63"/>
      <c r="BA144" s="63"/>
      <c r="BB144" s="63"/>
      <c r="BC144" s="63"/>
      <c r="BD144" s="63"/>
      <c r="BE144" s="63"/>
      <c r="BF144" s="63"/>
      <c r="BG144" s="63"/>
      <c r="BH144" s="63"/>
      <c r="BI144" s="63"/>
      <c r="BJ144" s="63"/>
      <c r="BK144" s="63"/>
      <c r="BL144" s="63"/>
      <c r="BM144" s="63"/>
      <c r="BN144" s="63"/>
      <c r="BO144" s="63"/>
      <c r="BP144" s="63"/>
      <c r="BQ144" s="63"/>
      <c r="BR144" s="63"/>
    </row>
    <row r="145" spans="1:70" ht="122.25" customHeight="1">
      <c r="A145" s="69">
        <f t="shared" si="3"/>
        <v>11</v>
      </c>
      <c r="B145" s="163" t="s">
        <v>447</v>
      </c>
      <c r="C145" s="163"/>
      <c r="D145" s="69" t="s">
        <v>88</v>
      </c>
      <c r="E145" s="69" t="s">
        <v>51</v>
      </c>
      <c r="F145" s="69"/>
      <c r="G145" s="164">
        <v>39813</v>
      </c>
      <c r="H145" s="229">
        <v>559948.32999999996</v>
      </c>
      <c r="I145" s="69" t="s">
        <v>134</v>
      </c>
      <c r="J145" s="76"/>
      <c r="K145" s="163" t="s">
        <v>448</v>
      </c>
      <c r="L145" s="163"/>
      <c r="M145" s="163"/>
      <c r="N145" s="163"/>
      <c r="O145" s="163">
        <v>11</v>
      </c>
      <c r="P145" s="163"/>
      <c r="Q145" s="163"/>
      <c r="R145" s="163"/>
      <c r="S145" s="163"/>
      <c r="T145" s="163"/>
      <c r="U145" s="163"/>
      <c r="V145" s="163"/>
      <c r="W145" s="163"/>
      <c r="X145" s="163"/>
      <c r="Y145" s="40"/>
      <c r="Z145" s="40"/>
      <c r="AA145" s="40"/>
      <c r="AC145" s="63"/>
      <c r="AD145" s="63"/>
      <c r="AE145" s="63"/>
      <c r="AF145" s="63"/>
      <c r="AG145" s="63"/>
      <c r="AH145" s="63"/>
      <c r="AI145" s="63"/>
      <c r="AJ145" s="63"/>
      <c r="AK145" s="63"/>
      <c r="AL145" s="63"/>
      <c r="AM145" s="63"/>
      <c r="AN145" s="63"/>
      <c r="AO145" s="63"/>
      <c r="AP145" s="63"/>
      <c r="AQ145" s="63"/>
      <c r="AR145" s="63"/>
      <c r="AS145" s="63"/>
      <c r="AT145" s="63"/>
      <c r="AU145" s="63"/>
      <c r="AV145" s="63"/>
      <c r="AW145" s="63"/>
      <c r="AX145" s="63"/>
      <c r="AY145" s="63"/>
      <c r="AZ145" s="63"/>
      <c r="BA145" s="63"/>
      <c r="BB145" s="63"/>
      <c r="BC145" s="63"/>
      <c r="BD145" s="63"/>
      <c r="BE145" s="63"/>
      <c r="BF145" s="63"/>
      <c r="BG145" s="63"/>
      <c r="BH145" s="63"/>
      <c r="BI145" s="63"/>
      <c r="BJ145" s="63"/>
      <c r="BK145" s="63"/>
      <c r="BL145" s="63"/>
      <c r="BM145" s="63"/>
      <c r="BN145" s="63"/>
      <c r="BO145" s="63"/>
      <c r="BP145" s="63"/>
      <c r="BQ145" s="63"/>
      <c r="BR145" s="63"/>
    </row>
    <row r="146" spans="1:70" ht="27" customHeight="1">
      <c r="A146" s="69">
        <f t="shared" si="3"/>
        <v>12</v>
      </c>
      <c r="B146" s="163" t="s">
        <v>449</v>
      </c>
      <c r="C146" s="163"/>
      <c r="D146" s="69" t="s">
        <v>88</v>
      </c>
      <c r="E146" s="69" t="s">
        <v>51</v>
      </c>
      <c r="F146" s="69"/>
      <c r="G146" s="163">
        <v>2010</v>
      </c>
      <c r="H146" s="229">
        <v>1170805.42</v>
      </c>
      <c r="I146" s="69" t="s">
        <v>134</v>
      </c>
      <c r="J146" s="76"/>
      <c r="K146" s="163" t="s">
        <v>448</v>
      </c>
      <c r="L146" s="163"/>
      <c r="M146" s="163"/>
      <c r="N146" s="163"/>
      <c r="O146" s="163">
        <v>12</v>
      </c>
      <c r="P146" s="163"/>
      <c r="Q146" s="163"/>
      <c r="R146" s="163"/>
      <c r="S146" s="163"/>
      <c r="T146" s="163"/>
      <c r="U146" s="163"/>
      <c r="V146" s="163"/>
      <c r="W146" s="163"/>
      <c r="X146" s="163"/>
      <c r="Y146" s="40"/>
      <c r="Z146" s="40"/>
      <c r="AA146" s="40"/>
      <c r="AC146" s="63"/>
      <c r="AD146" s="63"/>
      <c r="AE146" s="63"/>
      <c r="AF146" s="63"/>
      <c r="AG146" s="63"/>
      <c r="AH146" s="63"/>
      <c r="AI146" s="63"/>
      <c r="AJ146" s="63"/>
      <c r="AK146" s="63"/>
      <c r="AL146" s="63"/>
      <c r="AM146" s="63"/>
      <c r="AN146" s="63"/>
      <c r="AO146" s="63"/>
      <c r="AP146" s="63"/>
      <c r="AQ146" s="63"/>
      <c r="AR146" s="63"/>
      <c r="AS146" s="63"/>
      <c r="AT146" s="63"/>
      <c r="AU146" s="63"/>
      <c r="AV146" s="63"/>
      <c r="AW146" s="63"/>
      <c r="AX146" s="63"/>
      <c r="AY146" s="63"/>
      <c r="AZ146" s="63"/>
      <c r="BA146" s="63"/>
      <c r="BB146" s="63"/>
      <c r="BC146" s="63"/>
      <c r="BD146" s="63"/>
      <c r="BE146" s="63"/>
      <c r="BF146" s="63"/>
      <c r="BG146" s="63"/>
      <c r="BH146" s="63"/>
      <c r="BI146" s="63"/>
      <c r="BJ146" s="63"/>
      <c r="BK146" s="63"/>
      <c r="BL146" s="63"/>
      <c r="BM146" s="63"/>
      <c r="BN146" s="63"/>
      <c r="BO146" s="63"/>
      <c r="BP146" s="63"/>
      <c r="BQ146" s="63"/>
      <c r="BR146" s="63"/>
    </row>
    <row r="147" spans="1:70" ht="27" customHeight="1">
      <c r="A147" s="69">
        <f t="shared" si="3"/>
        <v>13</v>
      </c>
      <c r="B147" s="163" t="s">
        <v>449</v>
      </c>
      <c r="C147" s="163"/>
      <c r="D147" s="69" t="s">
        <v>88</v>
      </c>
      <c r="E147" s="69" t="s">
        <v>51</v>
      </c>
      <c r="F147" s="69"/>
      <c r="G147" s="163">
        <v>2012</v>
      </c>
      <c r="H147" s="229">
        <v>1134790.01</v>
      </c>
      <c r="I147" s="69" t="s">
        <v>134</v>
      </c>
      <c r="J147" s="76"/>
      <c r="K147" s="163" t="s">
        <v>450</v>
      </c>
      <c r="L147" s="163"/>
      <c r="M147" s="163"/>
      <c r="N147" s="163"/>
      <c r="O147" s="163">
        <v>13</v>
      </c>
      <c r="P147" s="163"/>
      <c r="Q147" s="163"/>
      <c r="R147" s="163"/>
      <c r="S147" s="163"/>
      <c r="T147" s="163"/>
      <c r="U147" s="163"/>
      <c r="V147" s="163"/>
      <c r="W147" s="163"/>
      <c r="X147" s="163"/>
      <c r="Y147" s="40"/>
      <c r="Z147" s="40"/>
      <c r="AA147" s="40"/>
      <c r="AC147" s="63"/>
      <c r="AD147" s="63"/>
      <c r="AE147" s="63"/>
      <c r="AF147" s="63"/>
      <c r="AG147" s="63"/>
      <c r="AH147" s="63"/>
      <c r="AI147" s="63"/>
      <c r="AJ147" s="63"/>
      <c r="AK147" s="63"/>
      <c r="AL147" s="63"/>
      <c r="AM147" s="63"/>
      <c r="AN147" s="63"/>
      <c r="AO147" s="63"/>
      <c r="AP147" s="63"/>
      <c r="AQ147" s="63"/>
      <c r="AR147" s="63"/>
      <c r="AS147" s="63"/>
      <c r="AT147" s="63"/>
      <c r="AU147" s="63"/>
      <c r="AV147" s="63"/>
      <c r="AW147" s="63"/>
      <c r="AX147" s="63"/>
      <c r="AY147" s="63"/>
      <c r="AZ147" s="63"/>
      <c r="BA147" s="63"/>
      <c r="BB147" s="63"/>
      <c r="BC147" s="63"/>
      <c r="BD147" s="63"/>
      <c r="BE147" s="63"/>
      <c r="BF147" s="63"/>
      <c r="BG147" s="63"/>
      <c r="BH147" s="63"/>
      <c r="BI147" s="63"/>
      <c r="BJ147" s="63"/>
      <c r="BK147" s="63"/>
      <c r="BL147" s="63"/>
      <c r="BM147" s="63"/>
      <c r="BN147" s="63"/>
      <c r="BO147" s="63"/>
      <c r="BP147" s="63"/>
      <c r="BQ147" s="63"/>
      <c r="BR147" s="63"/>
    </row>
    <row r="148" spans="1:70" ht="27" customHeight="1">
      <c r="A148" s="69">
        <f t="shared" si="3"/>
        <v>14</v>
      </c>
      <c r="B148" s="163" t="s">
        <v>451</v>
      </c>
      <c r="C148" s="163"/>
      <c r="D148" s="69" t="s">
        <v>88</v>
      </c>
      <c r="E148" s="69" t="s">
        <v>51</v>
      </c>
      <c r="F148" s="69"/>
      <c r="G148" s="164">
        <v>40661</v>
      </c>
      <c r="H148" s="229">
        <v>28000</v>
      </c>
      <c r="I148" s="69" t="s">
        <v>134</v>
      </c>
      <c r="J148" s="76"/>
      <c r="K148" s="163" t="s">
        <v>410</v>
      </c>
      <c r="L148" s="163"/>
      <c r="M148" s="163"/>
      <c r="N148" s="163"/>
      <c r="O148" s="163">
        <v>14</v>
      </c>
      <c r="P148" s="163"/>
      <c r="Q148" s="163"/>
      <c r="R148" s="163"/>
      <c r="S148" s="163"/>
      <c r="T148" s="163"/>
      <c r="U148" s="163"/>
      <c r="V148" s="163"/>
      <c r="W148" s="163"/>
      <c r="X148" s="163"/>
      <c r="Y148" s="40"/>
      <c r="Z148" s="40"/>
      <c r="AA148" s="40"/>
      <c r="AC148" s="63"/>
      <c r="AD148" s="63"/>
      <c r="AE148" s="63"/>
      <c r="AF148" s="63"/>
      <c r="AG148" s="63"/>
      <c r="AH148" s="63"/>
      <c r="AI148" s="63"/>
      <c r="AJ148" s="63"/>
      <c r="AK148" s="63"/>
      <c r="AL148" s="63"/>
      <c r="AM148" s="63"/>
      <c r="AN148" s="63"/>
      <c r="AO148" s="63"/>
      <c r="AP148" s="63"/>
      <c r="AQ148" s="63"/>
      <c r="AR148" s="63"/>
      <c r="AS148" s="63"/>
      <c r="AT148" s="63"/>
      <c r="AU148" s="63"/>
      <c r="AV148" s="63"/>
      <c r="AW148" s="63"/>
      <c r="AX148" s="63"/>
      <c r="AY148" s="63"/>
      <c r="AZ148" s="63"/>
      <c r="BA148" s="63"/>
      <c r="BB148" s="63"/>
      <c r="BC148" s="63"/>
      <c r="BD148" s="63"/>
      <c r="BE148" s="63"/>
      <c r="BF148" s="63"/>
      <c r="BG148" s="63"/>
      <c r="BH148" s="63"/>
      <c r="BI148" s="63"/>
      <c r="BJ148" s="63"/>
      <c r="BK148" s="63"/>
      <c r="BL148" s="63"/>
      <c r="BM148" s="63"/>
      <c r="BN148" s="63"/>
      <c r="BO148" s="63"/>
      <c r="BP148" s="63"/>
      <c r="BQ148" s="63"/>
      <c r="BR148" s="63"/>
    </row>
    <row r="149" spans="1:70" ht="78" customHeight="1">
      <c r="A149" s="69">
        <f>1+A148</f>
        <v>15</v>
      </c>
      <c r="B149" s="163" t="s">
        <v>452</v>
      </c>
      <c r="C149" s="163"/>
      <c r="D149" s="69"/>
      <c r="E149" s="69" t="s">
        <v>51</v>
      </c>
      <c r="F149" s="69"/>
      <c r="G149" s="163"/>
      <c r="H149" s="229">
        <v>1318391.3500000001</v>
      </c>
      <c r="I149" s="69" t="s">
        <v>134</v>
      </c>
      <c r="J149" s="76"/>
      <c r="K149" s="163" t="s">
        <v>433</v>
      </c>
      <c r="L149" s="163"/>
      <c r="M149" s="163"/>
      <c r="N149" s="163"/>
      <c r="O149" s="163">
        <v>38</v>
      </c>
      <c r="P149" s="40"/>
      <c r="Q149" s="40"/>
      <c r="R149" s="40"/>
      <c r="S149" s="40"/>
      <c r="T149" s="40"/>
      <c r="U149" s="40"/>
      <c r="V149" s="40"/>
      <c r="W149" s="40"/>
      <c r="X149" s="163"/>
      <c r="Y149" s="40"/>
      <c r="Z149" s="40"/>
      <c r="AA149" s="40"/>
      <c r="AC149" s="63"/>
      <c r="AD149" s="63"/>
      <c r="AE149" s="63"/>
      <c r="AF149" s="63"/>
      <c r="AG149" s="63"/>
      <c r="AH149" s="63"/>
      <c r="AI149" s="63"/>
      <c r="AJ149" s="63"/>
      <c r="AK149" s="63"/>
      <c r="AL149" s="63"/>
      <c r="AM149" s="63"/>
      <c r="AN149" s="63"/>
      <c r="AO149" s="63"/>
      <c r="AP149" s="63"/>
      <c r="AQ149" s="63"/>
      <c r="AR149" s="63"/>
      <c r="AS149" s="63"/>
      <c r="AT149" s="63"/>
      <c r="AU149" s="63"/>
      <c r="AV149" s="63"/>
      <c r="AW149" s="63"/>
      <c r="AX149" s="63"/>
      <c r="AY149" s="63"/>
      <c r="AZ149" s="63"/>
      <c r="BA149" s="63"/>
      <c r="BB149" s="63"/>
      <c r="BC149" s="63"/>
      <c r="BD149" s="63"/>
      <c r="BE149" s="63"/>
      <c r="BF149" s="63"/>
      <c r="BG149" s="63"/>
      <c r="BH149" s="63"/>
      <c r="BI149" s="63"/>
      <c r="BJ149" s="63"/>
      <c r="BK149" s="63"/>
      <c r="BL149" s="63"/>
      <c r="BM149" s="63"/>
      <c r="BN149" s="63"/>
      <c r="BO149" s="63"/>
      <c r="BP149" s="63"/>
      <c r="BQ149" s="63"/>
      <c r="BR149" s="63"/>
    </row>
    <row r="150" spans="1:70" ht="69.75" customHeight="1">
      <c r="A150" s="69">
        <f t="shared" si="3"/>
        <v>16</v>
      </c>
      <c r="B150" s="163" t="s">
        <v>453</v>
      </c>
      <c r="C150" s="163"/>
      <c r="D150" s="69"/>
      <c r="E150" s="69" t="s">
        <v>51</v>
      </c>
      <c r="F150" s="69"/>
      <c r="G150" s="164">
        <v>37560</v>
      </c>
      <c r="H150" s="229">
        <v>273687.99</v>
      </c>
      <c r="I150" s="69" t="s">
        <v>134</v>
      </c>
      <c r="J150" s="76"/>
      <c r="K150" s="163" t="s">
        <v>454</v>
      </c>
      <c r="L150" s="163"/>
      <c r="M150" s="163"/>
      <c r="N150" s="163"/>
      <c r="O150" s="163">
        <v>39</v>
      </c>
      <c r="P150" s="107"/>
      <c r="Q150" s="40"/>
      <c r="R150" s="107"/>
      <c r="S150" s="107"/>
      <c r="T150" s="40"/>
      <c r="U150" s="40"/>
      <c r="V150" s="40"/>
      <c r="W150" s="40"/>
      <c r="X150" s="40"/>
      <c r="Y150" s="40"/>
      <c r="Z150" s="40"/>
      <c r="AA150" s="40"/>
      <c r="AC150" s="63"/>
      <c r="AD150" s="63"/>
      <c r="AE150" s="63"/>
      <c r="AF150" s="63"/>
      <c r="AG150" s="63"/>
      <c r="AH150" s="63"/>
      <c r="AI150" s="63"/>
      <c r="AJ150" s="63"/>
      <c r="AK150" s="63"/>
      <c r="AL150" s="63"/>
      <c r="AM150" s="63"/>
      <c r="AN150" s="63"/>
      <c r="AO150" s="63"/>
      <c r="AP150" s="63"/>
      <c r="AQ150" s="63"/>
      <c r="AR150" s="63"/>
      <c r="AS150" s="63"/>
      <c r="AT150" s="63"/>
      <c r="AU150" s="63"/>
      <c r="AV150" s="63"/>
      <c r="AW150" s="63"/>
      <c r="AX150" s="63"/>
      <c r="AY150" s="63"/>
      <c r="AZ150" s="63"/>
      <c r="BA150" s="63"/>
      <c r="BB150" s="63"/>
      <c r="BC150" s="63"/>
      <c r="BD150" s="63"/>
      <c r="BE150" s="63"/>
      <c r="BF150" s="63"/>
      <c r="BG150" s="63"/>
      <c r="BH150" s="63"/>
      <c r="BI150" s="63"/>
      <c r="BJ150" s="63"/>
      <c r="BK150" s="63"/>
      <c r="BL150" s="63"/>
      <c r="BM150" s="63"/>
      <c r="BN150" s="63"/>
      <c r="BO150" s="63"/>
      <c r="BP150" s="63"/>
      <c r="BQ150" s="63"/>
      <c r="BR150" s="63"/>
    </row>
    <row r="151" spans="1:70" ht="27" customHeight="1">
      <c r="A151" s="69">
        <f t="shared" si="3"/>
        <v>17</v>
      </c>
      <c r="B151" s="163" t="s">
        <v>455</v>
      </c>
      <c r="C151" s="163"/>
      <c r="D151" s="69"/>
      <c r="E151" s="69" t="s">
        <v>51</v>
      </c>
      <c r="F151" s="69"/>
      <c r="G151" s="164">
        <v>38718</v>
      </c>
      <c r="H151" s="229">
        <v>110566.63</v>
      </c>
      <c r="I151" s="69" t="s">
        <v>134</v>
      </c>
      <c r="J151" s="76"/>
      <c r="K151" s="163" t="s">
        <v>456</v>
      </c>
      <c r="L151" s="163"/>
      <c r="M151" s="163"/>
      <c r="N151" s="163"/>
      <c r="O151" s="163">
        <v>40</v>
      </c>
      <c r="P151" s="107"/>
      <c r="Q151" s="40"/>
      <c r="R151" s="107"/>
      <c r="S151" s="107"/>
      <c r="T151" s="40"/>
      <c r="U151" s="40"/>
      <c r="V151" s="40"/>
      <c r="W151" s="40"/>
      <c r="X151" s="40"/>
      <c r="Y151" s="40"/>
      <c r="Z151" s="40"/>
      <c r="AA151" s="40"/>
      <c r="AC151" s="63"/>
      <c r="AD151" s="63"/>
      <c r="AE151" s="63"/>
      <c r="AF151" s="63"/>
      <c r="AG151" s="63"/>
      <c r="AH151" s="63"/>
      <c r="AI151" s="63"/>
      <c r="AJ151" s="63"/>
      <c r="AK151" s="63"/>
      <c r="AL151" s="63"/>
      <c r="AM151" s="63"/>
      <c r="AN151" s="63"/>
      <c r="AO151" s="63"/>
      <c r="AP151" s="63"/>
      <c r="AQ151" s="63"/>
      <c r="AR151" s="63"/>
      <c r="AS151" s="63"/>
      <c r="AT151" s="63"/>
      <c r="AU151" s="63"/>
      <c r="AV151" s="63"/>
      <c r="AW151" s="63"/>
      <c r="AX151" s="63"/>
      <c r="AY151" s="63"/>
      <c r="AZ151" s="63"/>
      <c r="BA151" s="63"/>
      <c r="BB151" s="63"/>
      <c r="BC151" s="63"/>
      <c r="BD151" s="63"/>
      <c r="BE151" s="63"/>
      <c r="BF151" s="63"/>
      <c r="BG151" s="63"/>
      <c r="BH151" s="63"/>
      <c r="BI151" s="63"/>
      <c r="BJ151" s="63"/>
      <c r="BK151" s="63"/>
      <c r="BL151" s="63"/>
      <c r="BM151" s="63"/>
      <c r="BN151" s="63"/>
      <c r="BO151" s="63"/>
      <c r="BP151" s="63"/>
      <c r="BQ151" s="63"/>
      <c r="BR151" s="63"/>
    </row>
    <row r="152" spans="1:70" ht="27" customHeight="1">
      <c r="A152" s="69">
        <f t="shared" si="3"/>
        <v>18</v>
      </c>
      <c r="B152" s="163" t="s">
        <v>455</v>
      </c>
      <c r="C152" s="163"/>
      <c r="D152" s="69"/>
      <c r="E152" s="69" t="s">
        <v>51</v>
      </c>
      <c r="F152" s="69"/>
      <c r="G152" s="164">
        <v>38716</v>
      </c>
      <c r="H152" s="229">
        <v>434787.04</v>
      </c>
      <c r="I152" s="69" t="s">
        <v>134</v>
      </c>
      <c r="J152" s="76"/>
      <c r="K152" s="163" t="s">
        <v>457</v>
      </c>
      <c r="L152" s="163"/>
      <c r="M152" s="163"/>
      <c r="N152" s="163"/>
      <c r="O152" s="163">
        <v>41</v>
      </c>
      <c r="P152" s="107"/>
      <c r="Q152" s="40"/>
      <c r="R152" s="107"/>
      <c r="S152" s="107"/>
      <c r="T152" s="40"/>
      <c r="U152" s="40"/>
      <c r="V152" s="40"/>
      <c r="W152" s="40"/>
      <c r="X152" s="40"/>
      <c r="Y152" s="40"/>
      <c r="Z152" s="40"/>
      <c r="AA152" s="40"/>
      <c r="AC152" s="63"/>
      <c r="AD152" s="63"/>
      <c r="AE152" s="63"/>
      <c r="AF152" s="63"/>
      <c r="AG152" s="63"/>
      <c r="AH152" s="63"/>
      <c r="AI152" s="63"/>
      <c r="AJ152" s="63"/>
      <c r="AK152" s="63"/>
      <c r="AL152" s="63"/>
      <c r="AM152" s="63"/>
      <c r="AN152" s="63"/>
      <c r="AO152" s="63"/>
      <c r="AP152" s="63"/>
      <c r="AQ152" s="63"/>
      <c r="AR152" s="63"/>
      <c r="AS152" s="63"/>
      <c r="AT152" s="63"/>
      <c r="AU152" s="63"/>
      <c r="AV152" s="63"/>
      <c r="AW152" s="63"/>
      <c r="AX152" s="63"/>
      <c r="AY152" s="63"/>
      <c r="AZ152" s="63"/>
      <c r="BA152" s="63"/>
      <c r="BB152" s="63"/>
      <c r="BC152" s="63"/>
      <c r="BD152" s="63"/>
      <c r="BE152" s="63"/>
      <c r="BF152" s="63"/>
      <c r="BG152" s="63"/>
      <c r="BH152" s="63"/>
      <c r="BI152" s="63"/>
      <c r="BJ152" s="63"/>
      <c r="BK152" s="63"/>
      <c r="BL152" s="63"/>
      <c r="BM152" s="63"/>
      <c r="BN152" s="63"/>
      <c r="BO152" s="63"/>
      <c r="BP152" s="63"/>
      <c r="BQ152" s="63"/>
      <c r="BR152" s="63"/>
    </row>
    <row r="153" spans="1:70" ht="27" customHeight="1">
      <c r="A153" s="69">
        <f t="shared" si="3"/>
        <v>19</v>
      </c>
      <c r="B153" s="163" t="s">
        <v>458</v>
      </c>
      <c r="C153" s="163"/>
      <c r="D153" s="69"/>
      <c r="E153" s="69" t="s">
        <v>51</v>
      </c>
      <c r="F153" s="69"/>
      <c r="G153" s="164">
        <v>41122</v>
      </c>
      <c r="H153" s="229">
        <v>186577.73</v>
      </c>
      <c r="I153" s="69" t="s">
        <v>134</v>
      </c>
      <c r="J153" s="76"/>
      <c r="K153" s="163" t="s">
        <v>410</v>
      </c>
      <c r="L153" s="163"/>
      <c r="M153" s="163"/>
      <c r="N153" s="163"/>
      <c r="O153" s="163">
        <v>46</v>
      </c>
      <c r="P153" s="107"/>
      <c r="Q153" s="40"/>
      <c r="R153" s="107"/>
      <c r="S153" s="107"/>
      <c r="T153" s="40"/>
      <c r="U153" s="40"/>
      <c r="V153" s="40"/>
      <c r="W153" s="40"/>
      <c r="X153" s="40"/>
      <c r="Y153" s="40"/>
      <c r="Z153" s="40"/>
      <c r="AA153" s="40"/>
      <c r="AC153" s="63"/>
      <c r="AD153" s="63"/>
      <c r="AE153" s="63"/>
      <c r="AF153" s="63"/>
      <c r="AG153" s="63"/>
      <c r="AH153" s="63"/>
      <c r="AI153" s="63"/>
      <c r="AJ153" s="63"/>
      <c r="AK153" s="63"/>
      <c r="AL153" s="63"/>
      <c r="AM153" s="63"/>
      <c r="AN153" s="63"/>
      <c r="AO153" s="63"/>
      <c r="AP153" s="63"/>
      <c r="AQ153" s="63"/>
      <c r="AR153" s="63"/>
      <c r="AS153" s="63"/>
      <c r="AT153" s="63"/>
      <c r="AU153" s="63"/>
      <c r="AV153" s="63"/>
      <c r="AW153" s="63"/>
      <c r="AX153" s="63"/>
      <c r="AY153" s="63"/>
      <c r="AZ153" s="63"/>
      <c r="BA153" s="63"/>
      <c r="BB153" s="63"/>
      <c r="BC153" s="63"/>
      <c r="BD153" s="63"/>
      <c r="BE153" s="63"/>
      <c r="BF153" s="63"/>
      <c r="BG153" s="63"/>
      <c r="BH153" s="63"/>
      <c r="BI153" s="63"/>
      <c r="BJ153" s="63"/>
      <c r="BK153" s="63"/>
      <c r="BL153" s="63"/>
      <c r="BM153" s="63"/>
      <c r="BN153" s="63"/>
      <c r="BO153" s="63"/>
      <c r="BP153" s="63"/>
      <c r="BQ153" s="63"/>
      <c r="BR153" s="63"/>
    </row>
    <row r="154" spans="1:70" ht="27" customHeight="1">
      <c r="A154" s="69">
        <f t="shared" si="3"/>
        <v>20</v>
      </c>
      <c r="B154" s="163" t="s">
        <v>459</v>
      </c>
      <c r="C154" s="40"/>
      <c r="D154" s="69"/>
      <c r="E154" s="69" t="s">
        <v>51</v>
      </c>
      <c r="F154" s="107"/>
      <c r="G154" s="164">
        <v>41873</v>
      </c>
      <c r="H154" s="229">
        <v>94493.56</v>
      </c>
      <c r="I154" s="69" t="s">
        <v>134</v>
      </c>
      <c r="J154" s="76"/>
      <c r="K154" s="163" t="s">
        <v>410</v>
      </c>
      <c r="L154" s="163"/>
      <c r="M154" s="163"/>
      <c r="N154" s="163"/>
      <c r="O154" s="163">
        <v>47</v>
      </c>
      <c r="P154" s="107"/>
      <c r="Q154" s="40"/>
      <c r="R154" s="107"/>
      <c r="S154" s="107"/>
      <c r="T154" s="40"/>
      <c r="U154" s="40"/>
      <c r="V154" s="40"/>
      <c r="W154" s="40"/>
      <c r="X154" s="40"/>
      <c r="Y154" s="40"/>
      <c r="Z154" s="40"/>
      <c r="AA154" s="40"/>
      <c r="AC154" s="63"/>
      <c r="AD154" s="63"/>
      <c r="AE154" s="63"/>
      <c r="AF154" s="63"/>
      <c r="AG154" s="63"/>
      <c r="AH154" s="63"/>
      <c r="AI154" s="63"/>
      <c r="AJ154" s="63"/>
      <c r="AK154" s="63"/>
      <c r="AL154" s="63"/>
      <c r="AM154" s="63"/>
      <c r="AN154" s="63"/>
      <c r="AO154" s="63"/>
      <c r="AP154" s="63"/>
      <c r="AQ154" s="63"/>
      <c r="AR154" s="63"/>
      <c r="AS154" s="63"/>
      <c r="AT154" s="63"/>
      <c r="AU154" s="63"/>
      <c r="AV154" s="63"/>
      <c r="AW154" s="63"/>
      <c r="AX154" s="63"/>
      <c r="AY154" s="63"/>
      <c r="AZ154" s="63"/>
      <c r="BA154" s="63"/>
      <c r="BB154" s="63"/>
      <c r="BC154" s="63"/>
      <c r="BD154" s="63"/>
      <c r="BE154" s="63"/>
      <c r="BF154" s="63"/>
      <c r="BG154" s="63"/>
      <c r="BH154" s="63"/>
      <c r="BI154" s="63"/>
      <c r="BJ154" s="63"/>
      <c r="BK154" s="63"/>
      <c r="BL154" s="63"/>
      <c r="BM154" s="63"/>
      <c r="BN154" s="63"/>
      <c r="BO154" s="63"/>
      <c r="BP154" s="63"/>
      <c r="BQ154" s="63"/>
      <c r="BR154" s="63"/>
    </row>
    <row r="155" spans="1:70" ht="27" customHeight="1">
      <c r="A155" s="69">
        <f t="shared" si="3"/>
        <v>21</v>
      </c>
      <c r="B155" s="163" t="s">
        <v>460</v>
      </c>
      <c r="C155" s="40"/>
      <c r="D155" s="69"/>
      <c r="E155" s="69" t="s">
        <v>51</v>
      </c>
      <c r="F155" s="107"/>
      <c r="G155" s="164">
        <v>41921</v>
      </c>
      <c r="H155" s="229">
        <v>46224.4</v>
      </c>
      <c r="I155" s="69" t="s">
        <v>134</v>
      </c>
      <c r="J155" s="76"/>
      <c r="K155" s="163" t="s">
        <v>444</v>
      </c>
      <c r="L155" s="163"/>
      <c r="M155" s="163"/>
      <c r="N155" s="163"/>
      <c r="O155" s="163">
        <v>48</v>
      </c>
      <c r="P155" s="107"/>
      <c r="Q155" s="40"/>
      <c r="R155" s="107"/>
      <c r="S155" s="107"/>
      <c r="T155" s="40"/>
      <c r="U155" s="40"/>
      <c r="V155" s="40"/>
      <c r="W155" s="40"/>
      <c r="X155" s="40"/>
      <c r="Y155" s="40"/>
      <c r="Z155" s="40"/>
      <c r="AA155" s="40"/>
      <c r="AC155" s="63"/>
      <c r="AD155" s="63"/>
      <c r="AE155" s="63"/>
      <c r="AF155" s="63"/>
      <c r="AG155" s="63"/>
      <c r="AH155" s="63"/>
      <c r="AI155" s="63"/>
      <c r="AJ155" s="63"/>
      <c r="AK155" s="63"/>
      <c r="AL155" s="63"/>
      <c r="AM155" s="63"/>
      <c r="AN155" s="63"/>
      <c r="AO155" s="63"/>
      <c r="AP155" s="63"/>
      <c r="AQ155" s="63"/>
      <c r="AR155" s="63"/>
      <c r="AS155" s="63"/>
      <c r="AT155" s="63"/>
      <c r="AU155" s="63"/>
      <c r="AV155" s="63"/>
      <c r="AW155" s="63"/>
      <c r="AX155" s="63"/>
      <c r="AY155" s="63"/>
      <c r="AZ155" s="63"/>
      <c r="BA155" s="63"/>
      <c r="BB155" s="63"/>
      <c r="BC155" s="63"/>
      <c r="BD155" s="63"/>
      <c r="BE155" s="63"/>
      <c r="BF155" s="63"/>
      <c r="BG155" s="63"/>
      <c r="BH155" s="63"/>
      <c r="BI155" s="63"/>
      <c r="BJ155" s="63"/>
      <c r="BK155" s="63"/>
      <c r="BL155" s="63"/>
      <c r="BM155" s="63"/>
      <c r="BN155" s="63"/>
      <c r="BO155" s="63"/>
      <c r="BP155" s="63"/>
      <c r="BQ155" s="63"/>
      <c r="BR155" s="63"/>
    </row>
    <row r="156" spans="1:70" ht="27" customHeight="1">
      <c r="A156" s="69">
        <f t="shared" si="3"/>
        <v>22</v>
      </c>
      <c r="B156" s="163" t="s">
        <v>461</v>
      </c>
      <c r="C156" s="40"/>
      <c r="D156" s="69"/>
      <c r="E156" s="69" t="s">
        <v>51</v>
      </c>
      <c r="F156" s="107"/>
      <c r="G156" s="164"/>
      <c r="H156" s="229">
        <v>129636.84</v>
      </c>
      <c r="I156" s="69" t="s">
        <v>134</v>
      </c>
      <c r="J156" s="76"/>
      <c r="K156" s="163" t="s">
        <v>462</v>
      </c>
      <c r="L156" s="163"/>
      <c r="M156" s="163"/>
      <c r="N156" s="163"/>
      <c r="O156" s="163">
        <v>49</v>
      </c>
      <c r="P156" s="107"/>
      <c r="Q156" s="40"/>
      <c r="R156" s="107"/>
      <c r="S156" s="107"/>
      <c r="T156" s="40"/>
      <c r="U156" s="40"/>
      <c r="V156" s="40"/>
      <c r="W156" s="40"/>
      <c r="X156" s="40"/>
      <c r="Y156" s="40"/>
      <c r="Z156" s="40"/>
      <c r="AA156" s="40"/>
      <c r="AC156" s="63"/>
      <c r="AD156" s="63"/>
      <c r="AE156" s="63"/>
      <c r="AF156" s="63"/>
      <c r="AG156" s="63"/>
      <c r="AH156" s="63"/>
      <c r="AI156" s="63"/>
      <c r="AJ156" s="63"/>
      <c r="AK156" s="63"/>
      <c r="AL156" s="63"/>
      <c r="AM156" s="63"/>
      <c r="AN156" s="63"/>
      <c r="AO156" s="63"/>
      <c r="AP156" s="63"/>
      <c r="AQ156" s="63"/>
      <c r="AR156" s="63"/>
      <c r="AS156" s="63"/>
      <c r="AT156" s="63"/>
      <c r="AU156" s="63"/>
      <c r="AV156" s="63"/>
      <c r="AW156" s="63"/>
      <c r="AX156" s="63"/>
      <c r="AY156" s="63"/>
      <c r="AZ156" s="63"/>
      <c r="BA156" s="63"/>
      <c r="BB156" s="63"/>
      <c r="BC156" s="63"/>
      <c r="BD156" s="63"/>
      <c r="BE156" s="63"/>
      <c r="BF156" s="63"/>
      <c r="BG156" s="63"/>
      <c r="BH156" s="63"/>
      <c r="BI156" s="63"/>
      <c r="BJ156" s="63"/>
      <c r="BK156" s="63"/>
      <c r="BL156" s="63"/>
      <c r="BM156" s="63"/>
      <c r="BN156" s="63"/>
      <c r="BO156" s="63"/>
      <c r="BP156" s="63"/>
      <c r="BQ156" s="63"/>
      <c r="BR156" s="63"/>
    </row>
    <row r="157" spans="1:70" ht="25.5">
      <c r="A157" s="69">
        <f t="shared" si="3"/>
        <v>23</v>
      </c>
      <c r="B157" s="163" t="s">
        <v>463</v>
      </c>
      <c r="C157" s="40"/>
      <c r="D157" s="69"/>
      <c r="E157" s="69" t="s">
        <v>51</v>
      </c>
      <c r="F157" s="107"/>
      <c r="G157" s="163">
        <v>1990</v>
      </c>
      <c r="H157" s="229">
        <v>969705.43</v>
      </c>
      <c r="I157" s="69" t="s">
        <v>134</v>
      </c>
      <c r="J157" s="76"/>
      <c r="K157" s="163" t="s">
        <v>462</v>
      </c>
      <c r="L157" s="163"/>
      <c r="M157" s="163"/>
      <c r="N157" s="163"/>
      <c r="O157" s="163">
        <v>50</v>
      </c>
      <c r="P157" s="107"/>
      <c r="Q157" s="40"/>
      <c r="R157" s="107"/>
      <c r="S157" s="107"/>
      <c r="T157" s="40"/>
      <c r="U157" s="40"/>
      <c r="V157" s="40"/>
      <c r="W157" s="40"/>
      <c r="X157" s="40"/>
      <c r="Y157" s="40"/>
      <c r="Z157" s="40"/>
      <c r="AA157" s="40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3"/>
      <c r="AO157" s="63"/>
      <c r="AP157" s="63"/>
      <c r="AQ157" s="63"/>
      <c r="AR157" s="63"/>
      <c r="AS157" s="63"/>
      <c r="AT157" s="63"/>
      <c r="AU157" s="63"/>
      <c r="AV157" s="63"/>
      <c r="AW157" s="63"/>
      <c r="AX157" s="63"/>
      <c r="AY157" s="63"/>
      <c r="AZ157" s="63"/>
      <c r="BA157" s="63"/>
      <c r="BB157" s="63"/>
      <c r="BC157" s="63"/>
      <c r="BD157" s="63"/>
      <c r="BE157" s="63"/>
      <c r="BF157" s="63"/>
      <c r="BG157" s="63"/>
      <c r="BH157" s="63"/>
      <c r="BI157" s="63"/>
      <c r="BJ157" s="63"/>
      <c r="BK157" s="63"/>
      <c r="BL157" s="63"/>
      <c r="BM157" s="63"/>
      <c r="BN157" s="63"/>
      <c r="BO157" s="63"/>
      <c r="BP157" s="63"/>
      <c r="BQ157" s="63"/>
      <c r="BR157" s="63"/>
    </row>
    <row r="158" spans="1:70" ht="63.75">
      <c r="A158" s="69">
        <f t="shared" si="3"/>
        <v>24</v>
      </c>
      <c r="B158" s="163" t="s">
        <v>464</v>
      </c>
      <c r="C158" s="40"/>
      <c r="D158" s="69"/>
      <c r="E158" s="69" t="s">
        <v>51</v>
      </c>
      <c r="F158" s="107"/>
      <c r="G158" s="163">
        <v>2014</v>
      </c>
      <c r="H158" s="229">
        <v>895360.12</v>
      </c>
      <c r="I158" s="69" t="s">
        <v>134</v>
      </c>
      <c r="J158" s="76"/>
      <c r="K158" s="163" t="s">
        <v>462</v>
      </c>
      <c r="L158" s="163"/>
      <c r="M158" s="163"/>
      <c r="N158" s="163"/>
      <c r="O158" s="163">
        <v>51</v>
      </c>
      <c r="P158" s="107"/>
      <c r="Q158" s="40"/>
      <c r="R158" s="107"/>
      <c r="S158" s="107"/>
      <c r="T158" s="40"/>
      <c r="U158" s="40"/>
      <c r="V158" s="40"/>
      <c r="W158" s="40"/>
      <c r="X158" s="40"/>
      <c r="Y158" s="40"/>
      <c r="Z158" s="40"/>
      <c r="AA158" s="40"/>
      <c r="AC158" s="63"/>
      <c r="AD158" s="63"/>
      <c r="AE158" s="63"/>
      <c r="AF158" s="63"/>
      <c r="AG158" s="63"/>
      <c r="AH158" s="63"/>
      <c r="AI158" s="63"/>
      <c r="AJ158" s="63"/>
      <c r="AK158" s="63"/>
      <c r="AL158" s="63"/>
      <c r="AM158" s="63"/>
      <c r="AN158" s="63"/>
      <c r="AO158" s="63"/>
      <c r="AP158" s="63"/>
      <c r="AQ158" s="63"/>
      <c r="AR158" s="63"/>
      <c r="AS158" s="63"/>
      <c r="AT158" s="63"/>
      <c r="AU158" s="63"/>
      <c r="AV158" s="63"/>
      <c r="AW158" s="63"/>
      <c r="AX158" s="63"/>
      <c r="AY158" s="63"/>
      <c r="AZ158" s="63"/>
      <c r="BA158" s="63"/>
      <c r="BB158" s="63"/>
      <c r="BC158" s="63"/>
      <c r="BD158" s="63"/>
      <c r="BE158" s="63"/>
      <c r="BF158" s="63"/>
      <c r="BG158" s="63"/>
      <c r="BH158" s="63"/>
      <c r="BI158" s="63"/>
      <c r="BJ158" s="63"/>
      <c r="BK158" s="63"/>
      <c r="BL158" s="63"/>
      <c r="BM158" s="63"/>
      <c r="BN158" s="63"/>
      <c r="BO158" s="63"/>
      <c r="BP158" s="63"/>
      <c r="BQ158" s="63"/>
      <c r="BR158" s="63"/>
    </row>
    <row r="159" spans="1:70" ht="32.25" customHeight="1">
      <c r="A159" s="69">
        <f t="shared" si="3"/>
        <v>25</v>
      </c>
      <c r="B159" s="163" t="s">
        <v>465</v>
      </c>
      <c r="C159" s="40"/>
      <c r="D159" s="69"/>
      <c r="E159" s="69" t="s">
        <v>51</v>
      </c>
      <c r="F159" s="107"/>
      <c r="G159" s="163">
        <v>1990</v>
      </c>
      <c r="H159" s="229">
        <v>28485</v>
      </c>
      <c r="I159" s="69" t="s">
        <v>134</v>
      </c>
      <c r="J159" s="76"/>
      <c r="K159" s="163" t="s">
        <v>462</v>
      </c>
      <c r="L159" s="163"/>
      <c r="M159" s="163"/>
      <c r="N159" s="163"/>
      <c r="O159" s="163">
        <v>52</v>
      </c>
      <c r="P159" s="107"/>
      <c r="Q159" s="40"/>
      <c r="R159" s="107"/>
      <c r="S159" s="107"/>
      <c r="T159" s="40"/>
      <c r="U159" s="40"/>
      <c r="V159" s="40"/>
      <c r="W159" s="40"/>
      <c r="X159" s="40"/>
      <c r="Y159" s="40"/>
      <c r="Z159" s="40"/>
      <c r="AA159" s="40"/>
      <c r="AC159" s="63"/>
      <c r="AD159" s="63"/>
      <c r="AE159" s="63"/>
      <c r="AF159" s="63"/>
      <c r="AG159" s="63"/>
      <c r="AH159" s="63"/>
      <c r="AI159" s="63"/>
      <c r="AJ159" s="63"/>
      <c r="AK159" s="63"/>
      <c r="AL159" s="63"/>
      <c r="AM159" s="63"/>
      <c r="AN159" s="63"/>
      <c r="AO159" s="63"/>
      <c r="AP159" s="63"/>
      <c r="AQ159" s="63"/>
      <c r="AR159" s="63"/>
      <c r="AS159" s="63"/>
      <c r="AT159" s="63"/>
      <c r="AU159" s="63"/>
      <c r="AV159" s="63"/>
      <c r="AW159" s="63"/>
      <c r="AX159" s="63"/>
      <c r="AY159" s="63"/>
      <c r="AZ159" s="63"/>
      <c r="BA159" s="63"/>
      <c r="BB159" s="63"/>
      <c r="BC159" s="63"/>
      <c r="BD159" s="63"/>
      <c r="BE159" s="63"/>
      <c r="BF159" s="63"/>
      <c r="BG159" s="63"/>
      <c r="BH159" s="63"/>
      <c r="BI159" s="63"/>
      <c r="BJ159" s="63"/>
      <c r="BK159" s="63"/>
      <c r="BL159" s="63"/>
      <c r="BM159" s="63"/>
      <c r="BN159" s="63"/>
      <c r="BO159" s="63"/>
      <c r="BP159" s="63"/>
      <c r="BQ159" s="63"/>
      <c r="BR159" s="63"/>
    </row>
    <row r="160" spans="1:70" ht="38.25">
      <c r="A160" s="69">
        <f t="shared" si="3"/>
        <v>26</v>
      </c>
      <c r="B160" s="163" t="s">
        <v>466</v>
      </c>
      <c r="C160" s="40"/>
      <c r="D160" s="69"/>
      <c r="E160" s="69" t="s">
        <v>51</v>
      </c>
      <c r="F160" s="107"/>
      <c r="G160" s="163">
        <v>1990</v>
      </c>
      <c r="H160" s="229">
        <v>916699.74</v>
      </c>
      <c r="I160" s="69" t="s">
        <v>134</v>
      </c>
      <c r="J160" s="76"/>
      <c r="K160" s="163" t="s">
        <v>462</v>
      </c>
      <c r="L160" s="163"/>
      <c r="M160" s="163"/>
      <c r="N160" s="163"/>
      <c r="O160" s="163">
        <v>53</v>
      </c>
      <c r="P160" s="107"/>
      <c r="Q160" s="40"/>
      <c r="R160" s="107"/>
      <c r="S160" s="107"/>
      <c r="T160" s="40"/>
      <c r="U160" s="40"/>
      <c r="V160" s="40"/>
      <c r="W160" s="40"/>
      <c r="X160" s="40"/>
      <c r="Y160" s="40"/>
      <c r="Z160" s="40"/>
      <c r="AA160" s="40"/>
      <c r="AC160" s="63"/>
      <c r="AD160" s="63"/>
      <c r="AE160" s="63"/>
      <c r="AF160" s="63"/>
      <c r="AG160" s="63"/>
      <c r="AH160" s="63"/>
      <c r="AI160" s="63"/>
      <c r="AJ160" s="63"/>
      <c r="AK160" s="63"/>
      <c r="AL160" s="63"/>
      <c r="AM160" s="63"/>
      <c r="AN160" s="63"/>
      <c r="AO160" s="63"/>
      <c r="AP160" s="63"/>
      <c r="AQ160" s="63"/>
      <c r="AR160" s="63"/>
      <c r="AS160" s="63"/>
      <c r="AT160" s="63"/>
      <c r="AU160" s="63"/>
      <c r="AV160" s="63"/>
      <c r="AW160" s="63"/>
      <c r="AX160" s="63"/>
      <c r="AY160" s="63"/>
      <c r="AZ160" s="63"/>
      <c r="BA160" s="63"/>
      <c r="BB160" s="63"/>
      <c r="BC160" s="63"/>
      <c r="BD160" s="63"/>
      <c r="BE160" s="63"/>
      <c r="BF160" s="63"/>
      <c r="BG160" s="63"/>
      <c r="BH160" s="63"/>
      <c r="BI160" s="63"/>
      <c r="BJ160" s="63"/>
      <c r="BK160" s="63"/>
      <c r="BL160" s="63"/>
      <c r="BM160" s="63"/>
      <c r="BN160" s="63"/>
      <c r="BO160" s="63"/>
      <c r="BP160" s="63"/>
      <c r="BQ160" s="63"/>
      <c r="BR160" s="63"/>
    </row>
    <row r="161" spans="1:72" ht="27" customHeight="1">
      <c r="A161" s="69">
        <f t="shared" si="3"/>
        <v>27</v>
      </c>
      <c r="B161" s="163" t="s">
        <v>467</v>
      </c>
      <c r="C161" s="40"/>
      <c r="D161" s="69"/>
      <c r="E161" s="69" t="s">
        <v>51</v>
      </c>
      <c r="F161" s="107"/>
      <c r="G161" s="163">
        <v>1998</v>
      </c>
      <c r="H161" s="229">
        <v>18901.8</v>
      </c>
      <c r="I161" s="69" t="s">
        <v>134</v>
      </c>
      <c r="J161" s="76"/>
      <c r="K161" s="163" t="s">
        <v>462</v>
      </c>
      <c r="L161" s="163"/>
      <c r="M161" s="163"/>
      <c r="N161" s="163"/>
      <c r="O161" s="163">
        <v>54</v>
      </c>
      <c r="P161" s="107"/>
      <c r="Q161" s="40"/>
      <c r="R161" s="107"/>
      <c r="S161" s="107"/>
      <c r="T161" s="40"/>
      <c r="U161" s="40"/>
      <c r="V161" s="40"/>
      <c r="W161" s="40"/>
      <c r="X161" s="40"/>
      <c r="Y161" s="40"/>
      <c r="Z161" s="40"/>
      <c r="AA161" s="40"/>
      <c r="AC161" s="63"/>
      <c r="AD161" s="63"/>
      <c r="AE161" s="63"/>
      <c r="AF161" s="63"/>
      <c r="AG161" s="63"/>
      <c r="AH161" s="63"/>
      <c r="AI161" s="63"/>
      <c r="AJ161" s="63"/>
      <c r="AK161" s="63"/>
      <c r="AL161" s="63"/>
      <c r="AM161" s="63"/>
      <c r="AN161" s="63"/>
      <c r="AO161" s="63"/>
      <c r="AP161" s="63"/>
      <c r="AQ161" s="63"/>
      <c r="AR161" s="63"/>
      <c r="AS161" s="63"/>
      <c r="AT161" s="63"/>
      <c r="AU161" s="63"/>
      <c r="AV161" s="63"/>
      <c r="AW161" s="63"/>
      <c r="AX161" s="63"/>
      <c r="AY161" s="63"/>
      <c r="AZ161" s="63"/>
      <c r="BA161" s="63"/>
      <c r="BB161" s="63"/>
      <c r="BC161" s="63"/>
      <c r="BD161" s="63"/>
      <c r="BE161" s="63"/>
      <c r="BF161" s="63"/>
      <c r="BG161" s="63"/>
      <c r="BH161" s="63"/>
      <c r="BI161" s="63"/>
      <c r="BJ161" s="63"/>
      <c r="BK161" s="63"/>
      <c r="BL161" s="63"/>
      <c r="BM161" s="63"/>
      <c r="BN161" s="63"/>
      <c r="BO161" s="63"/>
      <c r="BP161" s="63"/>
      <c r="BQ161" s="63"/>
      <c r="BR161" s="63"/>
    </row>
    <row r="162" spans="1:72" ht="27" customHeight="1">
      <c r="A162" s="69">
        <f t="shared" si="3"/>
        <v>28</v>
      </c>
      <c r="B162" s="163" t="s">
        <v>468</v>
      </c>
      <c r="C162" s="40"/>
      <c r="D162" s="69"/>
      <c r="E162" s="69" t="s">
        <v>51</v>
      </c>
      <c r="F162" s="107"/>
      <c r="G162" s="163">
        <v>2006</v>
      </c>
      <c r="H162" s="229">
        <v>30428.52</v>
      </c>
      <c r="I162" s="69" t="s">
        <v>134</v>
      </c>
      <c r="J162" s="76"/>
      <c r="K162" s="163" t="s">
        <v>462</v>
      </c>
      <c r="L162" s="163"/>
      <c r="M162" s="163"/>
      <c r="N162" s="163"/>
      <c r="O162" s="163">
        <v>55</v>
      </c>
      <c r="P162" s="107"/>
      <c r="Q162" s="40"/>
      <c r="R162" s="107"/>
      <c r="S162" s="107"/>
      <c r="T162" s="40"/>
      <c r="U162" s="40"/>
      <c r="V162" s="40"/>
      <c r="W162" s="40"/>
      <c r="X162" s="40"/>
      <c r="Y162" s="40"/>
      <c r="Z162" s="40"/>
      <c r="AA162" s="40"/>
      <c r="AC162" s="63"/>
      <c r="AD162" s="63"/>
      <c r="AE162" s="63"/>
      <c r="AF162" s="63"/>
      <c r="AG162" s="63"/>
      <c r="AH162" s="63"/>
      <c r="AI162" s="63"/>
      <c r="AJ162" s="63"/>
      <c r="AK162" s="63"/>
      <c r="AL162" s="63"/>
      <c r="AM162" s="63"/>
      <c r="AN162" s="63"/>
      <c r="AO162" s="63"/>
      <c r="AP162" s="63"/>
      <c r="AQ162" s="63"/>
      <c r="AR162" s="63"/>
      <c r="AS162" s="63"/>
      <c r="AT162" s="63"/>
      <c r="AU162" s="63"/>
      <c r="AV162" s="63"/>
      <c r="AW162" s="63"/>
      <c r="AX162" s="63"/>
      <c r="AY162" s="63"/>
      <c r="AZ162" s="63"/>
      <c r="BA162" s="63"/>
      <c r="BB162" s="63"/>
      <c r="BC162" s="63"/>
      <c r="BD162" s="63"/>
      <c r="BE162" s="63"/>
      <c r="BF162" s="63"/>
      <c r="BG162" s="63"/>
      <c r="BH162" s="63"/>
      <c r="BI162" s="63"/>
      <c r="BJ162" s="63"/>
      <c r="BK162" s="63"/>
      <c r="BL162" s="63"/>
      <c r="BM162" s="63"/>
      <c r="BN162" s="63"/>
      <c r="BO162" s="63"/>
      <c r="BP162" s="63"/>
      <c r="BQ162" s="63"/>
      <c r="BR162" s="63"/>
    </row>
    <row r="163" spans="1:72" ht="27" customHeight="1">
      <c r="A163" s="69">
        <f t="shared" si="3"/>
        <v>29</v>
      </c>
      <c r="B163" s="369" t="s">
        <v>469</v>
      </c>
      <c r="C163" s="370"/>
      <c r="D163" s="224"/>
      <c r="E163" s="224" t="s">
        <v>51</v>
      </c>
      <c r="F163" s="245"/>
      <c r="G163" s="371">
        <v>2016</v>
      </c>
      <c r="H163" s="372">
        <v>5890.65</v>
      </c>
      <c r="I163" s="69" t="s">
        <v>134</v>
      </c>
      <c r="J163" s="76"/>
      <c r="K163" s="163"/>
      <c r="L163" s="163"/>
      <c r="M163" s="163"/>
      <c r="N163" s="163"/>
      <c r="O163" s="163">
        <v>56</v>
      </c>
      <c r="P163" s="107"/>
      <c r="Q163" s="40"/>
      <c r="R163" s="107"/>
      <c r="S163" s="107"/>
      <c r="T163" s="40"/>
      <c r="U163" s="40"/>
      <c r="V163" s="40"/>
      <c r="W163" s="40"/>
      <c r="X163" s="40"/>
      <c r="Y163" s="40"/>
      <c r="Z163" s="40"/>
      <c r="AA163" s="40"/>
      <c r="AC163" s="63"/>
      <c r="AD163" s="63"/>
      <c r="AE163" s="63"/>
      <c r="AF163" s="63"/>
      <c r="AG163" s="63"/>
      <c r="AH163" s="63"/>
      <c r="AI163" s="63"/>
      <c r="AJ163" s="63"/>
      <c r="AK163" s="63"/>
      <c r="AL163" s="63"/>
      <c r="AM163" s="63"/>
      <c r="AN163" s="63"/>
      <c r="AO163" s="63"/>
      <c r="AP163" s="63"/>
      <c r="AQ163" s="63"/>
      <c r="AR163" s="63"/>
      <c r="AS163" s="63"/>
      <c r="AT163" s="63"/>
      <c r="AU163" s="63"/>
      <c r="AV163" s="63"/>
      <c r="AW163" s="63"/>
      <c r="AX163" s="63"/>
      <c r="AY163" s="63"/>
      <c r="AZ163" s="63"/>
      <c r="BA163" s="63"/>
      <c r="BB163" s="63"/>
      <c r="BC163" s="63"/>
      <c r="BD163" s="63"/>
      <c r="BE163" s="63"/>
      <c r="BF163" s="63"/>
      <c r="BG163" s="63"/>
      <c r="BH163" s="63"/>
      <c r="BI163" s="63"/>
      <c r="BJ163" s="63"/>
      <c r="BK163" s="63"/>
      <c r="BL163" s="63"/>
      <c r="BM163" s="63"/>
      <c r="BN163" s="63"/>
      <c r="BO163" s="63"/>
      <c r="BP163" s="63"/>
      <c r="BQ163" s="63"/>
      <c r="BR163" s="63"/>
    </row>
    <row r="164" spans="1:72" ht="173.45" customHeight="1">
      <c r="A164" s="69">
        <f t="shared" si="3"/>
        <v>30</v>
      </c>
      <c r="B164" s="69" t="s">
        <v>470</v>
      </c>
      <c r="C164" s="40"/>
      <c r="D164" s="69" t="s">
        <v>88</v>
      </c>
      <c r="E164" s="69" t="s">
        <v>51</v>
      </c>
      <c r="F164" s="69" t="s">
        <v>51</v>
      </c>
      <c r="G164" s="163">
        <v>2012</v>
      </c>
      <c r="H164" s="251">
        <v>45000000</v>
      </c>
      <c r="I164" s="94" t="s">
        <v>90</v>
      </c>
      <c r="J164" s="165" t="s">
        <v>471</v>
      </c>
      <c r="K164" s="166" t="s">
        <v>472</v>
      </c>
      <c r="L164" s="28" t="s">
        <v>473</v>
      </c>
      <c r="M164" s="28" t="s">
        <v>427</v>
      </c>
      <c r="N164" s="163" t="s">
        <v>474</v>
      </c>
      <c r="O164" s="163">
        <v>57</v>
      </c>
      <c r="P164" s="107"/>
      <c r="Q164" s="40"/>
      <c r="R164" s="107"/>
      <c r="S164" s="107"/>
      <c r="T164" s="40"/>
      <c r="U164" s="40"/>
      <c r="V164" s="40"/>
      <c r="W164" s="40"/>
      <c r="X164" s="40"/>
      <c r="Y164" s="40"/>
      <c r="Z164" s="40"/>
      <c r="AA164" s="40"/>
      <c r="AC164" s="63"/>
      <c r="AD164" s="63"/>
      <c r="AE164" s="63"/>
      <c r="AF164" s="63"/>
      <c r="AG164" s="63"/>
      <c r="AH164" s="63"/>
      <c r="AI164" s="63"/>
      <c r="AJ164" s="63"/>
      <c r="AK164" s="63"/>
      <c r="AL164" s="63"/>
      <c r="AM164" s="63"/>
      <c r="AN164" s="63"/>
      <c r="AO164" s="63"/>
      <c r="AP164" s="63"/>
      <c r="AQ164" s="63"/>
      <c r="AR164" s="63"/>
      <c r="AS164" s="63"/>
      <c r="AT164" s="63"/>
      <c r="AU164" s="63"/>
      <c r="AV164" s="63"/>
      <c r="AW164" s="63"/>
      <c r="AX164" s="63"/>
      <c r="AY164" s="63"/>
      <c r="AZ164" s="63"/>
      <c r="BA164" s="63"/>
      <c r="BB164" s="63"/>
      <c r="BC164" s="63"/>
      <c r="BD164" s="63"/>
      <c r="BE164" s="63"/>
      <c r="BF164" s="63"/>
      <c r="BG164" s="63"/>
      <c r="BH164" s="63"/>
      <c r="BI164" s="63"/>
      <c r="BJ164" s="63"/>
      <c r="BK164" s="63"/>
      <c r="BL164" s="63"/>
      <c r="BM164" s="63"/>
      <c r="BN164" s="63"/>
      <c r="BO164" s="63"/>
      <c r="BP164" s="63"/>
      <c r="BQ164" s="63"/>
      <c r="BR164" s="63"/>
    </row>
    <row r="165" spans="1:72" ht="27" customHeight="1">
      <c r="A165" s="69">
        <f t="shared" si="3"/>
        <v>31</v>
      </c>
      <c r="B165" s="163" t="s">
        <v>475</v>
      </c>
      <c r="C165" s="27"/>
      <c r="D165" s="69"/>
      <c r="E165" s="69"/>
      <c r="F165" s="48"/>
      <c r="G165" s="163">
        <v>2020</v>
      </c>
      <c r="H165" s="442">
        <v>25967.040000000001</v>
      </c>
      <c r="I165" s="69" t="s">
        <v>134</v>
      </c>
      <c r="J165" s="48"/>
      <c r="K165" s="166"/>
      <c r="L165" s="167"/>
      <c r="M165" s="167"/>
      <c r="N165" s="167"/>
      <c r="O165" s="163">
        <v>71</v>
      </c>
      <c r="P165" s="167"/>
      <c r="Q165" s="167"/>
      <c r="R165" s="167"/>
      <c r="S165" s="167"/>
      <c r="T165" s="167"/>
      <c r="U165" s="167"/>
      <c r="V165" s="167"/>
      <c r="W165" s="167"/>
      <c r="X165" s="27"/>
      <c r="Y165" s="27"/>
      <c r="Z165" s="27"/>
      <c r="AA165" s="27"/>
    </row>
    <row r="166" spans="1:72" ht="27" customHeight="1">
      <c r="A166" s="69">
        <f t="shared" si="3"/>
        <v>32</v>
      </c>
      <c r="B166" s="163" t="s">
        <v>476</v>
      </c>
      <c r="C166" s="27"/>
      <c r="D166" s="69"/>
      <c r="E166" s="69"/>
      <c r="F166" s="48"/>
      <c r="G166" s="163">
        <v>2019</v>
      </c>
      <c r="H166" s="442">
        <v>16927.47</v>
      </c>
      <c r="I166" s="69" t="s">
        <v>134</v>
      </c>
      <c r="J166" s="48"/>
      <c r="K166" s="166"/>
      <c r="L166" s="167"/>
      <c r="M166" s="167"/>
      <c r="N166" s="167"/>
      <c r="O166" s="163">
        <v>72</v>
      </c>
      <c r="P166" s="167"/>
      <c r="Q166" s="167"/>
      <c r="R166" s="167"/>
      <c r="S166" s="167"/>
      <c r="T166" s="167"/>
      <c r="U166" s="167"/>
      <c r="V166" s="167"/>
      <c r="W166" s="167"/>
      <c r="X166" s="27"/>
      <c r="Y166" s="27"/>
      <c r="Z166" s="27"/>
      <c r="AA166" s="27"/>
    </row>
    <row r="167" spans="1:72" ht="51">
      <c r="A167" s="69">
        <f t="shared" si="3"/>
        <v>33</v>
      </c>
      <c r="B167" s="163" t="s">
        <v>477</v>
      </c>
      <c r="C167" s="27"/>
      <c r="D167" s="69"/>
      <c r="E167" s="69"/>
      <c r="F167" s="48"/>
      <c r="G167" s="163">
        <v>2019</v>
      </c>
      <c r="H167" s="442">
        <v>3751.5</v>
      </c>
      <c r="I167" s="69" t="s">
        <v>134</v>
      </c>
      <c r="J167" s="48"/>
      <c r="K167" s="166" t="s">
        <v>478</v>
      </c>
      <c r="L167" s="167"/>
      <c r="M167" s="167"/>
      <c r="N167" s="167"/>
      <c r="O167" s="163">
        <v>73</v>
      </c>
      <c r="P167" s="167"/>
      <c r="Q167" s="167"/>
      <c r="R167" s="167"/>
      <c r="S167" s="167"/>
      <c r="T167" s="167"/>
      <c r="U167" s="167"/>
      <c r="V167" s="167"/>
      <c r="W167" s="167"/>
      <c r="X167" s="27"/>
      <c r="Y167" s="27"/>
      <c r="Z167" s="27"/>
      <c r="AA167" s="27"/>
    </row>
    <row r="168" spans="1:72" ht="25.5">
      <c r="A168" s="69">
        <f t="shared" si="3"/>
        <v>34</v>
      </c>
      <c r="B168" s="271" t="s">
        <v>973</v>
      </c>
      <c r="C168" s="270"/>
      <c r="D168" s="271"/>
      <c r="E168" s="271"/>
      <c r="F168" s="270"/>
      <c r="G168" s="271">
        <v>2022</v>
      </c>
      <c r="H168" s="443">
        <v>109000</v>
      </c>
      <c r="I168" s="69" t="s">
        <v>134</v>
      </c>
      <c r="J168" s="272"/>
      <c r="K168" s="272" t="s">
        <v>974</v>
      </c>
      <c r="L168" s="167"/>
      <c r="M168" s="167"/>
      <c r="N168" s="167"/>
      <c r="O168" s="269">
        <v>74</v>
      </c>
      <c r="P168" s="167"/>
      <c r="Q168" s="167"/>
      <c r="R168" s="167"/>
      <c r="S168" s="167"/>
      <c r="T168" s="167"/>
      <c r="U168" s="167"/>
      <c r="V168" s="167"/>
      <c r="W168" s="167"/>
      <c r="X168" s="27"/>
      <c r="Y168" s="27"/>
      <c r="Z168" s="27"/>
      <c r="AA168" s="27"/>
    </row>
    <row r="169" spans="1:72" s="276" customFormat="1" ht="19.149999999999999" customHeight="1">
      <c r="A169" s="69">
        <f t="shared" si="3"/>
        <v>35</v>
      </c>
      <c r="B169" s="277" t="s">
        <v>975</v>
      </c>
      <c r="C169" s="273"/>
      <c r="D169" s="271"/>
      <c r="E169" s="271"/>
      <c r="F169" s="273"/>
      <c r="G169" s="271">
        <v>2022</v>
      </c>
      <c r="H169" s="443">
        <v>28402</v>
      </c>
      <c r="I169" s="69" t="s">
        <v>134</v>
      </c>
      <c r="J169" s="272"/>
      <c r="K169" s="272" t="s">
        <v>976</v>
      </c>
      <c r="L169" s="274"/>
      <c r="M169" s="274"/>
      <c r="N169" s="274"/>
      <c r="O169" s="269">
        <v>75</v>
      </c>
      <c r="P169" s="274"/>
      <c r="Q169" s="274"/>
      <c r="R169" s="274"/>
      <c r="S169" s="274"/>
      <c r="T169" s="274"/>
      <c r="U169" s="274"/>
      <c r="V169" s="274"/>
      <c r="W169" s="274"/>
      <c r="X169" s="275"/>
      <c r="Y169" s="275"/>
      <c r="Z169" s="275"/>
      <c r="AA169" s="275"/>
    </row>
    <row r="170" spans="1:72" s="276" customFormat="1" ht="19.149999999999999" customHeight="1">
      <c r="A170" s="69">
        <f t="shared" si="3"/>
        <v>36</v>
      </c>
      <c r="B170" s="277" t="s">
        <v>977</v>
      </c>
      <c r="C170" s="273"/>
      <c r="D170" s="271"/>
      <c r="E170" s="271"/>
      <c r="F170" s="273"/>
      <c r="G170" s="271">
        <v>2023</v>
      </c>
      <c r="H170" s="443">
        <v>208690</v>
      </c>
      <c r="I170" s="69" t="s">
        <v>134</v>
      </c>
      <c r="J170" s="277"/>
      <c r="K170" s="277" t="s">
        <v>978</v>
      </c>
      <c r="L170" s="274"/>
      <c r="M170" s="274"/>
      <c r="N170" s="274"/>
      <c r="O170" s="269">
        <v>76</v>
      </c>
      <c r="P170" s="274"/>
      <c r="Q170" s="274"/>
      <c r="R170" s="274"/>
      <c r="S170" s="274"/>
      <c r="T170" s="274"/>
      <c r="U170" s="274"/>
      <c r="V170" s="274"/>
      <c r="W170" s="274"/>
      <c r="X170" s="275"/>
      <c r="Y170" s="275"/>
      <c r="Z170" s="275"/>
      <c r="AA170" s="275"/>
    </row>
    <row r="171" spans="1:72" s="276" customFormat="1" ht="70.150000000000006" customHeight="1">
      <c r="A171" s="69">
        <f t="shared" si="3"/>
        <v>37</v>
      </c>
      <c r="B171" s="431" t="s">
        <v>1488</v>
      </c>
      <c r="C171" s="431"/>
      <c r="D171" s="431"/>
      <c r="E171" s="432"/>
      <c r="F171" s="273"/>
      <c r="G171" s="431">
        <v>2024</v>
      </c>
      <c r="H171" s="444">
        <v>60270</v>
      </c>
      <c r="I171" s="92" t="s">
        <v>134</v>
      </c>
      <c r="J171" s="430"/>
      <c r="K171" s="431" t="s">
        <v>1489</v>
      </c>
      <c r="L171" s="470" t="s">
        <v>1490</v>
      </c>
      <c r="M171" s="471"/>
      <c r="N171" s="472"/>
      <c r="O171" s="269">
        <v>78</v>
      </c>
      <c r="P171" s="274"/>
      <c r="Q171" s="274"/>
      <c r="R171" s="274"/>
      <c r="S171" s="274"/>
      <c r="T171" s="274"/>
      <c r="U171" s="274"/>
      <c r="V171" s="274"/>
      <c r="W171" s="274"/>
      <c r="X171" s="275"/>
      <c r="Y171" s="275"/>
      <c r="Z171" s="275"/>
      <c r="AA171" s="275"/>
    </row>
    <row r="172" spans="1:72" ht="26.25" customHeight="1">
      <c r="A172" s="468" t="s">
        <v>0</v>
      </c>
      <c r="B172" s="468"/>
      <c r="C172" s="468"/>
      <c r="D172" s="39"/>
      <c r="E172" s="39"/>
      <c r="F172" s="39"/>
      <c r="G172" s="69"/>
      <c r="H172" s="250">
        <f>SUM(H135:H171)</f>
        <v>115659158.86000001</v>
      </c>
      <c r="I172" s="168"/>
      <c r="J172" s="97"/>
      <c r="K172" s="97"/>
      <c r="L172" s="97"/>
      <c r="M172" s="97"/>
      <c r="N172" s="168"/>
      <c r="O172" s="168"/>
      <c r="P172" s="169"/>
      <c r="Q172" s="169"/>
      <c r="R172" s="169"/>
      <c r="S172" s="169"/>
      <c r="T172" s="169"/>
      <c r="U172" s="169"/>
      <c r="V172" s="169"/>
      <c r="W172" s="169"/>
      <c r="X172" s="27"/>
      <c r="Y172" s="27"/>
      <c r="Z172" s="27"/>
      <c r="AA172" s="27"/>
      <c r="AC172" s="63"/>
      <c r="AD172" s="63"/>
      <c r="AE172" s="63"/>
      <c r="AF172" s="63"/>
      <c r="AG172" s="63"/>
      <c r="AH172" s="63"/>
      <c r="AI172" s="63"/>
      <c r="AJ172" s="63"/>
      <c r="AK172" s="63"/>
      <c r="AL172" s="63"/>
      <c r="AM172" s="63"/>
      <c r="AN172" s="63"/>
      <c r="AO172" s="63"/>
      <c r="AP172" s="63"/>
      <c r="AQ172" s="63"/>
      <c r="AR172" s="63"/>
      <c r="AS172" s="63"/>
      <c r="AT172" s="63"/>
      <c r="AU172" s="63"/>
      <c r="AV172" s="63"/>
      <c r="AW172" s="63"/>
      <c r="AX172" s="63"/>
      <c r="AY172" s="63"/>
      <c r="AZ172" s="63"/>
      <c r="BA172" s="63"/>
      <c r="BB172" s="63"/>
      <c r="BC172" s="63"/>
      <c r="BD172" s="63"/>
      <c r="BE172" s="63"/>
      <c r="BF172" s="63"/>
      <c r="BG172" s="63"/>
      <c r="BH172" s="63"/>
      <c r="BI172" s="63"/>
      <c r="BJ172" s="63"/>
      <c r="BK172" s="63"/>
      <c r="BL172" s="63"/>
      <c r="BM172" s="63"/>
      <c r="BN172" s="63"/>
      <c r="BO172" s="63"/>
      <c r="BP172" s="63"/>
      <c r="BQ172" s="63"/>
      <c r="BR172" s="63"/>
    </row>
    <row r="173" spans="1:72" ht="26.25" customHeight="1">
      <c r="A173" s="469" t="s">
        <v>479</v>
      </c>
      <c r="B173" s="469"/>
      <c r="C173" s="469"/>
      <c r="D173" s="469"/>
      <c r="E173" s="469"/>
      <c r="F173" s="469"/>
      <c r="G173" s="469"/>
      <c r="H173" s="161"/>
      <c r="I173" s="161"/>
      <c r="J173" s="160"/>
      <c r="K173" s="160"/>
      <c r="L173" s="160"/>
      <c r="M173" s="160"/>
      <c r="N173" s="161"/>
      <c r="O173" s="161"/>
      <c r="P173" s="162"/>
      <c r="Q173" s="162"/>
      <c r="R173" s="162"/>
      <c r="S173" s="162"/>
      <c r="T173" s="162"/>
      <c r="U173" s="162"/>
      <c r="V173" s="162"/>
      <c r="W173" s="162"/>
      <c r="X173" s="68"/>
      <c r="Y173" s="68"/>
      <c r="Z173" s="68"/>
      <c r="AA173" s="68"/>
      <c r="AC173" s="63"/>
      <c r="AD173" s="63"/>
      <c r="AE173" s="63"/>
      <c r="AF173" s="63"/>
      <c r="AG173" s="63"/>
      <c r="AH173" s="63"/>
      <c r="AI173" s="63"/>
      <c r="AJ173" s="63"/>
      <c r="AK173" s="63"/>
      <c r="AL173" s="63"/>
      <c r="AM173" s="63"/>
      <c r="AN173" s="63"/>
      <c r="AO173" s="63"/>
      <c r="AP173" s="63"/>
      <c r="AQ173" s="63"/>
      <c r="AR173" s="63"/>
      <c r="AS173" s="63"/>
      <c r="AT173" s="63"/>
      <c r="AU173" s="63"/>
      <c r="AV173" s="63"/>
      <c r="AW173" s="63"/>
      <c r="AX173" s="63"/>
      <c r="AY173" s="63"/>
      <c r="AZ173" s="63"/>
      <c r="BA173" s="63"/>
      <c r="BB173" s="63"/>
      <c r="BC173" s="63"/>
      <c r="BD173" s="63"/>
      <c r="BE173" s="63"/>
      <c r="BF173" s="63"/>
      <c r="BG173" s="63"/>
      <c r="BH173" s="63"/>
      <c r="BI173" s="63"/>
      <c r="BJ173" s="63"/>
      <c r="BK173" s="63"/>
      <c r="BL173" s="63"/>
      <c r="BM173" s="63"/>
      <c r="BN173" s="63"/>
      <c r="BO173" s="63"/>
      <c r="BP173" s="63"/>
      <c r="BQ173" s="63"/>
      <c r="BR173" s="63"/>
    </row>
    <row r="174" spans="1:72" ht="74.45" customHeight="1">
      <c r="A174" s="69">
        <v>1</v>
      </c>
      <c r="B174" s="69" t="s">
        <v>1364</v>
      </c>
      <c r="C174" s="69" t="s">
        <v>480</v>
      </c>
      <c r="D174" s="94" t="s">
        <v>152</v>
      </c>
      <c r="E174" s="94" t="s">
        <v>153</v>
      </c>
      <c r="F174" s="94" t="s">
        <v>153</v>
      </c>
      <c r="G174" s="69" t="s">
        <v>481</v>
      </c>
      <c r="H174" s="229">
        <v>7544000</v>
      </c>
      <c r="I174" s="94" t="s">
        <v>90</v>
      </c>
      <c r="J174" s="69" t="s">
        <v>832</v>
      </c>
      <c r="K174" s="69" t="s">
        <v>1366</v>
      </c>
      <c r="L174" s="69" t="s">
        <v>482</v>
      </c>
      <c r="M174" s="69" t="s">
        <v>483</v>
      </c>
      <c r="N174" s="69" t="s">
        <v>484</v>
      </c>
      <c r="O174" s="69">
        <v>1</v>
      </c>
      <c r="P174" s="69" t="s">
        <v>485</v>
      </c>
      <c r="Q174" s="69" t="s">
        <v>833</v>
      </c>
      <c r="R174" s="69" t="s">
        <v>109</v>
      </c>
      <c r="S174" s="69" t="s">
        <v>109</v>
      </c>
      <c r="T174" s="69" t="s">
        <v>109</v>
      </c>
      <c r="U174" s="69" t="s">
        <v>96</v>
      </c>
      <c r="V174" s="69" t="s">
        <v>246</v>
      </c>
      <c r="W174" s="69" t="s">
        <v>109</v>
      </c>
      <c r="X174" s="69" t="s">
        <v>1065</v>
      </c>
      <c r="Y174" s="69" t="s">
        <v>486</v>
      </c>
      <c r="Z174" s="69" t="s">
        <v>152</v>
      </c>
      <c r="AA174" s="69" t="s">
        <v>153</v>
      </c>
      <c r="AE174" s="63"/>
      <c r="AF174" s="63"/>
      <c r="AG174" s="63"/>
      <c r="AH174" s="63"/>
      <c r="AI174" s="63"/>
      <c r="AJ174" s="63"/>
      <c r="AK174" s="63"/>
      <c r="AL174" s="63"/>
      <c r="AM174" s="63"/>
      <c r="AN174" s="63"/>
      <c r="AO174" s="63"/>
      <c r="AP174" s="63"/>
      <c r="AQ174" s="63"/>
      <c r="AR174" s="63"/>
      <c r="AS174" s="63"/>
      <c r="AT174" s="63"/>
      <c r="AU174" s="63"/>
      <c r="AV174" s="63"/>
      <c r="AW174" s="63"/>
      <c r="AX174" s="63"/>
      <c r="AY174" s="63"/>
      <c r="AZ174" s="63"/>
      <c r="BA174" s="63"/>
      <c r="BB174" s="63"/>
      <c r="BC174" s="63"/>
      <c r="BD174" s="63"/>
      <c r="BE174" s="63"/>
      <c r="BF174" s="63"/>
      <c r="BG174" s="63"/>
      <c r="BH174" s="63"/>
      <c r="BI174" s="63"/>
      <c r="BJ174" s="63"/>
      <c r="BK174" s="63"/>
      <c r="BL174" s="63"/>
      <c r="BM174" s="63"/>
      <c r="BN174" s="63"/>
      <c r="BO174" s="63"/>
      <c r="BP174" s="63"/>
      <c r="BQ174" s="63"/>
      <c r="BR174" s="63"/>
      <c r="BS174" s="63"/>
      <c r="BT174" s="63"/>
    </row>
    <row r="175" spans="1:72" ht="54.6" customHeight="1">
      <c r="A175" s="69">
        <v>2</v>
      </c>
      <c r="B175" s="69" t="s">
        <v>1365</v>
      </c>
      <c r="C175" s="69"/>
      <c r="D175" s="94"/>
      <c r="E175" s="94"/>
      <c r="F175" s="94"/>
      <c r="G175" s="69">
        <v>2019</v>
      </c>
      <c r="H175" s="229">
        <v>78552.56</v>
      </c>
      <c r="I175" s="94" t="s">
        <v>134</v>
      </c>
      <c r="J175" s="69"/>
      <c r="K175" s="69" t="s">
        <v>1367</v>
      </c>
      <c r="L175" s="69"/>
      <c r="M175" s="69"/>
      <c r="N175" s="69"/>
      <c r="O175" s="69">
        <v>2</v>
      </c>
      <c r="P175" s="69"/>
      <c r="Q175" s="69"/>
      <c r="R175" s="69"/>
      <c r="S175" s="69"/>
      <c r="T175" s="69"/>
      <c r="U175" s="69"/>
      <c r="V175" s="69"/>
      <c r="W175" s="69"/>
      <c r="X175" s="69"/>
      <c r="Y175" s="69"/>
      <c r="Z175" s="69"/>
      <c r="AA175" s="69"/>
      <c r="AE175" s="63"/>
      <c r="AF175" s="63"/>
      <c r="AG175" s="63"/>
      <c r="AH175" s="63"/>
      <c r="AI175" s="63"/>
      <c r="AJ175" s="63"/>
      <c r="AK175" s="63"/>
      <c r="AL175" s="63"/>
      <c r="AM175" s="63"/>
      <c r="AN175" s="63"/>
      <c r="AO175" s="63"/>
      <c r="AP175" s="63"/>
      <c r="AQ175" s="63"/>
      <c r="AR175" s="63"/>
      <c r="AS175" s="63"/>
      <c r="AT175" s="63"/>
      <c r="AU175" s="63"/>
      <c r="AV175" s="63"/>
      <c r="AW175" s="63"/>
      <c r="AX175" s="63"/>
      <c r="AY175" s="63"/>
      <c r="AZ175" s="63"/>
      <c r="BA175" s="63"/>
      <c r="BB175" s="63"/>
      <c r="BC175" s="63"/>
      <c r="BD175" s="63"/>
      <c r="BE175" s="63"/>
      <c r="BF175" s="63"/>
      <c r="BG175" s="63"/>
      <c r="BH175" s="63"/>
      <c r="BI175" s="63"/>
      <c r="BJ175" s="63"/>
      <c r="BK175" s="63"/>
      <c r="BL175" s="63"/>
      <c r="BM175" s="63"/>
      <c r="BN175" s="63"/>
      <c r="BO175" s="63"/>
      <c r="BP175" s="63"/>
      <c r="BQ175" s="63"/>
      <c r="BR175" s="63"/>
      <c r="BS175" s="63"/>
      <c r="BT175" s="63"/>
    </row>
    <row r="176" spans="1:72" s="26" customFormat="1" ht="27.75" customHeight="1">
      <c r="A176" s="69"/>
      <c r="B176" s="468" t="s">
        <v>0</v>
      </c>
      <c r="C176" s="468"/>
      <c r="D176" s="39"/>
      <c r="E176" s="39"/>
      <c r="F176" s="94"/>
      <c r="G176" s="107"/>
      <c r="H176" s="186">
        <f>SUM(H174+H175)</f>
        <v>7622552.5599999996</v>
      </c>
      <c r="I176" s="170"/>
      <c r="J176" s="107"/>
      <c r="K176" s="77"/>
      <c r="L176" s="77"/>
      <c r="M176" s="77"/>
      <c r="N176" s="77"/>
      <c r="O176" s="77"/>
      <c r="P176" s="77"/>
      <c r="Q176" s="77"/>
      <c r="R176" s="107"/>
      <c r="S176" s="107"/>
      <c r="T176" s="107"/>
      <c r="U176" s="107"/>
      <c r="V176" s="107"/>
      <c r="W176" s="107"/>
      <c r="X176" s="107"/>
      <c r="Y176" s="107"/>
      <c r="Z176" s="107"/>
      <c r="AA176" s="107"/>
      <c r="AE176" s="74"/>
      <c r="AF176" s="74"/>
      <c r="AG176" s="74"/>
      <c r="AH176" s="74"/>
      <c r="AI176" s="74"/>
      <c r="AJ176" s="74"/>
      <c r="AK176" s="74"/>
      <c r="AL176" s="74"/>
      <c r="AM176" s="74"/>
      <c r="AN176" s="74"/>
      <c r="AO176" s="74"/>
      <c r="AP176" s="74"/>
      <c r="AQ176" s="74"/>
      <c r="AR176" s="74"/>
      <c r="AS176" s="74"/>
      <c r="AT176" s="74"/>
      <c r="AU176" s="74"/>
      <c r="AV176" s="74"/>
      <c r="AW176" s="74"/>
      <c r="AX176" s="74"/>
      <c r="AY176" s="74"/>
      <c r="AZ176" s="74"/>
      <c r="BA176" s="74"/>
      <c r="BB176" s="74"/>
      <c r="BC176" s="74"/>
      <c r="BD176" s="74"/>
      <c r="BE176" s="74"/>
      <c r="BF176" s="74"/>
      <c r="BG176" s="74"/>
      <c r="BH176" s="74"/>
      <c r="BI176" s="74"/>
      <c r="BJ176" s="74"/>
      <c r="BK176" s="74"/>
      <c r="BL176" s="74"/>
      <c r="BM176" s="74"/>
      <c r="BN176" s="74"/>
      <c r="BO176" s="74"/>
      <c r="BP176" s="74"/>
      <c r="BQ176" s="74"/>
      <c r="BR176" s="74"/>
      <c r="BS176" s="74"/>
      <c r="BT176" s="74"/>
    </row>
    <row r="177" spans="1:72" ht="26.25" customHeight="1">
      <c r="A177" s="469" t="s">
        <v>487</v>
      </c>
      <c r="B177" s="469"/>
      <c r="C177" s="469"/>
      <c r="D177" s="469"/>
      <c r="E177" s="469"/>
      <c r="F177" s="469"/>
      <c r="G177" s="469"/>
      <c r="H177" s="161"/>
      <c r="I177" s="161"/>
      <c r="J177" s="160"/>
      <c r="K177" s="160"/>
      <c r="L177" s="160"/>
      <c r="M177" s="160"/>
      <c r="N177" s="161"/>
      <c r="O177" s="161"/>
      <c r="P177" s="162"/>
      <c r="Q177" s="162"/>
      <c r="R177" s="162"/>
      <c r="S177" s="162"/>
      <c r="T177" s="162"/>
      <c r="U177" s="162"/>
      <c r="V177" s="162"/>
      <c r="W177" s="162"/>
      <c r="X177" s="68"/>
      <c r="Y177" s="68"/>
      <c r="Z177" s="68"/>
      <c r="AA177" s="68"/>
      <c r="AC177" s="63"/>
      <c r="AD177" s="63"/>
      <c r="AE177" s="63"/>
      <c r="AF177" s="63"/>
      <c r="AG177" s="63"/>
      <c r="AH177" s="63"/>
      <c r="AI177" s="63"/>
      <c r="AJ177" s="63"/>
      <c r="AK177" s="63"/>
      <c r="AL177" s="63"/>
      <c r="AM177" s="63"/>
      <c r="AN177" s="63"/>
      <c r="AO177" s="63"/>
      <c r="AP177" s="63"/>
      <c r="AQ177" s="63"/>
      <c r="AR177" s="63"/>
      <c r="AS177" s="63"/>
      <c r="AT177" s="63"/>
      <c r="AU177" s="63"/>
      <c r="AV177" s="63"/>
      <c r="AW177" s="63"/>
      <c r="AX177" s="63"/>
      <c r="AY177" s="63"/>
      <c r="AZ177" s="63"/>
      <c r="BA177" s="63"/>
      <c r="BB177" s="63"/>
      <c r="BC177" s="63"/>
      <c r="BD177" s="63"/>
      <c r="BE177" s="63"/>
      <c r="BF177" s="63"/>
      <c r="BG177" s="63"/>
      <c r="BH177" s="63"/>
      <c r="BI177" s="63"/>
      <c r="BJ177" s="63"/>
      <c r="BK177" s="63"/>
      <c r="BL177" s="63"/>
      <c r="BM177" s="63"/>
      <c r="BN177" s="63"/>
      <c r="BO177" s="63"/>
      <c r="BP177" s="63"/>
      <c r="BQ177" s="63"/>
      <c r="BR177" s="63"/>
    </row>
    <row r="178" spans="1:72" ht="70.5" customHeight="1">
      <c r="A178" s="69">
        <v>1</v>
      </c>
      <c r="B178" s="171" t="s">
        <v>488</v>
      </c>
      <c r="C178" s="172" t="s">
        <v>489</v>
      </c>
      <c r="D178" s="94" t="s">
        <v>152</v>
      </c>
      <c r="E178" s="94" t="s">
        <v>153</v>
      </c>
      <c r="F178" s="94" t="s">
        <v>153</v>
      </c>
      <c r="G178" s="69"/>
      <c r="H178" s="229">
        <v>992000</v>
      </c>
      <c r="I178" s="94" t="s">
        <v>90</v>
      </c>
      <c r="J178" s="69"/>
      <c r="K178" s="69" t="s">
        <v>873</v>
      </c>
      <c r="L178" s="69"/>
      <c r="M178" s="69"/>
      <c r="N178" s="69"/>
      <c r="O178" s="69">
        <v>1</v>
      </c>
      <c r="P178" s="69"/>
      <c r="Q178" s="69"/>
      <c r="R178" s="172" t="s">
        <v>109</v>
      </c>
      <c r="S178" s="172" t="s">
        <v>109</v>
      </c>
      <c r="T178" s="172" t="s">
        <v>109</v>
      </c>
      <c r="U178" s="172" t="s">
        <v>109</v>
      </c>
      <c r="V178" s="172" t="s">
        <v>109</v>
      </c>
      <c r="W178" s="172" t="s">
        <v>109</v>
      </c>
      <c r="X178" s="365">
        <v>125.85</v>
      </c>
      <c r="Y178" s="173">
        <v>1</v>
      </c>
      <c r="Z178" s="173" t="s">
        <v>51</v>
      </c>
      <c r="AA178" s="173" t="s">
        <v>51</v>
      </c>
      <c r="AE178" s="63"/>
      <c r="AF178" s="63"/>
      <c r="AG178" s="63"/>
      <c r="AH178" s="63"/>
      <c r="AI178" s="63"/>
      <c r="AJ178" s="63"/>
      <c r="AK178" s="63"/>
      <c r="AL178" s="63"/>
      <c r="AM178" s="63"/>
      <c r="AN178" s="63"/>
      <c r="AO178" s="63"/>
      <c r="AP178" s="63"/>
      <c r="AQ178" s="63"/>
      <c r="AR178" s="63"/>
      <c r="AS178" s="63"/>
      <c r="AT178" s="63"/>
      <c r="AU178" s="63"/>
      <c r="AV178" s="63"/>
      <c r="AW178" s="63"/>
      <c r="AX178" s="63"/>
      <c r="AY178" s="63"/>
      <c r="AZ178" s="63"/>
      <c r="BA178" s="63"/>
      <c r="BB178" s="63"/>
      <c r="BC178" s="63"/>
      <c r="BD178" s="63"/>
      <c r="BE178" s="63"/>
      <c r="BF178" s="63"/>
      <c r="BG178" s="63"/>
      <c r="BH178" s="63"/>
      <c r="BI178" s="63"/>
      <c r="BJ178" s="63"/>
      <c r="BK178" s="63"/>
      <c r="BL178" s="63"/>
      <c r="BM178" s="63"/>
      <c r="BN178" s="63"/>
      <c r="BO178" s="63"/>
      <c r="BP178" s="63"/>
      <c r="BQ178" s="63"/>
      <c r="BR178" s="63"/>
      <c r="BS178" s="63"/>
      <c r="BT178" s="63"/>
    </row>
    <row r="179" spans="1:72" s="26" customFormat="1" ht="27.75" customHeight="1">
      <c r="A179" s="69"/>
      <c r="B179" s="468" t="s">
        <v>0</v>
      </c>
      <c r="C179" s="468"/>
      <c r="D179" s="39"/>
      <c r="E179" s="39"/>
      <c r="F179" s="94"/>
      <c r="G179" s="107"/>
      <c r="H179" s="186">
        <f>SUM(H178)</f>
        <v>992000</v>
      </c>
      <c r="I179" s="170"/>
      <c r="J179" s="107"/>
      <c r="K179" s="77"/>
      <c r="L179" s="77"/>
      <c r="M179" s="77"/>
      <c r="N179" s="77"/>
      <c r="O179" s="77"/>
      <c r="P179" s="77"/>
      <c r="Q179" s="77"/>
      <c r="R179" s="107"/>
      <c r="S179" s="107"/>
      <c r="T179" s="107"/>
      <c r="U179" s="107"/>
      <c r="V179" s="107"/>
      <c r="W179" s="107"/>
      <c r="X179" s="107"/>
      <c r="Y179" s="107"/>
      <c r="Z179" s="107"/>
      <c r="AA179" s="107"/>
      <c r="AE179" s="74"/>
      <c r="AF179" s="74"/>
      <c r="AG179" s="74"/>
      <c r="AH179" s="74"/>
      <c r="AI179" s="74"/>
      <c r="AJ179" s="74"/>
      <c r="AK179" s="74"/>
      <c r="AL179" s="74"/>
      <c r="AM179" s="74"/>
      <c r="AN179" s="74"/>
      <c r="AO179" s="74"/>
      <c r="AP179" s="74"/>
      <c r="AQ179" s="74"/>
      <c r="AR179" s="74"/>
      <c r="AS179" s="74"/>
      <c r="AT179" s="74"/>
      <c r="AU179" s="74"/>
      <c r="AV179" s="74"/>
      <c r="AW179" s="74"/>
      <c r="AX179" s="74"/>
      <c r="AY179" s="74"/>
      <c r="AZ179" s="74"/>
      <c r="BA179" s="74"/>
      <c r="BB179" s="74"/>
      <c r="BC179" s="74"/>
      <c r="BD179" s="74"/>
      <c r="BE179" s="74"/>
      <c r="BF179" s="74"/>
      <c r="BG179" s="74"/>
      <c r="BH179" s="74"/>
      <c r="BI179" s="74"/>
      <c r="BJ179" s="74"/>
      <c r="BK179" s="74"/>
      <c r="BL179" s="74"/>
      <c r="BM179" s="74"/>
      <c r="BN179" s="74"/>
      <c r="BO179" s="74"/>
      <c r="BP179" s="74"/>
      <c r="BQ179" s="74"/>
      <c r="BR179" s="74"/>
      <c r="BS179" s="74"/>
      <c r="BT179" s="74"/>
    </row>
    <row r="180" spans="1:72" ht="26.25" customHeight="1">
      <c r="A180" s="469" t="s">
        <v>741</v>
      </c>
      <c r="B180" s="469"/>
      <c r="C180" s="469"/>
      <c r="D180" s="469"/>
      <c r="E180" s="469"/>
      <c r="F180" s="469"/>
      <c r="G180" s="469"/>
      <c r="H180" s="335"/>
      <c r="I180" s="334"/>
      <c r="J180" s="336"/>
      <c r="K180" s="336"/>
      <c r="L180" s="336"/>
      <c r="M180" s="336"/>
      <c r="N180" s="334"/>
      <c r="O180" s="334"/>
      <c r="P180" s="337"/>
      <c r="Q180" s="337"/>
      <c r="R180" s="337"/>
      <c r="S180" s="337"/>
      <c r="T180" s="337"/>
      <c r="U180" s="337"/>
      <c r="V180" s="337"/>
      <c r="W180" s="337"/>
      <c r="X180" s="338"/>
      <c r="Y180" s="338"/>
      <c r="Z180" s="338"/>
      <c r="AA180" s="338"/>
      <c r="AC180" s="63"/>
      <c r="AD180" s="63"/>
      <c r="AE180" s="63"/>
      <c r="AF180" s="63"/>
      <c r="AG180" s="63"/>
      <c r="AH180" s="63"/>
      <c r="AI180" s="63"/>
      <c r="AJ180" s="63"/>
      <c r="AK180" s="63"/>
      <c r="AL180" s="63"/>
      <c r="AM180" s="63"/>
      <c r="AN180" s="63"/>
      <c r="AO180" s="63"/>
      <c r="AP180" s="63"/>
      <c r="AQ180" s="63"/>
      <c r="AR180" s="63"/>
      <c r="AS180" s="63"/>
      <c r="AT180" s="63"/>
      <c r="AU180" s="63"/>
      <c r="AV180" s="63"/>
      <c r="AW180" s="63"/>
      <c r="AX180" s="63"/>
      <c r="AY180" s="63"/>
      <c r="AZ180" s="63"/>
      <c r="BA180" s="63"/>
      <c r="BB180" s="63"/>
      <c r="BC180" s="63"/>
      <c r="BD180" s="63"/>
      <c r="BE180" s="63"/>
      <c r="BF180" s="63"/>
      <c r="BG180" s="63"/>
      <c r="BH180" s="63"/>
      <c r="BI180" s="63"/>
      <c r="BJ180" s="63"/>
      <c r="BK180" s="63"/>
      <c r="BL180" s="63"/>
      <c r="BM180" s="63"/>
      <c r="BN180" s="63"/>
      <c r="BO180" s="63"/>
      <c r="BP180" s="63"/>
      <c r="BQ180" s="63"/>
      <c r="BR180" s="63"/>
    </row>
    <row r="181" spans="1:72" ht="70.5" customHeight="1">
      <c r="A181" s="224">
        <v>1</v>
      </c>
      <c r="B181" s="238" t="s">
        <v>1369</v>
      </c>
      <c r="C181" s="237" t="s">
        <v>490</v>
      </c>
      <c r="D181" s="237" t="s">
        <v>152</v>
      </c>
      <c r="E181" s="237" t="s">
        <v>153</v>
      </c>
      <c r="F181" s="237" t="s">
        <v>153</v>
      </c>
      <c r="G181" s="69"/>
      <c r="H181" s="435">
        <v>670000</v>
      </c>
      <c r="I181" s="286" t="s">
        <v>90</v>
      </c>
      <c r="J181" s="360" t="s">
        <v>491</v>
      </c>
      <c r="K181" s="70" t="s">
        <v>742</v>
      </c>
      <c r="L181" s="69"/>
      <c r="M181" s="69"/>
      <c r="N181" s="69"/>
      <c r="O181" s="69">
        <v>1</v>
      </c>
      <c r="P181" s="361" t="s">
        <v>201</v>
      </c>
      <c r="Q181" s="69"/>
      <c r="R181" s="70" t="s">
        <v>202</v>
      </c>
      <c r="S181" s="70" t="s">
        <v>202</v>
      </c>
      <c r="T181" s="70" t="s">
        <v>202</v>
      </c>
      <c r="U181" s="70" t="s">
        <v>202</v>
      </c>
      <c r="V181" s="70" t="s">
        <v>492</v>
      </c>
      <c r="W181" s="70" t="s">
        <v>202</v>
      </c>
      <c r="X181" s="173">
        <v>85</v>
      </c>
      <c r="Y181" s="173"/>
      <c r="Z181" s="73" t="s">
        <v>493</v>
      </c>
      <c r="AA181" s="173"/>
      <c r="AE181" s="63"/>
      <c r="AF181" s="63"/>
      <c r="AG181" s="63"/>
      <c r="AH181" s="63"/>
      <c r="AI181" s="63"/>
      <c r="AJ181" s="63"/>
      <c r="AK181" s="63"/>
      <c r="AL181" s="63"/>
      <c r="AM181" s="63"/>
      <c r="AN181" s="63"/>
      <c r="AO181" s="63"/>
      <c r="AP181" s="63"/>
      <c r="AQ181" s="63"/>
      <c r="AR181" s="63"/>
      <c r="AS181" s="63"/>
      <c r="AT181" s="63"/>
      <c r="AU181" s="63"/>
      <c r="AV181" s="63"/>
      <c r="AW181" s="63"/>
      <c r="AX181" s="63"/>
      <c r="AY181" s="63"/>
      <c r="AZ181" s="63"/>
      <c r="BA181" s="63"/>
      <c r="BB181" s="63"/>
      <c r="BC181" s="63"/>
      <c r="BD181" s="63"/>
      <c r="BE181" s="63"/>
      <c r="BF181" s="63"/>
      <c r="BG181" s="63"/>
      <c r="BH181" s="63"/>
      <c r="BI181" s="63"/>
      <c r="BJ181" s="63"/>
      <c r="BK181" s="63"/>
      <c r="BL181" s="63"/>
      <c r="BM181" s="63"/>
      <c r="BN181" s="63"/>
      <c r="BO181" s="63"/>
      <c r="BP181" s="63"/>
      <c r="BQ181" s="63"/>
      <c r="BR181" s="63"/>
      <c r="BS181" s="63"/>
      <c r="BT181" s="63"/>
    </row>
    <row r="182" spans="1:72" s="26" customFormat="1" ht="27.75" customHeight="1">
      <c r="A182" s="69"/>
      <c r="B182" s="468" t="s">
        <v>0</v>
      </c>
      <c r="C182" s="468"/>
      <c r="D182" s="39"/>
      <c r="E182" s="39"/>
      <c r="F182" s="94"/>
      <c r="G182" s="107"/>
      <c r="H182" s="186">
        <f>SUM(H181)</f>
        <v>670000</v>
      </c>
      <c r="I182" s="170"/>
      <c r="J182" s="107"/>
      <c r="K182" s="77"/>
      <c r="L182" s="77"/>
      <c r="M182" s="77"/>
      <c r="N182" s="77"/>
      <c r="O182" s="77"/>
      <c r="P182" s="77"/>
      <c r="Q182" s="77"/>
      <c r="R182" s="107"/>
      <c r="S182" s="107"/>
      <c r="T182" s="107"/>
      <c r="U182" s="107"/>
      <c r="V182" s="107"/>
      <c r="W182" s="107"/>
      <c r="X182" s="107"/>
      <c r="Y182" s="107"/>
      <c r="Z182" s="107"/>
      <c r="AA182" s="107"/>
      <c r="AE182" s="74"/>
      <c r="AF182" s="74"/>
      <c r="AG182" s="74"/>
      <c r="AH182" s="74"/>
      <c r="AI182" s="74"/>
      <c r="AJ182" s="74"/>
      <c r="AK182" s="74"/>
      <c r="AL182" s="74"/>
      <c r="AM182" s="74"/>
      <c r="AN182" s="74"/>
      <c r="AO182" s="74"/>
      <c r="AP182" s="74"/>
      <c r="AQ182" s="74"/>
      <c r="AR182" s="74"/>
      <c r="AS182" s="74"/>
      <c r="AT182" s="74"/>
      <c r="AU182" s="74"/>
      <c r="AV182" s="74"/>
      <c r="AW182" s="74"/>
      <c r="AX182" s="74"/>
      <c r="AY182" s="74"/>
      <c r="AZ182" s="74"/>
      <c r="BA182" s="74"/>
      <c r="BB182" s="74"/>
      <c r="BC182" s="74"/>
      <c r="BD182" s="74"/>
      <c r="BE182" s="74"/>
      <c r="BF182" s="74"/>
      <c r="BG182" s="74"/>
      <c r="BH182" s="74"/>
      <c r="BI182" s="74"/>
      <c r="BJ182" s="74"/>
      <c r="BK182" s="74"/>
      <c r="BL182" s="74"/>
      <c r="BM182" s="74"/>
      <c r="BN182" s="74"/>
      <c r="BO182" s="74"/>
      <c r="BP182" s="74"/>
      <c r="BQ182" s="74"/>
      <c r="BR182" s="74"/>
      <c r="BS182" s="74"/>
      <c r="BT182" s="74"/>
    </row>
    <row r="183" spans="1:72">
      <c r="A183" s="175"/>
      <c r="B183" s="26"/>
      <c r="C183" s="37"/>
      <c r="D183" s="60"/>
      <c r="E183" s="61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</row>
    <row r="184" spans="1:72">
      <c r="A184" s="175"/>
      <c r="B184" s="26"/>
      <c r="C184" s="37"/>
      <c r="D184" s="60"/>
      <c r="E184" s="61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</row>
    <row r="185" spans="1:72" ht="30" customHeight="1">
      <c r="A185" s="175"/>
      <c r="B185" s="26"/>
      <c r="C185" s="37"/>
      <c r="D185" s="60"/>
      <c r="E185" s="61"/>
      <c r="F185" s="26"/>
      <c r="G185" s="176" t="s">
        <v>494</v>
      </c>
      <c r="H185" s="326">
        <f>SUM(H182+H179+H176+H172+H133+H67+H60+H53+H45+H40+H31+H28)</f>
        <v>388111082.14999998</v>
      </c>
      <c r="I185" s="177"/>
      <c r="J185" s="177"/>
      <c r="K185" s="177"/>
      <c r="L185" s="26"/>
      <c r="M185" s="177"/>
      <c r="N185" s="26"/>
      <c r="O185" s="26"/>
      <c r="P185" s="26"/>
      <c r="Q185" s="26"/>
      <c r="R185" s="26"/>
      <c r="S185" s="26"/>
    </row>
    <row r="187" spans="1:72">
      <c r="H187" s="247"/>
      <c r="I187" s="247"/>
    </row>
    <row r="188" spans="1:72">
      <c r="G188" s="7"/>
      <c r="H188" s="7"/>
      <c r="I188" s="450"/>
    </row>
    <row r="191" spans="1:72">
      <c r="B191" s="26" t="s">
        <v>44</v>
      </c>
    </row>
  </sheetData>
  <mergeCells count="45">
    <mergeCell ref="A46:F46"/>
    <mergeCell ref="A53:C53"/>
    <mergeCell ref="A45:C45"/>
    <mergeCell ref="A29:AA29"/>
    <mergeCell ref="A31:C31"/>
    <mergeCell ref="A32:AA32"/>
    <mergeCell ref="A40:C40"/>
    <mergeCell ref="A41:AA41"/>
    <mergeCell ref="E8:E9"/>
    <mergeCell ref="X8:X9"/>
    <mergeCell ref="J8:J9"/>
    <mergeCell ref="H8:H9"/>
    <mergeCell ref="I8:I9"/>
    <mergeCell ref="Y8:Y9"/>
    <mergeCell ref="Z8:Z9"/>
    <mergeCell ref="AA8:AA9"/>
    <mergeCell ref="A10:F10"/>
    <mergeCell ref="A28:C28"/>
    <mergeCell ref="F8:F9"/>
    <mergeCell ref="C8:C9"/>
    <mergeCell ref="K8:K9"/>
    <mergeCell ref="L8:N8"/>
    <mergeCell ref="P8:P9"/>
    <mergeCell ref="Q8:Q9"/>
    <mergeCell ref="R8:W8"/>
    <mergeCell ref="G8:G9"/>
    <mergeCell ref="A8:A9"/>
    <mergeCell ref="B8:B9"/>
    <mergeCell ref="D8:D9"/>
    <mergeCell ref="A54:G54"/>
    <mergeCell ref="A60:C60"/>
    <mergeCell ref="A61:AA61"/>
    <mergeCell ref="A67:C67"/>
    <mergeCell ref="A68:G68"/>
    <mergeCell ref="B182:C182"/>
    <mergeCell ref="Q110:Q111"/>
    <mergeCell ref="A134:G134"/>
    <mergeCell ref="A172:C172"/>
    <mergeCell ref="A173:G173"/>
    <mergeCell ref="AB62:AD63"/>
    <mergeCell ref="B176:C176"/>
    <mergeCell ref="A177:G177"/>
    <mergeCell ref="B179:C179"/>
    <mergeCell ref="A180:G180"/>
    <mergeCell ref="L171:N171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41" orientation="landscape" r:id="rId1"/>
  <headerFooter alignWithMargins="0">
    <oddFooter>&amp;CStrona &amp;P z &amp;N</oddFooter>
  </headerFooter>
  <rowBreaks count="4" manualBreakCount="4">
    <brk id="133" max="27" man="1"/>
    <brk id="163" max="27" man="1"/>
    <brk id="172" max="27" man="1"/>
    <brk id="191" max="27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2"/>
  <sheetViews>
    <sheetView workbookViewId="0">
      <selection activeCell="F4" sqref="F4"/>
    </sheetView>
  </sheetViews>
  <sheetFormatPr defaultColWidth="9.140625" defaultRowHeight="12.75"/>
  <cols>
    <col min="1" max="1" width="42.85546875" style="343" customWidth="1"/>
    <col min="2" max="2" width="22.7109375" style="343" customWidth="1"/>
    <col min="3" max="4" width="20.5703125" style="343" customWidth="1"/>
    <col min="5" max="8" width="22.7109375" style="343" customWidth="1"/>
    <col min="9" max="16384" width="9.140625" style="343"/>
  </cols>
  <sheetData>
    <row r="2" spans="1:8" ht="15" customHeight="1">
      <c r="A2" s="342" t="s">
        <v>1276</v>
      </c>
    </row>
    <row r="4" spans="1:8">
      <c r="A4" s="344" t="s">
        <v>1460</v>
      </c>
    </row>
    <row r="6" spans="1:8" ht="13.5" thickBot="1"/>
    <row r="7" spans="1:8" ht="22.9" customHeight="1" thickBot="1">
      <c r="A7" s="494"/>
      <c r="B7" s="497" t="s">
        <v>1277</v>
      </c>
      <c r="C7" s="498"/>
      <c r="D7" s="498"/>
      <c r="E7" s="498"/>
      <c r="F7" s="498"/>
      <c r="G7" s="498"/>
      <c r="H7" s="499"/>
    </row>
    <row r="8" spans="1:8" ht="44.25" customHeight="1" thickBot="1">
      <c r="A8" s="495"/>
      <c r="B8" s="500" t="s">
        <v>1305</v>
      </c>
      <c r="C8" s="502" t="s">
        <v>1313</v>
      </c>
      <c r="D8" s="503"/>
      <c r="E8" s="351" t="s">
        <v>1326</v>
      </c>
      <c r="F8" s="351" t="s">
        <v>261</v>
      </c>
      <c r="G8" s="351" t="s">
        <v>1345</v>
      </c>
      <c r="H8" s="352" t="s">
        <v>53</v>
      </c>
    </row>
    <row r="9" spans="1:8" ht="46.15" customHeight="1" thickBot="1">
      <c r="A9" s="496"/>
      <c r="B9" s="501"/>
      <c r="C9" s="504"/>
      <c r="D9" s="505"/>
      <c r="E9" s="354" t="s">
        <v>1351</v>
      </c>
      <c r="F9" s="347"/>
      <c r="G9" s="353" t="s">
        <v>56</v>
      </c>
      <c r="H9" s="352" t="s">
        <v>54</v>
      </c>
    </row>
    <row r="10" spans="1:8" ht="31.9" customHeight="1">
      <c r="A10" s="171" t="s">
        <v>1278</v>
      </c>
      <c r="B10" s="349">
        <v>76795.42</v>
      </c>
      <c r="C10" s="350">
        <v>119406.44</v>
      </c>
      <c r="D10" s="350">
        <v>45421.01</v>
      </c>
      <c r="E10" s="345">
        <v>193855.93</v>
      </c>
      <c r="F10" s="350">
        <v>177744.04</v>
      </c>
      <c r="G10" s="364">
        <v>120448.52</v>
      </c>
      <c r="H10" s="364">
        <v>153321.10999999999</v>
      </c>
    </row>
    <row r="11" spans="1:8" ht="31.9" customHeight="1">
      <c r="A11" s="220" t="s">
        <v>1279</v>
      </c>
      <c r="B11" s="163">
        <v>2019</v>
      </c>
      <c r="C11" s="69" t="s">
        <v>1314</v>
      </c>
      <c r="D11" s="69" t="s">
        <v>1314</v>
      </c>
      <c r="E11" s="105">
        <v>2019</v>
      </c>
      <c r="F11" s="163">
        <v>2019</v>
      </c>
      <c r="G11" s="105" t="s">
        <v>1334</v>
      </c>
      <c r="H11" s="105" t="s">
        <v>1346</v>
      </c>
    </row>
    <row r="12" spans="1:8" ht="31.9" customHeight="1">
      <c r="A12" s="220" t="s">
        <v>1280</v>
      </c>
      <c r="B12" s="69">
        <v>45</v>
      </c>
      <c r="C12" s="163">
        <v>40</v>
      </c>
      <c r="D12" s="163">
        <v>24</v>
      </c>
      <c r="E12" s="105">
        <v>130</v>
      </c>
      <c r="F12" s="163">
        <v>112</v>
      </c>
      <c r="G12" s="105" t="s">
        <v>1335</v>
      </c>
      <c r="H12" s="105">
        <v>103</v>
      </c>
    </row>
    <row r="13" spans="1:8" ht="31.9" customHeight="1">
      <c r="A13" s="220" t="s">
        <v>1281</v>
      </c>
      <c r="B13" s="69" t="s">
        <v>1306</v>
      </c>
      <c r="C13" s="69" t="s">
        <v>1315</v>
      </c>
      <c r="D13" s="224" t="s">
        <v>1316</v>
      </c>
      <c r="E13" s="105" t="s">
        <v>1282</v>
      </c>
      <c r="F13" s="69" t="s">
        <v>1327</v>
      </c>
      <c r="G13" s="105" t="s">
        <v>1336</v>
      </c>
      <c r="H13" s="105" t="s">
        <v>1347</v>
      </c>
    </row>
    <row r="14" spans="1:8" ht="31.9" customHeight="1">
      <c r="A14" s="171" t="s">
        <v>1283</v>
      </c>
      <c r="B14" s="70" t="s">
        <v>1307</v>
      </c>
      <c r="C14" s="70" t="s">
        <v>1317</v>
      </c>
      <c r="D14" s="70" t="s">
        <v>1318</v>
      </c>
      <c r="E14" s="172" t="s">
        <v>1284</v>
      </c>
      <c r="F14" s="70" t="s">
        <v>1284</v>
      </c>
      <c r="G14" s="172" t="s">
        <v>1337</v>
      </c>
      <c r="H14" s="172" t="s">
        <v>1348</v>
      </c>
    </row>
    <row r="15" spans="1:8" ht="31.9" customHeight="1">
      <c r="A15" s="220" t="s">
        <v>1285</v>
      </c>
      <c r="B15" s="348">
        <v>43690</v>
      </c>
      <c r="C15" s="69" t="s">
        <v>1319</v>
      </c>
      <c r="D15" s="69" t="s">
        <v>1320</v>
      </c>
      <c r="E15" s="346">
        <v>43682</v>
      </c>
      <c r="F15" s="69" t="s">
        <v>1328</v>
      </c>
      <c r="G15" s="105">
        <v>2019</v>
      </c>
      <c r="H15" s="346">
        <v>43690</v>
      </c>
    </row>
    <row r="16" spans="1:8" ht="31.9" customHeight="1">
      <c r="A16" s="220" t="s">
        <v>1286</v>
      </c>
      <c r="B16" s="69" t="s">
        <v>1308</v>
      </c>
      <c r="C16" s="69" t="s">
        <v>1321</v>
      </c>
      <c r="D16" s="69" t="s">
        <v>1322</v>
      </c>
      <c r="E16" s="105" t="s">
        <v>1287</v>
      </c>
      <c r="F16" s="69" t="s">
        <v>1329</v>
      </c>
      <c r="G16" s="105" t="s">
        <v>1338</v>
      </c>
      <c r="H16" s="105" t="s">
        <v>1346</v>
      </c>
    </row>
    <row r="17" spans="1:8" ht="31.9" customHeight="1">
      <c r="A17" s="220" t="s">
        <v>1288</v>
      </c>
      <c r="B17" s="69" t="s">
        <v>88</v>
      </c>
      <c r="C17" s="69" t="s">
        <v>152</v>
      </c>
      <c r="D17" s="69" t="s">
        <v>152</v>
      </c>
      <c r="E17" s="105" t="s">
        <v>51</v>
      </c>
      <c r="F17" s="69" t="s">
        <v>51</v>
      </c>
      <c r="G17" s="105" t="s">
        <v>1339</v>
      </c>
      <c r="H17" s="105" t="s">
        <v>152</v>
      </c>
    </row>
    <row r="18" spans="1:8" ht="31.9" customHeight="1">
      <c r="A18" s="220" t="s">
        <v>1289</v>
      </c>
      <c r="B18" s="69" t="s">
        <v>51</v>
      </c>
      <c r="C18" s="69" t="s">
        <v>153</v>
      </c>
      <c r="D18" s="69" t="s">
        <v>153</v>
      </c>
      <c r="E18" s="105" t="s">
        <v>88</v>
      </c>
      <c r="F18" s="69" t="s">
        <v>88</v>
      </c>
      <c r="G18" s="105"/>
      <c r="H18" s="105" t="s">
        <v>152</v>
      </c>
    </row>
    <row r="19" spans="1:8" ht="31.9" customHeight="1">
      <c r="A19" s="220" t="s">
        <v>1290</v>
      </c>
      <c r="B19" s="69" t="s">
        <v>88</v>
      </c>
      <c r="C19" s="69" t="s">
        <v>153</v>
      </c>
      <c r="D19" s="69" t="s">
        <v>153</v>
      </c>
      <c r="E19" s="105" t="s">
        <v>51</v>
      </c>
      <c r="F19" s="69" t="s">
        <v>51</v>
      </c>
      <c r="G19" s="105"/>
      <c r="H19" s="105" t="s">
        <v>152</v>
      </c>
    </row>
    <row r="20" spans="1:8" ht="40.9" customHeight="1">
      <c r="A20" s="220" t="s">
        <v>1291</v>
      </c>
      <c r="B20" s="163" t="s">
        <v>88</v>
      </c>
      <c r="C20" s="69" t="s">
        <v>152</v>
      </c>
      <c r="D20" s="69" t="s">
        <v>152</v>
      </c>
      <c r="E20" s="105" t="s">
        <v>88</v>
      </c>
      <c r="F20" s="69" t="s">
        <v>88</v>
      </c>
      <c r="G20" s="105" t="s">
        <v>1340</v>
      </c>
      <c r="H20" s="105" t="s">
        <v>1346</v>
      </c>
    </row>
    <row r="21" spans="1:8" ht="31.9" customHeight="1">
      <c r="A21" s="220" t="s">
        <v>1292</v>
      </c>
      <c r="B21" s="163" t="s">
        <v>88</v>
      </c>
      <c r="C21" s="69" t="s">
        <v>152</v>
      </c>
      <c r="D21" s="69" t="s">
        <v>152</v>
      </c>
      <c r="E21" s="105" t="s">
        <v>88</v>
      </c>
      <c r="F21" s="69" t="s">
        <v>88</v>
      </c>
      <c r="G21" s="105" t="s">
        <v>1340</v>
      </c>
      <c r="H21" s="105" t="s">
        <v>152</v>
      </c>
    </row>
    <row r="22" spans="1:8" ht="31.9" customHeight="1">
      <c r="A22" s="220" t="s">
        <v>1293</v>
      </c>
      <c r="B22" s="163" t="s">
        <v>88</v>
      </c>
      <c r="C22" s="69" t="s">
        <v>152</v>
      </c>
      <c r="D22" s="69" t="s">
        <v>152</v>
      </c>
      <c r="E22" s="105" t="s">
        <v>88</v>
      </c>
      <c r="F22" s="69" t="s">
        <v>88</v>
      </c>
      <c r="G22" s="105" t="s">
        <v>1340</v>
      </c>
      <c r="H22" s="105" t="s">
        <v>152</v>
      </c>
    </row>
    <row r="23" spans="1:8" ht="53.45" customHeight="1">
      <c r="A23" s="220" t="s">
        <v>1294</v>
      </c>
      <c r="B23" s="69" t="s">
        <v>1309</v>
      </c>
      <c r="C23" s="69" t="s">
        <v>1323</v>
      </c>
      <c r="D23" s="69" t="s">
        <v>1323</v>
      </c>
      <c r="E23" s="105" t="s">
        <v>1295</v>
      </c>
      <c r="F23" s="69" t="s">
        <v>1330</v>
      </c>
      <c r="G23" s="105"/>
      <c r="H23" s="105" t="s">
        <v>1349</v>
      </c>
    </row>
    <row r="24" spans="1:8" ht="44.45" customHeight="1">
      <c r="A24" s="220" t="s">
        <v>1296</v>
      </c>
      <c r="B24" s="163" t="s">
        <v>1310</v>
      </c>
      <c r="C24" s="69" t="s">
        <v>1324</v>
      </c>
      <c r="D24" s="69" t="s">
        <v>1325</v>
      </c>
      <c r="E24" s="105" t="s">
        <v>1297</v>
      </c>
      <c r="F24" s="69" t="s">
        <v>1331</v>
      </c>
      <c r="G24" s="105" t="s">
        <v>1341</v>
      </c>
      <c r="H24" s="105" t="s">
        <v>1350</v>
      </c>
    </row>
    <row r="25" spans="1:8" ht="80.45" customHeight="1">
      <c r="A25" s="220" t="s">
        <v>1298</v>
      </c>
      <c r="B25" s="163" t="s">
        <v>1311</v>
      </c>
      <c r="C25" s="69" t="s">
        <v>1311</v>
      </c>
      <c r="D25" s="69" t="s">
        <v>1311</v>
      </c>
      <c r="E25" s="105" t="s">
        <v>1299</v>
      </c>
      <c r="F25" s="163" t="s">
        <v>1332</v>
      </c>
      <c r="G25" s="105" t="s">
        <v>1342</v>
      </c>
      <c r="H25" s="105" t="s">
        <v>1346</v>
      </c>
    </row>
    <row r="26" spans="1:8" ht="97.15" customHeight="1">
      <c r="A26" s="220" t="s">
        <v>1300</v>
      </c>
      <c r="B26" s="163" t="s">
        <v>1312</v>
      </c>
      <c r="C26" s="69" t="s">
        <v>1312</v>
      </c>
      <c r="D26" s="69" t="s">
        <v>1312</v>
      </c>
      <c r="E26" s="105" t="s">
        <v>1301</v>
      </c>
      <c r="F26" s="163" t="s">
        <v>1333</v>
      </c>
      <c r="G26" s="105" t="s">
        <v>1343</v>
      </c>
      <c r="H26" s="105" t="s">
        <v>1346</v>
      </c>
    </row>
    <row r="27" spans="1:8" ht="51.6" customHeight="1">
      <c r="A27" s="220" t="s">
        <v>1302</v>
      </c>
      <c r="B27" s="163" t="s">
        <v>197</v>
      </c>
      <c r="C27" s="69" t="s">
        <v>152</v>
      </c>
      <c r="D27" s="69" t="s">
        <v>152</v>
      </c>
      <c r="E27" s="105" t="s">
        <v>88</v>
      </c>
      <c r="F27" s="69" t="s">
        <v>88</v>
      </c>
      <c r="G27" s="105" t="s">
        <v>1340</v>
      </c>
      <c r="H27" s="105" t="s">
        <v>1346</v>
      </c>
    </row>
    <row r="28" spans="1:8" ht="31.9" customHeight="1">
      <c r="A28" s="220" t="s">
        <v>1303</v>
      </c>
      <c r="B28" s="163" t="s">
        <v>51</v>
      </c>
      <c r="C28" s="69" t="s">
        <v>153</v>
      </c>
      <c r="D28" s="69" t="s">
        <v>153</v>
      </c>
      <c r="E28" s="105" t="s">
        <v>51</v>
      </c>
      <c r="F28" s="69" t="s">
        <v>51</v>
      </c>
      <c r="G28" s="105" t="s">
        <v>1344</v>
      </c>
      <c r="H28" s="105" t="s">
        <v>153</v>
      </c>
    </row>
    <row r="30" spans="1:8">
      <c r="A30" s="417" t="s">
        <v>1459</v>
      </c>
    </row>
    <row r="32" spans="1:8">
      <c r="A32" s="343" t="s">
        <v>1304</v>
      </c>
    </row>
  </sheetData>
  <mergeCells count="4">
    <mergeCell ref="A7:A9"/>
    <mergeCell ref="B7:H7"/>
    <mergeCell ref="B8:B9"/>
    <mergeCell ref="C8:D9"/>
  </mergeCells>
  <pageMargins left="0.70866141732283472" right="0.70866141732283472" top="0.74803149606299213" bottom="0.74803149606299213" header="0.31496062992125984" footer="0.31496062992125984"/>
  <pageSetup paperSize="9" scale="65" orientation="landscape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6:F1226"/>
  <sheetViews>
    <sheetView view="pageBreakPreview" topLeftCell="A693" zoomScale="110" zoomScaleNormal="110" zoomScaleSheetLayoutView="110" workbookViewId="0">
      <selection activeCell="D705" sqref="D705:D707"/>
    </sheetView>
  </sheetViews>
  <sheetFormatPr defaultRowHeight="12.75"/>
  <cols>
    <col min="1" max="1" width="5.5703125" style="5" customWidth="1"/>
    <col min="2" max="2" width="47.5703125" style="12" customWidth="1"/>
    <col min="3" max="3" width="15.42578125" style="6" customWidth="1"/>
    <col min="4" max="4" width="18.42578125" style="21" customWidth="1"/>
    <col min="5" max="5" width="1.5703125" customWidth="1"/>
    <col min="6" max="6" width="11.85546875" bestFit="1" customWidth="1"/>
  </cols>
  <sheetData>
    <row r="6" spans="1:4">
      <c r="A6" s="7" t="s">
        <v>544</v>
      </c>
      <c r="D6" s="30"/>
    </row>
    <row r="8" spans="1:4">
      <c r="A8" s="511" t="s">
        <v>1</v>
      </c>
      <c r="B8" s="511"/>
      <c r="C8" s="511"/>
      <c r="D8" s="511"/>
    </row>
    <row r="9" spans="1:4" ht="25.5">
      <c r="A9" s="3" t="s">
        <v>11</v>
      </c>
      <c r="B9" s="3" t="s">
        <v>12</v>
      </c>
      <c r="C9" s="3" t="s">
        <v>13</v>
      </c>
      <c r="D9" s="39" t="s">
        <v>14</v>
      </c>
    </row>
    <row r="10" spans="1:4" ht="12.75" customHeight="1">
      <c r="A10" s="491" t="s">
        <v>567</v>
      </c>
      <c r="B10" s="492"/>
      <c r="C10" s="492"/>
      <c r="D10" s="493"/>
    </row>
    <row r="11" spans="1:4" ht="12.75" customHeight="1">
      <c r="A11" s="70">
        <v>1</v>
      </c>
      <c r="B11" s="109" t="s">
        <v>568</v>
      </c>
      <c r="C11" s="69">
        <v>2020</v>
      </c>
      <c r="D11" s="131">
        <v>1549.8</v>
      </c>
    </row>
    <row r="12" spans="1:4" ht="12.75" customHeight="1">
      <c r="A12" s="70">
        <f>A11+1</f>
        <v>2</v>
      </c>
      <c r="B12" s="109" t="s">
        <v>569</v>
      </c>
      <c r="C12" s="69">
        <v>2020</v>
      </c>
      <c r="D12" s="131">
        <v>519</v>
      </c>
    </row>
    <row r="13" spans="1:4" ht="12.75" customHeight="1">
      <c r="A13" s="70">
        <f t="shared" ref="A13:A54" si="0">A12+1</f>
        <v>3</v>
      </c>
      <c r="B13" s="109" t="s">
        <v>1233</v>
      </c>
      <c r="C13" s="69">
        <v>2021</v>
      </c>
      <c r="D13" s="131">
        <v>2712</v>
      </c>
    </row>
    <row r="14" spans="1:4" ht="12.75" customHeight="1">
      <c r="A14" s="70">
        <f t="shared" si="0"/>
        <v>4</v>
      </c>
      <c r="B14" s="109" t="s">
        <v>1234</v>
      </c>
      <c r="C14" s="69">
        <v>2021</v>
      </c>
      <c r="D14" s="131">
        <v>1708</v>
      </c>
    </row>
    <row r="15" spans="1:4" ht="12.75" customHeight="1">
      <c r="A15" s="70">
        <f t="shared" si="0"/>
        <v>5</v>
      </c>
      <c r="B15" s="109" t="s">
        <v>570</v>
      </c>
      <c r="C15" s="69">
        <v>2021</v>
      </c>
      <c r="D15" s="131">
        <v>1926.55</v>
      </c>
    </row>
    <row r="16" spans="1:4" ht="12.75" customHeight="1">
      <c r="A16" s="70">
        <f t="shared" si="0"/>
        <v>6</v>
      </c>
      <c r="B16" s="109" t="s">
        <v>570</v>
      </c>
      <c r="C16" s="69">
        <v>2021</v>
      </c>
      <c r="D16" s="131">
        <v>1945.65</v>
      </c>
    </row>
    <row r="17" spans="1:4" ht="12.75" customHeight="1">
      <c r="A17" s="70">
        <f t="shared" si="0"/>
        <v>7</v>
      </c>
      <c r="B17" s="109" t="s">
        <v>571</v>
      </c>
      <c r="C17" s="69">
        <v>2021</v>
      </c>
      <c r="D17" s="131">
        <v>3600</v>
      </c>
    </row>
    <row r="18" spans="1:4" ht="12.75" customHeight="1">
      <c r="A18" s="70">
        <f t="shared" si="0"/>
        <v>8</v>
      </c>
      <c r="B18" s="109" t="s">
        <v>572</v>
      </c>
      <c r="C18" s="69">
        <v>2021</v>
      </c>
      <c r="D18" s="131">
        <v>264</v>
      </c>
    </row>
    <row r="19" spans="1:4" ht="12.75" customHeight="1">
      <c r="A19" s="70">
        <f t="shared" si="0"/>
        <v>9</v>
      </c>
      <c r="B19" s="109" t="s">
        <v>1235</v>
      </c>
      <c r="C19" s="69">
        <v>2021</v>
      </c>
      <c r="D19" s="131">
        <v>990</v>
      </c>
    </row>
    <row r="20" spans="1:4" ht="12.75" customHeight="1">
      <c r="A20" s="70">
        <f t="shared" si="0"/>
        <v>10</v>
      </c>
      <c r="B20" s="109" t="s">
        <v>573</v>
      </c>
      <c r="C20" s="69">
        <v>2022</v>
      </c>
      <c r="D20" s="131">
        <v>1720</v>
      </c>
    </row>
    <row r="21" spans="1:4" ht="12.75" customHeight="1">
      <c r="A21" s="70">
        <f t="shared" si="0"/>
        <v>11</v>
      </c>
      <c r="B21" s="109" t="s">
        <v>1236</v>
      </c>
      <c r="C21" s="69">
        <v>2022</v>
      </c>
      <c r="D21" s="131">
        <v>959.4</v>
      </c>
    </row>
    <row r="22" spans="1:4" ht="12.75" customHeight="1">
      <c r="A22" s="70">
        <f t="shared" si="0"/>
        <v>12</v>
      </c>
      <c r="B22" s="109" t="s">
        <v>1237</v>
      </c>
      <c r="C22" s="69">
        <v>2022</v>
      </c>
      <c r="D22" s="131">
        <v>2970.45</v>
      </c>
    </row>
    <row r="23" spans="1:4" ht="12.75" customHeight="1">
      <c r="A23" s="70">
        <f t="shared" si="0"/>
        <v>13</v>
      </c>
      <c r="B23" s="109" t="s">
        <v>1238</v>
      </c>
      <c r="C23" s="69">
        <v>2022</v>
      </c>
      <c r="D23" s="131">
        <v>2183</v>
      </c>
    </row>
    <row r="24" spans="1:4" ht="12.75" customHeight="1">
      <c r="A24" s="70">
        <f t="shared" si="0"/>
        <v>14</v>
      </c>
      <c r="B24" s="109" t="s">
        <v>1239</v>
      </c>
      <c r="C24" s="69">
        <v>2022</v>
      </c>
      <c r="D24" s="131">
        <v>3148.77</v>
      </c>
    </row>
    <row r="25" spans="1:4" ht="12.75" customHeight="1">
      <c r="A25" s="70">
        <f t="shared" si="0"/>
        <v>15</v>
      </c>
      <c r="B25" s="109" t="s">
        <v>961</v>
      </c>
      <c r="C25" s="69">
        <v>2022</v>
      </c>
      <c r="D25" s="131">
        <v>2600</v>
      </c>
    </row>
    <row r="26" spans="1:4" ht="12.75" customHeight="1">
      <c r="A26" s="70">
        <f t="shared" si="0"/>
        <v>16</v>
      </c>
      <c r="B26" s="109" t="s">
        <v>569</v>
      </c>
      <c r="C26" s="69">
        <v>2022</v>
      </c>
      <c r="D26" s="131">
        <v>519</v>
      </c>
    </row>
    <row r="27" spans="1:4" ht="12.75" customHeight="1">
      <c r="A27" s="70">
        <f t="shared" si="0"/>
        <v>17</v>
      </c>
      <c r="B27" s="109" t="s">
        <v>962</v>
      </c>
      <c r="C27" s="69">
        <v>2022</v>
      </c>
      <c r="D27" s="131">
        <v>2952</v>
      </c>
    </row>
    <row r="28" spans="1:4" ht="12.75" customHeight="1">
      <c r="A28" s="70">
        <f t="shared" si="0"/>
        <v>18</v>
      </c>
      <c r="B28" s="109" t="s">
        <v>891</v>
      </c>
      <c r="C28" s="69">
        <v>2023</v>
      </c>
      <c r="D28" s="131">
        <v>1356.94</v>
      </c>
    </row>
    <row r="29" spans="1:4" ht="12.75" customHeight="1">
      <c r="A29" s="70">
        <f t="shared" si="0"/>
        <v>19</v>
      </c>
      <c r="B29" s="109" t="s">
        <v>1240</v>
      </c>
      <c r="C29" s="69">
        <v>2024</v>
      </c>
      <c r="D29" s="131">
        <v>67272.23</v>
      </c>
    </row>
    <row r="30" spans="1:4" ht="12.75" customHeight="1">
      <c r="A30" s="70">
        <f t="shared" si="0"/>
        <v>20</v>
      </c>
      <c r="B30" s="109" t="s">
        <v>1241</v>
      </c>
      <c r="C30" s="69">
        <v>2024</v>
      </c>
      <c r="D30" s="131">
        <v>4042.77</v>
      </c>
    </row>
    <row r="31" spans="1:4" ht="12.75" customHeight="1">
      <c r="A31" s="70">
        <f t="shared" si="0"/>
        <v>21</v>
      </c>
      <c r="B31" s="109" t="s">
        <v>1242</v>
      </c>
      <c r="C31" s="69">
        <v>2024</v>
      </c>
      <c r="D31" s="131">
        <v>437.88</v>
      </c>
    </row>
    <row r="32" spans="1:4" ht="12.75" customHeight="1">
      <c r="A32" s="70">
        <f t="shared" si="0"/>
        <v>22</v>
      </c>
      <c r="B32" s="112" t="s">
        <v>1243</v>
      </c>
      <c r="C32" s="92">
        <v>2020</v>
      </c>
      <c r="D32" s="131">
        <v>42693.07</v>
      </c>
    </row>
    <row r="33" spans="1:4" ht="12.75" customHeight="1">
      <c r="A33" s="70">
        <f t="shared" si="0"/>
        <v>23</v>
      </c>
      <c r="B33" s="109" t="s">
        <v>574</v>
      </c>
      <c r="C33" s="69">
        <v>2021</v>
      </c>
      <c r="D33" s="131">
        <v>31000</v>
      </c>
    </row>
    <row r="34" spans="1:4" ht="12.75" customHeight="1">
      <c r="A34" s="70">
        <f t="shared" si="0"/>
        <v>24</v>
      </c>
      <c r="B34" s="141" t="s">
        <v>1244</v>
      </c>
      <c r="C34" s="224">
        <v>2022</v>
      </c>
      <c r="D34" s="320">
        <v>44424.56</v>
      </c>
    </row>
    <row r="35" spans="1:4" ht="12.75" customHeight="1">
      <c r="A35" s="70">
        <f t="shared" si="0"/>
        <v>25</v>
      </c>
      <c r="B35" s="141" t="s">
        <v>1245</v>
      </c>
      <c r="C35" s="224">
        <v>2022</v>
      </c>
      <c r="D35" s="320">
        <v>13959.1</v>
      </c>
    </row>
    <row r="36" spans="1:4" ht="12.75" customHeight="1">
      <c r="A36" s="70">
        <f t="shared" si="0"/>
        <v>26</v>
      </c>
      <c r="B36" s="141" t="s">
        <v>1246</v>
      </c>
      <c r="C36" s="224">
        <v>2022</v>
      </c>
      <c r="D36" s="320">
        <v>14902.64</v>
      </c>
    </row>
    <row r="37" spans="1:4" ht="12.75" customHeight="1">
      <c r="A37" s="70">
        <f t="shared" si="0"/>
        <v>27</v>
      </c>
      <c r="B37" s="141" t="s">
        <v>1247</v>
      </c>
      <c r="C37" s="224">
        <v>2022</v>
      </c>
      <c r="D37" s="320">
        <v>23302.68</v>
      </c>
    </row>
    <row r="38" spans="1:4" ht="12.75" customHeight="1">
      <c r="A38" s="70">
        <f t="shared" si="0"/>
        <v>28</v>
      </c>
      <c r="B38" s="141" t="s">
        <v>1248</v>
      </c>
      <c r="C38" s="224">
        <v>2022</v>
      </c>
      <c r="D38" s="320">
        <v>11042.94</v>
      </c>
    </row>
    <row r="39" spans="1:4" ht="12.75" customHeight="1">
      <c r="A39" s="70">
        <f t="shared" si="0"/>
        <v>29</v>
      </c>
      <c r="B39" s="141" t="s">
        <v>1249</v>
      </c>
      <c r="C39" s="224">
        <v>2022</v>
      </c>
      <c r="D39" s="320">
        <v>10957.24</v>
      </c>
    </row>
    <row r="40" spans="1:4" ht="12.75" customHeight="1">
      <c r="A40" s="70">
        <f t="shared" si="0"/>
        <v>30</v>
      </c>
      <c r="B40" s="141" t="s">
        <v>963</v>
      </c>
      <c r="C40" s="224">
        <v>2022</v>
      </c>
      <c r="D40" s="320">
        <v>10699.77</v>
      </c>
    </row>
    <row r="41" spans="1:4" ht="12.75" customHeight="1">
      <c r="A41" s="70">
        <f t="shared" si="0"/>
        <v>31</v>
      </c>
      <c r="B41" s="141" t="s">
        <v>965</v>
      </c>
      <c r="C41" s="224">
        <v>2022</v>
      </c>
      <c r="D41" s="320">
        <v>4918.7700000000004</v>
      </c>
    </row>
    <row r="42" spans="1:4" ht="12.75" customHeight="1">
      <c r="A42" s="70">
        <f t="shared" si="0"/>
        <v>32</v>
      </c>
      <c r="B42" s="141" t="s">
        <v>964</v>
      </c>
      <c r="C42" s="224">
        <v>2022</v>
      </c>
      <c r="D42" s="320">
        <v>9587.85</v>
      </c>
    </row>
    <row r="43" spans="1:4" ht="12.75" customHeight="1">
      <c r="A43" s="70">
        <f t="shared" si="0"/>
        <v>33</v>
      </c>
      <c r="B43" s="141" t="s">
        <v>1250</v>
      </c>
      <c r="C43" s="224">
        <v>2022</v>
      </c>
      <c r="D43" s="320">
        <v>51790</v>
      </c>
    </row>
    <row r="44" spans="1:4" ht="12.75" customHeight="1">
      <c r="A44" s="70">
        <f t="shared" si="0"/>
        <v>34</v>
      </c>
      <c r="B44" s="141" t="s">
        <v>1251</v>
      </c>
      <c r="C44" s="224">
        <v>2022</v>
      </c>
      <c r="D44" s="320">
        <v>34579.949999999997</v>
      </c>
    </row>
    <row r="45" spans="1:4" ht="12.75" customHeight="1">
      <c r="A45" s="70">
        <f t="shared" si="0"/>
        <v>35</v>
      </c>
      <c r="B45" s="141" t="s">
        <v>892</v>
      </c>
      <c r="C45" s="224">
        <v>2023</v>
      </c>
      <c r="D45" s="320">
        <v>125845.82</v>
      </c>
    </row>
    <row r="46" spans="1:4" ht="12.75" customHeight="1">
      <c r="A46" s="70">
        <f t="shared" si="0"/>
        <v>36</v>
      </c>
      <c r="B46" s="141" t="s">
        <v>1252</v>
      </c>
      <c r="C46" s="224">
        <v>2024</v>
      </c>
      <c r="D46" s="320">
        <v>12818.4</v>
      </c>
    </row>
    <row r="47" spans="1:4" ht="12.75" customHeight="1">
      <c r="A47" s="70">
        <f t="shared" si="0"/>
        <v>37</v>
      </c>
      <c r="B47" s="141" t="s">
        <v>575</v>
      </c>
      <c r="C47" s="224">
        <v>2021</v>
      </c>
      <c r="D47" s="320">
        <v>11699.76</v>
      </c>
    </row>
    <row r="48" spans="1:4" ht="12.75" customHeight="1">
      <c r="A48" s="70">
        <f t="shared" si="0"/>
        <v>38</v>
      </c>
      <c r="B48" s="109" t="s">
        <v>576</v>
      </c>
      <c r="C48" s="69">
        <v>2021</v>
      </c>
      <c r="D48" s="131">
        <v>10595.22</v>
      </c>
    </row>
    <row r="49" spans="1:5" ht="12.75" customHeight="1">
      <c r="A49" s="70">
        <f t="shared" si="0"/>
        <v>39</v>
      </c>
      <c r="B49" s="109" t="s">
        <v>577</v>
      </c>
      <c r="C49" s="69">
        <v>2022</v>
      </c>
      <c r="D49" s="131">
        <v>11660.4</v>
      </c>
    </row>
    <row r="50" spans="1:5" ht="12.75" customHeight="1">
      <c r="A50" s="70">
        <f t="shared" si="0"/>
        <v>40</v>
      </c>
      <c r="B50" s="109" t="s">
        <v>577</v>
      </c>
      <c r="C50" s="69">
        <v>2022</v>
      </c>
      <c r="D50" s="131">
        <v>11660.4</v>
      </c>
    </row>
    <row r="51" spans="1:5" ht="12.75" customHeight="1">
      <c r="A51" s="70">
        <f t="shared" si="0"/>
        <v>41</v>
      </c>
      <c r="B51" s="109" t="s">
        <v>578</v>
      </c>
      <c r="C51" s="69">
        <v>2022</v>
      </c>
      <c r="D51" s="131">
        <v>13058.87</v>
      </c>
    </row>
    <row r="52" spans="1:5" ht="12.75" customHeight="1">
      <c r="A52" s="70">
        <f t="shared" si="0"/>
        <v>42</v>
      </c>
      <c r="B52" s="109" t="s">
        <v>579</v>
      </c>
      <c r="C52" s="69">
        <v>2022</v>
      </c>
      <c r="D52" s="131">
        <v>26186.7</v>
      </c>
    </row>
    <row r="53" spans="1:5" ht="12.75" customHeight="1">
      <c r="A53" s="70">
        <f t="shared" si="0"/>
        <v>43</v>
      </c>
      <c r="B53" s="109" t="s">
        <v>1253</v>
      </c>
      <c r="C53" s="69">
        <v>2022</v>
      </c>
      <c r="D53" s="131">
        <v>13136.98</v>
      </c>
    </row>
    <row r="54" spans="1:5" ht="12.75" customHeight="1">
      <c r="A54" s="70">
        <f t="shared" si="0"/>
        <v>44</v>
      </c>
      <c r="B54" s="109" t="s">
        <v>1254</v>
      </c>
      <c r="C54" s="69">
        <v>2022</v>
      </c>
      <c r="D54" s="131">
        <v>4881.82</v>
      </c>
    </row>
    <row r="55" spans="1:5" s="5" customFormat="1">
      <c r="A55" s="2"/>
      <c r="B55" s="8" t="s">
        <v>0</v>
      </c>
      <c r="C55" s="2"/>
      <c r="D55" s="25">
        <f>SUM(D11:D54)</f>
        <v>650780.38</v>
      </c>
      <c r="E55" s="247"/>
    </row>
    <row r="56" spans="1:5" ht="13.5" customHeight="1">
      <c r="A56" s="491" t="s">
        <v>540</v>
      </c>
      <c r="B56" s="492"/>
      <c r="C56" s="492"/>
      <c r="D56" s="493"/>
      <c r="E56" s="38"/>
    </row>
    <row r="57" spans="1:5">
      <c r="A57" s="70">
        <v>1</v>
      </c>
      <c r="B57" s="108" t="s">
        <v>552</v>
      </c>
      <c r="C57" s="70">
        <v>2019</v>
      </c>
      <c r="D57" s="356">
        <v>999</v>
      </c>
    </row>
    <row r="58" spans="1:5">
      <c r="A58" s="69">
        <v>2</v>
      </c>
      <c r="B58" s="109" t="s">
        <v>553</v>
      </c>
      <c r="C58" s="69">
        <v>2019</v>
      </c>
      <c r="D58" s="131">
        <v>409</v>
      </c>
    </row>
    <row r="59" spans="1:5">
      <c r="A59" s="69">
        <v>3</v>
      </c>
      <c r="B59" s="109" t="s">
        <v>554</v>
      </c>
      <c r="C59" s="69">
        <v>2020</v>
      </c>
      <c r="D59" s="131">
        <v>1521.51</v>
      </c>
    </row>
    <row r="60" spans="1:5">
      <c r="A60" s="69">
        <v>4</v>
      </c>
      <c r="B60" s="109" t="s">
        <v>966</v>
      </c>
      <c r="C60" s="69">
        <v>2020</v>
      </c>
      <c r="D60" s="131">
        <v>1837.19</v>
      </c>
    </row>
    <row r="61" spans="1:5">
      <c r="A61" s="69">
        <v>5</v>
      </c>
      <c r="B61" s="109" t="s">
        <v>552</v>
      </c>
      <c r="C61" s="69">
        <v>2021</v>
      </c>
      <c r="D61" s="131">
        <v>1429</v>
      </c>
    </row>
    <row r="62" spans="1:5">
      <c r="A62" s="69">
        <v>6</v>
      </c>
      <c r="B62" s="109" t="s">
        <v>552</v>
      </c>
      <c r="C62" s="69">
        <v>2021</v>
      </c>
      <c r="D62" s="131">
        <v>964</v>
      </c>
    </row>
    <row r="63" spans="1:5">
      <c r="A63" s="69">
        <v>7</v>
      </c>
      <c r="B63" s="109" t="s">
        <v>555</v>
      </c>
      <c r="C63" s="69">
        <v>2021</v>
      </c>
      <c r="D63" s="131">
        <v>569</v>
      </c>
    </row>
    <row r="64" spans="1:5">
      <c r="A64" s="69">
        <v>8</v>
      </c>
      <c r="B64" s="109" t="s">
        <v>554</v>
      </c>
      <c r="C64" s="69">
        <v>2021</v>
      </c>
      <c r="D64" s="131">
        <v>2250</v>
      </c>
    </row>
    <row r="65" spans="1:4">
      <c r="A65" s="69">
        <v>9</v>
      </c>
      <c r="B65" s="230" t="s">
        <v>550</v>
      </c>
      <c r="C65" s="111">
        <v>2022</v>
      </c>
      <c r="D65" s="232">
        <v>2370</v>
      </c>
    </row>
    <row r="66" spans="1:4">
      <c r="A66" s="69">
        <v>10</v>
      </c>
      <c r="B66" s="109" t="s">
        <v>550</v>
      </c>
      <c r="C66" s="69">
        <v>2022</v>
      </c>
      <c r="D66" s="131">
        <v>2370</v>
      </c>
    </row>
    <row r="67" spans="1:4">
      <c r="A67" s="69">
        <v>11</v>
      </c>
      <c r="B67" s="109" t="s">
        <v>558</v>
      </c>
      <c r="C67" s="69">
        <v>2022</v>
      </c>
      <c r="D67" s="131">
        <v>9600</v>
      </c>
    </row>
    <row r="68" spans="1:4">
      <c r="A68" s="69">
        <v>12</v>
      </c>
      <c r="B68" s="109" t="s">
        <v>550</v>
      </c>
      <c r="C68" s="69">
        <v>2022</v>
      </c>
      <c r="D68" s="131">
        <v>2435</v>
      </c>
    </row>
    <row r="69" spans="1:4">
      <c r="A69" s="69">
        <v>13</v>
      </c>
      <c r="B69" s="109" t="s">
        <v>550</v>
      </c>
      <c r="C69" s="69">
        <v>2022</v>
      </c>
      <c r="D69" s="131">
        <v>2377</v>
      </c>
    </row>
    <row r="70" spans="1:4">
      <c r="A70" s="69">
        <v>14</v>
      </c>
      <c r="B70" s="109" t="s">
        <v>552</v>
      </c>
      <c r="C70" s="69">
        <v>2022</v>
      </c>
      <c r="D70" s="131">
        <v>1399</v>
      </c>
    </row>
    <row r="71" spans="1:4">
      <c r="A71" s="69">
        <v>15</v>
      </c>
      <c r="B71" s="109" t="s">
        <v>554</v>
      </c>
      <c r="C71" s="69">
        <v>2022</v>
      </c>
      <c r="D71" s="131">
        <v>2250</v>
      </c>
    </row>
    <row r="72" spans="1:4">
      <c r="A72" s="69">
        <v>16</v>
      </c>
      <c r="B72" s="109" t="s">
        <v>550</v>
      </c>
      <c r="C72" s="69">
        <v>2022</v>
      </c>
      <c r="D72" s="131">
        <v>2058</v>
      </c>
    </row>
    <row r="73" spans="1:4">
      <c r="A73" s="69">
        <v>17</v>
      </c>
      <c r="B73" s="109" t="s">
        <v>550</v>
      </c>
      <c r="C73" s="69">
        <v>2022</v>
      </c>
      <c r="D73" s="131">
        <v>2049</v>
      </c>
    </row>
    <row r="74" spans="1:4">
      <c r="A74" s="69">
        <v>18</v>
      </c>
      <c r="B74" s="109" t="s">
        <v>554</v>
      </c>
      <c r="C74" s="69">
        <v>2024</v>
      </c>
      <c r="D74" s="131">
        <v>1849</v>
      </c>
    </row>
    <row r="75" spans="1:4">
      <c r="A75" s="69">
        <v>19</v>
      </c>
      <c r="B75" s="109" t="s">
        <v>1275</v>
      </c>
      <c r="C75" s="69">
        <v>2024</v>
      </c>
      <c r="D75" s="131">
        <v>1659</v>
      </c>
    </row>
    <row r="76" spans="1:4">
      <c r="A76" s="69">
        <v>20</v>
      </c>
      <c r="B76" s="109" t="s">
        <v>1470</v>
      </c>
      <c r="C76" s="69">
        <v>2022</v>
      </c>
      <c r="D76" s="131">
        <v>9600</v>
      </c>
    </row>
    <row r="77" spans="1:4" ht="13.5" customHeight="1">
      <c r="A77" s="2"/>
      <c r="B77" s="8" t="s">
        <v>0</v>
      </c>
      <c r="C77" s="2"/>
      <c r="D77" s="25">
        <f>SUM(D57:D76)</f>
        <v>49994.7</v>
      </c>
    </row>
    <row r="78" spans="1:4" ht="13.5" customHeight="1">
      <c r="A78" s="491" t="s">
        <v>593</v>
      </c>
      <c r="B78" s="492"/>
      <c r="C78" s="492"/>
      <c r="D78" s="493"/>
    </row>
    <row r="79" spans="1:4" ht="24.75" customHeight="1">
      <c r="A79" s="70">
        <v>1</v>
      </c>
      <c r="B79" s="171" t="s">
        <v>594</v>
      </c>
      <c r="C79" s="172">
        <v>2019</v>
      </c>
      <c r="D79" s="226">
        <v>1919.4</v>
      </c>
    </row>
    <row r="80" spans="1:4" ht="24.75" customHeight="1">
      <c r="A80" s="70">
        <v>2</v>
      </c>
      <c r="B80" s="171" t="s">
        <v>595</v>
      </c>
      <c r="C80" s="172">
        <v>2019</v>
      </c>
      <c r="D80" s="226">
        <v>2910.18</v>
      </c>
    </row>
    <row r="81" spans="1:5" ht="24.75" customHeight="1">
      <c r="A81" s="70">
        <v>3</v>
      </c>
      <c r="B81" s="171" t="s">
        <v>596</v>
      </c>
      <c r="C81" s="172">
        <v>2021</v>
      </c>
      <c r="D81" s="217">
        <v>5814</v>
      </c>
      <c r="E81" s="340"/>
    </row>
    <row r="82" spans="1:5" ht="24.75" customHeight="1">
      <c r="A82" s="70">
        <v>4</v>
      </c>
      <c r="B82" s="171" t="s">
        <v>596</v>
      </c>
      <c r="C82" s="172">
        <v>2021</v>
      </c>
      <c r="D82" s="217">
        <v>5814</v>
      </c>
      <c r="E82" s="340"/>
    </row>
    <row r="83" spans="1:5" ht="24.75" customHeight="1">
      <c r="A83" s="70">
        <v>5</v>
      </c>
      <c r="B83" s="171" t="s">
        <v>596</v>
      </c>
      <c r="C83" s="172">
        <v>2021</v>
      </c>
      <c r="D83" s="217">
        <v>5814</v>
      </c>
      <c r="E83" s="340"/>
    </row>
    <row r="84" spans="1:5" ht="24.75" customHeight="1">
      <c r="A84" s="70">
        <v>6</v>
      </c>
      <c r="B84" s="108" t="s">
        <v>1268</v>
      </c>
      <c r="C84" s="70">
        <v>2024</v>
      </c>
      <c r="D84" s="131">
        <v>800</v>
      </c>
    </row>
    <row r="85" spans="1:5" ht="13.5" customHeight="1">
      <c r="A85" s="18"/>
      <c r="B85" s="468" t="s">
        <v>0</v>
      </c>
      <c r="C85" s="468" t="s">
        <v>4</v>
      </c>
      <c r="D85" s="25">
        <f>SUM(D79:D84)</f>
        <v>23071.58</v>
      </c>
    </row>
    <row r="86" spans="1:5" ht="13.5" customHeight="1">
      <c r="A86" s="469" t="s">
        <v>205</v>
      </c>
      <c r="B86" s="469"/>
      <c r="C86" s="469"/>
      <c r="D86" s="469"/>
    </row>
    <row r="87" spans="1:5" ht="13.5" customHeight="1">
      <c r="A87" s="172">
        <v>1</v>
      </c>
      <c r="B87" s="220" t="s">
        <v>608</v>
      </c>
      <c r="C87" s="105">
        <v>2019</v>
      </c>
      <c r="D87" s="228">
        <v>11800</v>
      </c>
    </row>
    <row r="88" spans="1:5" ht="13.5" customHeight="1">
      <c r="A88" s="172">
        <f>1+A87</f>
        <v>2</v>
      </c>
      <c r="B88" s="220" t="s">
        <v>609</v>
      </c>
      <c r="C88" s="105">
        <v>2019</v>
      </c>
      <c r="D88" s="228">
        <v>2378.6999999999998</v>
      </c>
    </row>
    <row r="89" spans="1:5" ht="13.5" customHeight="1">
      <c r="A89" s="172">
        <f t="shared" ref="A89:A113" si="1">1+A88</f>
        <v>3</v>
      </c>
      <c r="B89" s="220" t="s">
        <v>610</v>
      </c>
      <c r="C89" s="105">
        <v>2019</v>
      </c>
      <c r="D89" s="228">
        <v>855</v>
      </c>
    </row>
    <row r="90" spans="1:5" ht="13.5" customHeight="1">
      <c r="A90" s="172">
        <f t="shared" si="1"/>
        <v>4</v>
      </c>
      <c r="B90" s="220" t="s">
        <v>611</v>
      </c>
      <c r="C90" s="105">
        <v>2019</v>
      </c>
      <c r="D90" s="228">
        <v>853</v>
      </c>
    </row>
    <row r="91" spans="1:5" ht="13.5" customHeight="1">
      <c r="A91" s="172">
        <f t="shared" si="1"/>
        <v>5</v>
      </c>
      <c r="B91" s="220" t="s">
        <v>612</v>
      </c>
      <c r="C91" s="105">
        <v>2019</v>
      </c>
      <c r="D91" s="228">
        <v>990</v>
      </c>
    </row>
    <row r="92" spans="1:5" ht="13.5" customHeight="1">
      <c r="A92" s="172">
        <f t="shared" si="1"/>
        <v>6</v>
      </c>
      <c r="B92" s="220" t="s">
        <v>613</v>
      </c>
      <c r="C92" s="105">
        <v>2019</v>
      </c>
      <c r="D92" s="228">
        <v>10489.9</v>
      </c>
    </row>
    <row r="93" spans="1:5" ht="13.5" customHeight="1">
      <c r="A93" s="172">
        <f t="shared" si="1"/>
        <v>7</v>
      </c>
      <c r="B93" s="220" t="s">
        <v>612</v>
      </c>
      <c r="C93" s="105">
        <v>2019</v>
      </c>
      <c r="D93" s="228">
        <v>8334</v>
      </c>
    </row>
    <row r="94" spans="1:5" ht="13.5" customHeight="1">
      <c r="A94" s="172">
        <f t="shared" si="1"/>
        <v>8</v>
      </c>
      <c r="B94" s="220" t="s">
        <v>608</v>
      </c>
      <c r="C94" s="105">
        <v>2019</v>
      </c>
      <c r="D94" s="228">
        <v>5900</v>
      </c>
    </row>
    <row r="95" spans="1:5" ht="13.5" customHeight="1">
      <c r="A95" s="172">
        <f t="shared" si="1"/>
        <v>9</v>
      </c>
      <c r="B95" s="220" t="s">
        <v>614</v>
      </c>
      <c r="C95" s="105">
        <v>2020</v>
      </c>
      <c r="D95" s="228">
        <v>1150</v>
      </c>
    </row>
    <row r="96" spans="1:5" ht="13.5" customHeight="1">
      <c r="A96" s="172">
        <f t="shared" si="1"/>
        <v>10</v>
      </c>
      <c r="B96" s="220" t="s">
        <v>615</v>
      </c>
      <c r="C96" s="105">
        <v>2020</v>
      </c>
      <c r="D96" s="228">
        <v>15750</v>
      </c>
    </row>
    <row r="97" spans="1:4" ht="13.5" customHeight="1">
      <c r="A97" s="172">
        <f t="shared" si="1"/>
        <v>11</v>
      </c>
      <c r="B97" s="220" t="s">
        <v>616</v>
      </c>
      <c r="C97" s="105">
        <v>2020</v>
      </c>
      <c r="D97" s="228">
        <v>1521.51</v>
      </c>
    </row>
    <row r="98" spans="1:4" ht="13.5" customHeight="1">
      <c r="A98" s="172">
        <f t="shared" si="1"/>
        <v>12</v>
      </c>
      <c r="B98" s="220" t="s">
        <v>617</v>
      </c>
      <c r="C98" s="105">
        <v>2020</v>
      </c>
      <c r="D98" s="228">
        <v>1799</v>
      </c>
    </row>
    <row r="99" spans="1:4" ht="13.5" customHeight="1">
      <c r="A99" s="172">
        <f t="shared" si="1"/>
        <v>13</v>
      </c>
      <c r="B99" s="220" t="s">
        <v>618</v>
      </c>
      <c r="C99" s="105">
        <v>2020</v>
      </c>
      <c r="D99" s="228">
        <v>3490</v>
      </c>
    </row>
    <row r="100" spans="1:4" ht="13.5" customHeight="1">
      <c r="A100" s="172">
        <f t="shared" si="1"/>
        <v>14</v>
      </c>
      <c r="B100" s="220" t="s">
        <v>619</v>
      </c>
      <c r="C100" s="105">
        <v>2020</v>
      </c>
      <c r="D100" s="228">
        <v>3530</v>
      </c>
    </row>
    <row r="101" spans="1:4" ht="13.5" customHeight="1">
      <c r="A101" s="172">
        <f t="shared" si="1"/>
        <v>15</v>
      </c>
      <c r="B101" s="220" t="s">
        <v>559</v>
      </c>
      <c r="C101" s="105">
        <v>2021</v>
      </c>
      <c r="D101" s="228">
        <v>28990</v>
      </c>
    </row>
    <row r="102" spans="1:4" ht="13.5" customHeight="1">
      <c r="A102" s="172">
        <f t="shared" si="1"/>
        <v>16</v>
      </c>
      <c r="B102" s="220" t="s">
        <v>620</v>
      </c>
      <c r="C102" s="105">
        <v>2021</v>
      </c>
      <c r="D102" s="228">
        <v>2799</v>
      </c>
    </row>
    <row r="103" spans="1:4" ht="13.5" customHeight="1">
      <c r="A103" s="172">
        <f t="shared" si="1"/>
        <v>17</v>
      </c>
      <c r="B103" s="220" t="s">
        <v>621</v>
      </c>
      <c r="C103" s="105">
        <v>2021</v>
      </c>
      <c r="D103" s="228">
        <v>10400</v>
      </c>
    </row>
    <row r="104" spans="1:4" ht="13.5" customHeight="1">
      <c r="A104" s="172">
        <f t="shared" si="1"/>
        <v>18</v>
      </c>
      <c r="B104" s="220" t="s">
        <v>621</v>
      </c>
      <c r="C104" s="105">
        <v>2021</v>
      </c>
      <c r="D104" s="228">
        <v>16500</v>
      </c>
    </row>
    <row r="105" spans="1:4" ht="13.5" customHeight="1">
      <c r="A105" s="172">
        <f t="shared" si="1"/>
        <v>19</v>
      </c>
      <c r="B105" s="220" t="s">
        <v>622</v>
      </c>
      <c r="C105" s="105">
        <v>2021</v>
      </c>
      <c r="D105" s="228">
        <v>3148.8</v>
      </c>
    </row>
    <row r="106" spans="1:4" ht="13.5" customHeight="1">
      <c r="A106" s="172">
        <f t="shared" si="1"/>
        <v>20</v>
      </c>
      <c r="B106" s="220" t="s">
        <v>623</v>
      </c>
      <c r="C106" s="105">
        <v>2021</v>
      </c>
      <c r="D106" s="228">
        <v>3499.35</v>
      </c>
    </row>
    <row r="107" spans="1:4" ht="13.5" customHeight="1">
      <c r="A107" s="172">
        <f t="shared" si="1"/>
        <v>21</v>
      </c>
      <c r="B107" s="220" t="s">
        <v>624</v>
      </c>
      <c r="C107" s="105">
        <v>2021</v>
      </c>
      <c r="D107" s="228">
        <v>460</v>
      </c>
    </row>
    <row r="108" spans="1:4" ht="13.5" customHeight="1">
      <c r="A108" s="172">
        <f t="shared" si="1"/>
        <v>22</v>
      </c>
      <c r="B108" s="220" t="s">
        <v>625</v>
      </c>
      <c r="C108" s="105">
        <v>2021</v>
      </c>
      <c r="D108" s="228">
        <v>350</v>
      </c>
    </row>
    <row r="109" spans="1:4" ht="13.5" customHeight="1">
      <c r="A109" s="172">
        <f t="shared" si="1"/>
        <v>23</v>
      </c>
      <c r="B109" s="109" t="s">
        <v>897</v>
      </c>
      <c r="C109" s="253">
        <v>2022</v>
      </c>
      <c r="D109" s="254">
        <v>10800</v>
      </c>
    </row>
    <row r="110" spans="1:4" ht="13.5" customHeight="1">
      <c r="A110" s="172">
        <f t="shared" si="1"/>
        <v>24</v>
      </c>
      <c r="B110" s="109" t="s">
        <v>898</v>
      </c>
      <c r="C110" s="253" t="s">
        <v>899</v>
      </c>
      <c r="D110" s="254">
        <v>17370</v>
      </c>
    </row>
    <row r="111" spans="1:4" ht="13.5" customHeight="1">
      <c r="A111" s="172">
        <f t="shared" si="1"/>
        <v>25</v>
      </c>
      <c r="B111" s="109" t="s">
        <v>900</v>
      </c>
      <c r="C111" s="253" t="s">
        <v>899</v>
      </c>
      <c r="D111" s="254">
        <v>8190</v>
      </c>
    </row>
    <row r="112" spans="1:4" ht="13.5" customHeight="1">
      <c r="A112" s="172">
        <f t="shared" si="1"/>
        <v>26</v>
      </c>
      <c r="B112" s="109" t="s">
        <v>901</v>
      </c>
      <c r="C112" s="253" t="s">
        <v>899</v>
      </c>
      <c r="D112" s="254">
        <v>2600</v>
      </c>
    </row>
    <row r="113" spans="1:4" ht="13.5" customHeight="1">
      <c r="A113" s="172">
        <f t="shared" si="1"/>
        <v>27</v>
      </c>
      <c r="B113" s="109" t="s">
        <v>902</v>
      </c>
      <c r="C113" s="253" t="s">
        <v>899</v>
      </c>
      <c r="D113" s="254">
        <v>4990</v>
      </c>
    </row>
    <row r="114" spans="1:4" ht="13.5" customHeight="1">
      <c r="A114" s="70">
        <v>28</v>
      </c>
      <c r="B114" s="185" t="s">
        <v>1211</v>
      </c>
      <c r="C114" s="69">
        <v>2024</v>
      </c>
      <c r="D114" s="312">
        <v>5658</v>
      </c>
    </row>
    <row r="115" spans="1:4" s="5" customFormat="1">
      <c r="A115" s="468" t="s">
        <v>0</v>
      </c>
      <c r="B115" s="468" t="s">
        <v>4</v>
      </c>
      <c r="C115" s="2"/>
      <c r="D115" s="25">
        <f>SUM(D87:D114)</f>
        <v>184596.26</v>
      </c>
    </row>
    <row r="116" spans="1:4" s="5" customFormat="1" ht="12.75" customHeight="1">
      <c r="A116" s="469" t="s">
        <v>214</v>
      </c>
      <c r="B116" s="469"/>
      <c r="C116" s="469"/>
      <c r="D116" s="469"/>
    </row>
    <row r="117" spans="1:4" s="5" customFormat="1" ht="12.75" customHeight="1">
      <c r="A117" s="70">
        <v>1</v>
      </c>
      <c r="B117" s="255" t="s">
        <v>794</v>
      </c>
      <c r="C117" s="92">
        <v>2019</v>
      </c>
      <c r="D117" s="137">
        <v>2541</v>
      </c>
    </row>
    <row r="118" spans="1:4" s="5" customFormat="1" ht="12.75" customHeight="1">
      <c r="A118" s="69">
        <v>2</v>
      </c>
      <c r="B118" s="255" t="s">
        <v>910</v>
      </c>
      <c r="C118" s="92">
        <v>2019</v>
      </c>
      <c r="D118" s="137">
        <v>3301.32</v>
      </c>
    </row>
    <row r="119" spans="1:4" s="5" customFormat="1" ht="12.75" customHeight="1">
      <c r="A119" s="69">
        <v>3</v>
      </c>
      <c r="B119" s="109" t="s">
        <v>795</v>
      </c>
      <c r="C119" s="69">
        <v>2019</v>
      </c>
      <c r="D119" s="131">
        <v>1380</v>
      </c>
    </row>
    <row r="120" spans="1:4" s="5" customFormat="1" ht="12.75" customHeight="1">
      <c r="A120" s="69">
        <v>4</v>
      </c>
      <c r="B120" s="109" t="s">
        <v>796</v>
      </c>
      <c r="C120" s="69">
        <v>2019</v>
      </c>
      <c r="D120" s="131">
        <v>1610</v>
      </c>
    </row>
    <row r="121" spans="1:4" s="5" customFormat="1" ht="12.75" customHeight="1">
      <c r="A121" s="69">
        <v>6</v>
      </c>
      <c r="B121" s="109" t="s">
        <v>798</v>
      </c>
      <c r="C121" s="69">
        <v>2019</v>
      </c>
      <c r="D121" s="131">
        <v>3196</v>
      </c>
    </row>
    <row r="122" spans="1:4" s="5" customFormat="1" ht="12.75" customHeight="1">
      <c r="A122" s="69">
        <v>7</v>
      </c>
      <c r="B122" s="109" t="s">
        <v>799</v>
      </c>
      <c r="C122" s="69">
        <v>2019</v>
      </c>
      <c r="D122" s="131">
        <v>1305.03</v>
      </c>
    </row>
    <row r="123" spans="1:4" s="5" customFormat="1" ht="12.75" customHeight="1">
      <c r="A123" s="69">
        <v>8</v>
      </c>
      <c r="B123" s="109" t="s">
        <v>797</v>
      </c>
      <c r="C123" s="69">
        <v>2019</v>
      </c>
      <c r="D123" s="131">
        <v>1042</v>
      </c>
    </row>
    <row r="124" spans="1:4" s="5" customFormat="1" ht="12.75" customHeight="1">
      <c r="A124" s="69">
        <v>9</v>
      </c>
      <c r="B124" s="109" t="s">
        <v>800</v>
      </c>
      <c r="C124" s="69">
        <v>2019</v>
      </c>
      <c r="D124" s="131">
        <v>4076</v>
      </c>
    </row>
    <row r="125" spans="1:4" s="5" customFormat="1" ht="12.75" customHeight="1">
      <c r="A125" s="69">
        <v>10</v>
      </c>
      <c r="B125" s="109" t="s">
        <v>801</v>
      </c>
      <c r="C125" s="69">
        <v>2019</v>
      </c>
      <c r="D125" s="137">
        <v>5820</v>
      </c>
    </row>
    <row r="126" spans="1:4" s="5" customFormat="1" ht="12.75" customHeight="1">
      <c r="A126" s="69">
        <v>11</v>
      </c>
      <c r="B126" s="109" t="s">
        <v>553</v>
      </c>
      <c r="C126" s="69">
        <v>2020</v>
      </c>
      <c r="D126" s="131">
        <v>1777.67</v>
      </c>
    </row>
    <row r="127" spans="1:4" s="5" customFormat="1" ht="12.75" customHeight="1">
      <c r="A127" s="69">
        <v>12</v>
      </c>
      <c r="B127" s="109" t="s">
        <v>802</v>
      </c>
      <c r="C127" s="69">
        <v>2020</v>
      </c>
      <c r="D127" s="131">
        <v>5504</v>
      </c>
    </row>
    <row r="128" spans="1:4" s="5" customFormat="1" ht="12.75" customHeight="1">
      <c r="A128" s="69">
        <v>13</v>
      </c>
      <c r="B128" s="109" t="s">
        <v>803</v>
      </c>
      <c r="C128" s="69">
        <v>2020</v>
      </c>
      <c r="D128" s="131">
        <v>2520</v>
      </c>
    </row>
    <row r="129" spans="1:4" s="5" customFormat="1" ht="12.75" customHeight="1">
      <c r="A129" s="69">
        <v>14</v>
      </c>
      <c r="B129" s="109" t="s">
        <v>804</v>
      </c>
      <c r="C129" s="69">
        <v>2020</v>
      </c>
      <c r="D129" s="131">
        <v>2520</v>
      </c>
    </row>
    <row r="130" spans="1:4" s="5" customFormat="1" ht="12.75" customHeight="1">
      <c r="A130" s="69">
        <v>15</v>
      </c>
      <c r="B130" s="109" t="s">
        <v>551</v>
      </c>
      <c r="C130" s="69">
        <v>2021</v>
      </c>
      <c r="D130" s="131">
        <v>1577</v>
      </c>
    </row>
    <row r="131" spans="1:4" s="5" customFormat="1" ht="12.75" customHeight="1">
      <c r="A131" s="69">
        <v>16</v>
      </c>
      <c r="B131" s="109" t="s">
        <v>550</v>
      </c>
      <c r="C131" s="69">
        <v>2021</v>
      </c>
      <c r="D131" s="131">
        <v>1009.83</v>
      </c>
    </row>
    <row r="132" spans="1:4" s="5" customFormat="1" ht="12.75" customHeight="1">
      <c r="A132" s="69">
        <v>17</v>
      </c>
      <c r="B132" s="109" t="s">
        <v>550</v>
      </c>
      <c r="C132" s="69">
        <v>2021</v>
      </c>
      <c r="D132" s="131">
        <v>3222.58</v>
      </c>
    </row>
    <row r="133" spans="1:4" s="5" customFormat="1" ht="12.75" customHeight="1">
      <c r="A133" s="69">
        <v>18</v>
      </c>
      <c r="B133" s="109" t="s">
        <v>805</v>
      </c>
      <c r="C133" s="69">
        <v>2021</v>
      </c>
      <c r="D133" s="131">
        <v>38471.94</v>
      </c>
    </row>
    <row r="134" spans="1:4" s="5" customFormat="1" ht="12.75" customHeight="1">
      <c r="A134" s="69">
        <v>19</v>
      </c>
      <c r="B134" s="109" t="s">
        <v>551</v>
      </c>
      <c r="C134" s="69">
        <v>2021</v>
      </c>
      <c r="D134" s="131">
        <v>369</v>
      </c>
    </row>
    <row r="135" spans="1:4" s="5" customFormat="1" ht="12.75" customHeight="1">
      <c r="A135" s="69">
        <v>20</v>
      </c>
      <c r="B135" s="109" t="s">
        <v>550</v>
      </c>
      <c r="C135" s="69">
        <v>2022</v>
      </c>
      <c r="D135" s="131">
        <v>878</v>
      </c>
    </row>
    <row r="136" spans="1:4" s="5" customFormat="1" ht="12.75" customHeight="1">
      <c r="A136" s="69">
        <v>21</v>
      </c>
      <c r="B136" s="109" t="s">
        <v>911</v>
      </c>
      <c r="C136" s="69">
        <v>2022</v>
      </c>
      <c r="D136" s="131">
        <v>1648.2</v>
      </c>
    </row>
    <row r="137" spans="1:4" s="5" customFormat="1" ht="12.75" customHeight="1">
      <c r="A137" s="69">
        <v>22</v>
      </c>
      <c r="B137" s="109" t="s">
        <v>550</v>
      </c>
      <c r="C137" s="69">
        <v>2023</v>
      </c>
      <c r="D137" s="131">
        <v>2457.54</v>
      </c>
    </row>
    <row r="138" spans="1:4" s="5" customFormat="1" ht="12.75" customHeight="1">
      <c r="A138" s="69">
        <v>23</v>
      </c>
      <c r="B138" s="109" t="s">
        <v>550</v>
      </c>
      <c r="C138" s="69">
        <v>2023</v>
      </c>
      <c r="D138" s="131">
        <v>4376.34</v>
      </c>
    </row>
    <row r="139" spans="1:4" s="5" customFormat="1" ht="12.75" customHeight="1">
      <c r="A139" s="69">
        <v>24</v>
      </c>
      <c r="B139" s="109" t="s">
        <v>550</v>
      </c>
      <c r="C139" s="69">
        <v>2023</v>
      </c>
      <c r="D139" s="131">
        <v>1292.73</v>
      </c>
    </row>
    <row r="140" spans="1:4" s="5" customFormat="1" ht="12.75" customHeight="1">
      <c r="A140" s="69">
        <v>25</v>
      </c>
      <c r="B140" s="109" t="s">
        <v>912</v>
      </c>
      <c r="C140" s="69">
        <v>2023</v>
      </c>
      <c r="D140" s="131">
        <v>912.66</v>
      </c>
    </row>
    <row r="141" spans="1:4" s="5" customFormat="1" ht="12.75" customHeight="1">
      <c r="A141" s="69">
        <v>26</v>
      </c>
      <c r="B141" s="109" t="s">
        <v>913</v>
      </c>
      <c r="C141" s="69">
        <v>2023</v>
      </c>
      <c r="D141" s="131">
        <v>2900</v>
      </c>
    </row>
    <row r="142" spans="1:4" s="5" customFormat="1" ht="12.75" customHeight="1">
      <c r="A142" s="69">
        <v>27</v>
      </c>
      <c r="B142" s="109" t="s">
        <v>550</v>
      </c>
      <c r="C142" s="69">
        <v>2023</v>
      </c>
      <c r="D142" s="131">
        <v>798</v>
      </c>
    </row>
    <row r="143" spans="1:4" s="5" customFormat="1" ht="12.75" customHeight="1">
      <c r="A143" s="69">
        <v>28</v>
      </c>
      <c r="B143" s="109" t="s">
        <v>914</v>
      </c>
      <c r="C143" s="69">
        <v>2023</v>
      </c>
      <c r="D143" s="131">
        <v>2724</v>
      </c>
    </row>
    <row r="144" spans="1:4" s="5" customFormat="1" ht="12.75" customHeight="1">
      <c r="A144" s="69">
        <v>29</v>
      </c>
      <c r="B144" s="109" t="s">
        <v>915</v>
      </c>
      <c r="C144" s="69">
        <v>2023</v>
      </c>
      <c r="D144" s="131">
        <v>927.42</v>
      </c>
    </row>
    <row r="145" spans="1:4" s="5" customFormat="1" ht="12.75" customHeight="1">
      <c r="A145" s="69">
        <v>30</v>
      </c>
      <c r="B145" s="109" t="s">
        <v>550</v>
      </c>
      <c r="C145" s="69">
        <v>2023</v>
      </c>
      <c r="D145" s="131">
        <v>1424.34</v>
      </c>
    </row>
    <row r="146" spans="1:4" s="5" customFormat="1" ht="12.75" customHeight="1">
      <c r="A146" s="69">
        <v>31</v>
      </c>
      <c r="B146" s="109" t="s">
        <v>550</v>
      </c>
      <c r="C146" s="69">
        <v>2023</v>
      </c>
      <c r="D146" s="131">
        <v>2724</v>
      </c>
    </row>
    <row r="147" spans="1:4" s="5" customFormat="1" ht="12.75" customHeight="1">
      <c r="A147" s="69">
        <v>32</v>
      </c>
      <c r="B147" s="109" t="s">
        <v>550</v>
      </c>
      <c r="C147" s="69">
        <v>2023</v>
      </c>
      <c r="D147" s="131">
        <v>2338.8000000000002</v>
      </c>
    </row>
    <row r="148" spans="1:4" s="5" customFormat="1" ht="12.75" customHeight="1">
      <c r="A148" s="69">
        <v>33</v>
      </c>
      <c r="B148" s="109" t="s">
        <v>916</v>
      </c>
      <c r="C148" s="69">
        <v>2023</v>
      </c>
      <c r="D148" s="131">
        <v>2706</v>
      </c>
    </row>
    <row r="149" spans="1:4" s="5" customFormat="1" ht="12.75" customHeight="1">
      <c r="A149" s="69">
        <v>34</v>
      </c>
      <c r="B149" s="109" t="s">
        <v>917</v>
      </c>
      <c r="C149" s="69">
        <v>2023</v>
      </c>
      <c r="D149" s="131">
        <v>2724</v>
      </c>
    </row>
    <row r="150" spans="1:4" s="5" customFormat="1" ht="12.75" customHeight="1">
      <c r="A150" s="69">
        <v>35</v>
      </c>
      <c r="B150" s="109" t="s">
        <v>551</v>
      </c>
      <c r="C150" s="69">
        <v>2022</v>
      </c>
      <c r="D150" s="131">
        <v>662</v>
      </c>
    </row>
    <row r="151" spans="1:4" s="5" customFormat="1" ht="12.75" customHeight="1">
      <c r="A151" s="69">
        <v>36</v>
      </c>
      <c r="B151" s="109" t="s">
        <v>806</v>
      </c>
      <c r="C151" s="69">
        <v>2021</v>
      </c>
      <c r="D151" s="131">
        <v>3188</v>
      </c>
    </row>
    <row r="152" spans="1:4" s="5" customFormat="1" ht="12.75" customHeight="1">
      <c r="A152" s="69">
        <v>37</v>
      </c>
      <c r="B152" s="109" t="s">
        <v>807</v>
      </c>
      <c r="C152" s="69">
        <v>2019</v>
      </c>
      <c r="D152" s="131">
        <v>4899.3599999999997</v>
      </c>
    </row>
    <row r="153" spans="1:4" s="5" customFormat="1" ht="12.75" customHeight="1">
      <c r="A153" s="69">
        <v>38</v>
      </c>
      <c r="B153" s="109" t="s">
        <v>807</v>
      </c>
      <c r="C153" s="69">
        <v>2019</v>
      </c>
      <c r="D153" s="131">
        <v>6467.83</v>
      </c>
    </row>
    <row r="154" spans="1:4" s="5" customFormat="1" ht="12.75" customHeight="1">
      <c r="A154" s="69">
        <v>39</v>
      </c>
      <c r="B154" s="109" t="s">
        <v>807</v>
      </c>
      <c r="C154" s="69">
        <v>2019</v>
      </c>
      <c r="D154" s="131">
        <v>6467.83</v>
      </c>
    </row>
    <row r="155" spans="1:4" s="5" customFormat="1" ht="12.75" customHeight="1">
      <c r="A155" s="69">
        <v>40</v>
      </c>
      <c r="B155" s="109" t="s">
        <v>807</v>
      </c>
      <c r="C155" s="69">
        <v>2019</v>
      </c>
      <c r="D155" s="131">
        <v>6467.83</v>
      </c>
    </row>
    <row r="156" spans="1:4" s="5" customFormat="1" ht="12.75" customHeight="1">
      <c r="A156" s="69">
        <v>41</v>
      </c>
      <c r="B156" s="109" t="s">
        <v>807</v>
      </c>
      <c r="C156" s="69">
        <v>2019</v>
      </c>
      <c r="D156" s="131">
        <v>6467.84</v>
      </c>
    </row>
    <row r="157" spans="1:4" s="5" customFormat="1" ht="12.75" customHeight="1">
      <c r="A157" s="69">
        <v>42</v>
      </c>
      <c r="B157" s="109" t="s">
        <v>808</v>
      </c>
      <c r="C157" s="69">
        <v>2020</v>
      </c>
      <c r="D157" s="131">
        <v>33200</v>
      </c>
    </row>
    <row r="158" spans="1:4" s="5" customFormat="1" ht="12.75" customHeight="1">
      <c r="A158" s="69">
        <v>43</v>
      </c>
      <c r="B158" s="109" t="s">
        <v>809</v>
      </c>
      <c r="C158" s="69">
        <v>2021</v>
      </c>
      <c r="D158" s="131">
        <v>41500</v>
      </c>
    </row>
    <row r="159" spans="1:4" s="5" customFormat="1" ht="12.75" customHeight="1">
      <c r="A159" s="69">
        <v>44</v>
      </c>
      <c r="B159" s="109" t="s">
        <v>810</v>
      </c>
      <c r="C159" s="69">
        <v>2021</v>
      </c>
      <c r="D159" s="131">
        <v>11000</v>
      </c>
    </row>
    <row r="160" spans="1:4" s="5" customFormat="1" ht="12.75" customHeight="1">
      <c r="A160" s="69">
        <v>45</v>
      </c>
      <c r="B160" s="109" t="s">
        <v>811</v>
      </c>
      <c r="C160" s="69">
        <v>2021</v>
      </c>
      <c r="D160" s="131">
        <v>9500</v>
      </c>
    </row>
    <row r="161" spans="1:4" s="5" customFormat="1" ht="12.75" customHeight="1">
      <c r="A161" s="69">
        <v>46</v>
      </c>
      <c r="B161" s="109" t="s">
        <v>812</v>
      </c>
      <c r="C161" s="69">
        <v>2021</v>
      </c>
      <c r="D161" s="131">
        <v>9500</v>
      </c>
    </row>
    <row r="162" spans="1:4" s="5" customFormat="1" ht="12.75" customHeight="1">
      <c r="A162" s="69">
        <v>47</v>
      </c>
      <c r="B162" s="109" t="s">
        <v>813</v>
      </c>
      <c r="C162" s="69">
        <v>2020</v>
      </c>
      <c r="D162" s="131">
        <v>588</v>
      </c>
    </row>
    <row r="163" spans="1:4" s="5" customFormat="1" ht="12.75" customHeight="1">
      <c r="A163" s="69">
        <v>48</v>
      </c>
      <c r="B163" s="109" t="s">
        <v>813</v>
      </c>
      <c r="C163" s="69">
        <v>2021</v>
      </c>
      <c r="D163" s="131">
        <v>3789</v>
      </c>
    </row>
    <row r="164" spans="1:4" s="5" customFormat="1" ht="12.75" customHeight="1">
      <c r="A164" s="69">
        <v>49</v>
      </c>
      <c r="B164" s="109" t="s">
        <v>814</v>
      </c>
      <c r="C164" s="69">
        <v>2020</v>
      </c>
      <c r="D164" s="131">
        <v>1521.51</v>
      </c>
    </row>
    <row r="165" spans="1:4" s="5" customFormat="1" ht="12.75" customHeight="1">
      <c r="A165" s="69">
        <v>50</v>
      </c>
      <c r="B165" s="109" t="s">
        <v>815</v>
      </c>
      <c r="C165" s="69">
        <v>2020</v>
      </c>
      <c r="D165" s="131">
        <v>3490</v>
      </c>
    </row>
    <row r="166" spans="1:4" s="5" customFormat="1" ht="12.75" customHeight="1">
      <c r="A166" s="69">
        <v>51</v>
      </c>
      <c r="B166" s="109" t="s">
        <v>816</v>
      </c>
      <c r="C166" s="69">
        <v>2020</v>
      </c>
      <c r="D166" s="131">
        <v>1893.22</v>
      </c>
    </row>
    <row r="167" spans="1:4" s="5" customFormat="1" ht="12.75" customHeight="1">
      <c r="A167" s="69">
        <v>52</v>
      </c>
      <c r="B167" s="109" t="s">
        <v>817</v>
      </c>
      <c r="C167" s="69">
        <v>2021</v>
      </c>
      <c r="D167" s="131">
        <v>1838.85</v>
      </c>
    </row>
    <row r="168" spans="1:4" s="5" customFormat="1" ht="12.75" customHeight="1">
      <c r="A168" s="69">
        <v>53</v>
      </c>
      <c r="B168" s="109" t="s">
        <v>817</v>
      </c>
      <c r="C168" s="69">
        <v>2023</v>
      </c>
      <c r="D168" s="131">
        <v>2636</v>
      </c>
    </row>
    <row r="169" spans="1:4" s="5" customFormat="1" ht="12.75" customHeight="1">
      <c r="A169" s="69">
        <v>54</v>
      </c>
      <c r="B169" s="109" t="s">
        <v>817</v>
      </c>
      <c r="C169" s="69">
        <v>2024</v>
      </c>
      <c r="D169" s="131">
        <v>2458.77</v>
      </c>
    </row>
    <row r="170" spans="1:4" s="5" customFormat="1" ht="12.75" customHeight="1">
      <c r="A170" s="69">
        <v>55</v>
      </c>
      <c r="B170" s="109" t="s">
        <v>1206</v>
      </c>
      <c r="C170" s="69">
        <v>2024</v>
      </c>
      <c r="D170" s="131">
        <v>2039</v>
      </c>
    </row>
    <row r="171" spans="1:4" s="5" customFormat="1" ht="12.75" customHeight="1">
      <c r="A171" s="69">
        <v>56</v>
      </c>
      <c r="B171" s="109" t="s">
        <v>1207</v>
      </c>
      <c r="C171" s="69">
        <v>2023</v>
      </c>
      <c r="D171" s="131">
        <v>2338.8000000000002</v>
      </c>
    </row>
    <row r="172" spans="1:4" s="5" customFormat="1" ht="12.75" customHeight="1">
      <c r="A172" s="69">
        <v>57</v>
      </c>
      <c r="B172" s="109" t="s">
        <v>1208</v>
      </c>
      <c r="C172" s="69">
        <v>2023</v>
      </c>
      <c r="D172" s="131">
        <v>1424.34</v>
      </c>
    </row>
    <row r="173" spans="1:4" s="5" customFormat="1" ht="12.75" customHeight="1">
      <c r="A173" s="69">
        <v>58</v>
      </c>
      <c r="B173" s="109" t="s">
        <v>1208</v>
      </c>
      <c r="C173" s="69">
        <v>2024</v>
      </c>
      <c r="D173" s="131">
        <v>546</v>
      </c>
    </row>
    <row r="174" spans="1:4">
      <c r="A174" s="2"/>
      <c r="B174" s="468" t="s">
        <v>10</v>
      </c>
      <c r="C174" s="468"/>
      <c r="D174" s="36">
        <f>SUM(D117:D173)</f>
        <v>275959.57999999996</v>
      </c>
    </row>
    <row r="175" spans="1:4" ht="13.15" customHeight="1">
      <c r="A175" s="491" t="s">
        <v>766</v>
      </c>
      <c r="B175" s="492"/>
      <c r="C175" s="492"/>
      <c r="D175" s="493"/>
    </row>
    <row r="176" spans="1:4" ht="13.15" customHeight="1">
      <c r="A176" s="70">
        <v>1</v>
      </c>
      <c r="B176" s="341" t="s">
        <v>1102</v>
      </c>
      <c r="C176" s="70">
        <v>2024</v>
      </c>
      <c r="D176" s="239">
        <v>6000</v>
      </c>
    </row>
    <row r="177" spans="1:4" ht="13.15" customHeight="1">
      <c r="A177" s="69">
        <v>2</v>
      </c>
      <c r="B177" s="195" t="s">
        <v>923</v>
      </c>
      <c r="C177" s="69">
        <v>2023</v>
      </c>
      <c r="D177" s="137">
        <v>500</v>
      </c>
    </row>
    <row r="178" spans="1:4" ht="13.15" customHeight="1">
      <c r="A178" s="69">
        <v>3</v>
      </c>
      <c r="B178" s="195" t="s">
        <v>1103</v>
      </c>
      <c r="C178" s="69">
        <v>2023</v>
      </c>
      <c r="D178" s="137">
        <v>2900</v>
      </c>
    </row>
    <row r="179" spans="1:4" ht="13.15" customHeight="1">
      <c r="A179" s="69">
        <v>4</v>
      </c>
      <c r="B179" s="195" t="s">
        <v>769</v>
      </c>
      <c r="C179" s="69">
        <v>2023</v>
      </c>
      <c r="D179" s="137">
        <v>6500</v>
      </c>
    </row>
    <row r="180" spans="1:4" ht="13.15" customHeight="1">
      <c r="A180" s="69">
        <v>5</v>
      </c>
      <c r="B180" s="195" t="s">
        <v>767</v>
      </c>
      <c r="C180" s="69">
        <v>2022</v>
      </c>
      <c r="D180" s="137">
        <v>2765</v>
      </c>
    </row>
    <row r="181" spans="1:4" ht="13.15" customHeight="1">
      <c r="A181" s="69">
        <v>6</v>
      </c>
      <c r="B181" s="195" t="s">
        <v>924</v>
      </c>
      <c r="C181" s="69">
        <v>2022</v>
      </c>
      <c r="D181" s="137">
        <v>1419</v>
      </c>
    </row>
    <row r="182" spans="1:4" ht="13.15" customHeight="1">
      <c r="A182" s="69">
        <v>7</v>
      </c>
      <c r="B182" s="195" t="s">
        <v>1104</v>
      </c>
      <c r="C182" s="69">
        <v>2022</v>
      </c>
      <c r="D182" s="137">
        <v>28500</v>
      </c>
    </row>
    <row r="183" spans="1:4" ht="13.15" customHeight="1">
      <c r="A183" s="69">
        <v>8</v>
      </c>
      <c r="B183" s="195" t="s">
        <v>768</v>
      </c>
      <c r="C183" s="69">
        <v>2022</v>
      </c>
      <c r="D183" s="137">
        <v>2899</v>
      </c>
    </row>
    <row r="184" spans="1:4" ht="13.15" customHeight="1">
      <c r="A184" s="69">
        <v>9</v>
      </c>
      <c r="B184" s="195" t="s">
        <v>1105</v>
      </c>
      <c r="C184" s="107">
        <v>2021</v>
      </c>
      <c r="D184" s="197">
        <v>1399</v>
      </c>
    </row>
    <row r="185" spans="1:4" ht="13.15" customHeight="1">
      <c r="A185" s="69">
        <v>10</v>
      </c>
      <c r="B185" s="195" t="s">
        <v>925</v>
      </c>
      <c r="C185" s="37">
        <v>2021</v>
      </c>
      <c r="D185" s="197">
        <v>1749</v>
      </c>
    </row>
    <row r="186" spans="1:4" ht="13.15" customHeight="1">
      <c r="A186" s="69">
        <v>11</v>
      </c>
      <c r="B186" s="195" t="s">
        <v>511</v>
      </c>
      <c r="C186" s="69">
        <v>2021</v>
      </c>
      <c r="D186" s="137">
        <v>899</v>
      </c>
    </row>
    <row r="187" spans="1:4" ht="13.15" customHeight="1">
      <c r="A187" s="69">
        <v>12</v>
      </c>
      <c r="B187" s="195" t="s">
        <v>1106</v>
      </c>
      <c r="C187" s="69">
        <v>2021</v>
      </c>
      <c r="D187" s="137">
        <v>2499</v>
      </c>
    </row>
    <row r="188" spans="1:4" ht="13.15" customHeight="1">
      <c r="A188" s="69">
        <v>13</v>
      </c>
      <c r="B188" s="195" t="s">
        <v>1107</v>
      </c>
      <c r="C188" s="69">
        <v>2021</v>
      </c>
      <c r="D188" s="137">
        <v>6954</v>
      </c>
    </row>
    <row r="189" spans="1:4" ht="13.15" customHeight="1">
      <c r="A189" s="69">
        <v>14</v>
      </c>
      <c r="B189" s="195" t="s">
        <v>1108</v>
      </c>
      <c r="C189" s="69">
        <v>2021</v>
      </c>
      <c r="D189" s="137">
        <v>9500</v>
      </c>
    </row>
    <row r="190" spans="1:4" ht="13.15" customHeight="1">
      <c r="A190" s="69">
        <v>15</v>
      </c>
      <c r="B190" s="195" t="s">
        <v>1109</v>
      </c>
      <c r="C190" s="69">
        <v>2021</v>
      </c>
      <c r="D190" s="137">
        <v>2250</v>
      </c>
    </row>
    <row r="191" spans="1:4" ht="13.15" customHeight="1">
      <c r="A191" s="69">
        <v>16</v>
      </c>
      <c r="B191" s="195" t="s">
        <v>1110</v>
      </c>
      <c r="C191" s="69">
        <v>2021</v>
      </c>
      <c r="D191" s="137">
        <v>38000</v>
      </c>
    </row>
    <row r="192" spans="1:4" ht="13.15" customHeight="1">
      <c r="A192" s="69">
        <v>17</v>
      </c>
      <c r="B192" s="195" t="s">
        <v>1111</v>
      </c>
      <c r="C192" s="69">
        <v>2021</v>
      </c>
      <c r="D192" s="137">
        <v>17500</v>
      </c>
    </row>
    <row r="193" spans="1:4" ht="13.15" customHeight="1">
      <c r="A193" s="69">
        <v>18</v>
      </c>
      <c r="B193" s="195" t="s">
        <v>1112</v>
      </c>
      <c r="C193" s="69">
        <v>2020</v>
      </c>
      <c r="D193" s="137">
        <v>3600</v>
      </c>
    </row>
    <row r="194" spans="1:4">
      <c r="A194" s="69">
        <v>19</v>
      </c>
      <c r="B194" s="195" t="s">
        <v>1108</v>
      </c>
      <c r="C194" s="69">
        <v>2020</v>
      </c>
      <c r="D194" s="137">
        <v>7800</v>
      </c>
    </row>
    <row r="195" spans="1:4">
      <c r="A195" s="69">
        <v>20</v>
      </c>
      <c r="B195" s="195" t="s">
        <v>1113</v>
      </c>
      <c r="C195" s="69">
        <v>2020</v>
      </c>
      <c r="D195" s="137">
        <v>5596</v>
      </c>
    </row>
    <row r="196" spans="1:4">
      <c r="A196" s="69">
        <v>21</v>
      </c>
      <c r="B196" s="195" t="s">
        <v>926</v>
      </c>
      <c r="C196" s="69">
        <v>2020</v>
      </c>
      <c r="D196" s="137">
        <v>31600</v>
      </c>
    </row>
    <row r="197" spans="1:4">
      <c r="A197" s="69">
        <v>22</v>
      </c>
      <c r="B197" s="195" t="s">
        <v>770</v>
      </c>
      <c r="C197" s="69">
        <v>2020</v>
      </c>
      <c r="D197" s="137">
        <v>1399</v>
      </c>
    </row>
    <row r="198" spans="1:4">
      <c r="A198" s="69">
        <v>23</v>
      </c>
      <c r="B198" s="195" t="s">
        <v>1114</v>
      </c>
      <c r="C198" s="69">
        <v>2020</v>
      </c>
      <c r="D198" s="137">
        <v>8396</v>
      </c>
    </row>
    <row r="199" spans="1:4">
      <c r="A199" s="69">
        <v>24</v>
      </c>
      <c r="B199" s="195" t="s">
        <v>768</v>
      </c>
      <c r="C199" s="69">
        <v>2020</v>
      </c>
      <c r="D199" s="137">
        <v>1399</v>
      </c>
    </row>
    <row r="200" spans="1:4">
      <c r="A200" s="69">
        <v>25</v>
      </c>
      <c r="B200" s="195" t="s">
        <v>769</v>
      </c>
      <c r="C200" s="69">
        <v>2020</v>
      </c>
      <c r="D200" s="137">
        <v>7800</v>
      </c>
    </row>
    <row r="201" spans="1:4">
      <c r="A201" s="69">
        <v>26</v>
      </c>
      <c r="B201" s="195" t="s">
        <v>769</v>
      </c>
      <c r="C201" s="69">
        <v>2019</v>
      </c>
      <c r="D201" s="137">
        <v>7905</v>
      </c>
    </row>
    <row r="202" spans="1:4">
      <c r="A202" s="69">
        <v>27</v>
      </c>
      <c r="B202" s="195" t="s">
        <v>1115</v>
      </c>
      <c r="C202" s="69">
        <v>2019</v>
      </c>
      <c r="D202" s="137">
        <v>1149</v>
      </c>
    </row>
    <row r="203" spans="1:4">
      <c r="A203" s="69">
        <v>28</v>
      </c>
      <c r="B203" s="195" t="s">
        <v>1116</v>
      </c>
      <c r="C203" s="69">
        <v>2019</v>
      </c>
      <c r="D203" s="137">
        <v>2398</v>
      </c>
    </row>
    <row r="204" spans="1:4">
      <c r="A204" s="69">
        <v>29</v>
      </c>
      <c r="B204" s="195" t="s">
        <v>1117</v>
      </c>
      <c r="C204" s="69">
        <v>2019</v>
      </c>
      <c r="D204" s="137">
        <v>1599</v>
      </c>
    </row>
    <row r="205" spans="1:4" s="9" customFormat="1">
      <c r="A205" s="2"/>
      <c r="B205" s="8" t="s">
        <v>0</v>
      </c>
      <c r="C205" s="2"/>
      <c r="D205" s="25">
        <f>SUM(D176:D204)</f>
        <v>212874</v>
      </c>
    </row>
    <row r="206" spans="1:4" ht="13.15" customHeight="1">
      <c r="A206" s="321" t="s">
        <v>700</v>
      </c>
      <c r="B206" s="321"/>
      <c r="C206" s="234"/>
      <c r="D206" s="233"/>
    </row>
    <row r="207" spans="1:4" ht="13.15" customHeight="1">
      <c r="A207" s="172">
        <v>1</v>
      </c>
      <c r="B207" s="220" t="s">
        <v>705</v>
      </c>
      <c r="C207" s="105">
        <v>2019</v>
      </c>
      <c r="D207" s="217">
        <v>1470</v>
      </c>
    </row>
    <row r="208" spans="1:4" ht="13.15" customHeight="1">
      <c r="A208" s="172">
        <f>1+A207</f>
        <v>2</v>
      </c>
      <c r="B208" s="220" t="s">
        <v>667</v>
      </c>
      <c r="C208" s="105">
        <v>2019</v>
      </c>
      <c r="D208" s="217">
        <v>565</v>
      </c>
    </row>
    <row r="209" spans="1:4" ht="13.15" customHeight="1">
      <c r="A209" s="172">
        <f t="shared" ref="A209:A233" si="2">1+A208</f>
        <v>3</v>
      </c>
      <c r="B209" s="220" t="s">
        <v>706</v>
      </c>
      <c r="C209" s="105">
        <v>2019</v>
      </c>
      <c r="D209" s="217">
        <v>8780</v>
      </c>
    </row>
    <row r="210" spans="1:4" ht="13.15" customHeight="1">
      <c r="A210" s="172">
        <f t="shared" si="2"/>
        <v>4</v>
      </c>
      <c r="B210" s="220" t="s">
        <v>707</v>
      </c>
      <c r="C210" s="105">
        <v>2019</v>
      </c>
      <c r="D210" s="217">
        <v>8826.48</v>
      </c>
    </row>
    <row r="211" spans="1:4" ht="13.15" customHeight="1">
      <c r="A211" s="172">
        <f t="shared" si="2"/>
        <v>5</v>
      </c>
      <c r="B211" s="220" t="s">
        <v>708</v>
      </c>
      <c r="C211" s="105">
        <v>2019</v>
      </c>
      <c r="D211" s="217">
        <v>9102</v>
      </c>
    </row>
    <row r="212" spans="1:4" ht="13.15" customHeight="1">
      <c r="A212" s="172">
        <f t="shared" si="2"/>
        <v>6</v>
      </c>
      <c r="B212" s="220" t="s">
        <v>709</v>
      </c>
      <c r="C212" s="105">
        <v>2020</v>
      </c>
      <c r="D212" s="217">
        <v>6619.86</v>
      </c>
    </row>
    <row r="213" spans="1:4" ht="13.15" customHeight="1">
      <c r="A213" s="172">
        <f t="shared" si="2"/>
        <v>7</v>
      </c>
      <c r="B213" s="220" t="s">
        <v>710</v>
      </c>
      <c r="C213" s="105">
        <v>2020</v>
      </c>
      <c r="D213" s="217">
        <v>2728.14</v>
      </c>
    </row>
    <row r="214" spans="1:4" ht="13.15" customHeight="1">
      <c r="A214" s="172">
        <f t="shared" si="2"/>
        <v>8</v>
      </c>
      <c r="B214" s="220" t="s">
        <v>701</v>
      </c>
      <c r="C214" s="105">
        <v>2020</v>
      </c>
      <c r="D214" s="217">
        <v>430.5</v>
      </c>
    </row>
    <row r="215" spans="1:4" ht="13.15" customHeight="1">
      <c r="A215" s="172">
        <f t="shared" si="2"/>
        <v>9</v>
      </c>
      <c r="B215" s="220" t="s">
        <v>702</v>
      </c>
      <c r="C215" s="105">
        <v>2020</v>
      </c>
      <c r="D215" s="217">
        <v>1000</v>
      </c>
    </row>
    <row r="216" spans="1:4" ht="13.15" customHeight="1">
      <c r="A216" s="172">
        <f t="shared" si="2"/>
        <v>10</v>
      </c>
      <c r="B216" s="220" t="s">
        <v>711</v>
      </c>
      <c r="C216" s="105">
        <v>2020</v>
      </c>
      <c r="D216" s="217">
        <v>6826.5</v>
      </c>
    </row>
    <row r="217" spans="1:4" ht="13.15" customHeight="1">
      <c r="A217" s="172">
        <f t="shared" si="2"/>
        <v>11</v>
      </c>
      <c r="B217" s="220" t="s">
        <v>655</v>
      </c>
      <c r="C217" s="105">
        <v>2020</v>
      </c>
      <c r="D217" s="217">
        <v>408</v>
      </c>
    </row>
    <row r="218" spans="1:4" ht="13.15" customHeight="1">
      <c r="A218" s="172">
        <f t="shared" si="2"/>
        <v>12</v>
      </c>
      <c r="B218" s="220" t="s">
        <v>712</v>
      </c>
      <c r="C218" s="105">
        <v>2020</v>
      </c>
      <c r="D218" s="217">
        <v>11000</v>
      </c>
    </row>
    <row r="219" spans="1:4" ht="13.15" customHeight="1">
      <c r="A219" s="172">
        <f t="shared" si="2"/>
        <v>13</v>
      </c>
      <c r="B219" s="220" t="s">
        <v>713</v>
      </c>
      <c r="C219" s="105">
        <v>2021</v>
      </c>
      <c r="D219" s="217">
        <v>6798</v>
      </c>
    </row>
    <row r="220" spans="1:4" ht="13.15" customHeight="1">
      <c r="A220" s="172">
        <f t="shared" si="2"/>
        <v>14</v>
      </c>
      <c r="B220" s="220" t="s">
        <v>714</v>
      </c>
      <c r="C220" s="105">
        <v>2021</v>
      </c>
      <c r="D220" s="217">
        <v>15590.4</v>
      </c>
    </row>
    <row r="221" spans="1:4">
      <c r="A221" s="172">
        <f t="shared" si="2"/>
        <v>15</v>
      </c>
      <c r="B221" s="220" t="s">
        <v>715</v>
      </c>
      <c r="C221" s="105">
        <v>2021</v>
      </c>
      <c r="D221" s="217">
        <v>1000</v>
      </c>
    </row>
    <row r="222" spans="1:4">
      <c r="A222" s="172">
        <f t="shared" si="2"/>
        <v>16</v>
      </c>
      <c r="B222" s="220" t="s">
        <v>607</v>
      </c>
      <c r="C222" s="105">
        <v>2021</v>
      </c>
      <c r="D222" s="217">
        <v>7050</v>
      </c>
    </row>
    <row r="223" spans="1:4">
      <c r="A223" s="172">
        <f t="shared" si="2"/>
        <v>17</v>
      </c>
      <c r="B223" s="220" t="s">
        <v>703</v>
      </c>
      <c r="C223" s="105">
        <v>2021</v>
      </c>
      <c r="D223" s="217">
        <v>14000</v>
      </c>
    </row>
    <row r="224" spans="1:4">
      <c r="A224" s="172">
        <f t="shared" si="2"/>
        <v>18</v>
      </c>
      <c r="B224" s="220" t="s">
        <v>607</v>
      </c>
      <c r="C224" s="105">
        <v>2021</v>
      </c>
      <c r="D224" s="217">
        <v>9900</v>
      </c>
    </row>
    <row r="225" spans="1:4">
      <c r="A225" s="172">
        <f t="shared" si="2"/>
        <v>19</v>
      </c>
      <c r="B225" s="220" t="s">
        <v>716</v>
      </c>
      <c r="C225" s="105">
        <v>2022</v>
      </c>
      <c r="D225" s="217">
        <v>8656.11</v>
      </c>
    </row>
    <row r="226" spans="1:4">
      <c r="A226" s="172">
        <f t="shared" si="2"/>
        <v>20</v>
      </c>
      <c r="B226" s="220" t="s">
        <v>704</v>
      </c>
      <c r="C226" s="105">
        <v>2022</v>
      </c>
      <c r="D226" s="217">
        <v>3875</v>
      </c>
    </row>
    <row r="227" spans="1:4">
      <c r="A227" s="172">
        <f t="shared" si="2"/>
        <v>21</v>
      </c>
      <c r="B227" s="109" t="s">
        <v>1016</v>
      </c>
      <c r="C227" s="105">
        <v>2023</v>
      </c>
      <c r="D227" s="254">
        <v>6700</v>
      </c>
    </row>
    <row r="228" spans="1:4">
      <c r="A228" s="172">
        <f t="shared" si="2"/>
        <v>22</v>
      </c>
      <c r="B228" s="109" t="s">
        <v>1017</v>
      </c>
      <c r="C228" s="105">
        <v>2023</v>
      </c>
      <c r="D228" s="254">
        <v>13940</v>
      </c>
    </row>
    <row r="229" spans="1:4">
      <c r="A229" s="172">
        <f t="shared" si="2"/>
        <v>23</v>
      </c>
      <c r="B229" s="109" t="s">
        <v>1013</v>
      </c>
      <c r="C229" s="105">
        <v>2023</v>
      </c>
      <c r="D229" s="254">
        <v>1549.8</v>
      </c>
    </row>
    <row r="230" spans="1:4">
      <c r="A230" s="172">
        <f t="shared" si="2"/>
        <v>24</v>
      </c>
      <c r="B230" s="109" t="s">
        <v>1018</v>
      </c>
      <c r="C230" s="105">
        <v>2023</v>
      </c>
      <c r="D230" s="254">
        <v>13000</v>
      </c>
    </row>
    <row r="231" spans="1:4">
      <c r="A231" s="172">
        <f t="shared" si="2"/>
        <v>25</v>
      </c>
      <c r="B231" s="109" t="s">
        <v>1014</v>
      </c>
      <c r="C231" s="105">
        <v>2023</v>
      </c>
      <c r="D231" s="254">
        <v>2600</v>
      </c>
    </row>
    <row r="232" spans="1:4">
      <c r="A232" s="172">
        <f t="shared" si="2"/>
        <v>26</v>
      </c>
      <c r="B232" s="109" t="s">
        <v>1015</v>
      </c>
      <c r="C232" s="105">
        <v>2023</v>
      </c>
      <c r="D232" s="254">
        <v>300</v>
      </c>
    </row>
    <row r="233" spans="1:4">
      <c r="A233" s="172">
        <f t="shared" si="2"/>
        <v>27</v>
      </c>
      <c r="B233" s="109" t="s">
        <v>1019</v>
      </c>
      <c r="C233" s="105">
        <v>2023</v>
      </c>
      <c r="D233" s="254">
        <v>10400</v>
      </c>
    </row>
    <row r="234" spans="1:4">
      <c r="A234" s="510" t="s">
        <v>0</v>
      </c>
      <c r="B234" s="510"/>
      <c r="C234" s="20"/>
      <c r="D234" s="35">
        <f>SUM(D207:D233)</f>
        <v>173115.78999999998</v>
      </c>
    </row>
    <row r="235" spans="1:4" ht="13.15" customHeight="1">
      <c r="A235" s="469" t="s">
        <v>653</v>
      </c>
      <c r="B235" s="469"/>
      <c r="C235" s="469"/>
      <c r="D235" s="469"/>
    </row>
    <row r="236" spans="1:4" ht="13.15" customHeight="1">
      <c r="A236" s="105" t="s">
        <v>1137</v>
      </c>
      <c r="B236" s="220" t="s">
        <v>655</v>
      </c>
      <c r="C236" s="105">
        <v>2019</v>
      </c>
      <c r="D236" s="217">
        <v>279</v>
      </c>
    </row>
    <row r="237" spans="1:4" ht="13.15" customHeight="1">
      <c r="A237" s="105" t="s">
        <v>1138</v>
      </c>
      <c r="B237" s="220" t="s">
        <v>656</v>
      </c>
      <c r="C237" s="105">
        <v>2019</v>
      </c>
      <c r="D237" s="217">
        <v>345</v>
      </c>
    </row>
    <row r="238" spans="1:4" ht="13.15" customHeight="1">
      <c r="A238" s="105" t="s">
        <v>1139</v>
      </c>
      <c r="B238" s="220" t="s">
        <v>657</v>
      </c>
      <c r="C238" s="105">
        <v>2019</v>
      </c>
      <c r="D238" s="217">
        <v>2726</v>
      </c>
    </row>
    <row r="239" spans="1:4" ht="13.15" customHeight="1">
      <c r="A239" s="105" t="s">
        <v>1140</v>
      </c>
      <c r="B239" s="220" t="s">
        <v>658</v>
      </c>
      <c r="C239" s="105">
        <v>2019</v>
      </c>
      <c r="D239" s="217">
        <v>2394</v>
      </c>
    </row>
    <row r="240" spans="1:4" ht="13.15" customHeight="1">
      <c r="A240" s="105" t="s">
        <v>1141</v>
      </c>
      <c r="B240" s="220" t="s">
        <v>659</v>
      </c>
      <c r="C240" s="105">
        <v>2019</v>
      </c>
      <c r="D240" s="217">
        <v>2285</v>
      </c>
    </row>
    <row r="241" spans="1:4" ht="13.15" customHeight="1">
      <c r="A241" s="105" t="s">
        <v>1142</v>
      </c>
      <c r="B241" s="220" t="s">
        <v>659</v>
      </c>
      <c r="C241" s="105">
        <v>2019</v>
      </c>
      <c r="D241" s="217">
        <v>2475</v>
      </c>
    </row>
    <row r="242" spans="1:4" ht="13.15" customHeight="1">
      <c r="A242" s="105" t="s">
        <v>1143</v>
      </c>
      <c r="B242" s="220" t="s">
        <v>557</v>
      </c>
      <c r="C242" s="105">
        <v>2019</v>
      </c>
      <c r="D242" s="217">
        <v>976</v>
      </c>
    </row>
    <row r="243" spans="1:4" ht="13.15" customHeight="1">
      <c r="A243" s="105" t="s">
        <v>1144</v>
      </c>
      <c r="B243" s="220" t="s">
        <v>660</v>
      </c>
      <c r="C243" s="105">
        <v>2019</v>
      </c>
      <c r="D243" s="217">
        <v>770.85</v>
      </c>
    </row>
    <row r="244" spans="1:4" ht="13.15" customHeight="1">
      <c r="A244" s="105" t="s">
        <v>1145</v>
      </c>
      <c r="B244" s="220" t="s">
        <v>661</v>
      </c>
      <c r="C244" s="105">
        <v>2019</v>
      </c>
      <c r="D244" s="217">
        <v>1368</v>
      </c>
    </row>
    <row r="245" spans="1:4" ht="13.15" customHeight="1">
      <c r="A245" s="105" t="s">
        <v>1146</v>
      </c>
      <c r="B245" s="220" t="s">
        <v>662</v>
      </c>
      <c r="C245" s="105">
        <v>2019</v>
      </c>
      <c r="D245" s="217">
        <v>500</v>
      </c>
    </row>
    <row r="246" spans="1:4" ht="13.15" customHeight="1">
      <c r="A246" s="105" t="s">
        <v>1147</v>
      </c>
      <c r="B246" s="220" t="s">
        <v>663</v>
      </c>
      <c r="C246" s="105">
        <v>2019</v>
      </c>
      <c r="D246" s="217">
        <v>3690</v>
      </c>
    </row>
    <row r="247" spans="1:4" ht="13.15" customHeight="1">
      <c r="A247" s="105" t="s">
        <v>1148</v>
      </c>
      <c r="B247" s="220" t="s">
        <v>654</v>
      </c>
      <c r="C247" s="105">
        <v>2019</v>
      </c>
      <c r="D247" s="217">
        <v>350</v>
      </c>
    </row>
    <row r="248" spans="1:4" ht="13.15" customHeight="1">
      <c r="A248" s="105" t="s">
        <v>1149</v>
      </c>
      <c r="B248" s="220" t="s">
        <v>664</v>
      </c>
      <c r="C248" s="105">
        <v>2019</v>
      </c>
      <c r="D248" s="217">
        <v>2383</v>
      </c>
    </row>
    <row r="249" spans="1:4" ht="13.15" customHeight="1">
      <c r="A249" s="105" t="s">
        <v>1150</v>
      </c>
      <c r="B249" s="220" t="s">
        <v>665</v>
      </c>
      <c r="C249" s="105">
        <v>2019</v>
      </c>
      <c r="D249" s="217">
        <v>15348</v>
      </c>
    </row>
    <row r="250" spans="1:4" ht="13.15" customHeight="1">
      <c r="A250" s="105" t="s">
        <v>1151</v>
      </c>
      <c r="B250" s="220" t="s">
        <v>655</v>
      </c>
      <c r="C250" s="105">
        <v>2019</v>
      </c>
      <c r="D250" s="217">
        <v>419</v>
      </c>
    </row>
    <row r="251" spans="1:4" ht="13.15" customHeight="1">
      <c r="A251" s="105" t="s">
        <v>1152</v>
      </c>
      <c r="B251" s="220" t="s">
        <v>554</v>
      </c>
      <c r="C251" s="105">
        <v>2019</v>
      </c>
      <c r="D251" s="217">
        <v>540</v>
      </c>
    </row>
    <row r="252" spans="1:4" ht="13.15" customHeight="1">
      <c r="A252" s="105" t="s">
        <v>1153</v>
      </c>
      <c r="B252" s="235" t="s">
        <v>666</v>
      </c>
      <c r="C252" s="105">
        <v>2020</v>
      </c>
      <c r="D252" s="217">
        <v>2080</v>
      </c>
    </row>
    <row r="253" spans="1:4" ht="13.15" customHeight="1">
      <c r="A253" s="105" t="s">
        <v>1154</v>
      </c>
      <c r="B253" s="220" t="s">
        <v>667</v>
      </c>
      <c r="C253" s="105">
        <v>2020</v>
      </c>
      <c r="D253" s="217">
        <v>329</v>
      </c>
    </row>
    <row r="254" spans="1:4" ht="13.15" customHeight="1">
      <c r="A254" s="105" t="s">
        <v>1155</v>
      </c>
      <c r="B254" s="220" t="s">
        <v>668</v>
      </c>
      <c r="C254" s="105">
        <v>2020</v>
      </c>
      <c r="D254" s="217">
        <v>19440.03</v>
      </c>
    </row>
    <row r="255" spans="1:4" ht="13.15" customHeight="1">
      <c r="A255" s="105" t="s">
        <v>1156</v>
      </c>
      <c r="B255" s="220" t="s">
        <v>662</v>
      </c>
      <c r="C255" s="105">
        <v>2021</v>
      </c>
      <c r="D255" s="217">
        <v>2770</v>
      </c>
    </row>
    <row r="256" spans="1:4" ht="13.15" customHeight="1">
      <c r="A256" s="105" t="s">
        <v>1157</v>
      </c>
      <c r="B256" s="220" t="s">
        <v>669</v>
      </c>
      <c r="C256" s="105">
        <v>2021</v>
      </c>
      <c r="D256" s="217">
        <v>1521.51</v>
      </c>
    </row>
    <row r="257" spans="1:4" ht="13.15" customHeight="1">
      <c r="A257" s="105" t="s">
        <v>1158</v>
      </c>
      <c r="B257" s="220" t="s">
        <v>670</v>
      </c>
      <c r="C257" s="105">
        <v>2021</v>
      </c>
      <c r="D257" s="217">
        <v>1893.22</v>
      </c>
    </row>
    <row r="258" spans="1:4" ht="13.15" customHeight="1">
      <c r="A258" s="105" t="s">
        <v>1159</v>
      </c>
      <c r="B258" s="220" t="s">
        <v>671</v>
      </c>
      <c r="C258" s="105">
        <v>2021</v>
      </c>
      <c r="D258" s="217">
        <v>7000</v>
      </c>
    </row>
    <row r="259" spans="1:4" ht="13.15" customHeight="1">
      <c r="A259" s="105" t="s">
        <v>1160</v>
      </c>
      <c r="B259" s="220" t="s">
        <v>672</v>
      </c>
      <c r="C259" s="105">
        <v>2021</v>
      </c>
      <c r="D259" s="217">
        <v>8700</v>
      </c>
    </row>
    <row r="260" spans="1:4" ht="13.15" customHeight="1">
      <c r="A260" s="105" t="s">
        <v>1161</v>
      </c>
      <c r="B260" s="220" t="s">
        <v>672</v>
      </c>
      <c r="C260" s="105">
        <v>2021</v>
      </c>
      <c r="D260" s="217">
        <v>8700</v>
      </c>
    </row>
    <row r="261" spans="1:4" ht="13.15" customHeight="1">
      <c r="A261" s="105" t="s">
        <v>1162</v>
      </c>
      <c r="B261" s="220" t="s">
        <v>661</v>
      </c>
      <c r="C261" s="105">
        <v>2021</v>
      </c>
      <c r="D261" s="217">
        <v>2000</v>
      </c>
    </row>
    <row r="262" spans="1:4" ht="13.15" customHeight="1">
      <c r="A262" s="105" t="s">
        <v>1163</v>
      </c>
      <c r="B262" s="235" t="s">
        <v>673</v>
      </c>
      <c r="C262" s="105">
        <v>2021</v>
      </c>
      <c r="D262" s="217">
        <v>699</v>
      </c>
    </row>
    <row r="263" spans="1:4" ht="13.15" customHeight="1">
      <c r="A263" s="105" t="s">
        <v>1164</v>
      </c>
      <c r="B263" s="235" t="s">
        <v>674</v>
      </c>
      <c r="C263" s="105">
        <v>2021</v>
      </c>
      <c r="D263" s="217">
        <v>299</v>
      </c>
    </row>
    <row r="264" spans="1:4" ht="13.15" customHeight="1">
      <c r="A264" s="105" t="s">
        <v>1165</v>
      </c>
      <c r="B264" s="220" t="s">
        <v>675</v>
      </c>
      <c r="C264" s="105">
        <v>2021</v>
      </c>
      <c r="D264" s="217">
        <v>1999</v>
      </c>
    </row>
    <row r="265" spans="1:4" ht="13.15" customHeight="1">
      <c r="A265" s="105" t="s">
        <v>1166</v>
      </c>
      <c r="B265" s="220" t="s">
        <v>676</v>
      </c>
      <c r="C265" s="105">
        <v>2021</v>
      </c>
      <c r="D265" s="217">
        <v>1194</v>
      </c>
    </row>
    <row r="266" spans="1:4" ht="13.15" customHeight="1">
      <c r="A266" s="105" t="s">
        <v>1167</v>
      </c>
      <c r="B266" s="220" t="s">
        <v>677</v>
      </c>
      <c r="C266" s="105">
        <v>2021</v>
      </c>
      <c r="D266" s="217">
        <v>7547.28</v>
      </c>
    </row>
    <row r="267" spans="1:4" ht="13.15" customHeight="1">
      <c r="A267" s="105" t="s">
        <v>1168</v>
      </c>
      <c r="B267" s="220" t="s">
        <v>678</v>
      </c>
      <c r="C267" s="105">
        <v>2021</v>
      </c>
      <c r="D267" s="217">
        <v>8333</v>
      </c>
    </row>
    <row r="268" spans="1:4" ht="13.15" customHeight="1">
      <c r="A268" s="105" t="s">
        <v>1169</v>
      </c>
      <c r="B268" s="220" t="s">
        <v>679</v>
      </c>
      <c r="C268" s="105">
        <v>2022</v>
      </c>
      <c r="D268" s="217">
        <v>1599</v>
      </c>
    </row>
    <row r="269" spans="1:4" ht="13.15" customHeight="1">
      <c r="A269" s="105" t="s">
        <v>1170</v>
      </c>
      <c r="B269" s="220" t="s">
        <v>680</v>
      </c>
      <c r="C269" s="105">
        <v>2022</v>
      </c>
      <c r="D269" s="217">
        <v>850</v>
      </c>
    </row>
    <row r="270" spans="1:4" ht="13.15" customHeight="1">
      <c r="A270" s="105" t="s">
        <v>1171</v>
      </c>
      <c r="B270" s="220" t="s">
        <v>681</v>
      </c>
      <c r="C270" s="105">
        <v>2022</v>
      </c>
      <c r="D270" s="217">
        <v>4521.4799999999996</v>
      </c>
    </row>
    <row r="271" spans="1:4" ht="13.15" customHeight="1">
      <c r="A271" s="105" t="s">
        <v>1172</v>
      </c>
      <c r="B271" s="220" t="s">
        <v>612</v>
      </c>
      <c r="C271" s="105">
        <v>2022</v>
      </c>
      <c r="D271" s="217">
        <v>3078.69</v>
      </c>
    </row>
    <row r="272" spans="1:4" ht="13.15" customHeight="1">
      <c r="A272" s="105" t="s">
        <v>1173</v>
      </c>
      <c r="B272" s="220" t="s">
        <v>682</v>
      </c>
      <c r="C272" s="105">
        <v>2022</v>
      </c>
      <c r="D272" s="217">
        <v>665.43</v>
      </c>
    </row>
    <row r="273" spans="1:4" ht="13.15" customHeight="1">
      <c r="A273" s="105" t="s">
        <v>1174</v>
      </c>
      <c r="B273" s="220" t="s">
        <v>683</v>
      </c>
      <c r="C273" s="105">
        <v>2022</v>
      </c>
      <c r="D273" s="217">
        <v>1499</v>
      </c>
    </row>
    <row r="274" spans="1:4" ht="13.15" customHeight="1">
      <c r="A274" s="105" t="s">
        <v>1175</v>
      </c>
      <c r="B274" s="220" t="s">
        <v>684</v>
      </c>
      <c r="C274" s="105">
        <v>2022</v>
      </c>
      <c r="D274" s="217">
        <v>659</v>
      </c>
    </row>
    <row r="275" spans="1:4" ht="13.15" customHeight="1">
      <c r="A275" s="105" t="s">
        <v>1176</v>
      </c>
      <c r="B275" s="220" t="s">
        <v>685</v>
      </c>
      <c r="C275" s="105">
        <v>2022</v>
      </c>
      <c r="D275" s="217">
        <v>21000</v>
      </c>
    </row>
    <row r="276" spans="1:4" ht="13.15" customHeight="1">
      <c r="A276" s="105" t="s">
        <v>1177</v>
      </c>
      <c r="B276" s="220" t="s">
        <v>944</v>
      </c>
      <c r="C276" s="105">
        <v>2023</v>
      </c>
      <c r="D276" s="217">
        <v>949.99</v>
      </c>
    </row>
    <row r="277" spans="1:4" ht="13.15" customHeight="1">
      <c r="A277" s="105" t="s">
        <v>1178</v>
      </c>
      <c r="B277" s="220" t="s">
        <v>945</v>
      </c>
      <c r="C277" s="105">
        <v>2023</v>
      </c>
      <c r="D277" s="217">
        <v>699</v>
      </c>
    </row>
    <row r="278" spans="1:4" ht="13.15" customHeight="1">
      <c r="A278" s="105" t="s">
        <v>1179</v>
      </c>
      <c r="B278" s="220" t="s">
        <v>946</v>
      </c>
      <c r="C278" s="105">
        <v>2023</v>
      </c>
      <c r="D278" s="217">
        <v>2299</v>
      </c>
    </row>
    <row r="279" spans="1:4" ht="13.15" customHeight="1">
      <c r="A279" s="105" t="s">
        <v>1180</v>
      </c>
      <c r="B279" s="220" t="s">
        <v>945</v>
      </c>
      <c r="C279" s="105">
        <v>2023</v>
      </c>
      <c r="D279" s="217">
        <v>699</v>
      </c>
    </row>
    <row r="280" spans="1:4" ht="13.15" customHeight="1">
      <c r="A280" s="105" t="s">
        <v>1181</v>
      </c>
      <c r="B280" s="220" t="s">
        <v>945</v>
      </c>
      <c r="C280" s="105">
        <v>2023</v>
      </c>
      <c r="D280" s="217">
        <v>859</v>
      </c>
    </row>
    <row r="281" spans="1:4" ht="13.15" customHeight="1">
      <c r="A281" s="105" t="s">
        <v>1182</v>
      </c>
      <c r="B281" s="220" t="s">
        <v>945</v>
      </c>
      <c r="C281" s="105">
        <v>2023</v>
      </c>
      <c r="D281" s="217">
        <v>859</v>
      </c>
    </row>
    <row r="282" spans="1:4" ht="13.15" customHeight="1">
      <c r="A282" s="105" t="s">
        <v>1183</v>
      </c>
      <c r="B282" s="220" t="s">
        <v>947</v>
      </c>
      <c r="C282" s="105">
        <v>2023</v>
      </c>
      <c r="D282" s="217">
        <v>150</v>
      </c>
    </row>
    <row r="283" spans="1:4" ht="13.15" customHeight="1">
      <c r="A283" s="105" t="s">
        <v>1184</v>
      </c>
      <c r="B283" s="220" t="s">
        <v>948</v>
      </c>
      <c r="C283" s="105">
        <v>2023</v>
      </c>
      <c r="D283" s="217">
        <v>16470</v>
      </c>
    </row>
    <row r="284" spans="1:4" ht="13.15" customHeight="1">
      <c r="A284" s="105" t="s">
        <v>1185</v>
      </c>
      <c r="B284" s="220" t="s">
        <v>949</v>
      </c>
      <c r="C284" s="105">
        <v>2023</v>
      </c>
      <c r="D284" s="217">
        <v>5200</v>
      </c>
    </row>
    <row r="285" spans="1:4" ht="13.15" customHeight="1">
      <c r="A285" s="105" t="s">
        <v>1186</v>
      </c>
      <c r="B285" s="220" t="s">
        <v>950</v>
      </c>
      <c r="C285" s="105">
        <v>2023</v>
      </c>
      <c r="D285" s="217">
        <v>600</v>
      </c>
    </row>
    <row r="286" spans="1:4" ht="13.15" customHeight="1">
      <c r="A286" s="105" t="s">
        <v>1187</v>
      </c>
      <c r="B286" s="220" t="s">
        <v>951</v>
      </c>
      <c r="C286" s="105">
        <v>2023</v>
      </c>
      <c r="D286" s="217">
        <v>4941</v>
      </c>
    </row>
    <row r="287" spans="1:4" ht="13.15" customHeight="1">
      <c r="A287" s="105" t="s">
        <v>1188</v>
      </c>
      <c r="B287" s="363" t="s">
        <v>1189</v>
      </c>
      <c r="C287" s="221">
        <v>2023</v>
      </c>
      <c r="D287" s="218">
        <v>14351.64</v>
      </c>
    </row>
    <row r="288" spans="1:4" ht="13.15" customHeight="1">
      <c r="A288" s="105" t="s">
        <v>1190</v>
      </c>
      <c r="B288" s="235" t="s">
        <v>1191</v>
      </c>
      <c r="C288" s="105">
        <v>2023</v>
      </c>
      <c r="D288" s="217">
        <v>19188</v>
      </c>
    </row>
    <row r="289" spans="1:4" ht="13.15" customHeight="1">
      <c r="A289" s="105" t="s">
        <v>1192</v>
      </c>
      <c r="B289" s="235" t="s">
        <v>1193</v>
      </c>
      <c r="C289" s="105">
        <v>2023</v>
      </c>
      <c r="D289" s="217">
        <v>10836.3</v>
      </c>
    </row>
    <row r="290" spans="1:4" ht="13.15" customHeight="1">
      <c r="A290" s="105" t="s">
        <v>1194</v>
      </c>
      <c r="B290" s="235" t="s">
        <v>1195</v>
      </c>
      <c r="C290" s="105">
        <v>2023</v>
      </c>
      <c r="D290" s="217">
        <v>1771.2</v>
      </c>
    </row>
    <row r="291" spans="1:4" ht="13.15" customHeight="1">
      <c r="A291" s="105" t="s">
        <v>1196</v>
      </c>
      <c r="B291" s="235" t="s">
        <v>1197</v>
      </c>
      <c r="C291" s="105">
        <v>2023</v>
      </c>
      <c r="D291" s="217">
        <v>2489.52</v>
      </c>
    </row>
    <row r="292" spans="1:4" ht="13.15" customHeight="1">
      <c r="A292" s="105" t="s">
        <v>1198</v>
      </c>
      <c r="B292" s="220" t="s">
        <v>654</v>
      </c>
      <c r="C292" s="105">
        <v>2023</v>
      </c>
      <c r="D292" s="217">
        <v>699</v>
      </c>
    </row>
    <row r="293" spans="1:4" ht="13.15" customHeight="1">
      <c r="A293" s="105" t="s">
        <v>1199</v>
      </c>
      <c r="B293" s="220" t="s">
        <v>654</v>
      </c>
      <c r="C293" s="105">
        <v>2023</v>
      </c>
      <c r="D293" s="217">
        <v>690</v>
      </c>
    </row>
    <row r="294" spans="1:4" ht="13.15" customHeight="1">
      <c r="A294" s="105" t="s">
        <v>1200</v>
      </c>
      <c r="B294" s="220" t="s">
        <v>1202</v>
      </c>
      <c r="C294" s="105">
        <v>2023</v>
      </c>
      <c r="D294" s="217">
        <v>2200</v>
      </c>
    </row>
    <row r="295" spans="1:4" ht="13.15" customHeight="1">
      <c r="A295" s="105" t="s">
        <v>1201</v>
      </c>
      <c r="B295" s="220" t="s">
        <v>1202</v>
      </c>
      <c r="C295" s="105">
        <v>2024</v>
      </c>
      <c r="D295" s="217">
        <v>2580</v>
      </c>
    </row>
    <row r="296" spans="1:4" ht="13.15" customHeight="1">
      <c r="A296" s="105">
        <v>61</v>
      </c>
      <c r="B296" s="220" t="s">
        <v>1203</v>
      </c>
      <c r="C296" s="105">
        <v>2024</v>
      </c>
      <c r="D296" s="217">
        <v>2598</v>
      </c>
    </row>
    <row r="297" spans="1:4" s="5" customFormat="1">
      <c r="A297" s="2"/>
      <c r="B297" s="8" t="s">
        <v>0</v>
      </c>
      <c r="C297" s="2"/>
      <c r="D297" s="25">
        <f>SUM(D236:D296)</f>
        <v>236356.13999999998</v>
      </c>
    </row>
    <row r="298" spans="1:4" s="5" customFormat="1" ht="12.75" customHeight="1">
      <c r="A298" s="491" t="s">
        <v>875</v>
      </c>
      <c r="B298" s="492"/>
      <c r="C298" s="492"/>
      <c r="D298" s="493"/>
    </row>
    <row r="299" spans="1:4" s="5" customFormat="1">
      <c r="A299" s="69">
        <v>1</v>
      </c>
      <c r="B299" s="109" t="s">
        <v>876</v>
      </c>
      <c r="C299" s="77">
        <v>2021</v>
      </c>
      <c r="D299" s="231">
        <v>4900</v>
      </c>
    </row>
    <row r="300" spans="1:4" s="5" customFormat="1">
      <c r="A300" s="70">
        <v>2</v>
      </c>
      <c r="B300" s="109" t="s">
        <v>1213</v>
      </c>
      <c r="C300" s="69">
        <v>2023</v>
      </c>
      <c r="D300" s="131">
        <v>420</v>
      </c>
    </row>
    <row r="301" spans="1:4" s="5" customFormat="1">
      <c r="A301" s="70">
        <v>3</v>
      </c>
      <c r="B301" s="109" t="s">
        <v>1214</v>
      </c>
      <c r="C301" s="69">
        <v>2023</v>
      </c>
      <c r="D301" s="131">
        <v>4400</v>
      </c>
    </row>
    <row r="302" spans="1:4" s="5" customFormat="1">
      <c r="A302" s="70">
        <v>4</v>
      </c>
      <c r="B302" s="109" t="s">
        <v>1215</v>
      </c>
      <c r="C302" s="70">
        <v>2023</v>
      </c>
      <c r="D302" s="356">
        <v>14065.04</v>
      </c>
    </row>
    <row r="303" spans="1:4" s="5" customFormat="1">
      <c r="A303" s="70">
        <v>5</v>
      </c>
      <c r="B303" s="108" t="s">
        <v>1216</v>
      </c>
      <c r="C303" s="70">
        <v>2024</v>
      </c>
      <c r="D303" s="356">
        <v>4500</v>
      </c>
    </row>
    <row r="304" spans="1:4" s="5" customFormat="1" ht="17.25" customHeight="1">
      <c r="A304" s="2"/>
      <c r="B304" s="8" t="s">
        <v>0</v>
      </c>
      <c r="C304" s="2"/>
      <c r="D304" s="33">
        <f>SUM(D299:D303)</f>
        <v>28285.040000000001</v>
      </c>
    </row>
    <row r="305" spans="1:4" s="5" customFormat="1" ht="13.15" customHeight="1">
      <c r="A305" s="469" t="s">
        <v>407</v>
      </c>
      <c r="B305" s="469"/>
      <c r="C305" s="469"/>
      <c r="D305" s="469"/>
    </row>
    <row r="306" spans="1:4" s="5" customFormat="1">
      <c r="A306" s="69">
        <v>1</v>
      </c>
      <c r="B306" s="240" t="s">
        <v>984</v>
      </c>
      <c r="C306" s="241">
        <v>2023</v>
      </c>
      <c r="D306" s="242">
        <v>4634.96</v>
      </c>
    </row>
    <row r="307" spans="1:4" s="5" customFormat="1" ht="17.25" customHeight="1">
      <c r="A307" s="2"/>
      <c r="B307" s="8" t="s">
        <v>0</v>
      </c>
      <c r="C307" s="2"/>
      <c r="D307" s="33">
        <f>SUM(D306:D306)</f>
        <v>4634.96</v>
      </c>
    </row>
    <row r="308" spans="1:4" s="5" customFormat="1" ht="13.15" customHeight="1">
      <c r="A308" s="469" t="s">
        <v>834</v>
      </c>
      <c r="B308" s="469"/>
      <c r="C308" s="469"/>
      <c r="D308" s="469"/>
    </row>
    <row r="309" spans="1:4" s="5" customFormat="1" ht="13.15" customHeight="1">
      <c r="A309" s="70">
        <v>1</v>
      </c>
      <c r="B309" s="171" t="s">
        <v>1068</v>
      </c>
      <c r="C309" s="172" t="s">
        <v>1066</v>
      </c>
      <c r="D309" s="226">
        <v>5446.85</v>
      </c>
    </row>
    <row r="310" spans="1:4" s="5" customFormat="1" ht="13.15" customHeight="1">
      <c r="A310" s="69">
        <v>2</v>
      </c>
      <c r="B310" s="171" t="s">
        <v>1069</v>
      </c>
      <c r="C310" s="172" t="s">
        <v>1066</v>
      </c>
      <c r="D310" s="226">
        <v>2164.56</v>
      </c>
    </row>
    <row r="311" spans="1:4" s="5" customFormat="1" ht="13.15" customHeight="1">
      <c r="A311" s="69">
        <v>3</v>
      </c>
      <c r="B311" s="220" t="s">
        <v>1070</v>
      </c>
      <c r="C311" s="105" t="s">
        <v>1066</v>
      </c>
      <c r="D311" s="217">
        <v>3610.11</v>
      </c>
    </row>
    <row r="312" spans="1:4" s="5" customFormat="1" ht="13.15" customHeight="1">
      <c r="A312" s="69">
        <v>4</v>
      </c>
      <c r="B312" s="220" t="s">
        <v>1071</v>
      </c>
      <c r="C312" s="105" t="s">
        <v>1066</v>
      </c>
      <c r="D312" s="217">
        <v>3391</v>
      </c>
    </row>
    <row r="313" spans="1:4" s="5" customFormat="1" ht="13.15" customHeight="1">
      <c r="A313" s="69">
        <v>5</v>
      </c>
      <c r="B313" s="220" t="s">
        <v>1072</v>
      </c>
      <c r="C313" s="105" t="s">
        <v>835</v>
      </c>
      <c r="D313" s="217">
        <v>1785.5</v>
      </c>
    </row>
    <row r="314" spans="1:4" s="5" customFormat="1" ht="13.15" customHeight="1">
      <c r="A314" s="69">
        <v>6</v>
      </c>
      <c r="B314" s="220" t="s">
        <v>1073</v>
      </c>
      <c r="C314" s="105">
        <v>2023</v>
      </c>
      <c r="D314" s="217">
        <v>7471.42</v>
      </c>
    </row>
    <row r="315" spans="1:4" s="5" customFormat="1">
      <c r="A315" s="69">
        <v>7</v>
      </c>
      <c r="B315" s="220" t="s">
        <v>1074</v>
      </c>
      <c r="C315" s="105" t="s">
        <v>986</v>
      </c>
      <c r="D315" s="217">
        <v>1861.98</v>
      </c>
    </row>
    <row r="316" spans="1:4" s="5" customFormat="1">
      <c r="A316" s="69">
        <v>8</v>
      </c>
      <c r="B316" s="220" t="s">
        <v>1075</v>
      </c>
      <c r="C316" s="105" t="s">
        <v>1067</v>
      </c>
      <c r="D316" s="217">
        <v>12243</v>
      </c>
    </row>
    <row r="317" spans="1:4" s="5" customFormat="1">
      <c r="A317" s="69">
        <v>9</v>
      </c>
      <c r="B317" s="220" t="s">
        <v>1076</v>
      </c>
      <c r="C317" s="105">
        <v>2023</v>
      </c>
      <c r="D317" s="217">
        <v>17768.16</v>
      </c>
    </row>
    <row r="318" spans="1:4" s="5" customFormat="1">
      <c r="A318" s="69">
        <v>10</v>
      </c>
      <c r="B318" s="220" t="s">
        <v>1077</v>
      </c>
      <c r="C318" s="105" t="s">
        <v>985</v>
      </c>
      <c r="D318" s="217">
        <v>1307.68</v>
      </c>
    </row>
    <row r="319" spans="1:4" s="5" customFormat="1">
      <c r="A319" s="69">
        <v>11</v>
      </c>
      <c r="B319" s="220" t="s">
        <v>987</v>
      </c>
      <c r="C319" s="105" t="s">
        <v>835</v>
      </c>
      <c r="D319" s="217">
        <v>3236.96</v>
      </c>
    </row>
    <row r="320" spans="1:4" s="5" customFormat="1">
      <c r="A320" s="69">
        <v>12</v>
      </c>
      <c r="B320" s="220" t="s">
        <v>1078</v>
      </c>
      <c r="C320" s="105" t="s">
        <v>835</v>
      </c>
      <c r="D320" s="217">
        <v>2295</v>
      </c>
    </row>
    <row r="321" spans="1:5" s="5" customFormat="1" ht="17.25" customHeight="1">
      <c r="A321" s="2"/>
      <c r="B321" s="8" t="s">
        <v>0</v>
      </c>
      <c r="C321" s="2"/>
      <c r="D321" s="33">
        <f>SUM(D309:D320)</f>
        <v>62582.22</v>
      </c>
    </row>
    <row r="322" spans="1:5" s="5" customFormat="1" ht="13.15" customHeight="1">
      <c r="A322" s="469" t="s">
        <v>487</v>
      </c>
      <c r="B322" s="469"/>
      <c r="C322" s="469"/>
      <c r="D322" s="469"/>
    </row>
    <row r="323" spans="1:5" s="5" customFormat="1" ht="13.15" customHeight="1">
      <c r="A323" s="70">
        <v>1</v>
      </c>
      <c r="B323" s="108" t="s">
        <v>759</v>
      </c>
      <c r="C323" s="108"/>
      <c r="D323" s="356">
        <v>1399</v>
      </c>
    </row>
    <row r="324" spans="1:5" s="5" customFormat="1" ht="13.15" customHeight="1">
      <c r="A324" s="69">
        <v>2</v>
      </c>
      <c r="B324" s="109" t="s">
        <v>787</v>
      </c>
      <c r="C324" s="109"/>
      <c r="D324" s="131">
        <v>1399</v>
      </c>
    </row>
    <row r="325" spans="1:5" s="5" customFormat="1" ht="13.15" customHeight="1">
      <c r="A325" s="69">
        <v>3</v>
      </c>
      <c r="B325" s="109" t="s">
        <v>992</v>
      </c>
      <c r="C325" s="109"/>
      <c r="D325" s="131">
        <v>439</v>
      </c>
      <c r="E325" s="247"/>
    </row>
    <row r="326" spans="1:5" s="5" customFormat="1" ht="13.15" customHeight="1">
      <c r="A326" s="69">
        <v>4</v>
      </c>
      <c r="B326" s="109" t="s">
        <v>788</v>
      </c>
      <c r="C326" s="109"/>
      <c r="D326" s="131">
        <v>339</v>
      </c>
    </row>
    <row r="327" spans="1:5" s="5" customFormat="1" ht="13.15" customHeight="1">
      <c r="A327" s="69">
        <v>5</v>
      </c>
      <c r="B327" s="109" t="s">
        <v>789</v>
      </c>
      <c r="C327" s="109"/>
      <c r="D327" s="131">
        <v>299</v>
      </c>
    </row>
    <row r="328" spans="1:5" s="5" customFormat="1" ht="13.15" customHeight="1">
      <c r="A328" s="69">
        <v>6</v>
      </c>
      <c r="B328" s="109" t="s">
        <v>791</v>
      </c>
      <c r="C328" s="109"/>
      <c r="D328" s="131">
        <v>2599</v>
      </c>
    </row>
    <row r="329" spans="1:5" s="5" customFormat="1" ht="13.15" customHeight="1">
      <c r="A329" s="69">
        <v>7</v>
      </c>
      <c r="B329" s="109" t="s">
        <v>993</v>
      </c>
      <c r="C329" s="109"/>
      <c r="D329" s="131">
        <v>408.4</v>
      </c>
    </row>
    <row r="330" spans="1:5" s="5" customFormat="1" ht="13.15" customHeight="1">
      <c r="A330" s="69">
        <v>8</v>
      </c>
      <c r="B330" s="109" t="s">
        <v>994</v>
      </c>
      <c r="C330" s="109"/>
      <c r="D330" s="131">
        <v>492</v>
      </c>
    </row>
    <row r="331" spans="1:5" s="5" customFormat="1">
      <c r="A331" s="69">
        <v>9</v>
      </c>
      <c r="B331" s="109" t="s">
        <v>995</v>
      </c>
      <c r="C331" s="109"/>
      <c r="D331" s="131">
        <v>1003.92</v>
      </c>
    </row>
    <row r="332" spans="1:5" s="5" customFormat="1">
      <c r="A332" s="69">
        <v>10</v>
      </c>
      <c r="B332" s="109" t="s">
        <v>996</v>
      </c>
      <c r="C332" s="109"/>
      <c r="D332" s="131">
        <v>4500</v>
      </c>
    </row>
    <row r="333" spans="1:5" s="5" customFormat="1">
      <c r="A333" s="69">
        <v>11</v>
      </c>
      <c r="B333" s="109" t="s">
        <v>997</v>
      </c>
      <c r="C333" s="109"/>
      <c r="D333" s="131">
        <v>1377</v>
      </c>
    </row>
    <row r="334" spans="1:5" s="5" customFormat="1">
      <c r="A334" s="69">
        <v>12</v>
      </c>
      <c r="B334" s="109" t="s">
        <v>1212</v>
      </c>
      <c r="C334" s="109"/>
      <c r="D334" s="131">
        <v>1298</v>
      </c>
    </row>
    <row r="335" spans="1:5" s="5" customFormat="1" ht="17.25" customHeight="1">
      <c r="A335" s="2"/>
      <c r="B335" s="8" t="s">
        <v>0</v>
      </c>
      <c r="C335" s="2"/>
      <c r="D335" s="33">
        <f>SUM(D323:D334)</f>
        <v>15553.32</v>
      </c>
    </row>
    <row r="336" spans="1:5" s="5" customFormat="1" ht="13.15" customHeight="1">
      <c r="A336" s="491" t="s">
        <v>753</v>
      </c>
      <c r="B336" s="492"/>
      <c r="C336" s="492"/>
      <c r="D336" s="493"/>
    </row>
    <row r="337" spans="1:4" s="5" customFormat="1">
      <c r="A337" s="172">
        <v>1</v>
      </c>
      <c r="B337" s="171" t="s">
        <v>1087</v>
      </c>
      <c r="C337" s="172">
        <v>2021</v>
      </c>
      <c r="D337" s="226">
        <v>19990</v>
      </c>
    </row>
    <row r="338" spans="1:4" s="5" customFormat="1">
      <c r="A338" s="172">
        <v>2</v>
      </c>
      <c r="B338" s="220" t="s">
        <v>754</v>
      </c>
      <c r="C338" s="105">
        <v>2022</v>
      </c>
      <c r="D338" s="217">
        <v>1407</v>
      </c>
    </row>
    <row r="339" spans="1:4" s="5" customFormat="1">
      <c r="A339" s="105">
        <v>3</v>
      </c>
      <c r="B339" s="220" t="s">
        <v>755</v>
      </c>
      <c r="C339" s="105">
        <v>2021</v>
      </c>
      <c r="D339" s="217">
        <v>1403.18</v>
      </c>
    </row>
    <row r="340" spans="1:4" s="5" customFormat="1">
      <c r="A340" s="172">
        <v>4</v>
      </c>
      <c r="B340" s="220" t="s">
        <v>756</v>
      </c>
      <c r="C340" s="105">
        <v>2022</v>
      </c>
      <c r="D340" s="217">
        <v>1959.05</v>
      </c>
    </row>
    <row r="341" spans="1:4" s="5" customFormat="1">
      <c r="A341" s="172">
        <v>5</v>
      </c>
      <c r="B341" s="220" t="s">
        <v>757</v>
      </c>
      <c r="C341" s="105">
        <v>2022</v>
      </c>
      <c r="D341" s="217">
        <v>6685.3</v>
      </c>
    </row>
    <row r="342" spans="1:4" s="5" customFormat="1">
      <c r="A342" s="105">
        <v>6</v>
      </c>
      <c r="B342" s="220" t="s">
        <v>758</v>
      </c>
      <c r="C342" s="105">
        <v>2022</v>
      </c>
      <c r="D342" s="217">
        <v>2034.91</v>
      </c>
    </row>
    <row r="343" spans="1:4" s="5" customFormat="1">
      <c r="A343" s="172">
        <v>7</v>
      </c>
      <c r="B343" s="220" t="s">
        <v>1088</v>
      </c>
      <c r="C343" s="105">
        <v>2022</v>
      </c>
      <c r="D343" s="217">
        <v>4950</v>
      </c>
    </row>
    <row r="344" spans="1:4" s="5" customFormat="1">
      <c r="A344" s="172">
        <v>8</v>
      </c>
      <c r="B344" s="171" t="s">
        <v>759</v>
      </c>
      <c r="C344" s="172">
        <v>2021</v>
      </c>
      <c r="D344" s="226">
        <v>1399</v>
      </c>
    </row>
    <row r="345" spans="1:4" s="5" customFormat="1">
      <c r="A345" s="105">
        <v>9</v>
      </c>
      <c r="B345" s="220" t="s">
        <v>760</v>
      </c>
      <c r="C345" s="105">
        <v>2022</v>
      </c>
      <c r="D345" s="217">
        <v>2300</v>
      </c>
    </row>
    <row r="346" spans="1:4" s="5" customFormat="1">
      <c r="A346" s="172">
        <v>10</v>
      </c>
      <c r="B346" s="220" t="s">
        <v>998</v>
      </c>
      <c r="C346" s="105">
        <v>2022</v>
      </c>
      <c r="D346" s="217">
        <v>2999</v>
      </c>
    </row>
    <row r="347" spans="1:4" s="5" customFormat="1">
      <c r="A347" s="172">
        <v>11</v>
      </c>
      <c r="B347" s="220" t="s">
        <v>1089</v>
      </c>
      <c r="C347" s="105">
        <v>2022</v>
      </c>
      <c r="D347" s="217">
        <v>1096</v>
      </c>
    </row>
    <row r="348" spans="1:4" s="5" customFormat="1">
      <c r="A348" s="105">
        <v>12</v>
      </c>
      <c r="B348" s="220" t="s">
        <v>999</v>
      </c>
      <c r="C348" s="105">
        <v>2022</v>
      </c>
      <c r="D348" s="217">
        <v>3565.01</v>
      </c>
    </row>
    <row r="349" spans="1:4" s="5" customFormat="1">
      <c r="A349" s="172">
        <v>13</v>
      </c>
      <c r="B349" s="220" t="s">
        <v>1090</v>
      </c>
      <c r="C349" s="105">
        <v>2022</v>
      </c>
      <c r="D349" s="217">
        <v>999</v>
      </c>
    </row>
    <row r="350" spans="1:4" s="5" customFormat="1">
      <c r="A350" s="172">
        <v>14</v>
      </c>
      <c r="B350" s="220" t="s">
        <v>1000</v>
      </c>
      <c r="C350" s="105">
        <v>2022</v>
      </c>
      <c r="D350" s="217">
        <v>1999.99</v>
      </c>
    </row>
    <row r="351" spans="1:4" s="5" customFormat="1">
      <c r="A351" s="105">
        <v>15</v>
      </c>
      <c r="B351" s="220" t="s">
        <v>1091</v>
      </c>
      <c r="C351" s="105">
        <v>2022</v>
      </c>
      <c r="D351" s="217">
        <v>621.05999999999995</v>
      </c>
    </row>
    <row r="352" spans="1:4" s="5" customFormat="1">
      <c r="A352" s="172">
        <v>16</v>
      </c>
      <c r="B352" s="220" t="s">
        <v>1001</v>
      </c>
      <c r="C352" s="105">
        <v>2022</v>
      </c>
      <c r="D352" s="217">
        <v>1299</v>
      </c>
    </row>
    <row r="353" spans="1:4" s="5" customFormat="1">
      <c r="A353" s="172">
        <v>17</v>
      </c>
      <c r="B353" s="220" t="s">
        <v>1002</v>
      </c>
      <c r="C353" s="105">
        <v>2022</v>
      </c>
      <c r="D353" s="217">
        <v>1797</v>
      </c>
    </row>
    <row r="354" spans="1:4" s="5" customFormat="1">
      <c r="A354" s="105">
        <v>18</v>
      </c>
      <c r="B354" s="220" t="s">
        <v>1092</v>
      </c>
      <c r="C354" s="105">
        <v>2022</v>
      </c>
      <c r="D354" s="217">
        <v>1479.99</v>
      </c>
    </row>
    <row r="355" spans="1:4" s="5" customFormat="1">
      <c r="A355" s="172">
        <v>19</v>
      </c>
      <c r="B355" s="220" t="s">
        <v>1093</v>
      </c>
      <c r="C355" s="105">
        <v>2022</v>
      </c>
      <c r="D355" s="217">
        <v>1299.99</v>
      </c>
    </row>
    <row r="356" spans="1:4" s="5" customFormat="1">
      <c r="A356" s="172">
        <v>20</v>
      </c>
      <c r="B356" s="220" t="s">
        <v>1094</v>
      </c>
      <c r="C356" s="105">
        <v>2023</v>
      </c>
      <c r="D356" s="217">
        <v>8610</v>
      </c>
    </row>
    <row r="357" spans="1:4" s="5" customFormat="1">
      <c r="A357" s="105">
        <v>21</v>
      </c>
      <c r="B357" s="220" t="s">
        <v>1095</v>
      </c>
      <c r="C357" s="105">
        <v>2023</v>
      </c>
      <c r="D357" s="217">
        <v>2999</v>
      </c>
    </row>
    <row r="358" spans="1:4" s="5" customFormat="1" ht="12.75" customHeight="1">
      <c r="A358" s="105">
        <v>22</v>
      </c>
      <c r="B358" s="220" t="s">
        <v>1096</v>
      </c>
      <c r="C358" s="105">
        <v>2023</v>
      </c>
      <c r="D358" s="217">
        <v>1522.5</v>
      </c>
    </row>
    <row r="359" spans="1:4" s="5" customFormat="1">
      <c r="A359" s="105">
        <v>23</v>
      </c>
      <c r="B359" s="220" t="s">
        <v>1097</v>
      </c>
      <c r="C359" s="105">
        <v>2023</v>
      </c>
      <c r="D359" s="217">
        <v>1484.1</v>
      </c>
    </row>
    <row r="360" spans="1:4" s="5" customFormat="1">
      <c r="A360" s="105">
        <v>24</v>
      </c>
      <c r="B360" s="220" t="s">
        <v>1098</v>
      </c>
      <c r="C360" s="105">
        <v>2024</v>
      </c>
      <c r="D360" s="217">
        <v>2628</v>
      </c>
    </row>
    <row r="361" spans="1:4" s="5" customFormat="1" ht="17.25" customHeight="1">
      <c r="A361" s="2"/>
      <c r="B361" s="8" t="s">
        <v>0</v>
      </c>
      <c r="C361" s="2"/>
      <c r="D361" s="33">
        <f>SUM(D337:D360)</f>
        <v>76528.08</v>
      </c>
    </row>
    <row r="362" spans="1:4" s="5" customFormat="1" ht="13.15" customHeight="1">
      <c r="A362" s="491" t="s">
        <v>750</v>
      </c>
      <c r="B362" s="492"/>
      <c r="C362" s="492"/>
      <c r="D362" s="493"/>
    </row>
    <row r="363" spans="1:4" s="5" customFormat="1">
      <c r="A363" s="70">
        <v>1</v>
      </c>
      <c r="B363" s="109" t="s">
        <v>556</v>
      </c>
      <c r="C363" s="69">
        <v>2021</v>
      </c>
      <c r="D363" s="131">
        <v>799</v>
      </c>
    </row>
    <row r="364" spans="1:4" s="5" customFormat="1">
      <c r="A364" s="70">
        <v>2</v>
      </c>
      <c r="B364" s="109" t="s">
        <v>556</v>
      </c>
      <c r="C364" s="69">
        <v>2021</v>
      </c>
      <c r="D364" s="131">
        <v>899</v>
      </c>
    </row>
    <row r="365" spans="1:4" s="5" customFormat="1">
      <c r="A365" s="69">
        <v>3</v>
      </c>
      <c r="B365" s="109" t="s">
        <v>556</v>
      </c>
      <c r="C365" s="69">
        <v>2021</v>
      </c>
      <c r="D365" s="131">
        <v>979</v>
      </c>
    </row>
    <row r="366" spans="1:4" s="5" customFormat="1">
      <c r="A366" s="69">
        <v>4</v>
      </c>
      <c r="B366" s="109" t="s">
        <v>751</v>
      </c>
      <c r="C366" s="69">
        <v>2021</v>
      </c>
      <c r="D366" s="131">
        <v>2700</v>
      </c>
    </row>
    <row r="367" spans="1:4" s="5" customFormat="1">
      <c r="A367" s="69">
        <v>5</v>
      </c>
      <c r="B367" s="109" t="s">
        <v>556</v>
      </c>
      <c r="C367" s="69">
        <v>2021</v>
      </c>
      <c r="D367" s="131">
        <v>799</v>
      </c>
    </row>
    <row r="368" spans="1:4" s="5" customFormat="1">
      <c r="A368" s="69">
        <v>6</v>
      </c>
      <c r="B368" s="230" t="s">
        <v>556</v>
      </c>
      <c r="C368" s="111">
        <v>2021</v>
      </c>
      <c r="D368" s="232">
        <v>840</v>
      </c>
    </row>
    <row r="369" spans="1:4" s="5" customFormat="1">
      <c r="A369" s="69">
        <v>7</v>
      </c>
      <c r="B369" s="109" t="s">
        <v>752</v>
      </c>
      <c r="C369" s="69">
        <v>2021</v>
      </c>
      <c r="D369" s="131">
        <v>2910</v>
      </c>
    </row>
    <row r="370" spans="1:4" s="5" customFormat="1">
      <c r="A370" s="69">
        <v>8</v>
      </c>
      <c r="B370" s="109" t="s">
        <v>1007</v>
      </c>
      <c r="C370" s="69">
        <v>2022</v>
      </c>
      <c r="D370" s="131">
        <v>935</v>
      </c>
    </row>
    <row r="371" spans="1:4" s="5" customFormat="1">
      <c r="A371" s="69">
        <v>9</v>
      </c>
      <c r="B371" s="109" t="s">
        <v>1006</v>
      </c>
      <c r="C371" s="69">
        <v>2023</v>
      </c>
      <c r="D371" s="131">
        <v>7960</v>
      </c>
    </row>
    <row r="372" spans="1:4" s="5" customFormat="1">
      <c r="A372" s="69">
        <v>10</v>
      </c>
      <c r="B372" s="109" t="s">
        <v>1007</v>
      </c>
      <c r="C372" s="69">
        <v>2023</v>
      </c>
      <c r="D372" s="131">
        <v>1100</v>
      </c>
    </row>
    <row r="373" spans="1:4" s="5" customFormat="1">
      <c r="A373" s="69">
        <v>11</v>
      </c>
      <c r="B373" s="109" t="s">
        <v>1008</v>
      </c>
      <c r="C373" s="69">
        <v>2023</v>
      </c>
      <c r="D373" s="131">
        <v>1300</v>
      </c>
    </row>
    <row r="374" spans="1:4" s="5" customFormat="1">
      <c r="A374" s="69">
        <v>12</v>
      </c>
      <c r="B374" s="109" t="s">
        <v>556</v>
      </c>
      <c r="C374" s="69">
        <v>2023</v>
      </c>
      <c r="D374" s="131">
        <v>599</v>
      </c>
    </row>
    <row r="375" spans="1:4" s="5" customFormat="1">
      <c r="A375" s="69">
        <v>13</v>
      </c>
      <c r="B375" s="109" t="s">
        <v>556</v>
      </c>
      <c r="C375" s="69">
        <v>2023</v>
      </c>
      <c r="D375" s="131">
        <v>599</v>
      </c>
    </row>
    <row r="376" spans="1:4" s="5" customFormat="1">
      <c r="A376" s="69">
        <v>14</v>
      </c>
      <c r="B376" s="109" t="s">
        <v>1270</v>
      </c>
      <c r="C376" s="69">
        <v>2024</v>
      </c>
      <c r="D376" s="131">
        <v>2150</v>
      </c>
    </row>
    <row r="377" spans="1:4" s="5" customFormat="1" ht="13.9" customHeight="1">
      <c r="A377" s="2"/>
      <c r="B377" s="8" t="s">
        <v>0</v>
      </c>
      <c r="C377" s="2"/>
      <c r="D377" s="33">
        <f>SUM(D363:D376)</f>
        <v>24569</v>
      </c>
    </row>
    <row r="378" spans="1:4" s="5" customFormat="1" ht="16.5" customHeight="1">
      <c r="A378" s="469" t="s">
        <v>743</v>
      </c>
      <c r="B378" s="469"/>
      <c r="C378" s="469"/>
      <c r="D378" s="469"/>
    </row>
    <row r="379" spans="1:4" s="5" customFormat="1" ht="15.75" customHeight="1">
      <c r="A379" s="2">
        <v>1</v>
      </c>
      <c r="B379" s="109" t="s">
        <v>556</v>
      </c>
      <c r="C379" s="2">
        <v>2021</v>
      </c>
      <c r="D379" s="29">
        <v>850</v>
      </c>
    </row>
    <row r="380" spans="1:4" s="5" customFormat="1">
      <c r="A380" s="2">
        <v>2</v>
      </c>
      <c r="B380" s="136" t="s">
        <v>744</v>
      </c>
      <c r="C380" s="10">
        <v>2021</v>
      </c>
      <c r="D380" s="34">
        <v>899</v>
      </c>
    </row>
    <row r="381" spans="1:4" s="5" customFormat="1">
      <c r="A381" s="2">
        <v>3</v>
      </c>
      <c r="B381" s="136" t="s">
        <v>745</v>
      </c>
      <c r="C381" s="10">
        <v>2022</v>
      </c>
      <c r="D381" s="34">
        <v>400</v>
      </c>
    </row>
    <row r="382" spans="1:4" s="5" customFormat="1">
      <c r="A382" s="105">
        <v>4</v>
      </c>
      <c r="B382" s="220" t="s">
        <v>1273</v>
      </c>
      <c r="C382" s="105">
        <v>2024</v>
      </c>
      <c r="D382" s="217">
        <v>3080</v>
      </c>
    </row>
    <row r="383" spans="1:4">
      <c r="A383" s="11"/>
      <c r="B383" s="11" t="s">
        <v>0</v>
      </c>
      <c r="C383" s="10"/>
      <c r="D383" s="32">
        <f>SUM(D379:D382)</f>
        <v>5229</v>
      </c>
    </row>
    <row r="384" spans="1:4" s="5" customFormat="1">
      <c r="A384" s="16"/>
      <c r="B384" s="17"/>
      <c r="C384" s="43"/>
      <c r="D384" s="44"/>
    </row>
    <row r="385" spans="1:4" s="5" customFormat="1">
      <c r="A385" s="15"/>
      <c r="B385" s="14"/>
      <c r="C385" s="19"/>
      <c r="D385" s="42"/>
    </row>
    <row r="386" spans="1:4" s="5" customFormat="1">
      <c r="A386" s="511" t="s">
        <v>2</v>
      </c>
      <c r="B386" s="511"/>
      <c r="C386" s="511"/>
      <c r="D386" s="511"/>
    </row>
    <row r="387" spans="1:4" s="5" customFormat="1" ht="25.5">
      <c r="A387" s="3" t="s">
        <v>11</v>
      </c>
      <c r="B387" s="3" t="s">
        <v>12</v>
      </c>
      <c r="C387" s="3" t="s">
        <v>13</v>
      </c>
      <c r="D387" s="39" t="s">
        <v>14</v>
      </c>
    </row>
    <row r="388" spans="1:4" ht="13.15" customHeight="1">
      <c r="A388" s="491" t="s">
        <v>567</v>
      </c>
      <c r="B388" s="492"/>
      <c r="C388" s="492"/>
      <c r="D388" s="493"/>
    </row>
    <row r="389" spans="1:4" s="57" customFormat="1" ht="13.15" customHeight="1">
      <c r="A389" s="69">
        <v>1</v>
      </c>
      <c r="B389" s="109" t="s">
        <v>580</v>
      </c>
      <c r="C389" s="69">
        <v>2020</v>
      </c>
      <c r="D389" s="131">
        <v>3450</v>
      </c>
    </row>
    <row r="390" spans="1:4" s="57" customFormat="1" ht="13.15" customHeight="1">
      <c r="A390" s="69">
        <f>A389+1</f>
        <v>2</v>
      </c>
      <c r="B390" s="109" t="s">
        <v>581</v>
      </c>
      <c r="C390" s="69">
        <v>2021</v>
      </c>
      <c r="D390" s="131">
        <v>1266.44</v>
      </c>
    </row>
    <row r="391" spans="1:4" s="57" customFormat="1" ht="13.15" customHeight="1">
      <c r="A391" s="69">
        <f t="shared" ref="A391:A435" si="3">A390+1</f>
        <v>3</v>
      </c>
      <c r="B391" s="109" t="s">
        <v>582</v>
      </c>
      <c r="C391" s="69">
        <v>2021</v>
      </c>
      <c r="D391" s="131">
        <v>3142.84</v>
      </c>
    </row>
    <row r="392" spans="1:4" s="57" customFormat="1" ht="13.15" customHeight="1">
      <c r="A392" s="69">
        <f t="shared" si="3"/>
        <v>4</v>
      </c>
      <c r="B392" s="109" t="s">
        <v>583</v>
      </c>
      <c r="C392" s="69">
        <v>2021</v>
      </c>
      <c r="D392" s="131">
        <v>1939</v>
      </c>
    </row>
    <row r="393" spans="1:4" s="57" customFormat="1" ht="13.15" customHeight="1">
      <c r="A393" s="69">
        <f t="shared" si="3"/>
        <v>5</v>
      </c>
      <c r="B393" s="109" t="s">
        <v>584</v>
      </c>
      <c r="C393" s="69">
        <v>2021</v>
      </c>
      <c r="D393" s="131">
        <v>3450</v>
      </c>
    </row>
    <row r="394" spans="1:4" s="57" customFormat="1" ht="13.15" customHeight="1">
      <c r="A394" s="69">
        <f t="shared" si="3"/>
        <v>6</v>
      </c>
      <c r="B394" s="109" t="s">
        <v>585</v>
      </c>
      <c r="C394" s="69">
        <v>2022</v>
      </c>
      <c r="D394" s="131">
        <v>2497.46</v>
      </c>
    </row>
    <row r="395" spans="1:4" s="57" customFormat="1" ht="13.15" customHeight="1">
      <c r="A395" s="69">
        <f t="shared" si="3"/>
        <v>7</v>
      </c>
      <c r="B395" s="109" t="s">
        <v>1255</v>
      </c>
      <c r="C395" s="69">
        <v>2022</v>
      </c>
      <c r="D395" s="131">
        <v>2199.9899999999998</v>
      </c>
    </row>
    <row r="396" spans="1:4" s="57" customFormat="1" ht="13.15" customHeight="1">
      <c r="A396" s="69">
        <f t="shared" si="3"/>
        <v>8</v>
      </c>
      <c r="B396" s="109" t="s">
        <v>1256</v>
      </c>
      <c r="C396" s="69">
        <v>2023</v>
      </c>
      <c r="D396" s="131">
        <v>5563.72</v>
      </c>
    </row>
    <row r="397" spans="1:4" s="57" customFormat="1" ht="13.15" customHeight="1">
      <c r="A397" s="69">
        <f t="shared" si="3"/>
        <v>9</v>
      </c>
      <c r="B397" s="109" t="s">
        <v>893</v>
      </c>
      <c r="C397" s="69">
        <v>2023</v>
      </c>
      <c r="D397" s="131">
        <v>5174.68</v>
      </c>
    </row>
    <row r="398" spans="1:4" s="57" customFormat="1" ht="13.15" customHeight="1">
      <c r="A398" s="69">
        <f t="shared" si="3"/>
        <v>10</v>
      </c>
      <c r="B398" s="109" t="s">
        <v>1257</v>
      </c>
      <c r="C398" s="69">
        <v>2024</v>
      </c>
      <c r="D398" s="131">
        <v>6131.99</v>
      </c>
    </row>
    <row r="399" spans="1:4" s="57" customFormat="1" ht="13.15" customHeight="1">
      <c r="A399" s="69">
        <f t="shared" si="3"/>
        <v>11</v>
      </c>
      <c r="B399" s="109" t="s">
        <v>582</v>
      </c>
      <c r="C399" s="69">
        <v>2024</v>
      </c>
      <c r="D399" s="131">
        <v>7737.93</v>
      </c>
    </row>
    <row r="400" spans="1:4" s="57" customFormat="1" ht="13.15" customHeight="1">
      <c r="A400" s="69">
        <f t="shared" si="3"/>
        <v>12</v>
      </c>
      <c r="B400" s="109" t="s">
        <v>559</v>
      </c>
      <c r="C400" s="69">
        <v>2022</v>
      </c>
      <c r="D400" s="131">
        <v>5307.76</v>
      </c>
    </row>
    <row r="401" spans="1:4" s="57" customFormat="1" ht="13.15" customHeight="1">
      <c r="A401" s="69">
        <f t="shared" si="3"/>
        <v>13</v>
      </c>
      <c r="B401" s="109" t="s">
        <v>1258</v>
      </c>
      <c r="C401" s="69">
        <v>2024</v>
      </c>
      <c r="D401" s="131">
        <v>10087.52</v>
      </c>
    </row>
    <row r="402" spans="1:4" s="57" customFormat="1" ht="13.15" customHeight="1">
      <c r="A402" s="69">
        <f t="shared" si="3"/>
        <v>14</v>
      </c>
      <c r="B402" s="27" t="s">
        <v>586</v>
      </c>
      <c r="C402" s="40">
        <v>2022</v>
      </c>
      <c r="D402" s="366">
        <v>8830</v>
      </c>
    </row>
    <row r="403" spans="1:4" s="57" customFormat="1" ht="13.15" customHeight="1">
      <c r="A403" s="69">
        <f t="shared" si="3"/>
        <v>15</v>
      </c>
      <c r="B403" s="27" t="s">
        <v>1020</v>
      </c>
      <c r="C403" s="40">
        <v>2024</v>
      </c>
      <c r="D403" s="366">
        <v>7300</v>
      </c>
    </row>
    <row r="404" spans="1:4" s="57" customFormat="1" ht="13.15" customHeight="1">
      <c r="A404" s="69">
        <f t="shared" si="3"/>
        <v>16</v>
      </c>
      <c r="B404" s="27" t="s">
        <v>1021</v>
      </c>
      <c r="C404" s="40">
        <v>2024</v>
      </c>
      <c r="D404" s="366">
        <v>320</v>
      </c>
    </row>
    <row r="405" spans="1:4" s="57" customFormat="1" ht="13.15" customHeight="1">
      <c r="A405" s="69">
        <f t="shared" si="3"/>
        <v>17</v>
      </c>
      <c r="B405" s="27" t="s">
        <v>1022</v>
      </c>
      <c r="C405" s="40">
        <v>2024</v>
      </c>
      <c r="D405" s="366">
        <v>4199</v>
      </c>
    </row>
    <row r="406" spans="1:4" s="57" customFormat="1" ht="13.15" customHeight="1">
      <c r="A406" s="69">
        <f t="shared" si="3"/>
        <v>18</v>
      </c>
      <c r="B406" s="27" t="s">
        <v>1022</v>
      </c>
      <c r="C406" s="40">
        <v>2024</v>
      </c>
      <c r="D406" s="366">
        <v>4199</v>
      </c>
    </row>
    <row r="407" spans="1:4" s="57" customFormat="1" ht="13.15" customHeight="1">
      <c r="A407" s="69">
        <f t="shared" si="3"/>
        <v>19</v>
      </c>
      <c r="B407" s="27" t="s">
        <v>1023</v>
      </c>
      <c r="C407" s="40">
        <v>2024</v>
      </c>
      <c r="D407" s="366">
        <v>2200</v>
      </c>
    </row>
    <row r="408" spans="1:4" s="57" customFormat="1" ht="13.15" customHeight="1">
      <c r="A408" s="69">
        <f t="shared" si="3"/>
        <v>20</v>
      </c>
      <c r="B408" s="27" t="s">
        <v>1024</v>
      </c>
      <c r="C408" s="40">
        <v>2024</v>
      </c>
      <c r="D408" s="366">
        <v>2100</v>
      </c>
    </row>
    <row r="409" spans="1:4" s="57" customFormat="1" ht="13.15" customHeight="1">
      <c r="A409" s="69">
        <f t="shared" si="3"/>
        <v>21</v>
      </c>
      <c r="B409" s="27" t="s">
        <v>1024</v>
      </c>
      <c r="C409" s="40">
        <v>2024</v>
      </c>
      <c r="D409" s="366">
        <v>2100</v>
      </c>
    </row>
    <row r="410" spans="1:4" s="57" customFormat="1" ht="13.15" customHeight="1">
      <c r="A410" s="69">
        <f t="shared" si="3"/>
        <v>22</v>
      </c>
      <c r="B410" s="27" t="s">
        <v>1025</v>
      </c>
      <c r="C410" s="40">
        <v>2024</v>
      </c>
      <c r="D410" s="366">
        <v>1650</v>
      </c>
    </row>
    <row r="411" spans="1:4" s="57" customFormat="1" ht="13.15" customHeight="1">
      <c r="A411" s="69">
        <f t="shared" si="3"/>
        <v>23</v>
      </c>
      <c r="B411" s="27" t="s">
        <v>1025</v>
      </c>
      <c r="C411" s="40">
        <v>2024</v>
      </c>
      <c r="D411" s="366">
        <v>1650</v>
      </c>
    </row>
    <row r="412" spans="1:4" s="57" customFormat="1" ht="13.15" customHeight="1">
      <c r="A412" s="69">
        <f t="shared" si="3"/>
        <v>24</v>
      </c>
      <c r="B412" s="27" t="s">
        <v>1026</v>
      </c>
      <c r="C412" s="40">
        <v>2024</v>
      </c>
      <c r="D412" s="366">
        <v>1650</v>
      </c>
    </row>
    <row r="413" spans="1:4" s="57" customFormat="1" ht="13.15" customHeight="1">
      <c r="A413" s="69">
        <f t="shared" si="3"/>
        <v>25</v>
      </c>
      <c r="B413" s="27" t="s">
        <v>1027</v>
      </c>
      <c r="C413" s="40">
        <v>2024</v>
      </c>
      <c r="D413" s="366">
        <v>1650</v>
      </c>
    </row>
    <row r="414" spans="1:4" s="57" customFormat="1" ht="13.15" customHeight="1">
      <c r="A414" s="69">
        <f t="shared" si="3"/>
        <v>26</v>
      </c>
      <c r="B414" s="27" t="s">
        <v>1028</v>
      </c>
      <c r="C414" s="40">
        <v>2024</v>
      </c>
      <c r="D414" s="366">
        <v>3400</v>
      </c>
    </row>
    <row r="415" spans="1:4" s="57" customFormat="1" ht="13.15" customHeight="1">
      <c r="A415" s="69">
        <f t="shared" si="3"/>
        <v>27</v>
      </c>
      <c r="B415" s="27" t="s">
        <v>1024</v>
      </c>
      <c r="C415" s="40">
        <v>2024</v>
      </c>
      <c r="D415" s="366">
        <v>2100</v>
      </c>
    </row>
    <row r="416" spans="1:4" s="57" customFormat="1" ht="13.15" customHeight="1">
      <c r="A416" s="69">
        <f t="shared" si="3"/>
        <v>28</v>
      </c>
      <c r="B416" s="27" t="s">
        <v>1027</v>
      </c>
      <c r="C416" s="40">
        <v>2024</v>
      </c>
      <c r="D416" s="366">
        <v>1650</v>
      </c>
    </row>
    <row r="417" spans="1:4" s="57" customFormat="1" ht="13.15" customHeight="1">
      <c r="A417" s="69">
        <f t="shared" si="3"/>
        <v>29</v>
      </c>
      <c r="B417" s="27" t="s">
        <v>1024</v>
      </c>
      <c r="C417" s="40">
        <v>2024</v>
      </c>
      <c r="D417" s="366">
        <v>2100</v>
      </c>
    </row>
    <row r="418" spans="1:4" s="57" customFormat="1" ht="13.15" customHeight="1">
      <c r="A418" s="69">
        <f t="shared" si="3"/>
        <v>30</v>
      </c>
      <c r="B418" s="27" t="s">
        <v>1022</v>
      </c>
      <c r="C418" s="40">
        <v>2024</v>
      </c>
      <c r="D418" s="366">
        <v>4199</v>
      </c>
    </row>
    <row r="419" spans="1:4" s="57" customFormat="1" ht="13.15" customHeight="1">
      <c r="A419" s="69">
        <f t="shared" si="3"/>
        <v>31</v>
      </c>
      <c r="B419" s="27" t="s">
        <v>1025</v>
      </c>
      <c r="C419" s="40">
        <v>2024</v>
      </c>
      <c r="D419" s="366">
        <v>1650</v>
      </c>
    </row>
    <row r="420" spans="1:4" s="57" customFormat="1" ht="13.15" customHeight="1">
      <c r="A420" s="69">
        <f t="shared" si="3"/>
        <v>32</v>
      </c>
      <c r="B420" s="27" t="s">
        <v>1029</v>
      </c>
      <c r="C420" s="40">
        <v>2024</v>
      </c>
      <c r="D420" s="366">
        <v>2100</v>
      </c>
    </row>
    <row r="421" spans="1:4" s="57" customFormat="1" ht="13.15" customHeight="1">
      <c r="A421" s="69">
        <f t="shared" si="3"/>
        <v>33</v>
      </c>
      <c r="B421" s="27" t="s">
        <v>1024</v>
      </c>
      <c r="C421" s="40">
        <v>2024</v>
      </c>
      <c r="D421" s="366">
        <v>2100</v>
      </c>
    </row>
    <row r="422" spans="1:4" s="57" customFormat="1" ht="13.15" customHeight="1">
      <c r="A422" s="69">
        <f t="shared" si="3"/>
        <v>34</v>
      </c>
      <c r="B422" s="27" t="s">
        <v>1027</v>
      </c>
      <c r="C422" s="40">
        <v>2024</v>
      </c>
      <c r="D422" s="366">
        <v>1650</v>
      </c>
    </row>
    <row r="423" spans="1:4" s="57" customFormat="1" ht="13.15" customHeight="1">
      <c r="A423" s="69">
        <f t="shared" si="3"/>
        <v>35</v>
      </c>
      <c r="B423" s="27" t="s">
        <v>1030</v>
      </c>
      <c r="C423" s="40">
        <v>2024</v>
      </c>
      <c r="D423" s="366">
        <v>1915</v>
      </c>
    </row>
    <row r="424" spans="1:4" s="57" customFormat="1" ht="13.15" customHeight="1">
      <c r="A424" s="69">
        <f t="shared" si="3"/>
        <v>36</v>
      </c>
      <c r="B424" s="27" t="s">
        <v>1026</v>
      </c>
      <c r="C424" s="40">
        <v>2024</v>
      </c>
      <c r="D424" s="366">
        <v>1650</v>
      </c>
    </row>
    <row r="425" spans="1:4" s="57" customFormat="1" ht="13.15" customHeight="1">
      <c r="A425" s="69">
        <f t="shared" si="3"/>
        <v>37</v>
      </c>
      <c r="B425" s="27" t="s">
        <v>1031</v>
      </c>
      <c r="C425" s="40">
        <v>2024</v>
      </c>
      <c r="D425" s="366">
        <v>2100</v>
      </c>
    </row>
    <row r="426" spans="1:4" s="57" customFormat="1" ht="13.15" customHeight="1">
      <c r="A426" s="69">
        <f t="shared" si="3"/>
        <v>38</v>
      </c>
      <c r="B426" s="27" t="s">
        <v>1027</v>
      </c>
      <c r="C426" s="40">
        <v>2024</v>
      </c>
      <c r="D426" s="366">
        <v>1650</v>
      </c>
    </row>
    <row r="427" spans="1:4" s="57" customFormat="1" ht="13.15" customHeight="1">
      <c r="A427" s="69">
        <f t="shared" si="3"/>
        <v>39</v>
      </c>
      <c r="B427" s="27" t="s">
        <v>1032</v>
      </c>
      <c r="C427" s="40">
        <v>2024</v>
      </c>
      <c r="D427" s="366">
        <v>3400</v>
      </c>
    </row>
    <row r="428" spans="1:4" s="57" customFormat="1" ht="13.15" customHeight="1">
      <c r="A428" s="69">
        <f t="shared" si="3"/>
        <v>40</v>
      </c>
      <c r="B428" s="27" t="s">
        <v>1033</v>
      </c>
      <c r="C428" s="40">
        <v>2024</v>
      </c>
      <c r="D428" s="366">
        <v>2100</v>
      </c>
    </row>
    <row r="429" spans="1:4" s="57" customFormat="1" ht="13.15" customHeight="1">
      <c r="A429" s="69">
        <f t="shared" si="3"/>
        <v>41</v>
      </c>
      <c r="B429" s="27" t="s">
        <v>1027</v>
      </c>
      <c r="C429" s="40">
        <v>2024</v>
      </c>
      <c r="D429" s="366">
        <v>1650</v>
      </c>
    </row>
    <row r="430" spans="1:4" s="57" customFormat="1" ht="13.15" customHeight="1">
      <c r="A430" s="69">
        <f t="shared" si="3"/>
        <v>42</v>
      </c>
      <c r="B430" s="27" t="s">
        <v>1027</v>
      </c>
      <c r="C430" s="40">
        <v>2024</v>
      </c>
      <c r="D430" s="366">
        <v>1650</v>
      </c>
    </row>
    <row r="431" spans="1:4" s="57" customFormat="1" ht="13.15" customHeight="1">
      <c r="A431" s="69">
        <f t="shared" si="3"/>
        <v>43</v>
      </c>
      <c r="B431" s="27" t="s">
        <v>1034</v>
      </c>
      <c r="C431" s="40">
        <v>2022</v>
      </c>
      <c r="D431" s="366">
        <v>300</v>
      </c>
    </row>
    <row r="432" spans="1:4" s="57" customFormat="1" ht="13.15" customHeight="1">
      <c r="A432" s="69">
        <f t="shared" si="3"/>
        <v>44</v>
      </c>
      <c r="B432" s="27" t="s">
        <v>1029</v>
      </c>
      <c r="C432" s="40">
        <v>2024</v>
      </c>
      <c r="D432" s="366">
        <v>2100</v>
      </c>
    </row>
    <row r="433" spans="1:4" s="57" customFormat="1" ht="13.15" customHeight="1">
      <c r="A433" s="69">
        <f t="shared" si="3"/>
        <v>45</v>
      </c>
      <c r="B433" s="27" t="s">
        <v>1024</v>
      </c>
      <c r="C433" s="40">
        <v>2024</v>
      </c>
      <c r="D433" s="366">
        <v>2100</v>
      </c>
    </row>
    <row r="434" spans="1:4" s="57" customFormat="1" ht="13.15" customHeight="1">
      <c r="A434" s="69">
        <f t="shared" si="3"/>
        <v>46</v>
      </c>
      <c r="B434" s="27" t="s">
        <v>1033</v>
      </c>
      <c r="C434" s="40">
        <v>2024</v>
      </c>
      <c r="D434" s="366">
        <v>2100</v>
      </c>
    </row>
    <row r="435" spans="1:4" s="57" customFormat="1" ht="13.15" customHeight="1">
      <c r="A435" s="69">
        <f t="shared" si="3"/>
        <v>47</v>
      </c>
      <c r="B435" s="27" t="s">
        <v>1035</v>
      </c>
      <c r="C435" s="40">
        <v>2022</v>
      </c>
      <c r="D435" s="366">
        <v>1030</v>
      </c>
    </row>
    <row r="436" spans="1:4" s="57" customFormat="1" ht="13.15" customHeight="1">
      <c r="A436" s="69"/>
      <c r="B436" s="323" t="s">
        <v>0</v>
      </c>
      <c r="C436" s="327"/>
      <c r="D436" s="324">
        <f>SUM(D389:D435)</f>
        <v>140491.33000000002</v>
      </c>
    </row>
    <row r="437" spans="1:4" ht="13.5" customHeight="1">
      <c r="A437" s="491" t="s">
        <v>540</v>
      </c>
      <c r="B437" s="492"/>
      <c r="C437" s="492"/>
      <c r="D437" s="493"/>
    </row>
    <row r="438" spans="1:4">
      <c r="A438" s="105">
        <v>1</v>
      </c>
      <c r="B438" s="219" t="s">
        <v>559</v>
      </c>
      <c r="C438" s="221">
        <v>2022</v>
      </c>
      <c r="D438" s="218">
        <v>1800</v>
      </c>
    </row>
    <row r="439" spans="1:4" ht="13.5" customHeight="1">
      <c r="A439" s="2"/>
      <c r="B439" s="8" t="s">
        <v>0</v>
      </c>
      <c r="C439" s="2"/>
      <c r="D439" s="25">
        <f>SUM(D438:D438)</f>
        <v>1800</v>
      </c>
    </row>
    <row r="440" spans="1:4" ht="13.5" customHeight="1">
      <c r="A440" s="491" t="s">
        <v>593</v>
      </c>
      <c r="B440" s="492"/>
      <c r="C440" s="492"/>
      <c r="D440" s="493"/>
    </row>
    <row r="441" spans="1:4" ht="13.5" customHeight="1">
      <c r="A441" s="2">
        <v>1</v>
      </c>
      <c r="B441" s="220" t="s">
        <v>597</v>
      </c>
      <c r="C441" s="105">
        <v>2019</v>
      </c>
      <c r="D441" s="217">
        <v>900</v>
      </c>
    </row>
    <row r="442" spans="1:4" ht="13.5" customHeight="1">
      <c r="A442" s="2">
        <v>2</v>
      </c>
      <c r="B442" s="220" t="s">
        <v>598</v>
      </c>
      <c r="C442" s="105">
        <v>2020</v>
      </c>
      <c r="D442" s="217">
        <v>549</v>
      </c>
    </row>
    <row r="443" spans="1:4" ht="13.5" customHeight="1">
      <c r="A443" s="2">
        <v>3</v>
      </c>
      <c r="B443" s="220" t="s">
        <v>598</v>
      </c>
      <c r="C443" s="105">
        <v>2020</v>
      </c>
      <c r="D443" s="217">
        <v>549</v>
      </c>
    </row>
    <row r="444" spans="1:4" ht="13.5" customHeight="1">
      <c r="A444" s="2">
        <v>4</v>
      </c>
      <c r="B444" s="220" t="s">
        <v>599</v>
      </c>
      <c r="C444" s="105">
        <v>2020</v>
      </c>
      <c r="D444" s="217">
        <v>2999</v>
      </c>
    </row>
    <row r="445" spans="1:4" ht="13.5" customHeight="1">
      <c r="A445" s="2">
        <v>5</v>
      </c>
      <c r="B445" s="220" t="s">
        <v>600</v>
      </c>
      <c r="C445" s="105">
        <v>2020</v>
      </c>
      <c r="D445" s="217">
        <v>2999</v>
      </c>
    </row>
    <row r="446" spans="1:4" ht="13.5" customHeight="1">
      <c r="A446" s="2">
        <v>6</v>
      </c>
      <c r="B446" s="220" t="s">
        <v>601</v>
      </c>
      <c r="C446" s="105">
        <v>2020</v>
      </c>
      <c r="D446" s="217">
        <v>3499</v>
      </c>
    </row>
    <row r="447" spans="1:4" ht="13.5" customHeight="1">
      <c r="A447" s="2">
        <v>7</v>
      </c>
      <c r="B447" s="220" t="s">
        <v>600</v>
      </c>
      <c r="C447" s="105">
        <v>2020</v>
      </c>
      <c r="D447" s="217">
        <v>2999</v>
      </c>
    </row>
    <row r="448" spans="1:4" ht="17.25" customHeight="1">
      <c r="A448" s="2">
        <v>8</v>
      </c>
      <c r="B448" s="220" t="s">
        <v>602</v>
      </c>
      <c r="C448" s="105">
        <v>2021</v>
      </c>
      <c r="D448" s="217">
        <v>870</v>
      </c>
    </row>
    <row r="449" spans="1:4" ht="17.25" customHeight="1">
      <c r="A449" s="2">
        <v>9</v>
      </c>
      <c r="B449" s="220" t="s">
        <v>602</v>
      </c>
      <c r="C449" s="105">
        <v>2021</v>
      </c>
      <c r="D449" s="217">
        <v>870</v>
      </c>
    </row>
    <row r="450" spans="1:4" ht="17.25" customHeight="1">
      <c r="A450" s="2">
        <v>10</v>
      </c>
      <c r="B450" s="220" t="s">
        <v>603</v>
      </c>
      <c r="C450" s="105">
        <v>2021</v>
      </c>
      <c r="D450" s="217">
        <v>2950</v>
      </c>
    </row>
    <row r="451" spans="1:4" ht="17.25" customHeight="1">
      <c r="A451" s="2">
        <v>11</v>
      </c>
      <c r="B451" s="220" t="s">
        <v>894</v>
      </c>
      <c r="C451" s="105">
        <v>2022</v>
      </c>
      <c r="D451" s="217">
        <v>3750</v>
      </c>
    </row>
    <row r="452" spans="1:4" ht="17.25" customHeight="1">
      <c r="A452" s="2">
        <v>12</v>
      </c>
      <c r="B452" s="220" t="s">
        <v>894</v>
      </c>
      <c r="C452" s="105">
        <v>2022</v>
      </c>
      <c r="D452" s="217">
        <v>3750</v>
      </c>
    </row>
    <row r="453" spans="1:4" ht="17.25" customHeight="1">
      <c r="A453" s="69">
        <v>13</v>
      </c>
      <c r="B453" s="109" t="s">
        <v>1269</v>
      </c>
      <c r="C453" s="69">
        <v>2024</v>
      </c>
      <c r="D453" s="131">
        <v>800</v>
      </c>
    </row>
    <row r="454" spans="1:4" ht="13.5" customHeight="1">
      <c r="A454" s="18"/>
      <c r="B454" s="468" t="s">
        <v>0</v>
      </c>
      <c r="C454" s="468" t="s">
        <v>4</v>
      </c>
      <c r="D454" s="25">
        <f>SUM(D441:D453)</f>
        <v>27484</v>
      </c>
    </row>
    <row r="455" spans="1:4" ht="13.5" customHeight="1">
      <c r="A455" s="469" t="s">
        <v>205</v>
      </c>
      <c r="B455" s="469"/>
      <c r="C455" s="469"/>
      <c r="D455" s="469"/>
    </row>
    <row r="456" spans="1:4" ht="31.5" customHeight="1">
      <c r="A456" s="2">
        <v>1</v>
      </c>
      <c r="B456" s="220" t="s">
        <v>626</v>
      </c>
      <c r="C456" s="105">
        <v>2020</v>
      </c>
      <c r="D456" s="225">
        <v>2753.97</v>
      </c>
    </row>
    <row r="457" spans="1:4" ht="31.5" customHeight="1">
      <c r="A457" s="2">
        <f>1+A456</f>
        <v>2</v>
      </c>
      <c r="B457" s="220" t="s">
        <v>627</v>
      </c>
      <c r="C457" s="105">
        <v>2020</v>
      </c>
      <c r="D457" s="225">
        <v>14631.78</v>
      </c>
    </row>
    <row r="458" spans="1:4" ht="31.5" customHeight="1">
      <c r="A458" s="2">
        <f t="shared" ref="A458:A476" si="4">1+A457</f>
        <v>3</v>
      </c>
      <c r="B458" s="220" t="s">
        <v>628</v>
      </c>
      <c r="C458" s="105">
        <v>2020</v>
      </c>
      <c r="D458" s="225">
        <v>31740.15</v>
      </c>
    </row>
    <row r="459" spans="1:4" ht="31.5" customHeight="1">
      <c r="A459" s="2">
        <f t="shared" si="4"/>
        <v>4</v>
      </c>
      <c r="B459" s="220" t="s">
        <v>629</v>
      </c>
      <c r="C459" s="105">
        <v>2020</v>
      </c>
      <c r="D459" s="225">
        <v>25590</v>
      </c>
    </row>
    <row r="460" spans="1:4" ht="31.5" customHeight="1">
      <c r="A460" s="2">
        <f t="shared" si="4"/>
        <v>5</v>
      </c>
      <c r="B460" s="220" t="s">
        <v>630</v>
      </c>
      <c r="C460" s="105">
        <v>2020</v>
      </c>
      <c r="D460" s="225">
        <v>3190</v>
      </c>
    </row>
    <row r="461" spans="1:4" ht="31.5" customHeight="1">
      <c r="A461" s="2">
        <f t="shared" si="4"/>
        <v>6</v>
      </c>
      <c r="B461" s="220" t="s">
        <v>631</v>
      </c>
      <c r="C461" s="105">
        <v>2020</v>
      </c>
      <c r="D461" s="225">
        <v>429</v>
      </c>
    </row>
    <row r="462" spans="1:4" ht="31.5" customHeight="1">
      <c r="A462" s="2">
        <f t="shared" si="4"/>
        <v>7</v>
      </c>
      <c r="B462" s="220" t="s">
        <v>632</v>
      </c>
      <c r="C462" s="105">
        <v>2020</v>
      </c>
      <c r="D462" s="225">
        <v>26590</v>
      </c>
    </row>
    <row r="463" spans="1:4" ht="31.5" customHeight="1">
      <c r="A463" s="2">
        <f t="shared" si="4"/>
        <v>8</v>
      </c>
      <c r="B463" s="220" t="s">
        <v>630</v>
      </c>
      <c r="C463" s="105">
        <v>2020</v>
      </c>
      <c r="D463" s="225">
        <v>3190</v>
      </c>
    </row>
    <row r="464" spans="1:4" ht="31.5" customHeight="1">
      <c r="A464" s="2">
        <f t="shared" si="4"/>
        <v>9</v>
      </c>
      <c r="B464" s="220" t="s">
        <v>633</v>
      </c>
      <c r="C464" s="105">
        <v>2020</v>
      </c>
      <c r="D464" s="225">
        <v>1837.2</v>
      </c>
    </row>
    <row r="465" spans="1:4" ht="31.5" customHeight="1">
      <c r="A465" s="2">
        <f t="shared" si="4"/>
        <v>10</v>
      </c>
      <c r="B465" s="220" t="s">
        <v>634</v>
      </c>
      <c r="C465" s="105">
        <v>2020</v>
      </c>
      <c r="D465" s="225">
        <v>1699</v>
      </c>
    </row>
    <row r="466" spans="1:4" ht="31.5" customHeight="1">
      <c r="A466" s="2">
        <f t="shared" si="4"/>
        <v>11</v>
      </c>
      <c r="B466" s="220" t="s">
        <v>635</v>
      </c>
      <c r="C466" s="105">
        <v>2020</v>
      </c>
      <c r="D466" s="225">
        <v>460</v>
      </c>
    </row>
    <row r="467" spans="1:4" ht="31.5" customHeight="1">
      <c r="A467" s="2">
        <f t="shared" si="4"/>
        <v>12</v>
      </c>
      <c r="B467" s="220" t="s">
        <v>636</v>
      </c>
      <c r="C467" s="105">
        <v>2020</v>
      </c>
      <c r="D467" s="225">
        <v>10863</v>
      </c>
    </row>
    <row r="468" spans="1:4" ht="31.5" customHeight="1">
      <c r="A468" s="2">
        <f t="shared" si="4"/>
        <v>13</v>
      </c>
      <c r="B468" s="220" t="s">
        <v>637</v>
      </c>
      <c r="C468" s="105">
        <v>2020</v>
      </c>
      <c r="D468" s="225">
        <v>689</v>
      </c>
    </row>
    <row r="469" spans="1:4" ht="31.5" customHeight="1">
      <c r="A469" s="2">
        <f t="shared" si="4"/>
        <v>14</v>
      </c>
      <c r="B469" s="220" t="s">
        <v>638</v>
      </c>
      <c r="C469" s="105">
        <v>2021</v>
      </c>
      <c r="D469" s="225">
        <v>2198.9899999999998</v>
      </c>
    </row>
    <row r="470" spans="1:4" ht="31.5" customHeight="1">
      <c r="A470" s="2">
        <f t="shared" si="4"/>
        <v>15</v>
      </c>
      <c r="B470" s="220" t="s">
        <v>639</v>
      </c>
      <c r="C470" s="105">
        <v>2021</v>
      </c>
      <c r="D470" s="225">
        <v>1348</v>
      </c>
    </row>
    <row r="471" spans="1:4" ht="31.5" customHeight="1">
      <c r="A471" s="2">
        <f t="shared" si="4"/>
        <v>16</v>
      </c>
      <c r="B471" s="220" t="s">
        <v>640</v>
      </c>
      <c r="C471" s="105">
        <v>2021</v>
      </c>
      <c r="D471" s="225">
        <v>1099</v>
      </c>
    </row>
    <row r="472" spans="1:4" ht="31.5" customHeight="1">
      <c r="A472" s="2">
        <f t="shared" si="4"/>
        <v>17</v>
      </c>
      <c r="B472" s="220" t="s">
        <v>641</v>
      </c>
      <c r="C472" s="105">
        <v>2021</v>
      </c>
      <c r="D472" s="225">
        <v>1719</v>
      </c>
    </row>
    <row r="473" spans="1:4" ht="31.5" customHeight="1">
      <c r="A473" s="2">
        <f t="shared" si="4"/>
        <v>18</v>
      </c>
      <c r="B473" s="220" t="s">
        <v>642</v>
      </c>
      <c r="C473" s="105">
        <v>2021</v>
      </c>
      <c r="D473" s="225">
        <v>3000</v>
      </c>
    </row>
    <row r="474" spans="1:4" ht="31.5" customHeight="1">
      <c r="A474" s="2">
        <f t="shared" si="4"/>
        <v>19</v>
      </c>
      <c r="B474" s="220" t="s">
        <v>643</v>
      </c>
      <c r="C474" s="105">
        <v>2022</v>
      </c>
      <c r="D474" s="225">
        <v>1121</v>
      </c>
    </row>
    <row r="475" spans="1:4" ht="31.5" customHeight="1">
      <c r="A475" s="2">
        <f t="shared" si="4"/>
        <v>20</v>
      </c>
      <c r="B475" s="220" t="s">
        <v>644</v>
      </c>
      <c r="C475" s="105">
        <v>2022</v>
      </c>
      <c r="D475" s="225">
        <v>9617.82</v>
      </c>
    </row>
    <row r="476" spans="1:4" ht="31.5" customHeight="1">
      <c r="A476" s="2">
        <f t="shared" si="4"/>
        <v>21</v>
      </c>
      <c r="B476" s="220" t="s">
        <v>645</v>
      </c>
      <c r="C476" s="105">
        <v>2022</v>
      </c>
      <c r="D476" s="225">
        <v>2760</v>
      </c>
    </row>
    <row r="477" spans="1:4" ht="31.5" customHeight="1">
      <c r="A477" s="2">
        <f t="shared" ref="A477:A483" si="5">1+A476</f>
        <v>22</v>
      </c>
      <c r="B477" s="220" t="s">
        <v>646</v>
      </c>
      <c r="C477" s="105">
        <v>2022</v>
      </c>
      <c r="D477" s="225">
        <v>1734</v>
      </c>
    </row>
    <row r="478" spans="1:4" ht="31.5" customHeight="1">
      <c r="A478" s="2">
        <f t="shared" si="5"/>
        <v>23</v>
      </c>
      <c r="B478" s="109" t="s">
        <v>903</v>
      </c>
      <c r="C478" s="69">
        <v>2022</v>
      </c>
      <c r="D478" s="131">
        <v>1460</v>
      </c>
    </row>
    <row r="479" spans="1:4" ht="31.5" customHeight="1">
      <c r="A479" s="2">
        <f t="shared" si="5"/>
        <v>24</v>
      </c>
      <c r="B479" s="109" t="s">
        <v>904</v>
      </c>
      <c r="C479" s="69">
        <v>2023</v>
      </c>
      <c r="D479" s="131">
        <v>8640</v>
      </c>
    </row>
    <row r="480" spans="1:4" ht="31.5" customHeight="1">
      <c r="A480" s="2">
        <f t="shared" si="5"/>
        <v>25</v>
      </c>
      <c r="B480" s="109" t="s">
        <v>905</v>
      </c>
      <c r="C480" s="69">
        <v>2023</v>
      </c>
      <c r="D480" s="131">
        <v>950</v>
      </c>
    </row>
    <row r="481" spans="1:4" ht="31.5" customHeight="1">
      <c r="A481" s="2">
        <f t="shared" si="5"/>
        <v>26</v>
      </c>
      <c r="B481" s="109" t="s">
        <v>906</v>
      </c>
      <c r="C481" s="69">
        <v>2023</v>
      </c>
      <c r="D481" s="131">
        <v>679</v>
      </c>
    </row>
    <row r="482" spans="1:4" ht="31.5" customHeight="1">
      <c r="A482" s="2">
        <f t="shared" si="5"/>
        <v>27</v>
      </c>
      <c r="B482" s="109" t="s">
        <v>907</v>
      </c>
      <c r="C482" s="69">
        <v>2023</v>
      </c>
      <c r="D482" s="131">
        <v>749</v>
      </c>
    </row>
    <row r="483" spans="1:4" ht="31.5" customHeight="1">
      <c r="A483" s="2">
        <f t="shared" si="5"/>
        <v>28</v>
      </c>
      <c r="B483" s="195" t="s">
        <v>908</v>
      </c>
      <c r="C483" s="69">
        <v>2023</v>
      </c>
      <c r="D483" s="131">
        <v>2430</v>
      </c>
    </row>
    <row r="484" spans="1:4" s="5" customFormat="1">
      <c r="A484" s="468" t="s">
        <v>0</v>
      </c>
      <c r="B484" s="468" t="s">
        <v>4</v>
      </c>
      <c r="C484" s="2"/>
      <c r="D484" s="36">
        <f>SUM(D456:D483)</f>
        <v>163168.91</v>
      </c>
    </row>
    <row r="485" spans="1:4" s="5" customFormat="1" ht="12.75" customHeight="1">
      <c r="A485" s="469" t="s">
        <v>214</v>
      </c>
      <c r="B485" s="469"/>
      <c r="C485" s="469"/>
      <c r="D485" s="469"/>
    </row>
    <row r="486" spans="1:4" s="310" customFormat="1" ht="18.75" customHeight="1">
      <c r="A486" s="69">
        <v>1</v>
      </c>
      <c r="B486" s="109" t="s">
        <v>779</v>
      </c>
      <c r="C486" s="69">
        <v>2024</v>
      </c>
      <c r="D486" s="304">
        <v>2398.8000000000002</v>
      </c>
    </row>
    <row r="487" spans="1:4" s="5" customFormat="1" ht="18.75" customHeight="1">
      <c r="A487" s="69">
        <v>2</v>
      </c>
      <c r="B487" s="109" t="s">
        <v>818</v>
      </c>
      <c r="C487" s="69">
        <v>2020</v>
      </c>
      <c r="D487" s="137">
        <v>2585.46</v>
      </c>
    </row>
    <row r="488" spans="1:4" s="5" customFormat="1" ht="18.75" customHeight="1">
      <c r="A488" s="69">
        <f>1+A487</f>
        <v>3</v>
      </c>
      <c r="B488" s="109" t="s">
        <v>779</v>
      </c>
      <c r="C488" s="69">
        <v>2020</v>
      </c>
      <c r="D488" s="137">
        <v>2814.24</v>
      </c>
    </row>
    <row r="489" spans="1:4" s="5" customFormat="1" ht="18.75" customHeight="1">
      <c r="A489" s="69">
        <f t="shared" ref="A489:A493" si="6">1+A488</f>
        <v>4</v>
      </c>
      <c r="B489" s="109" t="s">
        <v>779</v>
      </c>
      <c r="C489" s="69">
        <v>2020</v>
      </c>
      <c r="D489" s="137">
        <v>2814.24</v>
      </c>
    </row>
    <row r="490" spans="1:4" s="5" customFormat="1" ht="18.75" customHeight="1">
      <c r="A490" s="69">
        <f t="shared" si="6"/>
        <v>5</v>
      </c>
      <c r="B490" s="109" t="s">
        <v>818</v>
      </c>
      <c r="C490" s="69">
        <v>2020</v>
      </c>
      <c r="D490" s="137">
        <v>1936</v>
      </c>
    </row>
    <row r="491" spans="1:4" s="5" customFormat="1" ht="18.75" customHeight="1">
      <c r="A491" s="69">
        <f t="shared" si="6"/>
        <v>6</v>
      </c>
      <c r="B491" s="109" t="s">
        <v>819</v>
      </c>
      <c r="C491" s="69">
        <v>2020</v>
      </c>
      <c r="D491" s="137">
        <v>21647.67</v>
      </c>
    </row>
    <row r="492" spans="1:4" s="5" customFormat="1" ht="18.75" customHeight="1">
      <c r="A492" s="69">
        <f t="shared" si="6"/>
        <v>7</v>
      </c>
      <c r="B492" s="109" t="s">
        <v>820</v>
      </c>
      <c r="C492" s="69">
        <v>2020</v>
      </c>
      <c r="D492" s="137">
        <v>24415.5</v>
      </c>
    </row>
    <row r="493" spans="1:4" s="5" customFormat="1" ht="18.75" customHeight="1">
      <c r="A493" s="69">
        <f t="shared" si="6"/>
        <v>8</v>
      </c>
      <c r="B493" s="109" t="s">
        <v>821</v>
      </c>
      <c r="C493" s="69">
        <v>2019</v>
      </c>
      <c r="D493" s="137">
        <v>18042</v>
      </c>
    </row>
    <row r="494" spans="1:4">
      <c r="A494" s="2"/>
      <c r="B494" s="468" t="s">
        <v>10</v>
      </c>
      <c r="C494" s="468"/>
      <c r="D494" s="36">
        <f>SUM(D486:D493)</f>
        <v>76653.91</v>
      </c>
    </row>
    <row r="495" spans="1:4" ht="13.15" customHeight="1">
      <c r="A495" s="491" t="s">
        <v>766</v>
      </c>
      <c r="B495" s="492"/>
      <c r="C495" s="492"/>
      <c r="D495" s="493"/>
    </row>
    <row r="496" spans="1:4" s="328" customFormat="1" ht="16.5" customHeight="1">
      <c r="A496" s="69">
        <v>1</v>
      </c>
      <c r="B496" s="195" t="s">
        <v>1118</v>
      </c>
      <c r="C496" s="69">
        <v>2024</v>
      </c>
      <c r="D496" s="137">
        <v>700</v>
      </c>
    </row>
    <row r="497" spans="1:4" s="328" customFormat="1" ht="16.5" customHeight="1">
      <c r="A497" s="69">
        <v>2</v>
      </c>
      <c r="B497" s="195" t="s">
        <v>1119</v>
      </c>
      <c r="C497" s="69">
        <v>2024</v>
      </c>
      <c r="D497" s="137">
        <v>927</v>
      </c>
    </row>
    <row r="498" spans="1:4" s="328" customFormat="1" ht="16.5" customHeight="1">
      <c r="A498" s="69">
        <v>3</v>
      </c>
      <c r="B498" s="195" t="s">
        <v>1120</v>
      </c>
      <c r="C498" s="69">
        <v>2024</v>
      </c>
      <c r="D498" s="137">
        <v>699.95</v>
      </c>
    </row>
    <row r="499" spans="1:4" s="328" customFormat="1" ht="16.5" customHeight="1">
      <c r="A499" s="69">
        <v>4</v>
      </c>
      <c r="B499" s="195" t="s">
        <v>1121</v>
      </c>
      <c r="C499" s="69">
        <v>2023</v>
      </c>
      <c r="D499" s="137">
        <v>900</v>
      </c>
    </row>
    <row r="500" spans="1:4" s="328" customFormat="1" ht="16.5" customHeight="1">
      <c r="A500" s="69">
        <v>5</v>
      </c>
      <c r="B500" s="195" t="s">
        <v>667</v>
      </c>
      <c r="C500" s="69">
        <v>2023</v>
      </c>
      <c r="D500" s="137">
        <v>2499</v>
      </c>
    </row>
    <row r="501" spans="1:4" s="328" customFormat="1" ht="16.5" customHeight="1">
      <c r="A501" s="69">
        <v>6</v>
      </c>
      <c r="B501" s="195" t="s">
        <v>1122</v>
      </c>
      <c r="C501" s="69">
        <v>2023</v>
      </c>
      <c r="D501" s="137">
        <v>549.99</v>
      </c>
    </row>
    <row r="502" spans="1:4" s="328" customFormat="1" ht="16.5" customHeight="1">
      <c r="A502" s="69">
        <v>7</v>
      </c>
      <c r="B502" s="195" t="s">
        <v>1123</v>
      </c>
      <c r="C502" s="69">
        <v>2023</v>
      </c>
      <c r="D502" s="137">
        <v>10467</v>
      </c>
    </row>
    <row r="503" spans="1:4" s="328" customFormat="1" ht="16.5" customHeight="1">
      <c r="A503" s="69">
        <v>8</v>
      </c>
      <c r="B503" s="195" t="s">
        <v>667</v>
      </c>
      <c r="C503" s="69">
        <v>2023</v>
      </c>
      <c r="D503" s="137">
        <v>799</v>
      </c>
    </row>
    <row r="504" spans="1:4" s="328" customFormat="1" ht="16.5" customHeight="1">
      <c r="A504" s="69">
        <v>9</v>
      </c>
      <c r="B504" s="195" t="s">
        <v>667</v>
      </c>
      <c r="C504" s="69">
        <v>2023</v>
      </c>
      <c r="D504" s="137">
        <v>1759</v>
      </c>
    </row>
    <row r="505" spans="1:4" s="328" customFormat="1" ht="16.5" customHeight="1">
      <c r="A505" s="69">
        <v>10</v>
      </c>
      <c r="B505" s="195" t="s">
        <v>775</v>
      </c>
      <c r="C505" s="69">
        <v>2022</v>
      </c>
      <c r="D505" s="137">
        <v>2899</v>
      </c>
    </row>
    <row r="506" spans="1:4" s="328" customFormat="1" ht="16.5" customHeight="1">
      <c r="A506" s="69">
        <v>11</v>
      </c>
      <c r="B506" s="195" t="s">
        <v>927</v>
      </c>
      <c r="C506" s="69">
        <v>2022</v>
      </c>
      <c r="D506" s="137">
        <v>11000</v>
      </c>
    </row>
    <row r="507" spans="1:4" s="328" customFormat="1" ht="16.5" customHeight="1">
      <c r="A507" s="69">
        <v>12</v>
      </c>
      <c r="B507" s="195" t="s">
        <v>928</v>
      </c>
      <c r="C507" s="69">
        <v>2022</v>
      </c>
      <c r="D507" s="137">
        <v>1329.91</v>
      </c>
    </row>
    <row r="508" spans="1:4" s="328" customFormat="1" ht="16.5" customHeight="1">
      <c r="A508" s="69">
        <v>13</v>
      </c>
      <c r="B508" s="195" t="s">
        <v>1124</v>
      </c>
      <c r="C508" s="69">
        <v>2022</v>
      </c>
      <c r="D508" s="137">
        <v>18000</v>
      </c>
    </row>
    <row r="509" spans="1:4" s="328" customFormat="1" ht="16.5" customHeight="1">
      <c r="A509" s="69">
        <v>14</v>
      </c>
      <c r="B509" s="195" t="s">
        <v>772</v>
      </c>
      <c r="C509" s="69">
        <v>2022</v>
      </c>
      <c r="D509" s="137">
        <v>3000.01</v>
      </c>
    </row>
    <row r="510" spans="1:4" s="328" customFormat="1" ht="16.5" customHeight="1">
      <c r="A510" s="69">
        <v>15</v>
      </c>
      <c r="B510" s="195" t="s">
        <v>1125</v>
      </c>
      <c r="C510" s="69">
        <v>2022</v>
      </c>
      <c r="D510" s="137">
        <v>499</v>
      </c>
    </row>
    <row r="511" spans="1:4" s="328" customFormat="1" ht="16.5" customHeight="1">
      <c r="A511" s="69">
        <v>16</v>
      </c>
      <c r="B511" s="195" t="s">
        <v>774</v>
      </c>
      <c r="C511" s="69">
        <v>2021</v>
      </c>
      <c r="D511" s="137">
        <v>17450</v>
      </c>
    </row>
    <row r="512" spans="1:4" s="328" customFormat="1" ht="16.5" customHeight="1">
      <c r="A512" s="69">
        <v>17</v>
      </c>
      <c r="B512" s="195" t="s">
        <v>1126</v>
      </c>
      <c r="C512" s="69">
        <v>2021</v>
      </c>
      <c r="D512" s="137">
        <v>699</v>
      </c>
    </row>
    <row r="513" spans="1:4" s="328" customFormat="1" ht="16.5" customHeight="1">
      <c r="A513" s="69">
        <v>18</v>
      </c>
      <c r="B513" s="195" t="s">
        <v>932</v>
      </c>
      <c r="C513" s="69">
        <v>2021</v>
      </c>
      <c r="D513" s="137">
        <v>3553.48</v>
      </c>
    </row>
    <row r="514" spans="1:4" s="328" customFormat="1" ht="16.5" customHeight="1">
      <c r="A514" s="69">
        <v>19</v>
      </c>
      <c r="B514" s="195" t="s">
        <v>698</v>
      </c>
      <c r="C514" s="69">
        <v>2021</v>
      </c>
      <c r="D514" s="137">
        <v>1569</v>
      </c>
    </row>
    <row r="515" spans="1:4" s="328" customFormat="1" ht="16.5" customHeight="1">
      <c r="A515" s="69">
        <v>20</v>
      </c>
      <c r="B515" s="195" t="s">
        <v>511</v>
      </c>
      <c r="C515" s="69">
        <v>2021</v>
      </c>
      <c r="D515" s="137">
        <v>600</v>
      </c>
    </row>
    <row r="516" spans="1:4" s="328" customFormat="1" ht="16.5" customHeight="1">
      <c r="A516" s="69">
        <v>21</v>
      </c>
      <c r="B516" s="195" t="s">
        <v>933</v>
      </c>
      <c r="C516" s="69">
        <v>2021</v>
      </c>
      <c r="D516" s="137">
        <v>1199</v>
      </c>
    </row>
    <row r="517" spans="1:4" s="328" customFormat="1" ht="16.5" customHeight="1">
      <c r="A517" s="69">
        <v>22</v>
      </c>
      <c r="B517" s="195" t="s">
        <v>1127</v>
      </c>
      <c r="C517" s="69">
        <v>2021</v>
      </c>
      <c r="D517" s="137">
        <v>3490</v>
      </c>
    </row>
    <row r="518" spans="1:4" s="328" customFormat="1" ht="16.5" customHeight="1">
      <c r="A518" s="69">
        <v>23</v>
      </c>
      <c r="B518" s="195" t="s">
        <v>1128</v>
      </c>
      <c r="C518" s="69">
        <v>2021</v>
      </c>
      <c r="D518" s="137">
        <v>6000</v>
      </c>
    </row>
    <row r="519" spans="1:4" s="328" customFormat="1" ht="16.5" customHeight="1">
      <c r="A519" s="69">
        <v>24</v>
      </c>
      <c r="B519" s="195" t="s">
        <v>930</v>
      </c>
      <c r="C519" s="69">
        <v>2021</v>
      </c>
      <c r="D519" s="137">
        <v>898</v>
      </c>
    </row>
    <row r="520" spans="1:4" s="328" customFormat="1" ht="16.5" customHeight="1">
      <c r="A520" s="69">
        <v>25</v>
      </c>
      <c r="B520" s="195" t="s">
        <v>773</v>
      </c>
      <c r="C520" s="69">
        <v>2021</v>
      </c>
      <c r="D520" s="137">
        <v>520</v>
      </c>
    </row>
    <row r="521" spans="1:4" s="328" customFormat="1" ht="16.5" customHeight="1">
      <c r="A521" s="69">
        <v>26</v>
      </c>
      <c r="B521" s="195" t="s">
        <v>688</v>
      </c>
      <c r="C521" s="69">
        <v>2021</v>
      </c>
      <c r="D521" s="137">
        <v>6000</v>
      </c>
    </row>
    <row r="522" spans="1:4" s="328" customFormat="1" ht="16.5" customHeight="1">
      <c r="A522" s="69">
        <v>27</v>
      </c>
      <c r="B522" s="195" t="s">
        <v>929</v>
      </c>
      <c r="C522" s="69">
        <v>2021</v>
      </c>
      <c r="D522" s="137">
        <v>1199</v>
      </c>
    </row>
    <row r="523" spans="1:4" s="328" customFormat="1" ht="16.5" customHeight="1">
      <c r="A523" s="69">
        <v>28</v>
      </c>
      <c r="B523" s="195" t="s">
        <v>931</v>
      </c>
      <c r="C523" s="69">
        <v>2021</v>
      </c>
      <c r="D523" s="137">
        <v>4200</v>
      </c>
    </row>
    <row r="524" spans="1:4" s="328" customFormat="1" ht="16.5" customHeight="1">
      <c r="A524" s="69">
        <v>29</v>
      </c>
      <c r="B524" s="195" t="s">
        <v>1129</v>
      </c>
      <c r="C524" s="69">
        <v>2021</v>
      </c>
      <c r="D524" s="137">
        <v>2699</v>
      </c>
    </row>
    <row r="525" spans="1:4" s="328" customFormat="1" ht="16.5" customHeight="1">
      <c r="A525" s="69">
        <v>30</v>
      </c>
      <c r="B525" s="195" t="s">
        <v>1130</v>
      </c>
      <c r="C525" s="69">
        <v>2021</v>
      </c>
      <c r="D525" s="137">
        <v>1258</v>
      </c>
    </row>
    <row r="526" spans="1:4" s="328" customFormat="1" ht="16.5" customHeight="1">
      <c r="A526" s="69">
        <v>31</v>
      </c>
      <c r="B526" s="195" t="s">
        <v>626</v>
      </c>
      <c r="C526" s="69">
        <v>2020</v>
      </c>
      <c r="D526" s="137">
        <v>2702</v>
      </c>
    </row>
    <row r="527" spans="1:4" s="328" customFormat="1" ht="16.5" customHeight="1">
      <c r="A527" s="69">
        <v>32</v>
      </c>
      <c r="B527" s="195" t="s">
        <v>780</v>
      </c>
      <c r="C527" s="69">
        <v>2020</v>
      </c>
      <c r="D527" s="137">
        <v>5000</v>
      </c>
    </row>
    <row r="528" spans="1:4" s="328" customFormat="1" ht="16.5" customHeight="1">
      <c r="A528" s="69">
        <v>33</v>
      </c>
      <c r="B528" s="195" t="s">
        <v>626</v>
      </c>
      <c r="C528" s="69">
        <v>2020</v>
      </c>
      <c r="D528" s="137">
        <v>1500</v>
      </c>
    </row>
    <row r="529" spans="1:4" s="328" customFormat="1" ht="16.5" customHeight="1">
      <c r="A529" s="69">
        <v>34</v>
      </c>
      <c r="B529" s="195" t="s">
        <v>936</v>
      </c>
      <c r="C529" s="69">
        <v>2020</v>
      </c>
      <c r="D529" s="137">
        <v>539.99</v>
      </c>
    </row>
    <row r="530" spans="1:4" s="328" customFormat="1" ht="16.5" customHeight="1">
      <c r="A530" s="69">
        <v>35</v>
      </c>
      <c r="B530" s="195" t="s">
        <v>778</v>
      </c>
      <c r="C530" s="69">
        <v>2020</v>
      </c>
      <c r="D530" s="137">
        <v>10796</v>
      </c>
    </row>
    <row r="531" spans="1:4" s="328" customFormat="1" ht="16.5" customHeight="1">
      <c r="A531" s="92">
        <v>36</v>
      </c>
      <c r="B531" s="255" t="s">
        <v>1131</v>
      </c>
      <c r="C531" s="92">
        <v>2020</v>
      </c>
      <c r="D531" s="358">
        <v>3700.01</v>
      </c>
    </row>
    <row r="532" spans="1:4" s="328" customFormat="1" ht="16.5" customHeight="1">
      <c r="A532" s="107">
        <v>37</v>
      </c>
      <c r="B532" s="243" t="s">
        <v>935</v>
      </c>
      <c r="C532" s="107">
        <v>2020</v>
      </c>
      <c r="D532" s="359">
        <v>1098</v>
      </c>
    </row>
    <row r="533" spans="1:4" s="328" customFormat="1" ht="16.5" customHeight="1">
      <c r="A533" s="107">
        <v>38</v>
      </c>
      <c r="B533" s="243" t="s">
        <v>781</v>
      </c>
      <c r="C533" s="107">
        <v>2020</v>
      </c>
      <c r="D533" s="359">
        <v>17070.41</v>
      </c>
    </row>
    <row r="534" spans="1:4" s="328" customFormat="1" ht="16.5" customHeight="1">
      <c r="A534" s="107">
        <v>39</v>
      </c>
      <c r="B534" s="243" t="s">
        <v>934</v>
      </c>
      <c r="C534" s="107">
        <v>2020</v>
      </c>
      <c r="D534" s="359">
        <v>21973.95</v>
      </c>
    </row>
    <row r="535" spans="1:4" s="328" customFormat="1" ht="16.5" customHeight="1">
      <c r="A535" s="69">
        <v>40</v>
      </c>
      <c r="B535" s="195" t="s">
        <v>776</v>
      </c>
      <c r="C535" s="69">
        <v>2020</v>
      </c>
      <c r="D535" s="137">
        <v>1799</v>
      </c>
    </row>
    <row r="536" spans="1:4" s="328" customFormat="1" ht="16.5" customHeight="1">
      <c r="A536" s="69">
        <v>41</v>
      </c>
      <c r="B536" s="195" t="s">
        <v>1132</v>
      </c>
      <c r="C536" s="69">
        <v>2020</v>
      </c>
      <c r="D536" s="137">
        <v>1318</v>
      </c>
    </row>
    <row r="537" spans="1:4" s="328" customFormat="1" ht="16.5" customHeight="1">
      <c r="A537" s="69">
        <v>42</v>
      </c>
      <c r="B537" s="195" t="s">
        <v>771</v>
      </c>
      <c r="C537" s="69">
        <v>2020</v>
      </c>
      <c r="D537" s="137">
        <v>750</v>
      </c>
    </row>
    <row r="538" spans="1:4" s="328" customFormat="1" ht="16.5" customHeight="1">
      <c r="A538" s="69">
        <v>43</v>
      </c>
      <c r="B538" s="195" t="s">
        <v>777</v>
      </c>
      <c r="C538" s="69">
        <v>2020</v>
      </c>
      <c r="D538" s="137">
        <v>1000</v>
      </c>
    </row>
    <row r="539" spans="1:4" s="328" customFormat="1" ht="25.15" customHeight="1">
      <c r="A539" s="69">
        <v>44</v>
      </c>
      <c r="B539" s="195" t="s">
        <v>1133</v>
      </c>
      <c r="C539" s="69">
        <v>2020</v>
      </c>
      <c r="D539" s="137">
        <v>8000</v>
      </c>
    </row>
    <row r="540" spans="1:4" s="328" customFormat="1" ht="16.5" customHeight="1">
      <c r="A540" s="69">
        <v>45</v>
      </c>
      <c r="B540" s="195" t="s">
        <v>782</v>
      </c>
      <c r="C540" s="69">
        <v>2019</v>
      </c>
      <c r="D540" s="137">
        <v>699</v>
      </c>
    </row>
    <row r="541" spans="1:4" s="328" customFormat="1" ht="16.5" customHeight="1">
      <c r="A541" s="69">
        <v>46</v>
      </c>
      <c r="B541" s="195" t="s">
        <v>1134</v>
      </c>
      <c r="C541" s="69">
        <v>2019</v>
      </c>
      <c r="D541" s="137">
        <v>2390</v>
      </c>
    </row>
    <row r="542" spans="1:4" s="328" customFormat="1" ht="16.5" customHeight="1">
      <c r="A542" s="69">
        <v>47</v>
      </c>
      <c r="B542" s="195" t="s">
        <v>783</v>
      </c>
      <c r="C542" s="69">
        <v>2019</v>
      </c>
      <c r="D542" s="137">
        <v>1699</v>
      </c>
    </row>
    <row r="543" spans="1:4" s="328" customFormat="1" ht="16.5" customHeight="1">
      <c r="A543" s="69">
        <v>48</v>
      </c>
      <c r="B543" s="195" t="s">
        <v>1135</v>
      </c>
      <c r="C543" s="69">
        <v>2019</v>
      </c>
      <c r="D543" s="137">
        <v>2873.99</v>
      </c>
    </row>
    <row r="544" spans="1:4" s="328" customFormat="1" ht="16.5" customHeight="1">
      <c r="A544" s="69">
        <v>49</v>
      </c>
      <c r="B544" s="195" t="s">
        <v>937</v>
      </c>
      <c r="C544" s="69">
        <v>2019</v>
      </c>
      <c r="D544" s="137">
        <v>2649</v>
      </c>
    </row>
    <row r="545" spans="1:4" s="328" customFormat="1" ht="16.5" customHeight="1">
      <c r="A545" s="69">
        <v>50</v>
      </c>
      <c r="B545" s="195" t="s">
        <v>1136</v>
      </c>
      <c r="C545" s="69">
        <v>2019</v>
      </c>
      <c r="D545" s="137">
        <v>836.4</v>
      </c>
    </row>
    <row r="546" spans="1:4" s="9" customFormat="1">
      <c r="A546" s="2"/>
      <c r="B546" s="8" t="s">
        <v>0</v>
      </c>
      <c r="C546" s="2"/>
      <c r="D546" s="25">
        <f>SUM(D496:D545)</f>
        <v>195758.09000000003</v>
      </c>
    </row>
    <row r="547" spans="1:4" ht="13.15" customHeight="1">
      <c r="A547" s="321" t="s">
        <v>700</v>
      </c>
      <c r="B547" s="321"/>
      <c r="C547" s="322"/>
      <c r="D547" s="321"/>
    </row>
    <row r="548" spans="1:4">
      <c r="A548" s="105">
        <v>1</v>
      </c>
      <c r="B548" s="235" t="s">
        <v>734</v>
      </c>
      <c r="C548" s="105">
        <v>2020</v>
      </c>
      <c r="D548" s="217">
        <v>24386.3</v>
      </c>
    </row>
    <row r="549" spans="1:4">
      <c r="A549" s="105">
        <f>1+A548</f>
        <v>2</v>
      </c>
      <c r="B549" s="235" t="s">
        <v>735</v>
      </c>
      <c r="C549" s="105">
        <v>2020</v>
      </c>
      <c r="D549" s="217">
        <v>34181.699999999997</v>
      </c>
    </row>
    <row r="550" spans="1:4">
      <c r="A550" s="105">
        <f t="shared" ref="A550:A555" si="7">1+A549</f>
        <v>3</v>
      </c>
      <c r="B550" s="220" t="s">
        <v>736</v>
      </c>
      <c r="C550" s="105">
        <v>2020</v>
      </c>
      <c r="D550" s="217">
        <v>10224</v>
      </c>
    </row>
    <row r="551" spans="1:4">
      <c r="A551" s="105">
        <f t="shared" si="7"/>
        <v>4</v>
      </c>
      <c r="B551" s="220" t="s">
        <v>737</v>
      </c>
      <c r="C551" s="105">
        <v>2020</v>
      </c>
      <c r="D551" s="217">
        <v>6722</v>
      </c>
    </row>
    <row r="552" spans="1:4">
      <c r="A552" s="105">
        <f t="shared" si="7"/>
        <v>5</v>
      </c>
      <c r="B552" s="220" t="s">
        <v>701</v>
      </c>
      <c r="C552" s="105">
        <v>2020</v>
      </c>
      <c r="D552" s="217">
        <v>430.5</v>
      </c>
    </row>
    <row r="553" spans="1:4">
      <c r="A553" s="105">
        <f t="shared" si="7"/>
        <v>6</v>
      </c>
      <c r="B553" s="220" t="s">
        <v>717</v>
      </c>
      <c r="C553" s="105">
        <v>2021</v>
      </c>
      <c r="D553" s="217">
        <v>2600</v>
      </c>
    </row>
    <row r="554" spans="1:4">
      <c r="A554" s="105">
        <f t="shared" si="7"/>
        <v>7</v>
      </c>
      <c r="B554" s="220" t="s">
        <v>718</v>
      </c>
      <c r="C554" s="105">
        <v>2021</v>
      </c>
      <c r="D554" s="217">
        <v>11900</v>
      </c>
    </row>
    <row r="555" spans="1:4">
      <c r="A555" s="105">
        <f t="shared" si="7"/>
        <v>8</v>
      </c>
      <c r="B555" s="220" t="s">
        <v>719</v>
      </c>
      <c r="C555" s="105">
        <v>2021</v>
      </c>
      <c r="D555" s="217">
        <v>19900</v>
      </c>
    </row>
    <row r="556" spans="1:4">
      <c r="A556" s="105">
        <v>9</v>
      </c>
      <c r="B556" s="220" t="s">
        <v>942</v>
      </c>
      <c r="C556" s="105">
        <v>2022</v>
      </c>
      <c r="D556" s="217">
        <v>239999.02</v>
      </c>
    </row>
    <row r="557" spans="1:4">
      <c r="A557" s="105">
        <v>10</v>
      </c>
      <c r="B557" s="220" t="s">
        <v>943</v>
      </c>
      <c r="C557" s="105">
        <v>2023</v>
      </c>
      <c r="D557" s="217">
        <v>2999</v>
      </c>
    </row>
    <row r="558" spans="1:4">
      <c r="A558" s="510" t="s">
        <v>0</v>
      </c>
      <c r="B558" s="510"/>
      <c r="C558" s="20"/>
      <c r="D558" s="35">
        <f>SUM(D548:D557)</f>
        <v>353342.52</v>
      </c>
    </row>
    <row r="559" spans="1:4" ht="13.15" customHeight="1">
      <c r="A559" s="469" t="s">
        <v>653</v>
      </c>
      <c r="B559" s="469"/>
      <c r="C559" s="469"/>
      <c r="D559" s="469"/>
    </row>
    <row r="560" spans="1:4" ht="13.15" customHeight="1">
      <c r="A560" s="105">
        <v>1</v>
      </c>
      <c r="B560" s="220" t="s">
        <v>686</v>
      </c>
      <c r="C560" s="105">
        <v>2020</v>
      </c>
      <c r="D560" s="357">
        <v>96026.1</v>
      </c>
    </row>
    <row r="561" spans="1:5" ht="13.15" customHeight="1">
      <c r="A561" s="105">
        <v>2</v>
      </c>
      <c r="B561" s="220" t="s">
        <v>687</v>
      </c>
      <c r="C561" s="105">
        <v>2020</v>
      </c>
      <c r="D561" s="357">
        <v>17070.41</v>
      </c>
    </row>
    <row r="562" spans="1:5" ht="13.15" customHeight="1">
      <c r="A562" s="105">
        <v>3</v>
      </c>
      <c r="B562" s="220" t="s">
        <v>688</v>
      </c>
      <c r="C562" s="105">
        <v>2021</v>
      </c>
      <c r="D562" s="357">
        <v>6000</v>
      </c>
    </row>
    <row r="563" spans="1:5" ht="13.15" customHeight="1">
      <c r="A563" s="105">
        <v>4</v>
      </c>
      <c r="B563" s="220" t="s">
        <v>689</v>
      </c>
      <c r="C563" s="105">
        <v>2021</v>
      </c>
      <c r="D563" s="357">
        <v>9693.6299999999992</v>
      </c>
      <c r="E563" s="316"/>
    </row>
    <row r="564" spans="1:5" ht="13.15" customHeight="1">
      <c r="A564" s="105">
        <v>5</v>
      </c>
      <c r="B564" s="220" t="s">
        <v>690</v>
      </c>
      <c r="C564" s="105">
        <v>2021</v>
      </c>
      <c r="D564" s="357">
        <v>10633.35</v>
      </c>
    </row>
    <row r="565" spans="1:5" ht="13.15" customHeight="1">
      <c r="A565" s="105">
        <v>6</v>
      </c>
      <c r="B565" s="220" t="s">
        <v>691</v>
      </c>
      <c r="C565" s="105">
        <v>2021</v>
      </c>
      <c r="D565" s="357">
        <v>3439.08</v>
      </c>
    </row>
    <row r="566" spans="1:5" ht="13.15" customHeight="1">
      <c r="A566" s="105">
        <v>7</v>
      </c>
      <c r="B566" s="220" t="s">
        <v>692</v>
      </c>
      <c r="C566" s="105">
        <v>2021</v>
      </c>
      <c r="D566" s="357">
        <v>4095.9</v>
      </c>
    </row>
    <row r="567" spans="1:5" ht="13.15" customHeight="1">
      <c r="A567" s="105">
        <v>8</v>
      </c>
      <c r="B567" s="308" t="s">
        <v>693</v>
      </c>
      <c r="C567" s="307">
        <v>2021</v>
      </c>
      <c r="D567" s="420">
        <v>7547.28</v>
      </c>
    </row>
    <row r="568" spans="1:5">
      <c r="A568" s="105">
        <v>9</v>
      </c>
      <c r="B568" s="220" t="s">
        <v>694</v>
      </c>
      <c r="C568" s="105">
        <v>2022</v>
      </c>
      <c r="D568" s="357">
        <v>2393.58</v>
      </c>
    </row>
    <row r="569" spans="1:5">
      <c r="A569" s="105">
        <v>10</v>
      </c>
      <c r="B569" s="220" t="s">
        <v>695</v>
      </c>
      <c r="C569" s="105">
        <v>2022</v>
      </c>
      <c r="D569" s="357">
        <v>243.54</v>
      </c>
    </row>
    <row r="570" spans="1:5">
      <c r="A570" s="105">
        <v>11</v>
      </c>
      <c r="B570" s="220" t="s">
        <v>695</v>
      </c>
      <c r="C570" s="105">
        <v>2022</v>
      </c>
      <c r="D570" s="357">
        <v>243.54</v>
      </c>
    </row>
    <row r="571" spans="1:5">
      <c r="A571" s="105">
        <v>12</v>
      </c>
      <c r="B571" s="220" t="s">
        <v>696</v>
      </c>
      <c r="C571" s="105">
        <v>2022</v>
      </c>
      <c r="D571" s="357">
        <v>444.03</v>
      </c>
    </row>
    <row r="572" spans="1:5">
      <c r="A572" s="105">
        <v>13</v>
      </c>
      <c r="B572" s="220" t="s">
        <v>697</v>
      </c>
      <c r="C572" s="105">
        <v>2022</v>
      </c>
      <c r="D572" s="357">
        <v>4744.1099999999997</v>
      </c>
    </row>
    <row r="573" spans="1:5">
      <c r="A573" s="105">
        <v>14</v>
      </c>
      <c r="B573" s="220" t="s">
        <v>698</v>
      </c>
      <c r="C573" s="105">
        <v>2022</v>
      </c>
      <c r="D573" s="357">
        <v>1751.52</v>
      </c>
    </row>
    <row r="574" spans="1:5">
      <c r="A574" s="105">
        <v>15</v>
      </c>
      <c r="B574" s="220" t="s">
        <v>1204</v>
      </c>
      <c r="C574" s="105">
        <v>2024</v>
      </c>
      <c r="D574" s="357">
        <v>886.65</v>
      </c>
    </row>
    <row r="575" spans="1:5" s="5" customFormat="1">
      <c r="A575" s="2"/>
      <c r="B575" s="8" t="s">
        <v>0</v>
      </c>
      <c r="C575" s="2"/>
      <c r="D575" s="25">
        <f>SUM(D560:D574)</f>
        <v>165212.71999999997</v>
      </c>
    </row>
    <row r="576" spans="1:5" s="5" customFormat="1" ht="16.5" customHeight="1">
      <c r="A576" s="469" t="s">
        <v>875</v>
      </c>
      <c r="B576" s="469"/>
      <c r="C576" s="469"/>
      <c r="D576" s="469"/>
    </row>
    <row r="577" spans="1:5" s="5" customFormat="1">
      <c r="A577" s="69">
        <v>1</v>
      </c>
      <c r="B577" s="109" t="s">
        <v>877</v>
      </c>
      <c r="C577" s="107">
        <v>2020</v>
      </c>
      <c r="D577" s="137">
        <v>5197.9799999999996</v>
      </c>
    </row>
    <row r="578" spans="1:5" s="5" customFormat="1">
      <c r="A578" s="69">
        <v>2</v>
      </c>
      <c r="B578" s="109" t="s">
        <v>878</v>
      </c>
      <c r="C578" s="107">
        <v>2021</v>
      </c>
      <c r="D578" s="137">
        <v>8632.14</v>
      </c>
    </row>
    <row r="579" spans="1:5" s="5" customFormat="1">
      <c r="A579" s="69">
        <v>3</v>
      </c>
      <c r="B579" s="265" t="s">
        <v>879</v>
      </c>
      <c r="C579" s="266">
        <v>2021</v>
      </c>
      <c r="D579" s="267">
        <v>1950</v>
      </c>
      <c r="E579" s="50"/>
    </row>
    <row r="580" spans="1:5" s="5" customFormat="1" ht="17.25" customHeight="1">
      <c r="A580" s="2"/>
      <c r="B580" s="8" t="s">
        <v>0</v>
      </c>
      <c r="C580" s="2"/>
      <c r="D580" s="33">
        <f>SUM(D577:D579)</f>
        <v>15780.119999999999</v>
      </c>
    </row>
    <row r="581" spans="1:5" s="5" customFormat="1" ht="17.25" customHeight="1">
      <c r="A581" s="469" t="s">
        <v>407</v>
      </c>
      <c r="B581" s="469"/>
      <c r="C581" s="469"/>
      <c r="D581" s="469"/>
    </row>
    <row r="582" spans="1:5" ht="13.5" customHeight="1">
      <c r="A582" s="69">
        <v>1</v>
      </c>
      <c r="B582" s="278" t="s">
        <v>841</v>
      </c>
      <c r="C582" s="279">
        <v>2019</v>
      </c>
      <c r="D582" s="368">
        <v>2137.31</v>
      </c>
      <c r="E582" s="244"/>
    </row>
    <row r="583" spans="1:5" ht="13.5" customHeight="1">
      <c r="A583" s="69">
        <f t="shared" ref="A583:A594" si="8">A582+1</f>
        <v>2</v>
      </c>
      <c r="B583" s="278" t="s">
        <v>979</v>
      </c>
      <c r="C583" s="279">
        <v>2023</v>
      </c>
      <c r="D583" s="368">
        <v>3099</v>
      </c>
      <c r="E583" s="244"/>
    </row>
    <row r="584" spans="1:5" ht="13.5" customHeight="1">
      <c r="A584" s="69">
        <f t="shared" si="8"/>
        <v>3</v>
      </c>
      <c r="B584" s="278" t="s">
        <v>980</v>
      </c>
      <c r="C584" s="279">
        <v>2023</v>
      </c>
      <c r="D584" s="368">
        <v>699</v>
      </c>
      <c r="E584" s="244"/>
    </row>
    <row r="585" spans="1:5" ht="13.5" customHeight="1">
      <c r="A585" s="69">
        <f t="shared" si="8"/>
        <v>4</v>
      </c>
      <c r="B585" s="278" t="s">
        <v>981</v>
      </c>
      <c r="C585" s="279">
        <v>2023</v>
      </c>
      <c r="D585" s="368">
        <v>839</v>
      </c>
      <c r="E585" s="244"/>
    </row>
    <row r="586" spans="1:5" ht="13.5" customHeight="1">
      <c r="A586" s="69">
        <f t="shared" si="8"/>
        <v>5</v>
      </c>
      <c r="B586" s="278" t="s">
        <v>982</v>
      </c>
      <c r="C586" s="279">
        <v>2023</v>
      </c>
      <c r="D586" s="368">
        <v>800</v>
      </c>
      <c r="E586" s="244"/>
    </row>
    <row r="587" spans="1:5" ht="13.5" customHeight="1">
      <c r="A587" s="69">
        <f t="shared" si="8"/>
        <v>6</v>
      </c>
      <c r="B587" s="278" t="s">
        <v>983</v>
      </c>
      <c r="C587" s="279">
        <v>2023</v>
      </c>
      <c r="D587" s="368">
        <v>3495.12</v>
      </c>
      <c r="E587" s="244"/>
    </row>
    <row r="588" spans="1:5" ht="13.5" customHeight="1">
      <c r="A588" s="69">
        <f t="shared" si="8"/>
        <v>7</v>
      </c>
      <c r="B588" s="278" t="s">
        <v>1036</v>
      </c>
      <c r="C588" s="279">
        <v>2024</v>
      </c>
      <c r="D588" s="368">
        <v>1980.3</v>
      </c>
      <c r="E588" s="244"/>
    </row>
    <row r="589" spans="1:5" ht="13.5" customHeight="1">
      <c r="A589" s="69">
        <f t="shared" si="8"/>
        <v>8</v>
      </c>
      <c r="B589" s="278" t="s">
        <v>1037</v>
      </c>
      <c r="C589" s="279">
        <v>2024</v>
      </c>
      <c r="D589" s="368">
        <v>669</v>
      </c>
      <c r="E589" s="244"/>
    </row>
    <row r="590" spans="1:5" ht="13.5" customHeight="1">
      <c r="A590" s="69">
        <f t="shared" si="8"/>
        <v>9</v>
      </c>
      <c r="B590" s="278" t="s">
        <v>1038</v>
      </c>
      <c r="C590" s="279">
        <v>2024</v>
      </c>
      <c r="D590" s="368">
        <v>699</v>
      </c>
      <c r="E590" s="244"/>
    </row>
    <row r="591" spans="1:5" ht="13.5" customHeight="1">
      <c r="A591" s="69">
        <f t="shared" si="8"/>
        <v>10</v>
      </c>
      <c r="B591" s="278" t="s">
        <v>1041</v>
      </c>
      <c r="C591" s="279">
        <v>2024</v>
      </c>
      <c r="D591" s="368">
        <v>800</v>
      </c>
      <c r="E591" s="244"/>
    </row>
    <row r="592" spans="1:5" ht="13.5" customHeight="1">
      <c r="A592" s="69">
        <f t="shared" si="8"/>
        <v>11</v>
      </c>
      <c r="B592" s="278" t="s">
        <v>1042</v>
      </c>
      <c r="C592" s="279">
        <v>2024</v>
      </c>
      <c r="D592" s="368">
        <v>1890</v>
      </c>
      <c r="E592" s="244"/>
    </row>
    <row r="593" spans="1:5" ht="13.5" customHeight="1">
      <c r="A593" s="69">
        <f t="shared" si="8"/>
        <v>12</v>
      </c>
      <c r="B593" s="278" t="s">
        <v>1039</v>
      </c>
      <c r="C593" s="279">
        <v>2024</v>
      </c>
      <c r="D593" s="368">
        <v>839</v>
      </c>
      <c r="E593" s="244"/>
    </row>
    <row r="594" spans="1:5" s="5" customFormat="1" ht="13.9" customHeight="1">
      <c r="A594" s="69">
        <f t="shared" si="8"/>
        <v>13</v>
      </c>
      <c r="B594" s="278" t="s">
        <v>1040</v>
      </c>
      <c r="C594" s="279">
        <v>2024</v>
      </c>
      <c r="D594" s="368">
        <v>800</v>
      </c>
    </row>
    <row r="595" spans="1:5" s="5" customFormat="1" ht="17.25" customHeight="1">
      <c r="A595" s="2"/>
      <c r="B595" s="8" t="s">
        <v>0</v>
      </c>
      <c r="C595" s="2"/>
      <c r="D595" s="33">
        <f>SUM(D582:D594)</f>
        <v>18746.73</v>
      </c>
    </row>
    <row r="596" spans="1:5" s="5" customFormat="1" ht="13.15" customHeight="1">
      <c r="A596" s="469" t="s">
        <v>834</v>
      </c>
      <c r="B596" s="469"/>
      <c r="C596" s="469"/>
      <c r="D596" s="469"/>
    </row>
    <row r="597" spans="1:5" s="5" customFormat="1">
      <c r="A597" s="105">
        <v>1</v>
      </c>
      <c r="B597" s="220" t="s">
        <v>1081</v>
      </c>
      <c r="C597" s="105">
        <v>2021</v>
      </c>
      <c r="D597" s="217">
        <v>2903.8</v>
      </c>
    </row>
    <row r="598" spans="1:5" s="5" customFormat="1">
      <c r="A598" s="105">
        <v>2</v>
      </c>
      <c r="B598" s="220" t="s">
        <v>1082</v>
      </c>
      <c r="C598" s="105" t="s">
        <v>1079</v>
      </c>
      <c r="D598" s="217">
        <v>88614</v>
      </c>
    </row>
    <row r="599" spans="1:5" s="5" customFormat="1">
      <c r="A599" s="105">
        <v>3</v>
      </c>
      <c r="B599" s="220" t="s">
        <v>1083</v>
      </c>
      <c r="C599" s="105" t="s">
        <v>1067</v>
      </c>
      <c r="D599" s="217">
        <v>3386</v>
      </c>
    </row>
    <row r="600" spans="1:5" s="5" customFormat="1">
      <c r="A600" s="105">
        <v>4</v>
      </c>
      <c r="B600" s="220" t="s">
        <v>1084</v>
      </c>
      <c r="C600" s="105" t="s">
        <v>835</v>
      </c>
      <c r="D600" s="217">
        <v>1797.99</v>
      </c>
      <c r="E600" s="26"/>
    </row>
    <row r="601" spans="1:5" s="5" customFormat="1">
      <c r="A601" s="105">
        <v>5</v>
      </c>
      <c r="B601" s="220" t="s">
        <v>1080</v>
      </c>
      <c r="C601" s="105" t="s">
        <v>1066</v>
      </c>
      <c r="D601" s="217">
        <v>29099.31</v>
      </c>
      <c r="E601" s="26"/>
    </row>
    <row r="602" spans="1:5" s="5" customFormat="1" ht="17.25" customHeight="1">
      <c r="A602" s="2"/>
      <c r="B602" s="8" t="s">
        <v>0</v>
      </c>
      <c r="C602" s="2"/>
      <c r="D602" s="33">
        <f>SUM(D597:D601)</f>
        <v>125801.1</v>
      </c>
    </row>
    <row r="603" spans="1:5" s="5" customFormat="1" ht="13.15" customHeight="1">
      <c r="A603" s="469" t="s">
        <v>487</v>
      </c>
      <c r="B603" s="469"/>
      <c r="C603" s="469"/>
      <c r="D603" s="469"/>
    </row>
    <row r="604" spans="1:5" s="5" customFormat="1" ht="13.15" customHeight="1">
      <c r="A604" s="105">
        <v>1</v>
      </c>
      <c r="B604" s="109" t="s">
        <v>790</v>
      </c>
      <c r="C604" s="109"/>
      <c r="D604" s="131">
        <v>2199</v>
      </c>
    </row>
    <row r="605" spans="1:5" s="5" customFormat="1" ht="13.15" customHeight="1">
      <c r="A605" s="105">
        <v>2</v>
      </c>
      <c r="B605" s="109" t="s">
        <v>990</v>
      </c>
      <c r="C605" s="109"/>
      <c r="D605" s="131">
        <v>794.01</v>
      </c>
    </row>
    <row r="606" spans="1:5" s="5" customFormat="1">
      <c r="A606" s="105">
        <v>3</v>
      </c>
      <c r="B606" s="109" t="s">
        <v>989</v>
      </c>
      <c r="C606" s="109"/>
      <c r="D606" s="131">
        <v>3299</v>
      </c>
    </row>
    <row r="607" spans="1:5" s="5" customFormat="1">
      <c r="A607" s="105">
        <v>4</v>
      </c>
      <c r="B607" s="109" t="s">
        <v>991</v>
      </c>
      <c r="C607" s="109"/>
      <c r="D607" s="131">
        <v>553.5</v>
      </c>
    </row>
    <row r="608" spans="1:5" s="5" customFormat="1" ht="17.25" customHeight="1">
      <c r="A608" s="2"/>
      <c r="B608" s="8" t="s">
        <v>0</v>
      </c>
      <c r="C608" s="2"/>
      <c r="D608" s="33">
        <f>SUM(D604:D607)</f>
        <v>6845.51</v>
      </c>
    </row>
    <row r="609" spans="1:4" s="5" customFormat="1" ht="13.15" customHeight="1">
      <c r="A609" s="491" t="s">
        <v>753</v>
      </c>
      <c r="B609" s="492"/>
      <c r="C609" s="492"/>
      <c r="D609" s="493"/>
    </row>
    <row r="610" spans="1:4" s="5" customFormat="1">
      <c r="A610" s="2">
        <v>1</v>
      </c>
      <c r="B610" s="220" t="s">
        <v>761</v>
      </c>
      <c r="C610" s="105">
        <v>2021</v>
      </c>
      <c r="D610" s="357">
        <v>2949</v>
      </c>
    </row>
    <row r="611" spans="1:4" s="5" customFormat="1">
      <c r="A611" s="2">
        <v>2</v>
      </c>
      <c r="B611" s="220" t="s">
        <v>762</v>
      </c>
      <c r="C611" s="105">
        <v>2021</v>
      </c>
      <c r="D611" s="357">
        <v>5586</v>
      </c>
    </row>
    <row r="612" spans="1:4" s="5" customFormat="1">
      <c r="A612" s="2">
        <v>3</v>
      </c>
      <c r="B612" s="220" t="s">
        <v>1003</v>
      </c>
      <c r="C612" s="105">
        <v>2022</v>
      </c>
      <c r="D612" s="357">
        <v>1999.99</v>
      </c>
    </row>
    <row r="613" spans="1:4" s="5" customFormat="1">
      <c r="A613" s="2">
        <v>4</v>
      </c>
      <c r="B613" s="220" t="s">
        <v>1004</v>
      </c>
      <c r="C613" s="105">
        <v>2022</v>
      </c>
      <c r="D613" s="357">
        <v>3299</v>
      </c>
    </row>
    <row r="614" spans="1:4" s="5" customFormat="1" ht="15" customHeight="1">
      <c r="A614" s="2">
        <v>5</v>
      </c>
      <c r="B614" s="220" t="s">
        <v>1005</v>
      </c>
      <c r="C614" s="105">
        <v>2023</v>
      </c>
      <c r="D614" s="357">
        <v>809</v>
      </c>
    </row>
    <row r="615" spans="1:4" s="5" customFormat="1" ht="25.5">
      <c r="A615" s="105">
        <v>6</v>
      </c>
      <c r="B615" s="220" t="s">
        <v>1099</v>
      </c>
      <c r="C615" s="105">
        <v>2024</v>
      </c>
      <c r="D615" s="357">
        <v>3496</v>
      </c>
    </row>
    <row r="616" spans="1:4" s="5" customFormat="1" ht="17.25" customHeight="1">
      <c r="A616" s="2"/>
      <c r="B616" s="8" t="s">
        <v>0</v>
      </c>
      <c r="C616" s="2"/>
      <c r="D616" s="33">
        <f>SUM(D610:D615)</f>
        <v>18138.989999999998</v>
      </c>
    </row>
    <row r="617" spans="1:4" s="5" customFormat="1" ht="13.15" customHeight="1">
      <c r="A617" s="491" t="s">
        <v>750</v>
      </c>
      <c r="B617" s="492"/>
      <c r="C617" s="492"/>
      <c r="D617" s="493"/>
    </row>
    <row r="618" spans="1:4" s="5" customFormat="1">
      <c r="A618" s="69">
        <v>1</v>
      </c>
      <c r="B618" s="109" t="s">
        <v>747</v>
      </c>
      <c r="C618" s="69">
        <v>2021</v>
      </c>
      <c r="D618" s="131">
        <v>3399</v>
      </c>
    </row>
    <row r="619" spans="1:4" s="5" customFormat="1">
      <c r="A619" s="69">
        <v>2</v>
      </c>
      <c r="B619" s="109" t="s">
        <v>746</v>
      </c>
      <c r="C619" s="69">
        <v>2021</v>
      </c>
      <c r="D619" s="131">
        <v>3245</v>
      </c>
    </row>
    <row r="620" spans="1:4" s="5" customFormat="1">
      <c r="A620" s="69">
        <v>3</v>
      </c>
      <c r="B620" s="109" t="s">
        <v>747</v>
      </c>
      <c r="C620" s="69">
        <v>2021</v>
      </c>
      <c r="D620" s="131">
        <v>3669</v>
      </c>
    </row>
    <row r="621" spans="1:4" s="5" customFormat="1">
      <c r="A621" s="69">
        <v>4</v>
      </c>
      <c r="B621" s="109" t="s">
        <v>747</v>
      </c>
      <c r="C621" s="69">
        <v>2021</v>
      </c>
      <c r="D621" s="131">
        <v>3000</v>
      </c>
    </row>
    <row r="622" spans="1:4" s="5" customFormat="1">
      <c r="A622" s="69">
        <v>5</v>
      </c>
      <c r="B622" s="109" t="s">
        <v>1009</v>
      </c>
      <c r="C622" s="69">
        <v>2022</v>
      </c>
      <c r="D622" s="131">
        <v>759</v>
      </c>
    </row>
    <row r="623" spans="1:4" s="5" customFormat="1">
      <c r="A623" s="69">
        <v>6</v>
      </c>
      <c r="B623" s="109" t="s">
        <v>1010</v>
      </c>
      <c r="C623" s="69">
        <v>2022</v>
      </c>
      <c r="D623" s="131">
        <v>550</v>
      </c>
    </row>
    <row r="624" spans="1:4" s="5" customFormat="1">
      <c r="A624" s="69">
        <v>7</v>
      </c>
      <c r="B624" s="109" t="s">
        <v>1011</v>
      </c>
      <c r="C624" s="69">
        <v>2023</v>
      </c>
      <c r="D624" s="131">
        <v>1530</v>
      </c>
    </row>
    <row r="625" spans="1:4" s="5" customFormat="1">
      <c r="A625" s="69">
        <v>8</v>
      </c>
      <c r="B625" s="109" t="s">
        <v>746</v>
      </c>
      <c r="C625" s="69">
        <v>2023</v>
      </c>
      <c r="D625" s="131">
        <v>600</v>
      </c>
    </row>
    <row r="626" spans="1:4" s="5" customFormat="1">
      <c r="A626" s="69">
        <v>9</v>
      </c>
      <c r="B626" s="109" t="s">
        <v>1012</v>
      </c>
      <c r="C626" s="69">
        <v>2023</v>
      </c>
      <c r="D626" s="131">
        <v>580</v>
      </c>
    </row>
    <row r="627" spans="1:4" s="5" customFormat="1">
      <c r="A627" s="69">
        <v>10</v>
      </c>
      <c r="B627" s="109" t="s">
        <v>746</v>
      </c>
      <c r="C627" s="69">
        <v>2023</v>
      </c>
      <c r="D627" s="131">
        <v>600</v>
      </c>
    </row>
    <row r="628" spans="1:4" s="310" customFormat="1">
      <c r="A628" s="224">
        <v>11</v>
      </c>
      <c r="B628" s="141" t="s">
        <v>1271</v>
      </c>
      <c r="C628" s="224">
        <v>2024</v>
      </c>
      <c r="D628" s="320">
        <v>1249</v>
      </c>
    </row>
    <row r="629" spans="1:4" s="310" customFormat="1">
      <c r="A629" s="224">
        <v>12</v>
      </c>
      <c r="B629" s="141" t="s">
        <v>1272</v>
      </c>
      <c r="C629" s="224">
        <v>2024</v>
      </c>
      <c r="D629" s="320">
        <v>899</v>
      </c>
    </row>
    <row r="630" spans="1:4" s="5" customFormat="1" ht="13.9" customHeight="1">
      <c r="A630" s="2"/>
      <c r="B630" s="8" t="s">
        <v>0</v>
      </c>
      <c r="C630" s="2"/>
      <c r="D630" s="33">
        <f>SUM(D618:D629)</f>
        <v>20080</v>
      </c>
    </row>
    <row r="631" spans="1:4" s="5" customFormat="1" ht="16.5" customHeight="1">
      <c r="A631" s="469" t="s">
        <v>743</v>
      </c>
      <c r="B631" s="469"/>
      <c r="C631" s="469"/>
      <c r="D631" s="469"/>
    </row>
    <row r="632" spans="1:4" s="5" customFormat="1" ht="15.75" customHeight="1">
      <c r="A632" s="2">
        <v>1</v>
      </c>
      <c r="B632" s="109" t="s">
        <v>746</v>
      </c>
      <c r="C632" s="2">
        <v>2021</v>
      </c>
      <c r="D632" s="29">
        <v>649</v>
      </c>
    </row>
    <row r="633" spans="1:4" s="5" customFormat="1">
      <c r="A633" s="2">
        <v>2</v>
      </c>
      <c r="B633" s="136" t="s">
        <v>747</v>
      </c>
      <c r="C633" s="10">
        <v>2021</v>
      </c>
      <c r="D633" s="34">
        <v>2285</v>
      </c>
    </row>
    <row r="634" spans="1:4" s="5" customFormat="1">
      <c r="A634" s="2">
        <v>3</v>
      </c>
      <c r="B634" s="136" t="s">
        <v>748</v>
      </c>
      <c r="C634" s="10">
        <v>2022</v>
      </c>
      <c r="D634" s="34">
        <v>400</v>
      </c>
    </row>
    <row r="635" spans="1:4" s="5" customFormat="1">
      <c r="A635" s="105">
        <v>4</v>
      </c>
      <c r="B635" s="220" t="s">
        <v>1274</v>
      </c>
      <c r="C635" s="105">
        <v>2024</v>
      </c>
      <c r="D635" s="217">
        <v>450</v>
      </c>
    </row>
    <row r="636" spans="1:4">
      <c r="A636" s="11"/>
      <c r="B636" s="11" t="s">
        <v>0</v>
      </c>
      <c r="C636" s="10"/>
      <c r="D636" s="32">
        <f>SUM(D632:D635)</f>
        <v>3784</v>
      </c>
    </row>
    <row r="637" spans="1:4" s="5" customFormat="1">
      <c r="A637" s="12"/>
      <c r="B637" s="12"/>
      <c r="C637" s="13"/>
      <c r="D637" s="31"/>
    </row>
    <row r="638" spans="1:4" s="5" customFormat="1">
      <c r="A638" s="12"/>
      <c r="B638" s="12"/>
      <c r="C638" s="13"/>
      <c r="D638" s="31"/>
    </row>
    <row r="639" spans="1:4" s="5" customFormat="1">
      <c r="A639" s="511" t="s">
        <v>21</v>
      </c>
      <c r="B639" s="511"/>
      <c r="C639" s="511"/>
      <c r="D639" s="511"/>
    </row>
    <row r="640" spans="1:4" s="5" customFormat="1" ht="25.5">
      <c r="A640" s="3" t="s">
        <v>11</v>
      </c>
      <c r="B640" s="3" t="s">
        <v>12</v>
      </c>
      <c r="C640" s="3" t="s">
        <v>13</v>
      </c>
      <c r="D640" s="39" t="s">
        <v>14</v>
      </c>
    </row>
    <row r="641" spans="1:4" ht="13.15" customHeight="1">
      <c r="A641" s="512" t="s">
        <v>567</v>
      </c>
      <c r="B641" s="513"/>
      <c r="C641" s="513"/>
      <c r="D641" s="514"/>
    </row>
    <row r="642" spans="1:4" s="5" customFormat="1">
      <c r="A642" s="224">
        <v>1</v>
      </c>
      <c r="B642" s="220" t="s">
        <v>587</v>
      </c>
      <c r="C642" s="105">
        <v>2022</v>
      </c>
      <c r="D642" s="357">
        <v>33622.050000000003</v>
      </c>
    </row>
    <row r="643" spans="1:4" s="5" customFormat="1">
      <c r="A643" s="2"/>
      <c r="B643" s="8" t="s">
        <v>0</v>
      </c>
      <c r="C643" s="2"/>
      <c r="D643" s="36">
        <f>SUM(D642:D642)</f>
        <v>33622.050000000003</v>
      </c>
    </row>
    <row r="644" spans="1:4" s="5" customFormat="1" ht="12.75" customHeight="1">
      <c r="A644" s="469" t="s">
        <v>205</v>
      </c>
      <c r="B644" s="469"/>
      <c r="C644" s="469"/>
      <c r="D644" s="469"/>
    </row>
    <row r="645" spans="1:4" s="5" customFormat="1">
      <c r="A645" s="105">
        <v>1</v>
      </c>
      <c r="B645" s="220" t="s">
        <v>647</v>
      </c>
      <c r="C645" s="105">
        <v>2021</v>
      </c>
      <c r="D645" s="217">
        <v>478</v>
      </c>
    </row>
    <row r="646" spans="1:4" s="5" customFormat="1">
      <c r="A646" s="105">
        <v>2</v>
      </c>
      <c r="B646" s="220" t="s">
        <v>648</v>
      </c>
      <c r="C646" s="105">
        <v>2021</v>
      </c>
      <c r="D646" s="217">
        <v>88</v>
      </c>
    </row>
    <row r="647" spans="1:4" s="5" customFormat="1">
      <c r="A647" s="105">
        <v>3</v>
      </c>
      <c r="B647" s="220" t="s">
        <v>649</v>
      </c>
      <c r="C647" s="105">
        <v>2021</v>
      </c>
      <c r="D647" s="217">
        <v>699</v>
      </c>
    </row>
    <row r="648" spans="1:4" s="5" customFormat="1">
      <c r="A648" s="105">
        <v>4</v>
      </c>
      <c r="B648" s="220" t="s">
        <v>649</v>
      </c>
      <c r="C648" s="105">
        <v>2021</v>
      </c>
      <c r="D648" s="217">
        <v>549</v>
      </c>
    </row>
    <row r="649" spans="1:4" s="5" customFormat="1">
      <c r="A649" s="105">
        <v>5</v>
      </c>
      <c r="B649" s="220" t="s">
        <v>649</v>
      </c>
      <c r="C649" s="105">
        <v>2021</v>
      </c>
      <c r="D649" s="217">
        <v>789</v>
      </c>
    </row>
    <row r="650" spans="1:4">
      <c r="A650" s="2"/>
      <c r="B650" s="468" t="s">
        <v>10</v>
      </c>
      <c r="C650" s="468"/>
      <c r="D650" s="36">
        <f>SUM(D645:D649)</f>
        <v>2603</v>
      </c>
    </row>
    <row r="651" spans="1:4" ht="13.15" customHeight="1">
      <c r="A651" s="469" t="s">
        <v>214</v>
      </c>
      <c r="B651" s="469"/>
      <c r="C651" s="469"/>
      <c r="D651" s="469"/>
    </row>
    <row r="652" spans="1:4" ht="13.15" customHeight="1">
      <c r="A652" s="3">
        <v>1</v>
      </c>
      <c r="B652" s="195" t="s">
        <v>822</v>
      </c>
      <c r="C652" s="69">
        <v>2020</v>
      </c>
      <c r="D652" s="254">
        <v>686.52</v>
      </c>
    </row>
    <row r="653" spans="1:4" ht="13.15" customHeight="1">
      <c r="A653" s="3">
        <v>2</v>
      </c>
      <c r="B653" s="109" t="s">
        <v>823</v>
      </c>
      <c r="C653" s="69">
        <v>2020</v>
      </c>
      <c r="D653" s="254">
        <v>600.24</v>
      </c>
    </row>
    <row r="654" spans="1:4" ht="13.15" customHeight="1">
      <c r="A654" s="3">
        <v>3</v>
      </c>
      <c r="B654" s="109" t="s">
        <v>824</v>
      </c>
      <c r="C654" s="69">
        <v>2020</v>
      </c>
      <c r="D654" s="254">
        <v>617.46</v>
      </c>
    </row>
    <row r="655" spans="1:4" ht="13.15" customHeight="1">
      <c r="A655" s="3">
        <v>4</v>
      </c>
      <c r="B655" s="109" t="s">
        <v>825</v>
      </c>
      <c r="C655" s="69">
        <v>2020</v>
      </c>
      <c r="D655" s="254">
        <v>617.46</v>
      </c>
    </row>
    <row r="656" spans="1:4" ht="13.15" customHeight="1">
      <c r="A656" s="3">
        <v>5</v>
      </c>
      <c r="B656" s="109" t="s">
        <v>826</v>
      </c>
      <c r="C656" s="69">
        <v>2021</v>
      </c>
      <c r="D656" s="254">
        <v>600.24</v>
      </c>
    </row>
    <row r="657" spans="1:4" ht="13.15" customHeight="1">
      <c r="A657" s="3">
        <v>6</v>
      </c>
      <c r="B657" s="109" t="s">
        <v>826</v>
      </c>
      <c r="C657" s="69">
        <v>2021</v>
      </c>
      <c r="D657" s="254">
        <v>600.24</v>
      </c>
    </row>
    <row r="658" spans="1:4" ht="13.15" customHeight="1">
      <c r="A658" s="3">
        <v>7</v>
      </c>
      <c r="B658" s="109" t="s">
        <v>827</v>
      </c>
      <c r="C658" s="69">
        <v>2021</v>
      </c>
      <c r="D658" s="254">
        <v>600.24</v>
      </c>
    </row>
    <row r="659" spans="1:4" ht="13.15" customHeight="1">
      <c r="A659" s="69">
        <v>8</v>
      </c>
      <c r="B659" s="109" t="s">
        <v>828</v>
      </c>
      <c r="C659" s="69">
        <v>2021</v>
      </c>
      <c r="D659" s="254">
        <v>589</v>
      </c>
    </row>
    <row r="660" spans="1:4" ht="13.15" customHeight="1">
      <c r="A660" s="69">
        <v>9</v>
      </c>
      <c r="B660" s="109" t="s">
        <v>828</v>
      </c>
      <c r="C660" s="69">
        <v>2021</v>
      </c>
      <c r="D660" s="254">
        <v>589</v>
      </c>
    </row>
    <row r="661" spans="1:4" ht="13.15" customHeight="1">
      <c r="A661" s="69">
        <v>10</v>
      </c>
      <c r="B661" s="109" t="s">
        <v>828</v>
      </c>
      <c r="C661" s="69">
        <v>2021</v>
      </c>
      <c r="D661" s="254">
        <v>589</v>
      </c>
    </row>
    <row r="662" spans="1:4">
      <c r="A662" s="69">
        <v>11</v>
      </c>
      <c r="B662" s="109" t="s">
        <v>829</v>
      </c>
      <c r="C662" s="69">
        <v>2022</v>
      </c>
      <c r="D662" s="254">
        <v>2210</v>
      </c>
    </row>
    <row r="663" spans="1:4">
      <c r="A663" s="69">
        <v>12</v>
      </c>
      <c r="B663" s="109" t="s">
        <v>830</v>
      </c>
      <c r="C663" s="69">
        <v>2022</v>
      </c>
      <c r="D663" s="254">
        <v>1361</v>
      </c>
    </row>
    <row r="664" spans="1:4">
      <c r="A664" s="199">
        <v>13</v>
      </c>
      <c r="B664" s="109" t="s">
        <v>828</v>
      </c>
      <c r="C664" s="69">
        <v>2023</v>
      </c>
      <c r="D664" s="254">
        <v>746.61</v>
      </c>
    </row>
    <row r="665" spans="1:4">
      <c r="A665" s="199">
        <v>14</v>
      </c>
      <c r="B665" s="109" t="s">
        <v>828</v>
      </c>
      <c r="C665" s="69">
        <v>2023</v>
      </c>
      <c r="D665" s="254">
        <v>746.61</v>
      </c>
    </row>
    <row r="666" spans="1:4">
      <c r="A666" s="199">
        <v>15</v>
      </c>
      <c r="B666" s="109" t="s">
        <v>828</v>
      </c>
      <c r="C666" s="69">
        <v>2023</v>
      </c>
      <c r="D666" s="254">
        <v>628</v>
      </c>
    </row>
    <row r="667" spans="1:4">
      <c r="A667" s="199">
        <v>16</v>
      </c>
      <c r="B667" s="109" t="s">
        <v>1209</v>
      </c>
      <c r="C667" s="69">
        <v>2024</v>
      </c>
      <c r="D667" s="254">
        <v>1090</v>
      </c>
    </row>
    <row r="668" spans="1:4">
      <c r="A668" s="199">
        <v>17</v>
      </c>
      <c r="B668" s="109" t="s">
        <v>1210</v>
      </c>
      <c r="C668" s="69">
        <v>2024</v>
      </c>
      <c r="D668" s="254">
        <v>1090</v>
      </c>
    </row>
    <row r="669" spans="1:4">
      <c r="A669" s="236"/>
      <c r="B669" s="468" t="s">
        <v>10</v>
      </c>
      <c r="C669" s="468"/>
      <c r="D669" s="36">
        <f>SUM(D652:D668)</f>
        <v>13961.62</v>
      </c>
    </row>
    <row r="670" spans="1:4" ht="13.15" customHeight="1">
      <c r="A670" s="491" t="s">
        <v>766</v>
      </c>
      <c r="B670" s="492"/>
      <c r="C670" s="492"/>
      <c r="D670" s="493"/>
    </row>
    <row r="671" spans="1:4">
      <c r="A671" s="2">
        <v>1</v>
      </c>
      <c r="B671" s="1" t="s">
        <v>784</v>
      </c>
      <c r="C671" s="2">
        <v>2020</v>
      </c>
      <c r="D671" s="24">
        <v>2266.89</v>
      </c>
    </row>
    <row r="672" spans="1:4">
      <c r="A672" s="2">
        <v>2</v>
      </c>
      <c r="B672" s="1" t="s">
        <v>785</v>
      </c>
      <c r="C672" s="2">
        <v>2021</v>
      </c>
      <c r="D672" s="24">
        <v>749</v>
      </c>
    </row>
    <row r="673" spans="1:4" s="9" customFormat="1">
      <c r="A673" s="2"/>
      <c r="B673" s="8" t="s">
        <v>0</v>
      </c>
      <c r="C673" s="2"/>
      <c r="D673" s="25">
        <f>SUM(D671:D672)</f>
        <v>3015.89</v>
      </c>
    </row>
    <row r="674" spans="1:4" ht="13.15" customHeight="1">
      <c r="A674" s="506" t="s">
        <v>700</v>
      </c>
      <c r="B674" s="507"/>
      <c r="C674" s="507"/>
      <c r="D674" s="508"/>
    </row>
    <row r="675" spans="1:4" ht="13.15" customHeight="1">
      <c r="A675" s="105">
        <v>1</v>
      </c>
      <c r="B675" s="220" t="s">
        <v>720</v>
      </c>
      <c r="C675" s="105">
        <v>2021</v>
      </c>
      <c r="D675" s="217">
        <v>1253.3699999999999</v>
      </c>
    </row>
    <row r="676" spans="1:4" ht="13.15" customHeight="1">
      <c r="A676" s="105">
        <v>2</v>
      </c>
      <c r="B676" s="220" t="s">
        <v>721</v>
      </c>
      <c r="C676" s="105">
        <v>2021</v>
      </c>
      <c r="D676" s="217">
        <v>719.55</v>
      </c>
    </row>
    <row r="677" spans="1:4" ht="13.15" customHeight="1">
      <c r="A677" s="105">
        <v>3</v>
      </c>
      <c r="B677" s="220" t="s">
        <v>724</v>
      </c>
      <c r="C677" s="105">
        <v>2021</v>
      </c>
      <c r="D677" s="217">
        <v>2189.4</v>
      </c>
    </row>
    <row r="678" spans="1:4" ht="13.15" customHeight="1">
      <c r="A678" s="105">
        <v>4</v>
      </c>
      <c r="B678" s="220" t="s">
        <v>722</v>
      </c>
      <c r="C678" s="105">
        <v>2021</v>
      </c>
      <c r="D678" s="217">
        <v>608.85</v>
      </c>
    </row>
    <row r="679" spans="1:4" ht="13.15" customHeight="1">
      <c r="A679" s="105">
        <v>5</v>
      </c>
      <c r="B679" s="220" t="s">
        <v>720</v>
      </c>
      <c r="C679" s="105">
        <v>2021</v>
      </c>
      <c r="D679" s="217">
        <v>1199</v>
      </c>
    </row>
    <row r="680" spans="1:4" ht="13.15" customHeight="1">
      <c r="A680" s="105">
        <v>6</v>
      </c>
      <c r="B680" s="220" t="s">
        <v>725</v>
      </c>
      <c r="C680" s="105">
        <v>2021</v>
      </c>
      <c r="D680" s="217">
        <v>1170</v>
      </c>
    </row>
    <row r="681" spans="1:4" ht="13.15" customHeight="1">
      <c r="A681" s="105">
        <v>7</v>
      </c>
      <c r="B681" s="220" t="s">
        <v>726</v>
      </c>
      <c r="C681" s="105">
        <v>2021</v>
      </c>
      <c r="D681" s="217">
        <v>2225</v>
      </c>
    </row>
    <row r="682" spans="1:4" ht="13.15" customHeight="1">
      <c r="A682" s="105">
        <v>8</v>
      </c>
      <c r="B682" s="220" t="s">
        <v>727</v>
      </c>
      <c r="C682" s="105">
        <v>2021</v>
      </c>
      <c r="D682" s="217">
        <v>5476</v>
      </c>
    </row>
    <row r="683" spans="1:4" ht="13.15" customHeight="1">
      <c r="A683" s="105">
        <v>9</v>
      </c>
      <c r="B683" s="220" t="s">
        <v>728</v>
      </c>
      <c r="C683" s="105">
        <v>2021</v>
      </c>
      <c r="D683" s="217">
        <v>3100</v>
      </c>
    </row>
    <row r="684" spans="1:4" ht="13.15" customHeight="1">
      <c r="A684" s="105">
        <v>10</v>
      </c>
      <c r="B684" s="220" t="s">
        <v>729</v>
      </c>
      <c r="C684" s="105">
        <v>2021</v>
      </c>
      <c r="D684" s="217">
        <v>1485</v>
      </c>
    </row>
    <row r="685" spans="1:4" ht="13.15" customHeight="1">
      <c r="A685" s="105">
        <v>11</v>
      </c>
      <c r="B685" s="220" t="s">
        <v>723</v>
      </c>
      <c r="C685" s="105">
        <v>2021</v>
      </c>
      <c r="D685" s="217">
        <v>1199</v>
      </c>
    </row>
    <row r="686" spans="1:4" ht="13.15" customHeight="1">
      <c r="A686" s="105">
        <v>12</v>
      </c>
      <c r="B686" s="220" t="s">
        <v>730</v>
      </c>
      <c r="C686" s="105">
        <v>2021</v>
      </c>
      <c r="D686" s="217">
        <v>1170</v>
      </c>
    </row>
    <row r="687" spans="1:4" ht="13.15" customHeight="1">
      <c r="A687" s="105">
        <v>13</v>
      </c>
      <c r="B687" s="220" t="s">
        <v>731</v>
      </c>
      <c r="C687" s="105">
        <v>2021</v>
      </c>
      <c r="D687" s="217">
        <v>2225</v>
      </c>
    </row>
    <row r="688" spans="1:4" ht="13.15" customHeight="1">
      <c r="A688" s="105">
        <v>14</v>
      </c>
      <c r="B688" s="220" t="s">
        <v>732</v>
      </c>
      <c r="C688" s="105">
        <v>2021</v>
      </c>
      <c r="D688" s="217">
        <v>5476</v>
      </c>
    </row>
    <row r="689" spans="1:4" ht="13.15" customHeight="1">
      <c r="A689" s="105">
        <v>15</v>
      </c>
      <c r="B689" s="220" t="s">
        <v>733</v>
      </c>
      <c r="C689" s="105">
        <v>2021</v>
      </c>
      <c r="D689" s="217">
        <v>3100</v>
      </c>
    </row>
    <row r="690" spans="1:4">
      <c r="A690" s="105">
        <v>16</v>
      </c>
      <c r="B690" s="220" t="s">
        <v>729</v>
      </c>
      <c r="C690" s="105">
        <v>2021</v>
      </c>
      <c r="D690" s="217">
        <v>1485</v>
      </c>
    </row>
    <row r="691" spans="1:4">
      <c r="A691" s="105">
        <v>17</v>
      </c>
      <c r="B691" s="220" t="s">
        <v>731</v>
      </c>
      <c r="C691" s="105">
        <v>2022</v>
      </c>
      <c r="D691" s="217">
        <v>8419.35</v>
      </c>
    </row>
    <row r="692" spans="1:4">
      <c r="A692" s="510" t="s">
        <v>0</v>
      </c>
      <c r="B692" s="510"/>
      <c r="C692" s="20"/>
      <c r="D692" s="35">
        <f>SUM(D675:D691)</f>
        <v>42500.52</v>
      </c>
    </row>
    <row r="693" spans="1:4">
      <c r="A693" s="469" t="s">
        <v>653</v>
      </c>
      <c r="B693" s="469"/>
      <c r="C693" s="469"/>
      <c r="D693" s="469"/>
    </row>
    <row r="694" spans="1:4">
      <c r="A694" s="69">
        <v>1</v>
      </c>
      <c r="B694" s="220" t="s">
        <v>1205</v>
      </c>
      <c r="C694" s="163">
        <v>2023</v>
      </c>
      <c r="D694" s="246">
        <v>23679.35</v>
      </c>
    </row>
    <row r="695" spans="1:4">
      <c r="A695" s="2"/>
      <c r="B695" s="8" t="s">
        <v>0</v>
      </c>
      <c r="C695" s="2"/>
      <c r="D695" s="33">
        <f>SUM(D694:D694)</f>
        <v>23679.35</v>
      </c>
    </row>
    <row r="696" spans="1:4" s="5" customFormat="1" ht="13.15" customHeight="1">
      <c r="A696" s="469" t="s">
        <v>875</v>
      </c>
      <c r="B696" s="469"/>
      <c r="C696" s="469"/>
      <c r="D696" s="469"/>
    </row>
    <row r="697" spans="1:4" s="5" customFormat="1" ht="17.45" customHeight="1">
      <c r="A697" s="69">
        <v>1</v>
      </c>
      <c r="B697" s="109" t="s">
        <v>960</v>
      </c>
      <c r="C697" s="163">
        <v>2023</v>
      </c>
      <c r="D697" s="246">
        <v>4914.45</v>
      </c>
    </row>
    <row r="698" spans="1:4" s="5" customFormat="1" ht="17.45" customHeight="1">
      <c r="A698" s="69">
        <v>2</v>
      </c>
      <c r="B698" s="109" t="s">
        <v>1509</v>
      </c>
      <c r="C698" s="163">
        <v>2023</v>
      </c>
      <c r="D698" s="246">
        <v>94924.77</v>
      </c>
    </row>
    <row r="699" spans="1:4" s="5" customFormat="1" ht="17.25" customHeight="1">
      <c r="A699" s="2"/>
      <c r="B699" s="8" t="s">
        <v>0</v>
      </c>
      <c r="C699" s="2"/>
      <c r="D699" s="33">
        <f>SUM(D697:D698)</f>
        <v>99839.22</v>
      </c>
    </row>
    <row r="700" spans="1:4" s="5" customFormat="1" ht="16.5" customHeight="1">
      <c r="A700" s="469" t="s">
        <v>834</v>
      </c>
      <c r="B700" s="469"/>
      <c r="C700" s="469"/>
      <c r="D700" s="469"/>
    </row>
    <row r="701" spans="1:4" s="5" customFormat="1" ht="15.75" customHeight="1">
      <c r="A701" s="69">
        <v>1</v>
      </c>
      <c r="B701" s="109" t="s">
        <v>836</v>
      </c>
      <c r="C701" s="69" t="s">
        <v>988</v>
      </c>
      <c r="D701" s="137">
        <v>8207</v>
      </c>
    </row>
    <row r="702" spans="1:4">
      <c r="A702" s="11"/>
      <c r="B702" s="11" t="s">
        <v>0</v>
      </c>
      <c r="C702" s="10"/>
      <c r="D702" s="32">
        <f>SUM(D701:D701)</f>
        <v>8207</v>
      </c>
    </row>
    <row r="703" spans="1:4" s="5" customFormat="1">
      <c r="A703" s="12"/>
      <c r="B703" s="12"/>
      <c r="C703" s="13"/>
      <c r="D703" s="31"/>
    </row>
    <row r="704" spans="1:4" s="5" customFormat="1">
      <c r="A704" s="12"/>
      <c r="B704" s="12"/>
      <c r="C704" s="13"/>
      <c r="D704" s="31"/>
    </row>
    <row r="705" spans="1:6" s="5" customFormat="1">
      <c r="A705" s="12"/>
      <c r="B705" s="509" t="s">
        <v>15</v>
      </c>
      <c r="C705" s="509"/>
      <c r="D705" s="45">
        <f>D55+D77+D85+D115+D174+D205+D234+D297+D304+D307+D321+D335+D361+D377+D383</f>
        <v>2024130.05</v>
      </c>
      <c r="E705" s="247"/>
    </row>
    <row r="706" spans="1:6" s="5" customFormat="1">
      <c r="A706" s="12"/>
      <c r="B706" s="509" t="s">
        <v>16</v>
      </c>
      <c r="C706" s="509"/>
      <c r="D706" s="45">
        <f>D436+D439+D454+D484+D494+D546+D558+D575+D580+D595+D602+D608+D616+D630+D636</f>
        <v>1333087.9300000002</v>
      </c>
      <c r="E706" s="247"/>
    </row>
    <row r="707" spans="1:6" s="5" customFormat="1">
      <c r="A707" s="12"/>
      <c r="B707" s="509" t="s">
        <v>17</v>
      </c>
      <c r="C707" s="509"/>
      <c r="D707" s="45">
        <f>D702+D699+D695+D692+D673+D669+D650+D643</f>
        <v>227428.65000000002</v>
      </c>
      <c r="E707" s="247"/>
      <c r="F707" s="247"/>
    </row>
    <row r="708" spans="1:6" s="5" customFormat="1">
      <c r="A708" s="12"/>
      <c r="B708" s="12"/>
      <c r="C708" s="13"/>
      <c r="D708" s="31"/>
    </row>
    <row r="709" spans="1:6" s="5" customFormat="1">
      <c r="A709" s="12"/>
      <c r="B709" s="26" t="s">
        <v>44</v>
      </c>
      <c r="C709" s="13"/>
      <c r="D709" s="31"/>
    </row>
    <row r="710" spans="1:6" s="5" customFormat="1">
      <c r="A710" s="12"/>
      <c r="B710" s="12"/>
      <c r="C710" s="13"/>
      <c r="D710" s="31"/>
    </row>
    <row r="711" spans="1:6" s="5" customFormat="1">
      <c r="A711" s="12"/>
      <c r="B711" s="12"/>
      <c r="C711" s="13"/>
      <c r="D711" s="31"/>
    </row>
    <row r="712" spans="1:6" s="5" customFormat="1">
      <c r="A712" s="12"/>
      <c r="B712" s="12"/>
      <c r="C712" s="13"/>
      <c r="D712" s="31"/>
    </row>
    <row r="713" spans="1:6" s="5" customFormat="1">
      <c r="A713" s="12"/>
      <c r="B713" s="12"/>
      <c r="C713" s="13"/>
      <c r="D713" s="31"/>
    </row>
    <row r="714" spans="1:6" s="5" customFormat="1">
      <c r="A714" s="12"/>
      <c r="B714" s="12"/>
      <c r="C714" s="13"/>
      <c r="D714" s="31"/>
    </row>
    <row r="715" spans="1:6" s="5" customFormat="1">
      <c r="A715" s="12"/>
      <c r="B715" s="12"/>
      <c r="C715" s="13"/>
      <c r="D715" s="31"/>
    </row>
    <row r="716" spans="1:6" s="5" customFormat="1">
      <c r="A716" s="12"/>
      <c r="B716" s="12"/>
      <c r="C716" s="13"/>
      <c r="D716" s="31"/>
    </row>
    <row r="717" spans="1:6" s="5" customFormat="1">
      <c r="A717" s="12"/>
      <c r="B717" s="12"/>
      <c r="C717" s="13"/>
      <c r="D717" s="31"/>
    </row>
    <row r="718" spans="1:6" s="5" customFormat="1">
      <c r="A718" s="12"/>
      <c r="B718" s="12"/>
      <c r="C718" s="13"/>
      <c r="D718" s="31"/>
    </row>
    <row r="719" spans="1:6" s="5" customFormat="1">
      <c r="A719" s="12"/>
      <c r="B719" s="12"/>
      <c r="C719" s="13"/>
      <c r="D719" s="31"/>
    </row>
    <row r="720" spans="1:6" s="5" customFormat="1">
      <c r="A720" s="12"/>
      <c r="B720" s="12"/>
      <c r="C720" s="13"/>
      <c r="D720" s="31"/>
    </row>
    <row r="721" spans="1:4" s="5" customFormat="1" ht="14.25" customHeight="1">
      <c r="A721" s="12"/>
      <c r="B721" s="12"/>
      <c r="C721" s="13"/>
      <c r="D721" s="31"/>
    </row>
    <row r="722" spans="1:4">
      <c r="A722" s="12"/>
      <c r="C722" s="13"/>
      <c r="D722" s="31"/>
    </row>
    <row r="723" spans="1:4">
      <c r="A723" s="12"/>
      <c r="C723" s="13"/>
      <c r="D723" s="31"/>
    </row>
    <row r="724" spans="1:4">
      <c r="A724" s="12"/>
      <c r="C724" s="13"/>
      <c r="D724" s="31"/>
    </row>
    <row r="725" spans="1:4" ht="18" customHeight="1">
      <c r="A725" s="12"/>
      <c r="C725" s="13"/>
      <c r="D725" s="31"/>
    </row>
    <row r="726" spans="1:4">
      <c r="A726" s="12"/>
      <c r="C726" s="13"/>
      <c r="D726" s="31"/>
    </row>
    <row r="727" spans="1:4">
      <c r="A727" s="12"/>
      <c r="C727" s="13"/>
      <c r="D727" s="31"/>
    </row>
    <row r="728" spans="1:4">
      <c r="A728" s="12"/>
      <c r="C728" s="13"/>
      <c r="D728" s="31"/>
    </row>
    <row r="729" spans="1:4">
      <c r="A729" s="12"/>
      <c r="C729" s="13"/>
      <c r="D729" s="31"/>
    </row>
    <row r="730" spans="1:4" s="5" customFormat="1">
      <c r="A730" s="12"/>
      <c r="B730" s="12"/>
      <c r="C730" s="13"/>
      <c r="D730" s="31"/>
    </row>
    <row r="731" spans="1:4" s="5" customFormat="1">
      <c r="A731" s="12"/>
      <c r="B731" s="12"/>
      <c r="C731" s="13"/>
      <c r="D731" s="31"/>
    </row>
    <row r="732" spans="1:4" s="5" customFormat="1">
      <c r="A732" s="12"/>
      <c r="B732" s="12"/>
      <c r="C732" s="13"/>
      <c r="D732" s="31"/>
    </row>
    <row r="733" spans="1:4" s="5" customFormat="1">
      <c r="A733" s="12"/>
      <c r="B733" s="12"/>
      <c r="C733" s="13"/>
      <c r="D733" s="31"/>
    </row>
    <row r="734" spans="1:4" s="5" customFormat="1">
      <c r="A734" s="12"/>
      <c r="B734" s="12"/>
      <c r="C734" s="13"/>
      <c r="D734" s="31"/>
    </row>
    <row r="735" spans="1:4" s="5" customFormat="1">
      <c r="A735" s="12"/>
      <c r="B735" s="12"/>
      <c r="C735" s="13"/>
      <c r="D735" s="31"/>
    </row>
    <row r="736" spans="1:4" s="5" customFormat="1">
      <c r="A736" s="12"/>
      <c r="B736" s="12"/>
      <c r="C736" s="13"/>
      <c r="D736" s="31"/>
    </row>
    <row r="737" spans="1:4" s="5" customFormat="1">
      <c r="A737" s="12"/>
      <c r="B737" s="12"/>
      <c r="C737" s="13"/>
      <c r="D737" s="31"/>
    </row>
    <row r="738" spans="1:4" s="5" customFormat="1">
      <c r="A738" s="12"/>
      <c r="B738" s="12"/>
      <c r="C738" s="13"/>
      <c r="D738" s="31"/>
    </row>
    <row r="739" spans="1:4" s="5" customFormat="1">
      <c r="A739" s="12"/>
      <c r="B739" s="12"/>
      <c r="C739" s="13"/>
      <c r="D739" s="31"/>
    </row>
    <row r="740" spans="1:4">
      <c r="A740" s="12"/>
      <c r="C740" s="13"/>
      <c r="D740" s="31"/>
    </row>
    <row r="741" spans="1:4">
      <c r="A741" s="12"/>
      <c r="C741" s="13"/>
      <c r="D741" s="31"/>
    </row>
    <row r="742" spans="1:4">
      <c r="A742" s="12"/>
      <c r="C742" s="13"/>
      <c r="D742" s="31"/>
    </row>
    <row r="743" spans="1:4">
      <c r="A743" s="12"/>
      <c r="C743" s="13"/>
      <c r="D743" s="31"/>
    </row>
    <row r="744" spans="1:4">
      <c r="A744" s="12"/>
      <c r="C744" s="13"/>
      <c r="D744" s="31"/>
    </row>
    <row r="745" spans="1:4">
      <c r="A745" s="12"/>
      <c r="C745" s="13"/>
      <c r="D745" s="31"/>
    </row>
    <row r="746" spans="1:4">
      <c r="A746" s="12"/>
      <c r="C746" s="13"/>
      <c r="D746" s="31"/>
    </row>
    <row r="747" spans="1:4">
      <c r="A747" s="12"/>
      <c r="C747" s="13"/>
      <c r="D747" s="31"/>
    </row>
    <row r="748" spans="1:4">
      <c r="A748" s="12"/>
      <c r="C748" s="13"/>
      <c r="D748" s="31"/>
    </row>
    <row r="749" spans="1:4">
      <c r="A749" s="12"/>
      <c r="C749" s="13"/>
      <c r="D749" s="31"/>
    </row>
    <row r="750" spans="1:4">
      <c r="A750" s="12"/>
      <c r="C750" s="13"/>
      <c r="D750" s="31"/>
    </row>
    <row r="751" spans="1:4">
      <c r="A751" s="12"/>
      <c r="C751" s="13"/>
      <c r="D751" s="31"/>
    </row>
    <row r="752" spans="1:4">
      <c r="A752" s="12"/>
      <c r="C752" s="13"/>
      <c r="D752" s="31"/>
    </row>
    <row r="753" spans="1:4" ht="14.25" customHeight="1">
      <c r="A753" s="12"/>
      <c r="C753" s="13"/>
      <c r="D753" s="31"/>
    </row>
    <row r="754" spans="1:4">
      <c r="A754" s="12"/>
      <c r="C754" s="13"/>
      <c r="D754" s="31"/>
    </row>
    <row r="755" spans="1:4">
      <c r="A755" s="12"/>
      <c r="C755" s="13"/>
      <c r="D755" s="31"/>
    </row>
    <row r="756" spans="1:4" ht="14.25" customHeight="1">
      <c r="A756" s="12"/>
      <c r="C756" s="13"/>
      <c r="D756" s="31"/>
    </row>
    <row r="757" spans="1:4">
      <c r="A757" s="12"/>
      <c r="C757" s="13"/>
      <c r="D757" s="31"/>
    </row>
    <row r="758" spans="1:4">
      <c r="A758" s="12"/>
      <c r="C758" s="13"/>
      <c r="D758" s="31"/>
    </row>
    <row r="759" spans="1:4">
      <c r="A759" s="12"/>
      <c r="C759" s="13"/>
      <c r="D759" s="31"/>
    </row>
    <row r="760" spans="1:4">
      <c r="A760" s="12"/>
      <c r="C760" s="13"/>
      <c r="D760" s="31"/>
    </row>
    <row r="761" spans="1:4">
      <c r="A761" s="12"/>
      <c r="C761" s="13"/>
      <c r="D761" s="31"/>
    </row>
    <row r="762" spans="1:4">
      <c r="A762" s="12"/>
      <c r="C762" s="13"/>
      <c r="D762" s="31"/>
    </row>
    <row r="763" spans="1:4">
      <c r="A763" s="12"/>
      <c r="C763" s="13"/>
      <c r="D763" s="31"/>
    </row>
    <row r="764" spans="1:4">
      <c r="A764" s="12"/>
      <c r="C764" s="13"/>
      <c r="D764" s="31"/>
    </row>
    <row r="765" spans="1:4" ht="12.75" customHeight="1">
      <c r="A765" s="12"/>
      <c r="C765" s="13"/>
      <c r="D765" s="31"/>
    </row>
    <row r="766" spans="1:4" s="5" customFormat="1">
      <c r="A766" s="12"/>
      <c r="B766" s="12"/>
      <c r="C766" s="13"/>
      <c r="D766" s="31"/>
    </row>
    <row r="767" spans="1:4" s="5" customFormat="1">
      <c r="A767" s="12"/>
      <c r="B767" s="12"/>
      <c r="C767" s="13"/>
      <c r="D767" s="31"/>
    </row>
    <row r="768" spans="1:4" s="5" customFormat="1">
      <c r="A768" s="12"/>
      <c r="B768" s="12"/>
      <c r="C768" s="13"/>
      <c r="D768" s="31"/>
    </row>
    <row r="769" spans="1:4" s="5" customFormat="1">
      <c r="A769" s="12"/>
      <c r="B769" s="12"/>
      <c r="C769" s="13"/>
      <c r="D769" s="31"/>
    </row>
    <row r="770" spans="1:4" s="5" customFormat="1">
      <c r="A770" s="12"/>
      <c r="B770" s="12"/>
      <c r="C770" s="13"/>
      <c r="D770" s="31"/>
    </row>
    <row r="771" spans="1:4" s="5" customFormat="1">
      <c r="A771" s="12"/>
      <c r="B771" s="12"/>
      <c r="C771" s="13"/>
      <c r="D771" s="31"/>
    </row>
    <row r="772" spans="1:4" s="5" customFormat="1">
      <c r="A772" s="12"/>
      <c r="B772" s="12"/>
      <c r="C772" s="13"/>
      <c r="D772" s="31"/>
    </row>
    <row r="773" spans="1:4" s="5" customFormat="1" ht="18" customHeight="1">
      <c r="A773" s="12"/>
      <c r="B773" s="12"/>
      <c r="C773" s="13"/>
      <c r="D773" s="31"/>
    </row>
    <row r="774" spans="1:4">
      <c r="A774" s="12"/>
      <c r="C774" s="13"/>
      <c r="D774" s="31"/>
    </row>
    <row r="775" spans="1:4">
      <c r="A775" s="12"/>
      <c r="C775" s="13"/>
      <c r="D775" s="31"/>
    </row>
    <row r="776" spans="1:4">
      <c r="A776" s="12"/>
      <c r="C776" s="13"/>
      <c r="D776" s="31"/>
    </row>
    <row r="777" spans="1:4">
      <c r="A777" s="12"/>
      <c r="C777" s="13"/>
      <c r="D777" s="31"/>
    </row>
    <row r="778" spans="1:4" ht="12.75" customHeight="1">
      <c r="A778" s="12"/>
      <c r="C778" s="13"/>
      <c r="D778" s="31"/>
    </row>
    <row r="779" spans="1:4">
      <c r="A779" s="12"/>
      <c r="C779" s="13"/>
      <c r="D779" s="31"/>
    </row>
    <row r="780" spans="1:4">
      <c r="A780" s="12"/>
      <c r="C780" s="13"/>
      <c r="D780" s="31"/>
    </row>
    <row r="781" spans="1:4">
      <c r="A781" s="12"/>
      <c r="C781" s="13"/>
      <c r="D781" s="31"/>
    </row>
    <row r="782" spans="1:4">
      <c r="A782" s="12"/>
      <c r="C782" s="13"/>
      <c r="D782" s="31"/>
    </row>
    <row r="783" spans="1:4">
      <c r="A783" s="12"/>
      <c r="C783" s="13"/>
      <c r="D783" s="31"/>
    </row>
    <row r="784" spans="1:4">
      <c r="A784" s="12"/>
      <c r="C784" s="13"/>
      <c r="D784" s="31"/>
    </row>
    <row r="785" spans="1:4">
      <c r="A785" s="12"/>
      <c r="C785" s="13"/>
      <c r="D785" s="31"/>
    </row>
    <row r="786" spans="1:4">
      <c r="A786" s="12"/>
      <c r="C786" s="13"/>
      <c r="D786" s="31"/>
    </row>
    <row r="787" spans="1:4">
      <c r="A787" s="12"/>
      <c r="C787" s="13"/>
      <c r="D787" s="31"/>
    </row>
    <row r="788" spans="1:4" ht="14.25" customHeight="1">
      <c r="A788" s="12"/>
      <c r="C788" s="13"/>
      <c r="D788" s="31"/>
    </row>
    <row r="789" spans="1:4">
      <c r="A789" s="12"/>
      <c r="C789" s="13"/>
      <c r="D789" s="31"/>
    </row>
    <row r="790" spans="1:4">
      <c r="A790" s="12"/>
      <c r="C790" s="13"/>
      <c r="D790" s="31"/>
    </row>
    <row r="791" spans="1:4">
      <c r="A791" s="12"/>
      <c r="C791" s="13"/>
      <c r="D791" s="31"/>
    </row>
    <row r="792" spans="1:4">
      <c r="A792" s="12"/>
      <c r="C792" s="13"/>
      <c r="D792" s="31"/>
    </row>
    <row r="793" spans="1:4">
      <c r="A793" s="12"/>
      <c r="C793" s="13"/>
      <c r="D793" s="31"/>
    </row>
    <row r="794" spans="1:4">
      <c r="A794" s="12"/>
      <c r="C794" s="13"/>
      <c r="D794" s="31"/>
    </row>
    <row r="795" spans="1:4">
      <c r="A795" s="12"/>
      <c r="C795" s="13"/>
      <c r="D795" s="31"/>
    </row>
    <row r="796" spans="1:4">
      <c r="A796" s="12"/>
      <c r="C796" s="13"/>
      <c r="D796" s="31"/>
    </row>
    <row r="797" spans="1:4">
      <c r="A797" s="12"/>
      <c r="C797" s="13"/>
      <c r="D797" s="31"/>
    </row>
    <row r="798" spans="1:4">
      <c r="A798" s="12"/>
      <c r="C798" s="13"/>
      <c r="D798" s="31"/>
    </row>
    <row r="799" spans="1:4">
      <c r="A799" s="12"/>
      <c r="C799" s="13"/>
      <c r="D799" s="31"/>
    </row>
    <row r="800" spans="1:4">
      <c r="A800" s="12"/>
      <c r="C800" s="13"/>
      <c r="D800" s="31"/>
    </row>
    <row r="801" spans="1:4">
      <c r="A801" s="12"/>
      <c r="C801" s="13"/>
      <c r="D801" s="31"/>
    </row>
    <row r="802" spans="1:4">
      <c r="A802" s="12"/>
      <c r="C802" s="13"/>
      <c r="D802" s="31"/>
    </row>
    <row r="803" spans="1:4">
      <c r="A803" s="12"/>
      <c r="C803" s="13"/>
      <c r="D803" s="31"/>
    </row>
    <row r="804" spans="1:4">
      <c r="A804" s="12"/>
      <c r="C804" s="13"/>
      <c r="D804" s="31"/>
    </row>
    <row r="805" spans="1:4">
      <c r="A805" s="12"/>
      <c r="C805" s="13"/>
      <c r="D805" s="31"/>
    </row>
    <row r="806" spans="1:4">
      <c r="A806" s="12"/>
      <c r="C806" s="13"/>
      <c r="D806" s="31"/>
    </row>
    <row r="807" spans="1:4">
      <c r="A807" s="12"/>
      <c r="C807" s="13"/>
      <c r="D807" s="31"/>
    </row>
    <row r="808" spans="1:4">
      <c r="A808" s="12"/>
      <c r="C808" s="13"/>
      <c r="D808" s="31"/>
    </row>
    <row r="809" spans="1:4">
      <c r="A809" s="12"/>
      <c r="C809" s="13"/>
      <c r="D809" s="31"/>
    </row>
    <row r="810" spans="1:4">
      <c r="A810" s="12"/>
      <c r="C810" s="13"/>
      <c r="D810" s="31"/>
    </row>
    <row r="811" spans="1:4">
      <c r="A811" s="12"/>
      <c r="C811" s="13"/>
      <c r="D811" s="31"/>
    </row>
    <row r="812" spans="1:4">
      <c r="A812" s="12"/>
      <c r="C812" s="13"/>
      <c r="D812" s="31"/>
    </row>
    <row r="813" spans="1:4">
      <c r="A813" s="12"/>
      <c r="C813" s="13"/>
      <c r="D813" s="31"/>
    </row>
    <row r="814" spans="1:4">
      <c r="A814" s="12"/>
      <c r="C814" s="13"/>
      <c r="D814" s="31"/>
    </row>
    <row r="815" spans="1:4">
      <c r="A815" s="12"/>
      <c r="C815" s="13"/>
      <c r="D815" s="31"/>
    </row>
    <row r="816" spans="1:4">
      <c r="A816" s="12"/>
      <c r="C816" s="13"/>
      <c r="D816" s="31"/>
    </row>
    <row r="817" spans="1:4">
      <c r="A817" s="12"/>
      <c r="C817" s="13"/>
      <c r="D817" s="31"/>
    </row>
    <row r="818" spans="1:4">
      <c r="A818" s="12"/>
      <c r="C818" s="13"/>
      <c r="D818" s="31"/>
    </row>
    <row r="819" spans="1:4">
      <c r="A819" s="12"/>
      <c r="C819" s="13"/>
      <c r="D819" s="31"/>
    </row>
    <row r="820" spans="1:4">
      <c r="A820" s="12"/>
      <c r="C820" s="13"/>
      <c r="D820" s="31"/>
    </row>
    <row r="821" spans="1:4" s="5" customFormat="1">
      <c r="A821" s="12"/>
      <c r="B821" s="12"/>
      <c r="C821" s="13"/>
      <c r="D821" s="31"/>
    </row>
    <row r="822" spans="1:4" s="5" customFormat="1">
      <c r="A822" s="12"/>
      <c r="B822" s="12"/>
      <c r="C822" s="13"/>
      <c r="D822" s="31"/>
    </row>
    <row r="823" spans="1:4" s="5" customFormat="1">
      <c r="A823" s="12"/>
      <c r="B823" s="12"/>
      <c r="C823" s="13"/>
      <c r="D823" s="31"/>
    </row>
    <row r="824" spans="1:4" s="5" customFormat="1">
      <c r="A824" s="12"/>
      <c r="B824" s="12"/>
      <c r="C824" s="13"/>
      <c r="D824" s="31"/>
    </row>
    <row r="825" spans="1:4" s="5" customFormat="1">
      <c r="A825" s="12"/>
      <c r="B825" s="12"/>
      <c r="C825" s="13"/>
      <c r="D825" s="31"/>
    </row>
    <row r="826" spans="1:4" s="5" customFormat="1">
      <c r="A826" s="12"/>
      <c r="B826" s="12"/>
      <c r="C826" s="13"/>
      <c r="D826" s="31"/>
    </row>
    <row r="827" spans="1:4" s="5" customFormat="1">
      <c r="A827" s="12"/>
      <c r="B827" s="12"/>
      <c r="C827" s="13"/>
      <c r="D827" s="31"/>
    </row>
    <row r="828" spans="1:4" s="5" customFormat="1">
      <c r="A828" s="12"/>
      <c r="B828" s="12"/>
      <c r="C828" s="13"/>
      <c r="D828" s="31"/>
    </row>
    <row r="829" spans="1:4" s="5" customFormat="1">
      <c r="A829" s="12"/>
      <c r="B829" s="12"/>
      <c r="C829" s="13"/>
      <c r="D829" s="31"/>
    </row>
    <row r="830" spans="1:4" s="5" customFormat="1">
      <c r="A830" s="12"/>
      <c r="B830" s="12"/>
      <c r="C830" s="13"/>
      <c r="D830" s="31"/>
    </row>
    <row r="831" spans="1:4" s="5" customFormat="1">
      <c r="A831" s="12"/>
      <c r="B831" s="12"/>
      <c r="C831" s="13"/>
      <c r="D831" s="31"/>
    </row>
    <row r="832" spans="1:4" s="5" customFormat="1">
      <c r="A832" s="12"/>
      <c r="B832" s="12"/>
      <c r="C832" s="13"/>
      <c r="D832" s="31"/>
    </row>
    <row r="833" spans="1:4" s="5" customFormat="1">
      <c r="A833" s="12"/>
      <c r="B833" s="12"/>
      <c r="C833" s="13"/>
      <c r="D833" s="31"/>
    </row>
    <row r="834" spans="1:4" s="5" customFormat="1">
      <c r="A834" s="12"/>
      <c r="B834" s="12"/>
      <c r="C834" s="13"/>
      <c r="D834" s="31"/>
    </row>
    <row r="835" spans="1:4" s="5" customFormat="1">
      <c r="A835" s="12"/>
      <c r="B835" s="12"/>
      <c r="C835" s="13"/>
      <c r="D835" s="31"/>
    </row>
    <row r="836" spans="1:4" s="5" customFormat="1">
      <c r="A836" s="12"/>
      <c r="B836" s="12"/>
      <c r="C836" s="13"/>
      <c r="D836" s="31"/>
    </row>
    <row r="837" spans="1:4" s="5" customFormat="1">
      <c r="A837" s="12"/>
      <c r="B837" s="12"/>
      <c r="C837" s="13"/>
      <c r="D837" s="31"/>
    </row>
    <row r="838" spans="1:4" s="5" customFormat="1">
      <c r="A838" s="12"/>
      <c r="B838" s="12"/>
      <c r="C838" s="13"/>
      <c r="D838" s="31"/>
    </row>
    <row r="839" spans="1:4" s="5" customFormat="1">
      <c r="A839" s="12"/>
      <c r="B839" s="12"/>
      <c r="C839" s="13"/>
      <c r="D839" s="31"/>
    </row>
    <row r="840" spans="1:4" s="5" customFormat="1">
      <c r="A840" s="12"/>
      <c r="B840" s="12"/>
      <c r="C840" s="13"/>
      <c r="D840" s="31"/>
    </row>
    <row r="841" spans="1:4" s="5" customFormat="1">
      <c r="A841" s="12"/>
      <c r="B841" s="12"/>
      <c r="C841" s="13"/>
      <c r="D841" s="31"/>
    </row>
    <row r="842" spans="1:4" s="5" customFormat="1">
      <c r="A842" s="12"/>
      <c r="B842" s="12"/>
      <c r="C842" s="13"/>
      <c r="D842" s="31"/>
    </row>
    <row r="843" spans="1:4" s="5" customFormat="1">
      <c r="A843" s="12"/>
      <c r="B843" s="12"/>
      <c r="C843" s="13"/>
      <c r="D843" s="31"/>
    </row>
    <row r="844" spans="1:4" s="5" customFormat="1">
      <c r="A844" s="12"/>
      <c r="B844" s="12"/>
      <c r="C844" s="13"/>
      <c r="D844" s="31"/>
    </row>
    <row r="845" spans="1:4" s="5" customFormat="1">
      <c r="A845" s="12"/>
      <c r="B845" s="12"/>
      <c r="C845" s="13"/>
      <c r="D845" s="31"/>
    </row>
    <row r="846" spans="1:4" s="5" customFormat="1">
      <c r="A846" s="12"/>
      <c r="B846" s="12"/>
      <c r="C846" s="13"/>
      <c r="D846" s="31"/>
    </row>
    <row r="847" spans="1:4" s="5" customFormat="1">
      <c r="A847" s="12"/>
      <c r="B847" s="12"/>
      <c r="C847" s="13"/>
      <c r="D847" s="31"/>
    </row>
    <row r="848" spans="1:4" s="5" customFormat="1">
      <c r="A848" s="12"/>
      <c r="B848" s="12"/>
      <c r="C848" s="13"/>
      <c r="D848" s="31"/>
    </row>
    <row r="849" spans="1:4" s="5" customFormat="1" ht="18" customHeight="1">
      <c r="A849" s="12"/>
      <c r="B849" s="12"/>
      <c r="C849" s="13"/>
      <c r="D849" s="31"/>
    </row>
    <row r="850" spans="1:4">
      <c r="A850" s="12"/>
      <c r="C850" s="13"/>
      <c r="D850" s="31"/>
    </row>
    <row r="851" spans="1:4" s="5" customFormat="1">
      <c r="A851" s="12"/>
      <c r="B851" s="12"/>
      <c r="C851" s="13"/>
      <c r="D851" s="31"/>
    </row>
    <row r="852" spans="1:4" s="5" customFormat="1">
      <c r="A852" s="12"/>
      <c r="B852" s="12"/>
      <c r="C852" s="13"/>
      <c r="D852" s="31"/>
    </row>
    <row r="853" spans="1:4" s="5" customFormat="1">
      <c r="A853" s="12"/>
      <c r="B853" s="12"/>
      <c r="C853" s="13"/>
      <c r="D853" s="31"/>
    </row>
    <row r="854" spans="1:4" s="5" customFormat="1" ht="18" customHeight="1">
      <c r="A854" s="12"/>
      <c r="B854" s="12"/>
      <c r="C854" s="13"/>
      <c r="D854" s="31"/>
    </row>
    <row r="855" spans="1:4">
      <c r="A855" s="12"/>
      <c r="C855" s="13"/>
      <c r="D855" s="31"/>
    </row>
    <row r="856" spans="1:4" ht="14.25" customHeight="1">
      <c r="A856" s="12"/>
      <c r="C856" s="13"/>
      <c r="D856" s="31"/>
    </row>
    <row r="857" spans="1:4" ht="14.25" customHeight="1">
      <c r="A857" s="12"/>
      <c r="C857" s="13"/>
      <c r="D857" s="31"/>
    </row>
    <row r="858" spans="1:4" ht="14.25" customHeight="1">
      <c r="A858" s="12"/>
      <c r="C858" s="13"/>
      <c r="D858" s="31"/>
    </row>
    <row r="859" spans="1:4">
      <c r="A859" s="12"/>
      <c r="C859" s="13"/>
      <c r="D859" s="31"/>
    </row>
    <row r="860" spans="1:4" ht="14.25" customHeight="1">
      <c r="A860" s="12"/>
      <c r="C860" s="13"/>
      <c r="D860" s="31"/>
    </row>
    <row r="861" spans="1:4">
      <c r="A861" s="12"/>
      <c r="C861" s="13"/>
      <c r="D861" s="31"/>
    </row>
    <row r="862" spans="1:4" ht="14.25" customHeight="1">
      <c r="A862" s="12"/>
      <c r="C862" s="13"/>
      <c r="D862" s="31"/>
    </row>
    <row r="863" spans="1:4">
      <c r="A863" s="12"/>
      <c r="C863" s="13"/>
      <c r="D863" s="31"/>
    </row>
    <row r="864" spans="1:4" s="5" customFormat="1" ht="30" customHeight="1">
      <c r="A864" s="12"/>
      <c r="B864" s="12"/>
      <c r="C864" s="13"/>
      <c r="D864" s="31"/>
    </row>
    <row r="865" spans="1:4" s="5" customFormat="1">
      <c r="A865" s="12"/>
      <c r="B865" s="12"/>
      <c r="C865" s="13"/>
      <c r="D865" s="31"/>
    </row>
    <row r="866" spans="1:4" s="5" customFormat="1">
      <c r="A866" s="12"/>
      <c r="B866" s="12"/>
      <c r="C866" s="13"/>
      <c r="D866" s="31"/>
    </row>
    <row r="867" spans="1:4" s="5" customFormat="1">
      <c r="A867" s="12"/>
      <c r="B867" s="12"/>
      <c r="C867" s="13"/>
      <c r="D867" s="31"/>
    </row>
    <row r="868" spans="1:4" s="5" customFormat="1">
      <c r="A868" s="12"/>
      <c r="B868" s="12"/>
      <c r="C868" s="13"/>
      <c r="D868" s="31"/>
    </row>
    <row r="869" spans="1:4" s="5" customFormat="1">
      <c r="A869" s="12"/>
      <c r="B869" s="12"/>
      <c r="C869" s="13"/>
      <c r="D869" s="31"/>
    </row>
    <row r="870" spans="1:4" s="5" customFormat="1">
      <c r="A870" s="12"/>
      <c r="B870" s="12"/>
      <c r="C870" s="13"/>
      <c r="D870" s="31"/>
    </row>
    <row r="871" spans="1:4" s="5" customFormat="1">
      <c r="A871" s="12"/>
      <c r="B871" s="12"/>
      <c r="C871" s="13"/>
      <c r="D871" s="31"/>
    </row>
    <row r="872" spans="1:4" s="5" customFormat="1">
      <c r="A872" s="12"/>
      <c r="B872" s="12"/>
      <c r="C872" s="13"/>
      <c r="D872" s="31"/>
    </row>
    <row r="873" spans="1:4" s="5" customFormat="1">
      <c r="A873" s="12"/>
      <c r="B873" s="12"/>
      <c r="C873" s="13"/>
      <c r="D873" s="31"/>
    </row>
    <row r="874" spans="1:4" s="5" customFormat="1">
      <c r="A874" s="12"/>
      <c r="B874" s="12"/>
      <c r="C874" s="13"/>
      <c r="D874" s="31"/>
    </row>
    <row r="875" spans="1:4" s="5" customFormat="1">
      <c r="A875" s="12"/>
      <c r="B875" s="12"/>
      <c r="C875" s="13"/>
      <c r="D875" s="31"/>
    </row>
    <row r="876" spans="1:4" s="5" customFormat="1">
      <c r="A876" s="12"/>
      <c r="B876" s="12"/>
      <c r="C876" s="13"/>
      <c r="D876" s="31"/>
    </row>
    <row r="877" spans="1:4" s="5" customFormat="1">
      <c r="A877" s="12"/>
      <c r="B877" s="12"/>
      <c r="C877" s="13"/>
      <c r="D877" s="31"/>
    </row>
    <row r="878" spans="1:4" s="5" customFormat="1">
      <c r="A878" s="12"/>
      <c r="B878" s="12"/>
      <c r="C878" s="13"/>
      <c r="D878" s="31"/>
    </row>
    <row r="879" spans="1:4">
      <c r="A879" s="12"/>
      <c r="C879" s="13"/>
      <c r="D879" s="31"/>
    </row>
    <row r="880" spans="1:4">
      <c r="A880" s="12"/>
      <c r="C880" s="13"/>
      <c r="D880" s="31"/>
    </row>
    <row r="881" spans="1:4" ht="18" customHeight="1">
      <c r="A881" s="12"/>
      <c r="C881" s="13"/>
      <c r="D881" s="31"/>
    </row>
    <row r="882" spans="1:4" ht="20.25" customHeight="1">
      <c r="A882" s="12"/>
      <c r="C882" s="13"/>
      <c r="D882" s="31"/>
    </row>
    <row r="883" spans="1:4">
      <c r="A883" s="12"/>
      <c r="C883" s="13"/>
      <c r="D883" s="31"/>
    </row>
    <row r="884" spans="1:4">
      <c r="A884" s="12"/>
      <c r="C884" s="13"/>
      <c r="D884" s="31"/>
    </row>
    <row r="885" spans="1:4">
      <c r="A885" s="12"/>
      <c r="C885" s="13"/>
      <c r="D885" s="31"/>
    </row>
    <row r="886" spans="1:4">
      <c r="A886" s="12"/>
      <c r="C886" s="13"/>
      <c r="D886" s="31"/>
    </row>
    <row r="887" spans="1:4">
      <c r="A887" s="12"/>
      <c r="C887" s="13"/>
      <c r="D887" s="31"/>
    </row>
    <row r="888" spans="1:4">
      <c r="A888" s="12"/>
      <c r="C888" s="13"/>
      <c r="D888" s="31"/>
    </row>
    <row r="889" spans="1:4">
      <c r="A889" s="12"/>
      <c r="C889" s="13"/>
      <c r="D889" s="31"/>
    </row>
    <row r="890" spans="1:4">
      <c r="A890" s="12"/>
      <c r="C890" s="13"/>
      <c r="D890" s="31"/>
    </row>
    <row r="891" spans="1:4">
      <c r="A891" s="12"/>
      <c r="C891" s="13"/>
      <c r="D891" s="31"/>
    </row>
    <row r="892" spans="1:4">
      <c r="A892" s="12"/>
      <c r="C892" s="13"/>
      <c r="D892" s="31"/>
    </row>
    <row r="893" spans="1:4">
      <c r="A893" s="12"/>
      <c r="C893" s="13"/>
      <c r="D893" s="31"/>
    </row>
    <row r="894" spans="1:4">
      <c r="A894" s="12"/>
      <c r="C894" s="13"/>
      <c r="D894" s="31"/>
    </row>
    <row r="895" spans="1:4">
      <c r="A895" s="12"/>
      <c r="C895" s="13"/>
      <c r="D895" s="31"/>
    </row>
    <row r="896" spans="1:4">
      <c r="A896" s="12"/>
      <c r="C896" s="13"/>
      <c r="D896" s="31"/>
    </row>
    <row r="897" spans="1:4">
      <c r="A897" s="12"/>
      <c r="C897" s="13"/>
      <c r="D897" s="31"/>
    </row>
    <row r="898" spans="1:4">
      <c r="A898" s="12"/>
      <c r="C898" s="13"/>
      <c r="D898" s="31"/>
    </row>
    <row r="899" spans="1:4">
      <c r="A899" s="12"/>
      <c r="C899" s="13"/>
      <c r="D899" s="31"/>
    </row>
    <row r="900" spans="1:4">
      <c r="A900" s="12"/>
      <c r="C900" s="13"/>
      <c r="D900" s="31"/>
    </row>
    <row r="901" spans="1:4">
      <c r="A901" s="12"/>
      <c r="C901" s="13"/>
      <c r="D901" s="31"/>
    </row>
    <row r="902" spans="1:4">
      <c r="A902" s="12"/>
      <c r="C902" s="13"/>
      <c r="D902" s="31"/>
    </row>
    <row r="903" spans="1:4">
      <c r="A903" s="12"/>
      <c r="C903" s="13"/>
      <c r="D903" s="31"/>
    </row>
    <row r="904" spans="1:4">
      <c r="A904" s="12"/>
      <c r="C904" s="13"/>
      <c r="D904" s="31"/>
    </row>
    <row r="905" spans="1:4">
      <c r="A905" s="12"/>
      <c r="C905" s="13"/>
      <c r="D905" s="31"/>
    </row>
    <row r="906" spans="1:4">
      <c r="A906" s="12"/>
      <c r="C906" s="13"/>
      <c r="D906" s="31"/>
    </row>
    <row r="907" spans="1:4">
      <c r="A907" s="12"/>
      <c r="C907" s="13"/>
      <c r="D907" s="31"/>
    </row>
    <row r="908" spans="1:4">
      <c r="A908" s="12"/>
      <c r="C908" s="13"/>
      <c r="D908" s="31"/>
    </row>
    <row r="909" spans="1:4">
      <c r="A909" s="12"/>
      <c r="C909" s="13"/>
      <c r="D909" s="31"/>
    </row>
    <row r="910" spans="1:4">
      <c r="A910" s="12"/>
      <c r="C910" s="13"/>
      <c r="D910" s="31"/>
    </row>
    <row r="911" spans="1:4">
      <c r="A911" s="12"/>
      <c r="C911" s="13"/>
      <c r="D911" s="31"/>
    </row>
    <row r="912" spans="1:4">
      <c r="A912" s="12"/>
      <c r="C912" s="13"/>
      <c r="D912" s="31"/>
    </row>
    <row r="913" spans="1:4">
      <c r="A913" s="12"/>
      <c r="C913" s="13"/>
      <c r="D913" s="31"/>
    </row>
    <row r="914" spans="1:4">
      <c r="A914" s="12"/>
      <c r="C914" s="13"/>
      <c r="D914" s="31"/>
    </row>
    <row r="915" spans="1:4">
      <c r="A915" s="12"/>
      <c r="C915" s="13"/>
      <c r="D915" s="31"/>
    </row>
    <row r="916" spans="1:4">
      <c r="A916" s="12"/>
      <c r="C916" s="13"/>
      <c r="D916" s="31"/>
    </row>
    <row r="917" spans="1:4">
      <c r="A917" s="12"/>
      <c r="C917" s="13"/>
      <c r="D917" s="31"/>
    </row>
    <row r="918" spans="1:4">
      <c r="A918" s="12"/>
      <c r="C918" s="13"/>
      <c r="D918" s="31"/>
    </row>
    <row r="919" spans="1:4">
      <c r="A919" s="12"/>
      <c r="C919" s="13"/>
      <c r="D919" s="31"/>
    </row>
    <row r="920" spans="1:4">
      <c r="A920" s="12"/>
      <c r="C920" s="13"/>
      <c r="D920" s="31"/>
    </row>
    <row r="921" spans="1:4">
      <c r="A921" s="12"/>
      <c r="C921" s="13"/>
      <c r="D921" s="31"/>
    </row>
    <row r="922" spans="1:4">
      <c r="A922" s="12"/>
      <c r="C922" s="13"/>
      <c r="D922" s="31"/>
    </row>
    <row r="923" spans="1:4">
      <c r="A923" s="12"/>
      <c r="C923" s="13"/>
      <c r="D923" s="31"/>
    </row>
    <row r="924" spans="1:4">
      <c r="A924" s="12"/>
      <c r="C924" s="13"/>
      <c r="D924" s="31"/>
    </row>
    <row r="925" spans="1:4">
      <c r="A925" s="12"/>
      <c r="C925" s="13"/>
      <c r="D925" s="31"/>
    </row>
    <row r="926" spans="1:4">
      <c r="A926" s="12"/>
      <c r="C926" s="13"/>
      <c r="D926" s="31"/>
    </row>
    <row r="927" spans="1:4">
      <c r="A927" s="12"/>
      <c r="C927" s="13"/>
      <c r="D927" s="31"/>
    </row>
    <row r="928" spans="1:4">
      <c r="A928" s="12"/>
      <c r="C928" s="13"/>
      <c r="D928" s="31"/>
    </row>
    <row r="929" spans="1:4">
      <c r="A929" s="12"/>
      <c r="C929" s="13"/>
      <c r="D929" s="31"/>
    </row>
    <row r="930" spans="1:4">
      <c r="A930" s="12"/>
      <c r="C930" s="13"/>
      <c r="D930" s="31"/>
    </row>
    <row r="931" spans="1:4">
      <c r="A931" s="12"/>
      <c r="C931" s="13"/>
      <c r="D931" s="31"/>
    </row>
    <row r="932" spans="1:4">
      <c r="A932" s="12"/>
      <c r="C932" s="13"/>
      <c r="D932" s="31"/>
    </row>
    <row r="933" spans="1:4">
      <c r="A933" s="12"/>
      <c r="C933" s="13"/>
      <c r="D933" s="31"/>
    </row>
    <row r="934" spans="1:4">
      <c r="A934" s="12"/>
      <c r="C934" s="13"/>
      <c r="D934" s="31"/>
    </row>
    <row r="935" spans="1:4">
      <c r="A935" s="12"/>
      <c r="C935" s="13"/>
      <c r="D935" s="31"/>
    </row>
    <row r="936" spans="1:4">
      <c r="A936" s="12"/>
      <c r="C936" s="13"/>
      <c r="D936" s="31"/>
    </row>
    <row r="937" spans="1:4">
      <c r="A937" s="12"/>
      <c r="C937" s="13"/>
      <c r="D937" s="31"/>
    </row>
    <row r="938" spans="1:4">
      <c r="A938" s="12"/>
      <c r="C938" s="13"/>
      <c r="D938" s="31"/>
    </row>
    <row r="939" spans="1:4">
      <c r="A939" s="12"/>
      <c r="C939" s="13"/>
      <c r="D939" s="31"/>
    </row>
    <row r="940" spans="1:4">
      <c r="A940" s="12"/>
      <c r="C940" s="13"/>
      <c r="D940" s="31"/>
    </row>
    <row r="941" spans="1:4">
      <c r="A941" s="12"/>
      <c r="C941" s="13"/>
      <c r="D941" s="31"/>
    </row>
    <row r="942" spans="1:4">
      <c r="A942" s="12"/>
      <c r="C942" s="13"/>
      <c r="D942" s="31"/>
    </row>
    <row r="943" spans="1:4">
      <c r="A943" s="12"/>
      <c r="C943" s="13"/>
      <c r="D943" s="31"/>
    </row>
    <row r="944" spans="1:4">
      <c r="A944" s="12"/>
      <c r="C944" s="13"/>
      <c r="D944" s="31"/>
    </row>
    <row r="945" spans="1:4">
      <c r="A945" s="12"/>
      <c r="C945" s="13"/>
      <c r="D945" s="31"/>
    </row>
    <row r="946" spans="1:4">
      <c r="A946" s="12"/>
      <c r="C946" s="13"/>
      <c r="D946" s="31"/>
    </row>
    <row r="947" spans="1:4">
      <c r="A947" s="12"/>
      <c r="C947" s="13"/>
      <c r="D947" s="31"/>
    </row>
    <row r="948" spans="1:4">
      <c r="A948" s="12"/>
      <c r="C948" s="13"/>
      <c r="D948" s="31"/>
    </row>
    <row r="949" spans="1:4">
      <c r="A949" s="12"/>
      <c r="C949" s="13"/>
      <c r="D949" s="31"/>
    </row>
    <row r="950" spans="1:4">
      <c r="A950" s="12"/>
      <c r="C950" s="13"/>
      <c r="D950" s="31"/>
    </row>
    <row r="951" spans="1:4">
      <c r="A951" s="12"/>
      <c r="C951" s="13"/>
      <c r="D951" s="31"/>
    </row>
    <row r="952" spans="1:4">
      <c r="A952" s="12"/>
      <c r="C952" s="13"/>
      <c r="D952" s="31"/>
    </row>
    <row r="953" spans="1:4">
      <c r="A953" s="12"/>
      <c r="C953" s="13"/>
      <c r="D953" s="31"/>
    </row>
    <row r="954" spans="1:4">
      <c r="A954" s="12"/>
      <c r="C954" s="13"/>
      <c r="D954" s="31"/>
    </row>
    <row r="955" spans="1:4">
      <c r="A955" s="12"/>
      <c r="C955" s="13"/>
      <c r="D955" s="31"/>
    </row>
    <row r="956" spans="1:4">
      <c r="A956" s="12"/>
      <c r="C956" s="13"/>
      <c r="D956" s="31"/>
    </row>
    <row r="957" spans="1:4">
      <c r="A957" s="12"/>
      <c r="C957" s="13"/>
      <c r="D957" s="31"/>
    </row>
    <row r="958" spans="1:4">
      <c r="A958" s="12"/>
      <c r="C958" s="13"/>
      <c r="D958" s="31"/>
    </row>
    <row r="959" spans="1:4">
      <c r="A959" s="12"/>
      <c r="C959" s="13"/>
      <c r="D959" s="31"/>
    </row>
    <row r="960" spans="1:4">
      <c r="A960" s="12"/>
      <c r="C960" s="13"/>
      <c r="D960" s="31"/>
    </row>
    <row r="961" spans="1:4">
      <c r="A961" s="12"/>
      <c r="C961" s="13"/>
      <c r="D961" s="31"/>
    </row>
    <row r="962" spans="1:4">
      <c r="A962" s="12"/>
      <c r="C962" s="13"/>
      <c r="D962" s="31"/>
    </row>
    <row r="963" spans="1:4">
      <c r="A963" s="12"/>
      <c r="C963" s="13"/>
      <c r="D963" s="31"/>
    </row>
    <row r="964" spans="1:4">
      <c r="A964" s="12"/>
      <c r="C964" s="13"/>
      <c r="D964" s="31"/>
    </row>
    <row r="965" spans="1:4">
      <c r="A965" s="12"/>
      <c r="C965" s="13"/>
      <c r="D965" s="31"/>
    </row>
    <row r="966" spans="1:4">
      <c r="A966" s="12"/>
      <c r="C966" s="13"/>
      <c r="D966" s="31"/>
    </row>
    <row r="967" spans="1:4">
      <c r="A967" s="12"/>
      <c r="C967" s="13"/>
      <c r="D967" s="31"/>
    </row>
    <row r="968" spans="1:4">
      <c r="A968" s="12"/>
      <c r="C968" s="13"/>
      <c r="D968" s="31"/>
    </row>
    <row r="969" spans="1:4">
      <c r="A969" s="12"/>
      <c r="C969" s="13"/>
      <c r="D969" s="31"/>
    </row>
    <row r="970" spans="1:4">
      <c r="A970" s="12"/>
      <c r="C970" s="13"/>
      <c r="D970" s="31"/>
    </row>
    <row r="971" spans="1:4">
      <c r="A971" s="12"/>
      <c r="C971" s="13"/>
      <c r="D971" s="31"/>
    </row>
    <row r="972" spans="1:4">
      <c r="A972" s="12"/>
      <c r="C972" s="13"/>
      <c r="D972" s="31"/>
    </row>
    <row r="973" spans="1:4">
      <c r="A973" s="12"/>
      <c r="C973" s="13"/>
      <c r="D973" s="31"/>
    </row>
    <row r="974" spans="1:4">
      <c r="A974" s="12"/>
      <c r="C974" s="13"/>
      <c r="D974" s="31"/>
    </row>
    <row r="975" spans="1:4">
      <c r="A975" s="12"/>
      <c r="C975" s="13"/>
      <c r="D975" s="31"/>
    </row>
    <row r="976" spans="1:4">
      <c r="A976" s="12"/>
      <c r="C976" s="13"/>
      <c r="D976" s="31"/>
    </row>
    <row r="977" spans="1:4">
      <c r="A977" s="12"/>
      <c r="C977" s="13"/>
      <c r="D977" s="31"/>
    </row>
    <row r="978" spans="1:4">
      <c r="A978" s="12"/>
      <c r="C978" s="13"/>
      <c r="D978" s="31"/>
    </row>
    <row r="979" spans="1:4">
      <c r="A979" s="12"/>
      <c r="C979" s="13"/>
      <c r="D979" s="31"/>
    </row>
    <row r="980" spans="1:4">
      <c r="A980" s="12"/>
      <c r="C980" s="13"/>
      <c r="D980" s="31"/>
    </row>
    <row r="981" spans="1:4">
      <c r="A981" s="12"/>
      <c r="C981" s="13"/>
      <c r="D981" s="31"/>
    </row>
    <row r="982" spans="1:4">
      <c r="A982" s="12"/>
      <c r="C982" s="13"/>
      <c r="D982" s="31"/>
    </row>
    <row r="983" spans="1:4">
      <c r="A983" s="12"/>
      <c r="C983" s="13"/>
      <c r="D983" s="31"/>
    </row>
    <row r="984" spans="1:4">
      <c r="A984" s="12"/>
      <c r="C984" s="13"/>
      <c r="D984" s="31"/>
    </row>
    <row r="985" spans="1:4">
      <c r="A985" s="12"/>
      <c r="C985" s="13"/>
      <c r="D985" s="31"/>
    </row>
    <row r="986" spans="1:4">
      <c r="A986" s="12"/>
      <c r="C986" s="13"/>
      <c r="D986" s="31"/>
    </row>
    <row r="987" spans="1:4">
      <c r="A987" s="12"/>
      <c r="C987" s="13"/>
      <c r="D987" s="31"/>
    </row>
    <row r="988" spans="1:4">
      <c r="A988" s="12"/>
      <c r="C988" s="13"/>
      <c r="D988" s="31"/>
    </row>
    <row r="989" spans="1:4">
      <c r="A989" s="12"/>
      <c r="C989" s="13"/>
      <c r="D989" s="31"/>
    </row>
    <row r="990" spans="1:4">
      <c r="A990" s="12"/>
      <c r="C990" s="13"/>
      <c r="D990" s="31"/>
    </row>
    <row r="991" spans="1:4">
      <c r="A991" s="12"/>
      <c r="C991" s="13"/>
      <c r="D991" s="31"/>
    </row>
    <row r="992" spans="1:4">
      <c r="A992" s="12"/>
      <c r="C992" s="13"/>
      <c r="D992" s="31"/>
    </row>
    <row r="993" spans="1:4">
      <c r="A993" s="12"/>
      <c r="C993" s="13"/>
      <c r="D993" s="31"/>
    </row>
    <row r="994" spans="1:4">
      <c r="A994" s="12"/>
      <c r="C994" s="13"/>
      <c r="D994" s="31"/>
    </row>
    <row r="995" spans="1:4">
      <c r="A995" s="12"/>
      <c r="C995" s="13"/>
      <c r="D995" s="31"/>
    </row>
    <row r="996" spans="1:4">
      <c r="A996" s="12"/>
      <c r="C996" s="13"/>
      <c r="D996" s="31"/>
    </row>
    <row r="997" spans="1:4">
      <c r="A997" s="12"/>
      <c r="C997" s="13"/>
      <c r="D997" s="31"/>
    </row>
    <row r="998" spans="1:4">
      <c r="A998" s="12"/>
      <c r="C998" s="13"/>
      <c r="D998" s="31"/>
    </row>
    <row r="999" spans="1:4">
      <c r="A999" s="12"/>
      <c r="C999" s="13"/>
      <c r="D999" s="31"/>
    </row>
    <row r="1000" spans="1:4">
      <c r="A1000" s="12"/>
      <c r="C1000" s="13"/>
      <c r="D1000" s="31"/>
    </row>
    <row r="1001" spans="1:4">
      <c r="A1001" s="12"/>
      <c r="C1001" s="13"/>
      <c r="D1001" s="31"/>
    </row>
    <row r="1002" spans="1:4">
      <c r="A1002" s="12"/>
      <c r="C1002" s="13"/>
      <c r="D1002" s="31"/>
    </row>
    <row r="1003" spans="1:4">
      <c r="A1003" s="12"/>
      <c r="C1003" s="13"/>
      <c r="D1003" s="31"/>
    </row>
    <row r="1004" spans="1:4">
      <c r="A1004" s="12"/>
      <c r="C1004" s="13"/>
      <c r="D1004" s="31"/>
    </row>
    <row r="1005" spans="1:4">
      <c r="A1005" s="12"/>
      <c r="C1005" s="13"/>
      <c r="D1005" s="31"/>
    </row>
    <row r="1006" spans="1:4">
      <c r="A1006" s="12"/>
      <c r="C1006" s="13"/>
      <c r="D1006" s="31"/>
    </row>
    <row r="1007" spans="1:4">
      <c r="A1007" s="12"/>
      <c r="C1007" s="13"/>
      <c r="D1007" s="31"/>
    </row>
    <row r="1008" spans="1:4">
      <c r="A1008" s="12"/>
      <c r="C1008" s="13"/>
      <c r="D1008" s="31"/>
    </row>
    <row r="1009" spans="1:4">
      <c r="A1009" s="12"/>
      <c r="C1009" s="13"/>
      <c r="D1009" s="31"/>
    </row>
    <row r="1010" spans="1:4">
      <c r="A1010" s="12"/>
      <c r="C1010" s="13"/>
      <c r="D1010" s="31"/>
    </row>
    <row r="1011" spans="1:4">
      <c r="A1011" s="12"/>
      <c r="C1011" s="13"/>
      <c r="D1011" s="31"/>
    </row>
    <row r="1012" spans="1:4">
      <c r="A1012" s="12"/>
      <c r="C1012" s="13"/>
      <c r="D1012" s="31"/>
    </row>
    <row r="1013" spans="1:4">
      <c r="A1013" s="12"/>
      <c r="C1013" s="13"/>
      <c r="D1013" s="31"/>
    </row>
    <row r="1014" spans="1:4">
      <c r="A1014" s="12"/>
      <c r="C1014" s="13"/>
      <c r="D1014" s="31"/>
    </row>
    <row r="1015" spans="1:4">
      <c r="A1015" s="12"/>
      <c r="C1015" s="13"/>
      <c r="D1015" s="31"/>
    </row>
    <row r="1016" spans="1:4">
      <c r="A1016" s="12"/>
      <c r="C1016" s="13"/>
      <c r="D1016" s="31"/>
    </row>
    <row r="1017" spans="1:4">
      <c r="A1017" s="12"/>
      <c r="C1017" s="13"/>
      <c r="D1017" s="31"/>
    </row>
    <row r="1018" spans="1:4">
      <c r="A1018" s="12"/>
      <c r="C1018" s="13"/>
      <c r="D1018" s="31"/>
    </row>
    <row r="1019" spans="1:4">
      <c r="A1019" s="12"/>
      <c r="C1019" s="13"/>
      <c r="D1019" s="31"/>
    </row>
    <row r="1020" spans="1:4">
      <c r="A1020" s="12"/>
      <c r="C1020" s="13"/>
      <c r="D1020" s="31"/>
    </row>
    <row r="1021" spans="1:4">
      <c r="A1021" s="12"/>
      <c r="C1021" s="13"/>
      <c r="D1021" s="31"/>
    </row>
    <row r="1022" spans="1:4">
      <c r="A1022" s="12"/>
      <c r="C1022" s="13"/>
      <c r="D1022" s="31"/>
    </row>
    <row r="1023" spans="1:4">
      <c r="A1023" s="12"/>
      <c r="C1023" s="13"/>
      <c r="D1023" s="31"/>
    </row>
    <row r="1024" spans="1:4">
      <c r="A1024" s="12"/>
      <c r="C1024" s="13"/>
      <c r="D1024" s="31"/>
    </row>
    <row r="1025" spans="1:4">
      <c r="A1025" s="12"/>
      <c r="C1025" s="13"/>
      <c r="D1025" s="31"/>
    </row>
    <row r="1026" spans="1:4">
      <c r="A1026" s="12"/>
      <c r="C1026" s="13"/>
      <c r="D1026" s="31"/>
    </row>
    <row r="1027" spans="1:4">
      <c r="A1027" s="12"/>
      <c r="C1027" s="13"/>
      <c r="D1027" s="31"/>
    </row>
    <row r="1028" spans="1:4">
      <c r="A1028" s="12"/>
      <c r="C1028" s="13"/>
      <c r="D1028" s="31"/>
    </row>
    <row r="1029" spans="1:4">
      <c r="A1029" s="12"/>
      <c r="C1029" s="13"/>
      <c r="D1029" s="31"/>
    </row>
    <row r="1030" spans="1:4">
      <c r="A1030" s="12"/>
      <c r="C1030" s="13"/>
      <c r="D1030" s="31"/>
    </row>
    <row r="1031" spans="1:4">
      <c r="A1031" s="12"/>
      <c r="C1031" s="13"/>
      <c r="D1031" s="31"/>
    </row>
    <row r="1032" spans="1:4">
      <c r="A1032" s="12"/>
      <c r="C1032" s="13"/>
      <c r="D1032" s="31"/>
    </row>
    <row r="1033" spans="1:4">
      <c r="A1033" s="12"/>
      <c r="C1033" s="13"/>
      <c r="D1033" s="31"/>
    </row>
    <row r="1034" spans="1:4">
      <c r="A1034" s="12"/>
      <c r="C1034" s="13"/>
      <c r="D1034" s="31"/>
    </row>
    <row r="1035" spans="1:4">
      <c r="A1035" s="12"/>
      <c r="C1035" s="13"/>
      <c r="D1035" s="31"/>
    </row>
    <row r="1036" spans="1:4">
      <c r="A1036" s="12"/>
      <c r="C1036" s="13"/>
      <c r="D1036" s="31"/>
    </row>
    <row r="1037" spans="1:4">
      <c r="A1037" s="12"/>
      <c r="C1037" s="13"/>
      <c r="D1037" s="31"/>
    </row>
    <row r="1038" spans="1:4">
      <c r="A1038" s="12"/>
      <c r="C1038" s="13"/>
      <c r="D1038" s="31"/>
    </row>
    <row r="1039" spans="1:4">
      <c r="A1039" s="12"/>
      <c r="C1039" s="13"/>
      <c r="D1039" s="31"/>
    </row>
    <row r="1040" spans="1:4">
      <c r="A1040" s="12"/>
      <c r="C1040" s="13"/>
      <c r="D1040" s="31"/>
    </row>
    <row r="1041" spans="1:4">
      <c r="A1041" s="12"/>
      <c r="C1041" s="13"/>
      <c r="D1041" s="31"/>
    </row>
    <row r="1042" spans="1:4">
      <c r="A1042" s="12"/>
      <c r="C1042" s="13"/>
      <c r="D1042" s="31"/>
    </row>
    <row r="1043" spans="1:4">
      <c r="A1043" s="12"/>
      <c r="C1043" s="13"/>
      <c r="D1043" s="31"/>
    </row>
    <row r="1044" spans="1:4">
      <c r="A1044" s="12"/>
      <c r="C1044" s="13"/>
      <c r="D1044" s="31"/>
    </row>
    <row r="1045" spans="1:4">
      <c r="A1045" s="12"/>
      <c r="C1045" s="13"/>
      <c r="D1045" s="31"/>
    </row>
    <row r="1046" spans="1:4">
      <c r="A1046" s="12"/>
      <c r="C1046" s="13"/>
      <c r="D1046" s="31"/>
    </row>
    <row r="1047" spans="1:4">
      <c r="A1047" s="12"/>
      <c r="C1047" s="13"/>
      <c r="D1047" s="31"/>
    </row>
    <row r="1048" spans="1:4">
      <c r="A1048" s="12"/>
      <c r="C1048" s="13"/>
      <c r="D1048" s="31"/>
    </row>
    <row r="1049" spans="1:4">
      <c r="A1049" s="12"/>
      <c r="C1049" s="13"/>
      <c r="D1049" s="31"/>
    </row>
    <row r="1050" spans="1:4">
      <c r="A1050" s="12"/>
      <c r="C1050" s="13"/>
      <c r="D1050" s="31"/>
    </row>
    <row r="1051" spans="1:4">
      <c r="A1051" s="12"/>
      <c r="C1051" s="13"/>
      <c r="D1051" s="31"/>
    </row>
    <row r="1052" spans="1:4">
      <c r="A1052" s="12"/>
      <c r="C1052" s="13"/>
      <c r="D1052" s="31"/>
    </row>
    <row r="1053" spans="1:4">
      <c r="A1053" s="12"/>
      <c r="C1053" s="13"/>
      <c r="D1053" s="31"/>
    </row>
    <row r="1054" spans="1:4">
      <c r="A1054" s="12"/>
      <c r="C1054" s="13"/>
      <c r="D1054" s="31"/>
    </row>
    <row r="1055" spans="1:4">
      <c r="A1055" s="12"/>
      <c r="C1055" s="13"/>
      <c r="D1055" s="31"/>
    </row>
    <row r="1056" spans="1:4">
      <c r="A1056" s="12"/>
      <c r="C1056" s="13"/>
      <c r="D1056" s="31"/>
    </row>
    <row r="1057" spans="1:4">
      <c r="A1057" s="12"/>
      <c r="C1057" s="13"/>
      <c r="D1057" s="31"/>
    </row>
    <row r="1058" spans="1:4">
      <c r="A1058" s="12"/>
      <c r="C1058" s="13"/>
      <c r="D1058" s="31"/>
    </row>
    <row r="1059" spans="1:4">
      <c r="A1059" s="12"/>
      <c r="C1059" s="13"/>
      <c r="D1059" s="31"/>
    </row>
    <row r="1060" spans="1:4">
      <c r="A1060" s="12"/>
      <c r="C1060" s="13"/>
      <c r="D1060" s="31"/>
    </row>
    <row r="1061" spans="1:4">
      <c r="A1061" s="12"/>
      <c r="C1061" s="13"/>
      <c r="D1061" s="31"/>
    </row>
    <row r="1062" spans="1:4">
      <c r="A1062" s="12"/>
      <c r="C1062" s="13"/>
      <c r="D1062" s="31"/>
    </row>
    <row r="1063" spans="1:4">
      <c r="A1063" s="12"/>
      <c r="C1063" s="13"/>
      <c r="D1063" s="31"/>
    </row>
    <row r="1064" spans="1:4">
      <c r="A1064" s="12"/>
      <c r="C1064" s="13"/>
      <c r="D1064" s="31"/>
    </row>
    <row r="1065" spans="1:4">
      <c r="A1065" s="12"/>
      <c r="C1065" s="13"/>
      <c r="D1065" s="31"/>
    </row>
    <row r="1066" spans="1:4">
      <c r="A1066" s="12"/>
      <c r="C1066" s="13"/>
      <c r="D1066" s="31"/>
    </row>
    <row r="1067" spans="1:4">
      <c r="A1067" s="12"/>
      <c r="C1067" s="13"/>
      <c r="D1067" s="31"/>
    </row>
    <row r="1068" spans="1:4">
      <c r="A1068" s="12"/>
      <c r="C1068" s="13"/>
      <c r="D1068" s="31"/>
    </row>
    <row r="1069" spans="1:4">
      <c r="A1069" s="12"/>
      <c r="C1069" s="13"/>
      <c r="D1069" s="31"/>
    </row>
    <row r="1070" spans="1:4">
      <c r="A1070" s="12"/>
      <c r="C1070" s="13"/>
      <c r="D1070" s="31"/>
    </row>
    <row r="1071" spans="1:4">
      <c r="A1071" s="12"/>
      <c r="C1071" s="13"/>
      <c r="D1071" s="31"/>
    </row>
    <row r="1072" spans="1:4">
      <c r="A1072" s="12"/>
      <c r="C1072" s="13"/>
      <c r="D1072" s="31"/>
    </row>
    <row r="1073" spans="1:4">
      <c r="A1073" s="12"/>
      <c r="C1073" s="13"/>
      <c r="D1073" s="31"/>
    </row>
    <row r="1074" spans="1:4">
      <c r="A1074" s="12"/>
      <c r="C1074" s="13"/>
      <c r="D1074" s="31"/>
    </row>
    <row r="1075" spans="1:4">
      <c r="A1075" s="12"/>
      <c r="C1075" s="13"/>
      <c r="D1075" s="31"/>
    </row>
    <row r="1076" spans="1:4">
      <c r="A1076" s="12"/>
      <c r="C1076" s="13"/>
      <c r="D1076" s="31"/>
    </row>
    <row r="1077" spans="1:4">
      <c r="A1077" s="12"/>
      <c r="C1077" s="13"/>
      <c r="D1077" s="31"/>
    </row>
    <row r="1078" spans="1:4">
      <c r="A1078" s="12"/>
      <c r="C1078" s="13"/>
      <c r="D1078" s="31"/>
    </row>
    <row r="1079" spans="1:4">
      <c r="A1079" s="12"/>
      <c r="C1079" s="13"/>
      <c r="D1079" s="31"/>
    </row>
    <row r="1080" spans="1:4">
      <c r="A1080" s="12"/>
      <c r="C1080" s="13"/>
      <c r="D1080" s="31"/>
    </row>
    <row r="1081" spans="1:4">
      <c r="A1081" s="12"/>
      <c r="C1081" s="13"/>
      <c r="D1081" s="31"/>
    </row>
    <row r="1082" spans="1:4">
      <c r="A1082" s="12"/>
      <c r="C1082" s="13"/>
      <c r="D1082" s="31"/>
    </row>
    <row r="1083" spans="1:4">
      <c r="A1083" s="12"/>
      <c r="C1083" s="13"/>
      <c r="D1083" s="31"/>
    </row>
    <row r="1084" spans="1:4">
      <c r="A1084" s="12"/>
      <c r="C1084" s="13"/>
      <c r="D1084" s="31"/>
    </row>
    <row r="1085" spans="1:4">
      <c r="A1085" s="12"/>
      <c r="C1085" s="13"/>
      <c r="D1085" s="31"/>
    </row>
    <row r="1086" spans="1:4">
      <c r="A1086" s="12"/>
      <c r="C1086" s="13"/>
      <c r="D1086" s="31"/>
    </row>
    <row r="1087" spans="1:4">
      <c r="A1087" s="12"/>
      <c r="C1087" s="13"/>
      <c r="D1087" s="31"/>
    </row>
    <row r="1088" spans="1:4">
      <c r="A1088" s="12"/>
      <c r="C1088" s="13"/>
      <c r="D1088" s="31"/>
    </row>
    <row r="1089" spans="1:4">
      <c r="A1089" s="12"/>
      <c r="C1089" s="13"/>
      <c r="D1089" s="31"/>
    </row>
    <row r="1090" spans="1:4">
      <c r="A1090" s="12"/>
      <c r="C1090" s="13"/>
      <c r="D1090" s="31"/>
    </row>
    <row r="1091" spans="1:4">
      <c r="A1091" s="12"/>
      <c r="C1091" s="13"/>
      <c r="D1091" s="31"/>
    </row>
    <row r="1092" spans="1:4">
      <c r="A1092" s="12"/>
      <c r="C1092" s="13"/>
      <c r="D1092" s="31"/>
    </row>
    <row r="1093" spans="1:4">
      <c r="A1093" s="12"/>
      <c r="C1093" s="13"/>
      <c r="D1093" s="31"/>
    </row>
    <row r="1094" spans="1:4">
      <c r="A1094" s="12"/>
      <c r="C1094" s="13"/>
      <c r="D1094" s="31"/>
    </row>
    <row r="1095" spans="1:4">
      <c r="A1095" s="12"/>
      <c r="C1095" s="13"/>
      <c r="D1095" s="31"/>
    </row>
    <row r="1096" spans="1:4">
      <c r="A1096" s="12"/>
      <c r="C1096" s="13"/>
      <c r="D1096" s="31"/>
    </row>
    <row r="1097" spans="1:4">
      <c r="A1097" s="12"/>
      <c r="C1097" s="13"/>
      <c r="D1097" s="31"/>
    </row>
    <row r="1098" spans="1:4">
      <c r="A1098" s="12"/>
      <c r="C1098" s="13"/>
      <c r="D1098" s="31"/>
    </row>
    <row r="1099" spans="1:4">
      <c r="A1099" s="12"/>
      <c r="C1099" s="13"/>
      <c r="D1099" s="31"/>
    </row>
    <row r="1100" spans="1:4">
      <c r="A1100" s="12"/>
      <c r="C1100" s="13"/>
      <c r="D1100" s="31"/>
    </row>
    <row r="1101" spans="1:4">
      <c r="A1101" s="12"/>
      <c r="C1101" s="13"/>
      <c r="D1101" s="31"/>
    </row>
    <row r="1102" spans="1:4">
      <c r="A1102" s="12"/>
      <c r="C1102" s="13"/>
      <c r="D1102" s="31"/>
    </row>
    <row r="1103" spans="1:4">
      <c r="A1103" s="12"/>
      <c r="C1103" s="13"/>
      <c r="D1103" s="31"/>
    </row>
    <row r="1104" spans="1:4">
      <c r="A1104" s="12"/>
      <c r="C1104" s="13"/>
      <c r="D1104" s="31"/>
    </row>
    <row r="1105" spans="1:4">
      <c r="A1105" s="12"/>
      <c r="C1105" s="13"/>
      <c r="D1105" s="31"/>
    </row>
    <row r="1106" spans="1:4">
      <c r="A1106" s="12"/>
      <c r="C1106" s="13"/>
      <c r="D1106" s="31"/>
    </row>
    <row r="1107" spans="1:4">
      <c r="A1107" s="12"/>
      <c r="C1107" s="13"/>
      <c r="D1107" s="31"/>
    </row>
    <row r="1108" spans="1:4">
      <c r="A1108" s="12"/>
      <c r="C1108" s="13"/>
      <c r="D1108" s="31"/>
    </row>
    <row r="1109" spans="1:4">
      <c r="A1109" s="12"/>
      <c r="C1109" s="13"/>
      <c r="D1109" s="31"/>
    </row>
    <row r="1110" spans="1:4">
      <c r="A1110" s="12"/>
      <c r="C1110" s="13"/>
      <c r="D1110" s="31"/>
    </row>
    <row r="1111" spans="1:4">
      <c r="A1111" s="12"/>
      <c r="C1111" s="13"/>
      <c r="D1111" s="31"/>
    </row>
    <row r="1112" spans="1:4">
      <c r="A1112" s="12"/>
      <c r="C1112" s="13"/>
      <c r="D1112" s="31"/>
    </row>
    <row r="1113" spans="1:4">
      <c r="A1113" s="12"/>
      <c r="C1113" s="13"/>
      <c r="D1113" s="31"/>
    </row>
    <row r="1114" spans="1:4">
      <c r="A1114" s="12"/>
      <c r="C1114" s="13"/>
      <c r="D1114" s="31"/>
    </row>
    <row r="1115" spans="1:4">
      <c r="A1115" s="12"/>
      <c r="C1115" s="13"/>
      <c r="D1115" s="31"/>
    </row>
    <row r="1116" spans="1:4">
      <c r="A1116" s="12"/>
      <c r="C1116" s="13"/>
      <c r="D1116" s="31"/>
    </row>
    <row r="1117" spans="1:4">
      <c r="A1117" s="12"/>
      <c r="C1117" s="13"/>
      <c r="D1117" s="31"/>
    </row>
    <row r="1118" spans="1:4">
      <c r="A1118" s="12"/>
      <c r="C1118" s="13"/>
      <c r="D1118" s="31"/>
    </row>
    <row r="1119" spans="1:4">
      <c r="A1119" s="12"/>
      <c r="C1119" s="13"/>
      <c r="D1119" s="31"/>
    </row>
    <row r="1120" spans="1:4">
      <c r="A1120" s="12"/>
      <c r="C1120" s="13"/>
      <c r="D1120" s="31"/>
    </row>
    <row r="1121" spans="1:4">
      <c r="A1121" s="12"/>
      <c r="C1121" s="13"/>
      <c r="D1121" s="31"/>
    </row>
    <row r="1122" spans="1:4">
      <c r="A1122" s="12"/>
      <c r="C1122" s="13"/>
      <c r="D1122" s="31"/>
    </row>
    <row r="1123" spans="1:4">
      <c r="A1123" s="12"/>
      <c r="C1123" s="13"/>
      <c r="D1123" s="31"/>
    </row>
    <row r="1124" spans="1:4">
      <c r="A1124" s="12"/>
      <c r="C1124" s="13"/>
      <c r="D1124" s="31"/>
    </row>
    <row r="1125" spans="1:4">
      <c r="A1125" s="12"/>
      <c r="C1125" s="13"/>
      <c r="D1125" s="31"/>
    </row>
    <row r="1126" spans="1:4">
      <c r="A1126" s="12"/>
      <c r="C1126" s="13"/>
      <c r="D1126" s="31"/>
    </row>
    <row r="1127" spans="1:4">
      <c r="A1127" s="12"/>
      <c r="C1127" s="13"/>
      <c r="D1127" s="31"/>
    </row>
    <row r="1128" spans="1:4">
      <c r="A1128" s="12"/>
      <c r="C1128" s="13"/>
      <c r="D1128" s="31"/>
    </row>
    <row r="1129" spans="1:4">
      <c r="A1129" s="12"/>
      <c r="C1129" s="13"/>
      <c r="D1129" s="31"/>
    </row>
    <row r="1130" spans="1:4">
      <c r="A1130" s="12"/>
      <c r="C1130" s="13"/>
      <c r="D1130" s="31"/>
    </row>
    <row r="1131" spans="1:4">
      <c r="A1131" s="12"/>
      <c r="C1131" s="13"/>
      <c r="D1131" s="31"/>
    </row>
    <row r="1132" spans="1:4">
      <c r="A1132" s="12"/>
      <c r="C1132" s="13"/>
      <c r="D1132" s="31"/>
    </row>
    <row r="1133" spans="1:4">
      <c r="A1133" s="12"/>
      <c r="C1133" s="13"/>
      <c r="D1133" s="31"/>
    </row>
    <row r="1134" spans="1:4">
      <c r="A1134" s="12"/>
      <c r="C1134" s="13"/>
      <c r="D1134" s="31"/>
    </row>
    <row r="1135" spans="1:4">
      <c r="A1135" s="12"/>
      <c r="C1135" s="13"/>
      <c r="D1135" s="31"/>
    </row>
    <row r="1136" spans="1:4">
      <c r="A1136" s="12"/>
      <c r="C1136" s="13"/>
      <c r="D1136" s="31"/>
    </row>
    <row r="1137" spans="1:4">
      <c r="A1137" s="12"/>
      <c r="C1137" s="13"/>
      <c r="D1137" s="31"/>
    </row>
    <row r="1138" spans="1:4">
      <c r="A1138" s="12"/>
      <c r="C1138" s="13"/>
      <c r="D1138" s="31"/>
    </row>
    <row r="1139" spans="1:4">
      <c r="A1139" s="12"/>
      <c r="C1139" s="13"/>
      <c r="D1139" s="31"/>
    </row>
    <row r="1140" spans="1:4">
      <c r="A1140" s="12"/>
      <c r="C1140" s="13"/>
      <c r="D1140" s="31"/>
    </row>
    <row r="1141" spans="1:4">
      <c r="A1141" s="12"/>
      <c r="C1141" s="13"/>
      <c r="D1141" s="31"/>
    </row>
    <row r="1142" spans="1:4">
      <c r="A1142" s="12"/>
      <c r="C1142" s="13"/>
      <c r="D1142" s="31"/>
    </row>
    <row r="1143" spans="1:4">
      <c r="A1143" s="12"/>
      <c r="C1143" s="13"/>
      <c r="D1143" s="31"/>
    </row>
    <row r="1144" spans="1:4">
      <c r="A1144" s="12"/>
      <c r="C1144" s="13"/>
      <c r="D1144" s="31"/>
    </row>
    <row r="1145" spans="1:4">
      <c r="A1145" s="12"/>
      <c r="C1145" s="13"/>
      <c r="D1145" s="31"/>
    </row>
    <row r="1146" spans="1:4">
      <c r="A1146" s="12"/>
      <c r="C1146" s="13"/>
      <c r="D1146" s="31"/>
    </row>
    <row r="1147" spans="1:4">
      <c r="A1147" s="12"/>
      <c r="C1147" s="13"/>
      <c r="D1147" s="31"/>
    </row>
    <row r="1148" spans="1:4">
      <c r="A1148" s="12"/>
      <c r="C1148" s="13"/>
      <c r="D1148" s="31"/>
    </row>
    <row r="1149" spans="1:4">
      <c r="A1149" s="12"/>
      <c r="C1149" s="13"/>
      <c r="D1149" s="31"/>
    </row>
    <row r="1150" spans="1:4">
      <c r="A1150" s="12"/>
      <c r="C1150" s="13"/>
      <c r="D1150" s="31"/>
    </row>
    <row r="1151" spans="1:4">
      <c r="A1151" s="12"/>
      <c r="C1151" s="13"/>
      <c r="D1151" s="31"/>
    </row>
    <row r="1152" spans="1:4">
      <c r="A1152" s="12"/>
      <c r="C1152" s="13"/>
      <c r="D1152" s="31"/>
    </row>
    <row r="1153" spans="1:4">
      <c r="A1153" s="12"/>
      <c r="C1153" s="13"/>
      <c r="D1153" s="31"/>
    </row>
    <row r="1154" spans="1:4">
      <c r="A1154" s="12"/>
      <c r="C1154" s="13"/>
      <c r="D1154" s="31"/>
    </row>
    <row r="1155" spans="1:4">
      <c r="A1155" s="12"/>
      <c r="C1155" s="13"/>
      <c r="D1155" s="31"/>
    </row>
    <row r="1156" spans="1:4">
      <c r="A1156" s="12"/>
      <c r="C1156" s="13"/>
      <c r="D1156" s="31"/>
    </row>
    <row r="1157" spans="1:4">
      <c r="A1157" s="12"/>
      <c r="C1157" s="13"/>
      <c r="D1157" s="31"/>
    </row>
    <row r="1158" spans="1:4">
      <c r="A1158" s="12"/>
      <c r="C1158" s="13"/>
      <c r="D1158" s="31"/>
    </row>
    <row r="1159" spans="1:4">
      <c r="A1159" s="12"/>
      <c r="C1159" s="13"/>
      <c r="D1159" s="31"/>
    </row>
    <row r="1160" spans="1:4">
      <c r="A1160" s="12"/>
      <c r="C1160" s="13"/>
      <c r="D1160" s="31"/>
    </row>
    <row r="1161" spans="1:4">
      <c r="A1161" s="12"/>
      <c r="C1161" s="13"/>
      <c r="D1161" s="31"/>
    </row>
    <row r="1162" spans="1:4">
      <c r="A1162" s="12"/>
      <c r="C1162" s="13"/>
      <c r="D1162" s="31"/>
    </row>
    <row r="1163" spans="1:4">
      <c r="A1163" s="12"/>
      <c r="C1163" s="13"/>
      <c r="D1163" s="31"/>
    </row>
    <row r="1164" spans="1:4">
      <c r="A1164" s="12"/>
      <c r="C1164" s="13"/>
      <c r="D1164" s="31"/>
    </row>
    <row r="1165" spans="1:4">
      <c r="A1165" s="12"/>
      <c r="C1165" s="13"/>
      <c r="D1165" s="31"/>
    </row>
    <row r="1166" spans="1:4">
      <c r="A1166" s="12"/>
      <c r="C1166" s="13"/>
      <c r="D1166" s="31"/>
    </row>
    <row r="1167" spans="1:4">
      <c r="A1167" s="12"/>
      <c r="C1167" s="13"/>
      <c r="D1167" s="31"/>
    </row>
    <row r="1168" spans="1:4">
      <c r="A1168" s="12"/>
      <c r="C1168" s="13"/>
      <c r="D1168" s="31"/>
    </row>
    <row r="1169" spans="1:4">
      <c r="A1169" s="12"/>
      <c r="C1169" s="13"/>
      <c r="D1169" s="31"/>
    </row>
    <row r="1170" spans="1:4">
      <c r="A1170" s="12"/>
      <c r="C1170" s="13"/>
      <c r="D1170" s="31"/>
    </row>
    <row r="1171" spans="1:4">
      <c r="A1171" s="12"/>
      <c r="C1171" s="13"/>
      <c r="D1171" s="31"/>
    </row>
    <row r="1172" spans="1:4">
      <c r="A1172" s="12"/>
      <c r="C1172" s="13"/>
      <c r="D1172" s="31"/>
    </row>
    <row r="1173" spans="1:4">
      <c r="A1173" s="12"/>
      <c r="C1173" s="13"/>
      <c r="D1173" s="31"/>
    </row>
    <row r="1174" spans="1:4">
      <c r="A1174" s="12"/>
      <c r="C1174" s="13"/>
      <c r="D1174" s="31"/>
    </row>
    <row r="1175" spans="1:4">
      <c r="A1175" s="12"/>
      <c r="C1175" s="13"/>
      <c r="D1175" s="31"/>
    </row>
    <row r="1176" spans="1:4">
      <c r="A1176" s="12"/>
      <c r="C1176" s="13"/>
      <c r="D1176" s="31"/>
    </row>
    <row r="1177" spans="1:4">
      <c r="A1177" s="12"/>
      <c r="C1177" s="13"/>
      <c r="D1177" s="31"/>
    </row>
    <row r="1178" spans="1:4">
      <c r="A1178" s="12"/>
      <c r="C1178" s="13"/>
      <c r="D1178" s="31"/>
    </row>
    <row r="1179" spans="1:4">
      <c r="A1179" s="12"/>
      <c r="C1179" s="13"/>
      <c r="D1179" s="31"/>
    </row>
    <row r="1180" spans="1:4">
      <c r="A1180" s="12"/>
      <c r="C1180" s="13"/>
      <c r="D1180" s="31"/>
    </row>
    <row r="1181" spans="1:4">
      <c r="A1181" s="12"/>
      <c r="C1181" s="13"/>
      <c r="D1181" s="31"/>
    </row>
    <row r="1182" spans="1:4">
      <c r="A1182" s="12"/>
      <c r="C1182" s="13"/>
      <c r="D1182" s="31"/>
    </row>
    <row r="1183" spans="1:4">
      <c r="A1183" s="12"/>
      <c r="C1183" s="13"/>
      <c r="D1183" s="31"/>
    </row>
    <row r="1184" spans="1:4">
      <c r="A1184" s="12"/>
      <c r="C1184" s="13"/>
      <c r="D1184" s="31"/>
    </row>
    <row r="1185" spans="1:4">
      <c r="A1185" s="12"/>
      <c r="C1185" s="13"/>
      <c r="D1185" s="31"/>
    </row>
    <row r="1186" spans="1:4">
      <c r="A1186" s="12"/>
      <c r="C1186" s="13"/>
      <c r="D1186" s="31"/>
    </row>
    <row r="1187" spans="1:4">
      <c r="A1187" s="12"/>
      <c r="C1187" s="13"/>
      <c r="D1187" s="31"/>
    </row>
    <row r="1188" spans="1:4">
      <c r="A1188" s="12"/>
      <c r="C1188" s="13"/>
      <c r="D1188" s="31"/>
    </row>
    <row r="1189" spans="1:4">
      <c r="A1189" s="12"/>
      <c r="C1189" s="13"/>
      <c r="D1189" s="31"/>
    </row>
    <row r="1190" spans="1:4">
      <c r="A1190" s="12"/>
      <c r="C1190" s="13"/>
      <c r="D1190" s="31"/>
    </row>
    <row r="1191" spans="1:4">
      <c r="A1191" s="12"/>
      <c r="C1191" s="13"/>
      <c r="D1191" s="31"/>
    </row>
    <row r="1192" spans="1:4">
      <c r="A1192" s="12"/>
      <c r="C1192" s="13"/>
      <c r="D1192" s="31"/>
    </row>
    <row r="1193" spans="1:4">
      <c r="A1193" s="12"/>
      <c r="C1193" s="13"/>
      <c r="D1193" s="31"/>
    </row>
    <row r="1194" spans="1:4">
      <c r="A1194" s="12"/>
      <c r="C1194" s="13"/>
      <c r="D1194" s="31"/>
    </row>
    <row r="1195" spans="1:4">
      <c r="A1195" s="12"/>
      <c r="C1195" s="13"/>
      <c r="D1195" s="31"/>
    </row>
    <row r="1196" spans="1:4">
      <c r="A1196" s="12"/>
      <c r="C1196" s="13"/>
      <c r="D1196" s="31"/>
    </row>
    <row r="1197" spans="1:4">
      <c r="A1197" s="12"/>
      <c r="C1197" s="13"/>
      <c r="D1197" s="31"/>
    </row>
    <row r="1198" spans="1:4">
      <c r="A1198" s="12"/>
      <c r="C1198" s="13"/>
      <c r="D1198" s="31"/>
    </row>
    <row r="1199" spans="1:4">
      <c r="A1199" s="12"/>
      <c r="C1199" s="13"/>
      <c r="D1199" s="31"/>
    </row>
    <row r="1200" spans="1:4">
      <c r="A1200" s="12"/>
      <c r="C1200" s="13"/>
      <c r="D1200" s="31"/>
    </row>
    <row r="1201" spans="1:4">
      <c r="A1201" s="12"/>
      <c r="C1201" s="13"/>
      <c r="D1201" s="31"/>
    </row>
    <row r="1202" spans="1:4">
      <c r="A1202" s="12"/>
      <c r="C1202" s="13"/>
      <c r="D1202" s="31"/>
    </row>
    <row r="1203" spans="1:4">
      <c r="A1203" s="12"/>
      <c r="C1203" s="13"/>
      <c r="D1203" s="31"/>
    </row>
    <row r="1204" spans="1:4">
      <c r="A1204" s="12"/>
      <c r="C1204" s="13"/>
      <c r="D1204" s="31"/>
    </row>
    <row r="1205" spans="1:4">
      <c r="A1205" s="12"/>
      <c r="C1205" s="13"/>
      <c r="D1205" s="31"/>
    </row>
    <row r="1206" spans="1:4">
      <c r="A1206" s="12"/>
      <c r="C1206" s="13"/>
      <c r="D1206" s="31"/>
    </row>
    <row r="1207" spans="1:4">
      <c r="A1207" s="12"/>
      <c r="C1207" s="13"/>
      <c r="D1207" s="31"/>
    </row>
    <row r="1208" spans="1:4">
      <c r="A1208" s="12"/>
      <c r="C1208" s="13"/>
      <c r="D1208" s="31"/>
    </row>
    <row r="1209" spans="1:4">
      <c r="A1209" s="12"/>
      <c r="C1209" s="13"/>
      <c r="D1209" s="31"/>
    </row>
    <row r="1210" spans="1:4">
      <c r="A1210" s="12"/>
      <c r="C1210" s="13"/>
      <c r="D1210" s="31"/>
    </row>
    <row r="1211" spans="1:4">
      <c r="A1211" s="12"/>
      <c r="C1211" s="13"/>
      <c r="D1211" s="31"/>
    </row>
    <row r="1212" spans="1:4">
      <c r="A1212" s="12"/>
      <c r="C1212" s="13"/>
      <c r="D1212" s="31"/>
    </row>
    <row r="1213" spans="1:4">
      <c r="A1213" s="12"/>
      <c r="C1213" s="13"/>
      <c r="D1213" s="31"/>
    </row>
    <row r="1214" spans="1:4">
      <c r="A1214" s="12"/>
      <c r="C1214" s="13"/>
      <c r="D1214" s="31"/>
    </row>
    <row r="1215" spans="1:4">
      <c r="A1215" s="12"/>
      <c r="C1215" s="13"/>
      <c r="D1215" s="31"/>
    </row>
    <row r="1216" spans="1:4">
      <c r="A1216" s="12"/>
      <c r="C1216" s="13"/>
      <c r="D1216" s="31"/>
    </row>
    <row r="1217" spans="1:4">
      <c r="A1217" s="12"/>
      <c r="C1217" s="13"/>
      <c r="D1217" s="31"/>
    </row>
    <row r="1218" spans="1:4">
      <c r="A1218" s="12"/>
      <c r="C1218" s="13"/>
      <c r="D1218" s="31"/>
    </row>
    <row r="1219" spans="1:4">
      <c r="A1219" s="12"/>
      <c r="C1219" s="13"/>
      <c r="D1219" s="31"/>
    </row>
    <row r="1220" spans="1:4">
      <c r="A1220" s="12"/>
      <c r="C1220" s="13"/>
      <c r="D1220" s="31"/>
    </row>
    <row r="1221" spans="1:4">
      <c r="A1221" s="12"/>
      <c r="C1221" s="13"/>
      <c r="D1221" s="31"/>
    </row>
    <row r="1222" spans="1:4">
      <c r="A1222" s="12"/>
      <c r="C1222" s="13"/>
      <c r="D1222" s="31"/>
    </row>
    <row r="1223" spans="1:4">
      <c r="A1223" s="12"/>
      <c r="C1223" s="13"/>
      <c r="D1223" s="31"/>
    </row>
    <row r="1224" spans="1:4">
      <c r="A1224" s="12"/>
      <c r="C1224" s="13"/>
      <c r="D1224" s="31"/>
    </row>
    <row r="1225" spans="1:4">
      <c r="A1225" s="12"/>
      <c r="C1225" s="13"/>
      <c r="D1225" s="31"/>
    </row>
    <row r="1226" spans="1:4">
      <c r="A1226" s="12"/>
      <c r="C1226" s="13"/>
      <c r="D1226" s="31"/>
    </row>
  </sheetData>
  <mergeCells count="53">
    <mergeCell ref="A115:B115"/>
    <mergeCell ref="A298:D298"/>
    <mergeCell ref="A116:D116"/>
    <mergeCell ref="B669:C669"/>
    <mergeCell ref="A86:D86"/>
    <mergeCell ref="A558:B558"/>
    <mergeCell ref="A559:D559"/>
    <mergeCell ref="A576:D576"/>
    <mergeCell ref="A631:D631"/>
    <mergeCell ref="A440:D440"/>
    <mergeCell ref="B454:C454"/>
    <mergeCell ref="A455:D455"/>
    <mergeCell ref="A484:B484"/>
    <mergeCell ref="A485:D485"/>
    <mergeCell ref="B494:C494"/>
    <mergeCell ref="A305:D305"/>
    <mergeCell ref="A8:D8"/>
    <mergeCell ref="A10:D10"/>
    <mergeCell ref="A56:D56"/>
    <mergeCell ref="A78:D78"/>
    <mergeCell ref="B85:C85"/>
    <mergeCell ref="B707:C707"/>
    <mergeCell ref="A234:B234"/>
    <mergeCell ref="A386:D386"/>
    <mergeCell ref="A437:D437"/>
    <mergeCell ref="B705:C705"/>
    <mergeCell ref="B706:C706"/>
    <mergeCell ref="B650:C650"/>
    <mergeCell ref="A670:D670"/>
    <mergeCell ref="A639:D639"/>
    <mergeCell ref="A641:D641"/>
    <mergeCell ref="A700:D700"/>
    <mergeCell ref="A692:B692"/>
    <mergeCell ref="A596:D596"/>
    <mergeCell ref="A362:D362"/>
    <mergeCell ref="A322:D322"/>
    <mergeCell ref="A336:D336"/>
    <mergeCell ref="A696:D696"/>
    <mergeCell ref="A693:D693"/>
    <mergeCell ref="B174:C174"/>
    <mergeCell ref="A235:D235"/>
    <mergeCell ref="A495:D495"/>
    <mergeCell ref="A378:D378"/>
    <mergeCell ref="A175:D175"/>
    <mergeCell ref="A308:D308"/>
    <mergeCell ref="A617:D617"/>
    <mergeCell ref="A651:D651"/>
    <mergeCell ref="A644:D644"/>
    <mergeCell ref="A388:D388"/>
    <mergeCell ref="A581:D581"/>
    <mergeCell ref="A603:D603"/>
    <mergeCell ref="A609:D609"/>
    <mergeCell ref="A674:D67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69" orientation="portrait" r:id="rId1"/>
  <headerFooter alignWithMargins="0">
    <oddFooter>&amp;CStrona &amp;P z &amp;N</oddFooter>
  </headerFooter>
  <rowBreaks count="8" manualBreakCount="8">
    <brk id="77" max="3" man="1"/>
    <brk id="234" max="3" man="1"/>
    <brk id="314" max="3" man="1"/>
    <brk id="377" max="3" man="1"/>
    <brk id="454" max="3" man="1"/>
    <brk id="494" max="3" man="1"/>
    <brk id="563" max="3" man="1"/>
    <brk id="616" max="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8"/>
  <sheetViews>
    <sheetView topLeftCell="A13" workbookViewId="0">
      <selection activeCell="G9" sqref="G9"/>
    </sheetView>
  </sheetViews>
  <sheetFormatPr defaultRowHeight="12.75"/>
  <cols>
    <col min="2" max="2" width="22.140625" customWidth="1"/>
    <col min="4" max="4" width="19.140625" customWidth="1"/>
    <col min="5" max="5" width="12.28515625" customWidth="1"/>
    <col min="6" max="6" width="16.28515625" customWidth="1"/>
  </cols>
  <sheetData>
    <row r="2" spans="1:6" ht="20.25">
      <c r="A2" s="518" t="s">
        <v>495</v>
      </c>
      <c r="B2" s="518"/>
      <c r="C2" s="518"/>
      <c r="D2" s="518"/>
      <c r="E2" s="518"/>
      <c r="F2" s="518"/>
    </row>
    <row r="3" spans="1:6">
      <c r="A3" s="41"/>
      <c r="C3" s="178"/>
      <c r="D3" s="178"/>
      <c r="E3" s="191" t="s">
        <v>546</v>
      </c>
      <c r="F3" s="191"/>
    </row>
    <row r="4" spans="1:6">
      <c r="A4" s="41"/>
      <c r="C4" s="178"/>
      <c r="D4" s="178"/>
    </row>
    <row r="5" spans="1:6">
      <c r="A5" s="41"/>
      <c r="C5" s="178"/>
      <c r="D5" s="178"/>
      <c r="E5" s="179"/>
      <c r="F5" s="179"/>
    </row>
    <row r="6" spans="1:6">
      <c r="A6" s="41"/>
      <c r="C6" s="178"/>
      <c r="D6" s="178"/>
      <c r="E6" s="179"/>
    </row>
    <row r="7" spans="1:6">
      <c r="A7" s="41"/>
      <c r="C7" s="178"/>
      <c r="D7" s="181"/>
      <c r="E7" s="179"/>
    </row>
    <row r="8" spans="1:6" ht="32.450000000000003" customHeight="1">
      <c r="A8" s="519" t="s">
        <v>500</v>
      </c>
      <c r="B8" s="519"/>
      <c r="C8" s="519"/>
      <c r="D8" s="519"/>
      <c r="E8" s="519"/>
    </row>
    <row r="9" spans="1:6">
      <c r="A9" s="41"/>
      <c r="C9" s="178"/>
      <c r="D9" s="181"/>
      <c r="E9" s="26"/>
    </row>
    <row r="10" spans="1:6" ht="15">
      <c r="A10" s="182" t="s">
        <v>496</v>
      </c>
      <c r="B10" s="182" t="s">
        <v>497</v>
      </c>
      <c r="C10" s="182" t="s">
        <v>498</v>
      </c>
      <c r="D10" s="183" t="s">
        <v>499</v>
      </c>
      <c r="E10" s="26"/>
    </row>
    <row r="11" spans="1:6" ht="15">
      <c r="A11" s="520" t="s">
        <v>501</v>
      </c>
      <c r="B11" s="521"/>
      <c r="C11" s="521"/>
      <c r="D11" s="522"/>
      <c r="E11" s="26"/>
    </row>
    <row r="12" spans="1:6">
      <c r="A12" s="28">
        <v>1</v>
      </c>
      <c r="B12" s="180" t="s">
        <v>502</v>
      </c>
      <c r="C12" s="28">
        <v>1</v>
      </c>
      <c r="D12" s="184">
        <v>2760</v>
      </c>
      <c r="E12" s="26"/>
    </row>
    <row r="13" spans="1:6">
      <c r="A13" s="28">
        <v>2</v>
      </c>
      <c r="B13" s="180" t="s">
        <v>503</v>
      </c>
      <c r="C13" s="28">
        <v>3</v>
      </c>
      <c r="D13" s="184">
        <v>2400</v>
      </c>
      <c r="E13" s="26"/>
    </row>
    <row r="14" spans="1:6" ht="38.25">
      <c r="A14" s="28">
        <v>3</v>
      </c>
      <c r="B14" s="180" t="s">
        <v>504</v>
      </c>
      <c r="C14" s="28">
        <v>1</v>
      </c>
      <c r="D14" s="184">
        <v>240</v>
      </c>
      <c r="E14" s="26"/>
    </row>
    <row r="15" spans="1:6" ht="25.5">
      <c r="A15" s="28">
        <v>4</v>
      </c>
      <c r="B15" s="180" t="s">
        <v>505</v>
      </c>
      <c r="C15" s="28">
        <v>1</v>
      </c>
      <c r="D15" s="184">
        <v>4200</v>
      </c>
      <c r="E15" s="26"/>
    </row>
    <row r="16" spans="1:6">
      <c r="A16" s="52" t="s">
        <v>10</v>
      </c>
      <c r="B16" s="185"/>
      <c r="C16" s="28"/>
      <c r="D16" s="186">
        <f>SUM(D12:D15)</f>
        <v>9600</v>
      </c>
      <c r="E16" s="26"/>
    </row>
    <row r="17" spans="1:5" ht="15">
      <c r="A17" s="520" t="s">
        <v>506</v>
      </c>
      <c r="B17" s="521"/>
      <c r="C17" s="521"/>
      <c r="D17" s="522"/>
      <c r="E17" s="26"/>
    </row>
    <row r="18" spans="1:5">
      <c r="A18" s="40">
        <v>5</v>
      </c>
      <c r="B18" s="180" t="s">
        <v>507</v>
      </c>
      <c r="C18" s="28">
        <v>2</v>
      </c>
      <c r="D18" s="184">
        <v>246</v>
      </c>
      <c r="E18" s="26"/>
    </row>
    <row r="19" spans="1:5">
      <c r="A19" s="40">
        <v>6</v>
      </c>
      <c r="B19" s="180" t="s">
        <v>508</v>
      </c>
      <c r="C19" s="28">
        <v>1</v>
      </c>
      <c r="D19" s="184">
        <v>369</v>
      </c>
      <c r="E19" s="26"/>
    </row>
    <row r="20" spans="1:5">
      <c r="A20" s="40">
        <v>7</v>
      </c>
      <c r="B20" s="180" t="s">
        <v>509</v>
      </c>
      <c r="C20" s="28">
        <v>2</v>
      </c>
      <c r="D20" s="184">
        <v>196</v>
      </c>
      <c r="E20" s="26"/>
    </row>
    <row r="21" spans="1:5">
      <c r="A21" s="40">
        <v>8</v>
      </c>
      <c r="B21" s="180" t="s">
        <v>510</v>
      </c>
      <c r="C21" s="28">
        <v>1</v>
      </c>
      <c r="D21" s="184">
        <v>6150</v>
      </c>
      <c r="E21" s="26"/>
    </row>
    <row r="22" spans="1:5">
      <c r="A22" s="40">
        <v>9</v>
      </c>
      <c r="B22" s="180" t="s">
        <v>511</v>
      </c>
      <c r="C22" s="28">
        <v>1</v>
      </c>
      <c r="D22" s="184">
        <v>2337</v>
      </c>
      <c r="E22" s="26"/>
    </row>
    <row r="23" spans="1:5" ht="25.5">
      <c r="A23" s="40">
        <v>10</v>
      </c>
      <c r="B23" s="180" t="s">
        <v>512</v>
      </c>
      <c r="C23" s="28">
        <v>1</v>
      </c>
      <c r="D23" s="184">
        <v>1599</v>
      </c>
      <c r="E23" s="26"/>
    </row>
    <row r="24" spans="1:5">
      <c r="A24" s="40">
        <v>11</v>
      </c>
      <c r="B24" s="180" t="s">
        <v>513</v>
      </c>
      <c r="C24" s="28">
        <v>1</v>
      </c>
      <c r="D24" s="184">
        <v>2214</v>
      </c>
      <c r="E24" s="26"/>
    </row>
    <row r="25" spans="1:5">
      <c r="A25" s="40">
        <v>12</v>
      </c>
      <c r="B25" s="180" t="s">
        <v>514</v>
      </c>
      <c r="C25" s="28">
        <v>3</v>
      </c>
      <c r="D25" s="184">
        <v>295</v>
      </c>
      <c r="E25" s="26"/>
    </row>
    <row r="26" spans="1:5">
      <c r="A26" s="40">
        <v>13</v>
      </c>
      <c r="B26" s="180" t="s">
        <v>515</v>
      </c>
      <c r="C26" s="28">
        <v>1</v>
      </c>
      <c r="D26" s="184">
        <v>317.33999999999997</v>
      </c>
      <c r="E26" s="26"/>
    </row>
    <row r="27" spans="1:5">
      <c r="A27" s="517" t="s">
        <v>10</v>
      </c>
      <c r="B27" s="517"/>
      <c r="C27" s="187"/>
      <c r="D27" s="186">
        <f>SUM(D18:D26)</f>
        <v>13723.34</v>
      </c>
      <c r="E27" s="26"/>
    </row>
    <row r="28" spans="1:5">
      <c r="A28" s="515" t="s">
        <v>516</v>
      </c>
      <c r="B28" s="516"/>
      <c r="C28" s="27"/>
      <c r="D28" s="188">
        <f>SUM(D27,D16)</f>
        <v>23323.34</v>
      </c>
    </row>
  </sheetData>
  <mergeCells count="6">
    <mergeCell ref="A28:B28"/>
    <mergeCell ref="A27:B27"/>
    <mergeCell ref="A2:F2"/>
    <mergeCell ref="A8:E8"/>
    <mergeCell ref="A11:D11"/>
    <mergeCell ref="A17:D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"/>
  <sheetViews>
    <sheetView workbookViewId="0">
      <selection activeCell="D2" sqref="D2"/>
    </sheetView>
  </sheetViews>
  <sheetFormatPr defaultRowHeight="12.75"/>
  <cols>
    <col min="1" max="1" width="4.42578125" customWidth="1"/>
    <col min="2" max="2" width="21.28515625" customWidth="1"/>
    <col min="3" max="3" width="11.85546875" customWidth="1"/>
    <col min="4" max="4" width="33.7109375" customWidth="1"/>
  </cols>
  <sheetData>
    <row r="2" spans="1:5" ht="20.25">
      <c r="A2" s="189" t="s">
        <v>517</v>
      </c>
      <c r="B2" s="190"/>
      <c r="C2" s="190"/>
      <c r="D2" s="429" t="s">
        <v>545</v>
      </c>
    </row>
    <row r="3" spans="1:5" ht="33" customHeight="1">
      <c r="A3" s="525" t="s">
        <v>518</v>
      </c>
      <c r="B3" s="525"/>
      <c r="C3" s="525"/>
      <c r="D3" s="525"/>
      <c r="E3" s="198"/>
    </row>
    <row r="4" spans="1:5">
      <c r="A4" s="49" t="s">
        <v>519</v>
      </c>
      <c r="B4" s="190"/>
      <c r="C4" s="190"/>
      <c r="D4" s="191"/>
    </row>
    <row r="5" spans="1:5">
      <c r="A5" s="190"/>
      <c r="B5" s="190"/>
      <c r="C5" s="190"/>
      <c r="D5" s="192"/>
    </row>
    <row r="6" spans="1:5" ht="13.5" thickBot="1">
      <c r="A6" s="190"/>
      <c r="B6" s="43"/>
      <c r="C6" s="190"/>
      <c r="D6" s="192"/>
    </row>
    <row r="7" spans="1:5" ht="19.899999999999999" customHeight="1" thickBot="1">
      <c r="A7" s="523" t="s">
        <v>522</v>
      </c>
      <c r="B7" s="524"/>
      <c r="C7" s="524"/>
      <c r="D7" s="524"/>
    </row>
    <row r="8" spans="1:5" ht="25.5">
      <c r="A8" s="193" t="s">
        <v>23</v>
      </c>
      <c r="B8" s="193" t="s">
        <v>523</v>
      </c>
      <c r="C8" s="193" t="s">
        <v>520</v>
      </c>
      <c r="D8" s="194" t="s">
        <v>521</v>
      </c>
    </row>
    <row r="9" spans="1:5" ht="31.15" customHeight="1">
      <c r="A9" s="69">
        <v>4</v>
      </c>
      <c r="B9" s="195" t="s">
        <v>524</v>
      </c>
      <c r="C9" s="69">
        <v>2012</v>
      </c>
      <c r="D9" s="197">
        <v>52704</v>
      </c>
    </row>
    <row r="10" spans="1:5" ht="31.15" customHeight="1">
      <c r="A10" s="69">
        <v>5</v>
      </c>
      <c r="B10" s="195" t="s">
        <v>525</v>
      </c>
      <c r="C10" s="69">
        <v>2012</v>
      </c>
      <c r="D10" s="197">
        <v>52704</v>
      </c>
    </row>
    <row r="11" spans="1:5" ht="31.15" customHeight="1">
      <c r="A11" s="69">
        <v>6</v>
      </c>
      <c r="B11" s="195" t="s">
        <v>526</v>
      </c>
      <c r="C11" s="69">
        <v>2012</v>
      </c>
      <c r="D11" s="197">
        <v>52704</v>
      </c>
    </row>
    <row r="12" spans="1:5" ht="17.45" customHeight="1">
      <c r="A12" s="69"/>
      <c r="B12" s="3" t="s">
        <v>0</v>
      </c>
      <c r="C12" s="69"/>
      <c r="D12" s="196">
        <f>SUM(D9:D11)</f>
        <v>158112</v>
      </c>
    </row>
  </sheetData>
  <mergeCells count="2">
    <mergeCell ref="A7:D7"/>
    <mergeCell ref="A3:D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F33"/>
  <sheetViews>
    <sheetView topLeftCell="A22" zoomScaleNormal="100" workbookViewId="0">
      <selection activeCell="A28" sqref="A28"/>
    </sheetView>
  </sheetViews>
  <sheetFormatPr defaultRowHeight="12.75"/>
  <cols>
    <col min="1" max="1" width="5.85546875" style="41" customWidth="1"/>
    <col min="2" max="2" width="30.85546875" customWidth="1"/>
    <col min="3" max="3" width="20.140625" style="38" customWidth="1"/>
    <col min="4" max="4" width="18.42578125" style="38" customWidth="1"/>
    <col min="5" max="5" width="22.28515625" customWidth="1"/>
  </cols>
  <sheetData>
    <row r="7" spans="1:6" ht="16.5">
      <c r="B7" s="4" t="s">
        <v>1461</v>
      </c>
      <c r="E7" s="38"/>
    </row>
    <row r="8" spans="1:6" ht="16.5">
      <c r="B8" s="4"/>
      <c r="E8" s="38"/>
    </row>
    <row r="9" spans="1:6" ht="19.899999999999999" customHeight="1">
      <c r="B9" s="526" t="s">
        <v>42</v>
      </c>
      <c r="C9" s="526"/>
      <c r="D9" s="200"/>
      <c r="E9" s="200"/>
    </row>
    <row r="10" spans="1:6" ht="76.5">
      <c r="A10" s="187" t="s">
        <v>11</v>
      </c>
      <c r="B10" s="187" t="s">
        <v>9</v>
      </c>
      <c r="C10" s="39" t="s">
        <v>20</v>
      </c>
      <c r="D10" s="39" t="s">
        <v>527</v>
      </c>
      <c r="E10" s="39" t="s">
        <v>528</v>
      </c>
    </row>
    <row r="11" spans="1:6" ht="26.25" customHeight="1">
      <c r="A11" s="28">
        <v>1</v>
      </c>
      <c r="B11" s="77" t="s">
        <v>529</v>
      </c>
      <c r="C11" s="201">
        <v>4532876.84</v>
      </c>
      <c r="D11" s="202"/>
      <c r="E11" s="202"/>
      <c r="F11" s="49"/>
    </row>
    <row r="12" spans="1:6" ht="26.25" customHeight="1">
      <c r="A12" s="245">
        <v>2</v>
      </c>
      <c r="B12" s="245" t="s">
        <v>530</v>
      </c>
      <c r="C12" s="280">
        <v>61483.56</v>
      </c>
      <c r="D12" s="202"/>
      <c r="E12" s="202"/>
      <c r="F12" s="7"/>
    </row>
    <row r="13" spans="1:6" ht="26.25" customHeight="1">
      <c r="A13" s="28">
        <v>3</v>
      </c>
      <c r="B13" s="69" t="s">
        <v>531</v>
      </c>
      <c r="C13" s="332">
        <v>278969.17</v>
      </c>
      <c r="D13" s="202"/>
      <c r="E13" s="202"/>
      <c r="F13" s="7"/>
    </row>
    <row r="14" spans="1:6" ht="39.75" customHeight="1">
      <c r="A14" s="28">
        <v>4</v>
      </c>
      <c r="B14" s="69" t="s">
        <v>53</v>
      </c>
      <c r="C14" s="203">
        <v>1537031.24</v>
      </c>
      <c r="D14" s="311">
        <v>355173.33</v>
      </c>
      <c r="E14" s="204"/>
      <c r="F14" s="7"/>
    </row>
    <row r="15" spans="1:6" ht="26.25" customHeight="1">
      <c r="A15" s="28">
        <v>5</v>
      </c>
      <c r="B15" s="69" t="s">
        <v>55</v>
      </c>
      <c r="C15" s="203">
        <v>1019971.6</v>
      </c>
      <c r="D15" s="311">
        <v>89691.6</v>
      </c>
      <c r="E15" s="317">
        <v>5000</v>
      </c>
    </row>
    <row r="16" spans="1:6" ht="26.25" customHeight="1">
      <c r="A16" s="28">
        <v>6</v>
      </c>
      <c r="B16" s="92" t="s">
        <v>58</v>
      </c>
      <c r="C16" s="249">
        <v>935181.47</v>
      </c>
      <c r="D16" s="305">
        <v>204257.34</v>
      </c>
      <c r="E16" s="306">
        <v>1112</v>
      </c>
    </row>
    <row r="17" spans="1:6" ht="38.25" customHeight="1">
      <c r="A17" s="28">
        <v>7</v>
      </c>
      <c r="B17" s="92" t="s">
        <v>59</v>
      </c>
      <c r="C17" s="203">
        <v>736241.14</v>
      </c>
      <c r="D17" s="309">
        <v>92264.57</v>
      </c>
      <c r="E17" s="205"/>
    </row>
    <row r="18" spans="1:6" ht="26.25" customHeight="1">
      <c r="A18" s="28">
        <v>8</v>
      </c>
      <c r="B18" s="97" t="s">
        <v>61</v>
      </c>
      <c r="C18" s="149">
        <f>970988.21+14430.36+18206.57</f>
        <v>1003625.1399999999</v>
      </c>
      <c r="D18" s="309">
        <v>142420.4</v>
      </c>
      <c r="E18" s="204"/>
    </row>
    <row r="19" spans="1:6" ht="26.25" customHeight="1">
      <c r="A19" s="28">
        <v>9</v>
      </c>
      <c r="B19" s="224" t="s">
        <v>62</v>
      </c>
      <c r="C19" s="229">
        <v>601326.02</v>
      </c>
      <c r="D19" s="204"/>
      <c r="E19" s="204"/>
    </row>
    <row r="20" spans="1:6" ht="26.25" customHeight="1">
      <c r="A20" s="527">
        <v>10</v>
      </c>
      <c r="B20" s="473" t="s">
        <v>65</v>
      </c>
      <c r="C20" s="206">
        <v>2937935.05</v>
      </c>
      <c r="D20" s="204"/>
      <c r="E20" s="204"/>
      <c r="F20" s="374" t="s">
        <v>1043</v>
      </c>
    </row>
    <row r="21" spans="1:6" ht="24.6" customHeight="1">
      <c r="A21" s="528"/>
      <c r="B21" s="529"/>
      <c r="C21" s="207">
        <v>1645613.73</v>
      </c>
      <c r="D21" s="204"/>
      <c r="E21" s="204"/>
      <c r="F21" s="49" t="s">
        <v>532</v>
      </c>
    </row>
    <row r="22" spans="1:6" ht="25.9" customHeight="1">
      <c r="A22" s="28">
        <v>11</v>
      </c>
      <c r="B22" s="253" t="s">
        <v>66</v>
      </c>
      <c r="C22" s="208">
        <v>703518.97</v>
      </c>
      <c r="D22" s="202"/>
      <c r="E22" s="202"/>
    </row>
    <row r="23" spans="1:6" ht="22.9" customHeight="1">
      <c r="A23" s="375">
        <v>12</v>
      </c>
      <c r="B23" s="209" t="s">
        <v>73</v>
      </c>
      <c r="C23" s="203">
        <v>1324.95</v>
      </c>
      <c r="D23" s="202"/>
      <c r="E23" s="202"/>
      <c r="F23" s="49"/>
    </row>
    <row r="24" spans="1:6" ht="25.15" customHeight="1">
      <c r="A24" s="97">
        <v>13</v>
      </c>
      <c r="B24" s="209" t="s">
        <v>75</v>
      </c>
      <c r="C24" s="280">
        <v>0</v>
      </c>
      <c r="D24" s="202"/>
      <c r="E24" s="202"/>
      <c r="F24" s="49"/>
    </row>
    <row r="25" spans="1:6" ht="25.5">
      <c r="A25" s="97">
        <v>14</v>
      </c>
      <c r="B25" s="209" t="s">
        <v>77</v>
      </c>
      <c r="C25" s="333">
        <v>111167</v>
      </c>
      <c r="D25" s="202"/>
      <c r="E25" s="202"/>
      <c r="F25" s="49"/>
    </row>
    <row r="26" spans="1:6" ht="20.45" customHeight="1">
      <c r="A26" s="97">
        <v>15</v>
      </c>
      <c r="B26" s="209" t="s">
        <v>78</v>
      </c>
      <c r="C26" s="339">
        <f>34044</f>
        <v>34044</v>
      </c>
      <c r="D26" s="202"/>
      <c r="E26" s="202"/>
      <c r="F26" s="49"/>
    </row>
    <row r="27" spans="1:6" ht="20.45" customHeight="1">
      <c r="A27" s="28"/>
      <c r="B27" s="187" t="s">
        <v>10</v>
      </c>
      <c r="C27" s="133">
        <f>SUM(C11:C26)</f>
        <v>16140309.880000001</v>
      </c>
      <c r="D27" s="133">
        <f>SUM(D11:D22)</f>
        <v>883807.24000000011</v>
      </c>
      <c r="E27" s="133">
        <f>SUM(E11:E23)</f>
        <v>6112</v>
      </c>
    </row>
    <row r="28" spans="1:6" ht="20.45" customHeight="1">
      <c r="A28" s="178"/>
      <c r="B28" s="411"/>
      <c r="C28" s="428"/>
      <c r="D28" s="428"/>
      <c r="E28" s="428"/>
    </row>
    <row r="29" spans="1:6" ht="15" customHeight="1">
      <c r="B29" s="26"/>
      <c r="C29" s="210" t="s">
        <v>494</v>
      </c>
      <c r="D29" s="210"/>
      <c r="E29" s="210">
        <f>SUM(C27:E27)</f>
        <v>17030229.120000001</v>
      </c>
    </row>
    <row r="33" spans="1:1">
      <c r="A33" s="26" t="s">
        <v>44</v>
      </c>
    </row>
  </sheetData>
  <mergeCells count="3">
    <mergeCell ref="B9:C9"/>
    <mergeCell ref="A20:A21"/>
    <mergeCell ref="B20:B21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64" orientation="landscape" r:id="rId1"/>
  <headerFooter alignWithMargins="0">
    <oddFooter>&amp;CStrona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9"/>
  <sheetViews>
    <sheetView workbookViewId="0">
      <selection activeCell="I5" sqref="I5"/>
    </sheetView>
  </sheetViews>
  <sheetFormatPr defaultColWidth="9.140625" defaultRowHeight="15.95" customHeight="1"/>
  <cols>
    <col min="1" max="1" width="3.140625" style="289" customWidth="1"/>
    <col min="2" max="2" width="22.85546875" style="289" customWidth="1"/>
    <col min="3" max="4" width="23.42578125" style="289" customWidth="1"/>
    <col min="5" max="5" width="25" style="289" customWidth="1"/>
    <col min="6" max="6" width="48.85546875" style="289" customWidth="1"/>
    <col min="7" max="1023" width="9.5703125" style="289" customWidth="1"/>
    <col min="1024" max="1024" width="10.28515625" style="289" customWidth="1"/>
    <col min="1025" max="16384" width="9.140625" style="301"/>
  </cols>
  <sheetData>
    <row r="1" spans="1:6" ht="18.75">
      <c r="A1" s="426"/>
      <c r="B1" s="427"/>
      <c r="C1" s="427"/>
      <c r="D1" s="287"/>
      <c r="E1" s="287"/>
      <c r="F1" s="288" t="s">
        <v>1462</v>
      </c>
    </row>
    <row r="2" spans="1:6" ht="15">
      <c r="A2" s="290"/>
      <c r="D2" s="291"/>
      <c r="E2" s="291"/>
      <c r="F2" s="291"/>
    </row>
    <row r="3" spans="1:6" ht="14.25">
      <c r="B3" s="292"/>
    </row>
    <row r="4" spans="1:6" ht="39.75" customHeight="1">
      <c r="A4" s="537" t="s">
        <v>1044</v>
      </c>
      <c r="B4" s="537"/>
      <c r="C4" s="537"/>
      <c r="D4" s="537"/>
      <c r="E4" s="537"/>
      <c r="F4" s="537"/>
    </row>
    <row r="5" spans="1:6" ht="76.5">
      <c r="A5" s="293" t="s">
        <v>1045</v>
      </c>
      <c r="B5" s="294" t="s">
        <v>1046</v>
      </c>
      <c r="C5" s="294" t="s">
        <v>1047</v>
      </c>
      <c r="D5" s="294" t="s">
        <v>1048</v>
      </c>
      <c r="E5" s="294" t="s">
        <v>1049</v>
      </c>
      <c r="F5" s="295" t="s">
        <v>1050</v>
      </c>
    </row>
    <row r="6" spans="1:6" ht="14.25">
      <c r="A6" s="531" t="s">
        <v>65</v>
      </c>
      <c r="B6" s="532"/>
      <c r="C6" s="532"/>
      <c r="D6" s="532"/>
      <c r="E6" s="532"/>
      <c r="F6" s="533"/>
    </row>
    <row r="7" spans="1:6" ht="15.95" customHeight="1">
      <c r="A7" s="296">
        <v>1</v>
      </c>
      <c r="B7" s="297" t="s">
        <v>1051</v>
      </c>
      <c r="C7" s="298">
        <v>600</v>
      </c>
      <c r="D7" s="297" t="s">
        <v>246</v>
      </c>
      <c r="E7" s="297" t="s">
        <v>1052</v>
      </c>
      <c r="F7" s="297"/>
    </row>
    <row r="8" spans="1:6" ht="15.95" customHeight="1">
      <c r="A8" s="296">
        <v>2</v>
      </c>
      <c r="B8" s="299" t="s">
        <v>1053</v>
      </c>
      <c r="C8" s="300">
        <v>600</v>
      </c>
      <c r="D8" s="299" t="s">
        <v>246</v>
      </c>
      <c r="E8" s="299" t="s">
        <v>1052</v>
      </c>
      <c r="F8" s="299"/>
    </row>
    <row r="9" spans="1:6" ht="15.95" customHeight="1">
      <c r="A9" s="296">
        <v>3</v>
      </c>
      <c r="B9" s="299" t="s">
        <v>1054</v>
      </c>
      <c r="C9" s="300">
        <v>200</v>
      </c>
      <c r="D9" s="299" t="s">
        <v>246</v>
      </c>
      <c r="E9" s="299" t="s">
        <v>1052</v>
      </c>
      <c r="F9" s="299"/>
    </row>
    <row r="10" spans="1:6" ht="15.95" customHeight="1">
      <c r="A10" s="534" t="s">
        <v>1217</v>
      </c>
      <c r="B10" s="535"/>
      <c r="C10" s="535"/>
      <c r="D10" s="535"/>
      <c r="E10" s="535"/>
      <c r="F10" s="536"/>
    </row>
    <row r="11" spans="1:6" ht="25.5" customHeight="1">
      <c r="A11" s="77">
        <v>1</v>
      </c>
      <c r="B11" s="109" t="s">
        <v>1218</v>
      </c>
      <c r="C11" s="109" t="s">
        <v>1219</v>
      </c>
      <c r="D11" s="109" t="s">
        <v>1219</v>
      </c>
      <c r="E11" s="109" t="s">
        <v>1052</v>
      </c>
      <c r="F11" s="109" t="s">
        <v>1220</v>
      </c>
    </row>
    <row r="12" spans="1:6" ht="25.5" customHeight="1">
      <c r="A12" s="77">
        <v>2</v>
      </c>
      <c r="B12" s="109" t="s">
        <v>1221</v>
      </c>
      <c r="C12" s="109" t="s">
        <v>1222</v>
      </c>
      <c r="D12" s="109" t="s">
        <v>1223</v>
      </c>
      <c r="E12" s="314" t="s">
        <v>1224</v>
      </c>
      <c r="F12" s="314" t="s">
        <v>1225</v>
      </c>
    </row>
    <row r="13" spans="1:6" ht="15.95" customHeight="1">
      <c r="A13" s="296"/>
      <c r="B13" s="299"/>
      <c r="C13" s="300"/>
      <c r="D13" s="299"/>
      <c r="E13" s="299"/>
      <c r="F13" s="299"/>
    </row>
    <row r="14" spans="1:6" ht="31.5" customHeight="1">
      <c r="A14" s="537" t="s">
        <v>1055</v>
      </c>
      <c r="B14" s="537"/>
      <c r="C14" s="537"/>
      <c r="D14" s="537"/>
      <c r="E14" s="537"/>
      <c r="F14" s="537"/>
    </row>
    <row r="15" spans="1:6" ht="28.5" customHeight="1">
      <c r="A15" s="293" t="s">
        <v>1045</v>
      </c>
      <c r="B15" s="294" t="s">
        <v>1056</v>
      </c>
      <c r="C15" s="294" t="s">
        <v>1057</v>
      </c>
      <c r="D15" s="294" t="s">
        <v>1058</v>
      </c>
      <c r="E15" s="538" t="s">
        <v>1059</v>
      </c>
      <c r="F15" s="538"/>
    </row>
    <row r="16" spans="1:6" ht="15" customHeight="1">
      <c r="A16" s="531" t="s">
        <v>1217</v>
      </c>
      <c r="B16" s="532"/>
      <c r="C16" s="532"/>
      <c r="D16" s="532"/>
      <c r="E16" s="532"/>
      <c r="F16" s="533"/>
    </row>
    <row r="17" spans="1:6" ht="30" customHeight="1">
      <c r="A17" s="77">
        <v>1</v>
      </c>
      <c r="B17" s="109" t="s">
        <v>1219</v>
      </c>
      <c r="C17" s="109" t="s">
        <v>1226</v>
      </c>
      <c r="D17" s="109" t="s">
        <v>1227</v>
      </c>
      <c r="E17" s="539" t="s">
        <v>1228</v>
      </c>
      <c r="F17" s="539"/>
    </row>
    <row r="18" spans="1:6" ht="30" customHeight="1">
      <c r="A18" s="77">
        <v>2</v>
      </c>
      <c r="B18" s="109" t="s">
        <v>1223</v>
      </c>
      <c r="C18" s="315" t="s">
        <v>1229</v>
      </c>
      <c r="D18" s="109" t="s">
        <v>1230</v>
      </c>
      <c r="E18" s="539" t="s">
        <v>1231</v>
      </c>
      <c r="F18" s="539"/>
    </row>
    <row r="19" spans="1:6" ht="15.95" customHeight="1">
      <c r="A19" s="296">
        <v>3</v>
      </c>
      <c r="B19" s="299"/>
      <c r="C19" s="299"/>
      <c r="D19" s="299"/>
      <c r="E19" s="530"/>
      <c r="F19" s="530"/>
    </row>
  </sheetData>
  <mergeCells count="9">
    <mergeCell ref="E19:F19"/>
    <mergeCell ref="A6:F6"/>
    <mergeCell ref="A10:F10"/>
    <mergeCell ref="A16:F16"/>
    <mergeCell ref="A4:F4"/>
    <mergeCell ref="A14:F14"/>
    <mergeCell ref="E15:F15"/>
    <mergeCell ref="E17:F17"/>
    <mergeCell ref="E18:F18"/>
  </mergeCells>
  <pageMargins left="0.74803149606299213" right="0.74803149606299213" top="1.3779527559055118" bottom="1.3779527559055118" header="0.98425196850393704" footer="0.98425196850393704"/>
  <pageSetup paperSize="9" scale="65" fitToWidth="0" fitToHeight="0" orientation="landscape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34"/>
  <sheetViews>
    <sheetView zoomScaleNormal="100" workbookViewId="0">
      <selection activeCell="B19" sqref="B19"/>
    </sheetView>
  </sheetViews>
  <sheetFormatPr defaultRowHeight="12.75"/>
  <cols>
    <col min="1" max="1" width="2.7109375" style="41" customWidth="1"/>
    <col min="2" max="2" width="7.7109375" customWidth="1"/>
    <col min="3" max="3" width="39.42578125" customWidth="1"/>
    <col min="4" max="4" width="37.85546875" customWidth="1"/>
  </cols>
  <sheetData>
    <row r="2" spans="2:4">
      <c r="D2" s="288" t="s">
        <v>547</v>
      </c>
    </row>
    <row r="7" spans="2:4" ht="63" customHeight="1">
      <c r="B7" s="541" t="s">
        <v>1463</v>
      </c>
      <c r="C7" s="541"/>
      <c r="D7" s="541"/>
    </row>
    <row r="8" spans="2:4" ht="15.75">
      <c r="B8" s="51"/>
      <c r="C8" s="51"/>
    </row>
    <row r="9" spans="2:4">
      <c r="B9" s="41"/>
    </row>
    <row r="10" spans="2:4" ht="56.45" customHeight="1">
      <c r="B10" s="211" t="s">
        <v>11</v>
      </c>
      <c r="C10" s="211" t="s">
        <v>18</v>
      </c>
      <c r="D10" s="3" t="s">
        <v>19</v>
      </c>
    </row>
    <row r="11" spans="2:4">
      <c r="B11" s="540" t="s">
        <v>85</v>
      </c>
      <c r="C11" s="540"/>
      <c r="D11" s="540"/>
    </row>
    <row r="12" spans="2:4" ht="25.5">
      <c r="B12" s="212">
        <v>1</v>
      </c>
      <c r="C12" s="70" t="s">
        <v>533</v>
      </c>
      <c r="D12" s="213" t="s">
        <v>534</v>
      </c>
    </row>
    <row r="13" spans="2:4" ht="25.5">
      <c r="B13" s="370">
        <v>2</v>
      </c>
      <c r="C13" s="69" t="s">
        <v>535</v>
      </c>
      <c r="D13" s="48"/>
    </row>
    <row r="14" spans="2:4">
      <c r="B14" s="370">
        <v>3</v>
      </c>
      <c r="C14" s="69" t="s">
        <v>536</v>
      </c>
      <c r="D14" s="48"/>
    </row>
    <row r="15" spans="2:4">
      <c r="B15" s="370">
        <v>4</v>
      </c>
      <c r="C15" s="77" t="s">
        <v>537</v>
      </c>
      <c r="D15" s="48"/>
    </row>
    <row r="16" spans="2:4">
      <c r="B16" s="418">
        <v>5</v>
      </c>
      <c r="C16" s="214" t="s">
        <v>538</v>
      </c>
      <c r="D16" s="215"/>
    </row>
    <row r="17" spans="2:4" ht="38.25">
      <c r="B17" s="418">
        <v>6</v>
      </c>
      <c r="C17" s="216" t="s">
        <v>539</v>
      </c>
      <c r="D17" s="215"/>
    </row>
    <row r="18" spans="2:4">
      <c r="B18" s="542" t="s">
        <v>540</v>
      </c>
      <c r="C18" s="542"/>
      <c r="D18" s="542"/>
    </row>
    <row r="19" spans="2:4" ht="25.5">
      <c r="B19" s="419">
        <v>1</v>
      </c>
      <c r="C19" s="69" t="s">
        <v>967</v>
      </c>
      <c r="D19" s="69" t="s">
        <v>541</v>
      </c>
    </row>
    <row r="20" spans="2:4">
      <c r="B20" s="542" t="s">
        <v>1061</v>
      </c>
      <c r="C20" s="542"/>
      <c r="D20" s="542"/>
    </row>
    <row r="21" spans="2:4">
      <c r="B21" s="124">
        <v>1</v>
      </c>
      <c r="C21" s="69" t="s">
        <v>842</v>
      </c>
      <c r="D21" s="69" t="s">
        <v>843</v>
      </c>
    </row>
    <row r="22" spans="2:4">
      <c r="B22" s="124">
        <v>2</v>
      </c>
      <c r="C22" s="69" t="s">
        <v>883</v>
      </c>
      <c r="D22" s="69"/>
    </row>
    <row r="23" spans="2:4">
      <c r="B23" s="124">
        <v>3</v>
      </c>
      <c r="C23" s="69" t="s">
        <v>977</v>
      </c>
      <c r="D23" s="69" t="s">
        <v>1060</v>
      </c>
    </row>
    <row r="24" spans="2:4">
      <c r="B24" s="540" t="s">
        <v>1062</v>
      </c>
      <c r="C24" s="540"/>
      <c r="D24" s="540"/>
    </row>
    <row r="25" spans="2:4" ht="25.5">
      <c r="B25" s="77">
        <v>1</v>
      </c>
      <c r="C25" s="69" t="s">
        <v>542</v>
      </c>
      <c r="D25" s="28" t="s">
        <v>1085</v>
      </c>
    </row>
    <row r="26" spans="2:4" ht="25.5">
      <c r="B26" s="77">
        <v>2</v>
      </c>
      <c r="C26" s="69" t="s">
        <v>837</v>
      </c>
      <c r="D26" s="28" t="s">
        <v>1086</v>
      </c>
    </row>
    <row r="27" spans="2:4" ht="25.5">
      <c r="B27" s="77">
        <v>3</v>
      </c>
      <c r="C27" s="69" t="s">
        <v>543</v>
      </c>
      <c r="D27" s="28" t="s">
        <v>1086</v>
      </c>
    </row>
    <row r="28" spans="2:4">
      <c r="B28" s="540" t="s">
        <v>1063</v>
      </c>
      <c r="C28" s="540"/>
      <c r="D28" s="540"/>
    </row>
    <row r="29" spans="2:4" ht="19.149999999999999" customHeight="1">
      <c r="B29" s="77">
        <v>1</v>
      </c>
      <c r="C29" s="69" t="s">
        <v>74</v>
      </c>
      <c r="D29" s="27"/>
    </row>
    <row r="30" spans="2:4">
      <c r="B30" s="540" t="s">
        <v>1064</v>
      </c>
      <c r="C30" s="540"/>
      <c r="D30" s="540"/>
    </row>
    <row r="31" spans="2:4" ht="39" customHeight="1">
      <c r="B31" s="77">
        <v>1</v>
      </c>
      <c r="C31" s="69" t="s">
        <v>763</v>
      </c>
      <c r="D31" s="302" t="s">
        <v>1100</v>
      </c>
    </row>
    <row r="32" spans="2:4">
      <c r="B32" s="37"/>
      <c r="C32" s="190"/>
    </row>
    <row r="33" spans="2:3">
      <c r="B33" s="37"/>
      <c r="C33" s="190"/>
    </row>
    <row r="34" spans="2:3">
      <c r="B34" s="26" t="s">
        <v>44</v>
      </c>
    </row>
  </sheetData>
  <mergeCells count="7">
    <mergeCell ref="B24:D24"/>
    <mergeCell ref="B7:D7"/>
    <mergeCell ref="B11:D11"/>
    <mergeCell ref="B18:D18"/>
    <mergeCell ref="B30:D30"/>
    <mergeCell ref="B20:D20"/>
    <mergeCell ref="B28:D28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r:id="rId1"/>
  <headerFooter alignWithMargins="0">
    <oddFooter>&amp;CStrona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4</vt:i4>
      </vt:variant>
    </vt:vector>
  </HeadingPairs>
  <TitlesOfParts>
    <vt:vector size="15" baseType="lpstr">
      <vt:lpstr>informacje ogólne</vt:lpstr>
      <vt:lpstr>budynki</vt:lpstr>
      <vt:lpstr>fotowoltaika </vt:lpstr>
      <vt:lpstr>elektronika </vt:lpstr>
      <vt:lpstr>elekrtonika z projektów</vt:lpstr>
      <vt:lpstr>elektronika infomaty</vt:lpstr>
      <vt:lpstr>środki trwałe</vt:lpstr>
      <vt:lpstr>gotówka</vt:lpstr>
      <vt:lpstr>lokalizacje</vt:lpstr>
      <vt:lpstr>szkodowość</vt:lpstr>
      <vt:lpstr>auta</vt:lpstr>
      <vt:lpstr>auta!Obszar_wydruku</vt:lpstr>
      <vt:lpstr>budynki!Obszar_wydruku</vt:lpstr>
      <vt:lpstr>'elektronika '!Obszar_wydruku</vt:lpstr>
      <vt:lpstr>gotówka!Obszar_wydruku</vt:lpstr>
    </vt:vector>
  </TitlesOfParts>
  <Company>MedicEuro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załączniki</dc:title>
  <dc:creator>MAXIMUS BROKER</dc:creator>
  <cp:lastModifiedBy>Katarzyna Grzebisz</cp:lastModifiedBy>
  <cp:lastPrinted>2024-11-20T07:57:06Z</cp:lastPrinted>
  <dcterms:created xsi:type="dcterms:W3CDTF">2004-04-21T13:58:08Z</dcterms:created>
  <dcterms:modified xsi:type="dcterms:W3CDTF">2024-11-28T10:01:35Z</dcterms:modified>
</cp:coreProperties>
</file>