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Arkusz1!$A$1:$N$195</definedName>
  </definedNames>
  <calcPr calcId="162913"/>
</workbook>
</file>

<file path=xl/calcChain.xml><?xml version="1.0" encoding="utf-8"?>
<calcChain xmlns="http://schemas.openxmlformats.org/spreadsheetml/2006/main">
  <c r="J188" i="1" l="1"/>
  <c r="J182" i="1"/>
  <c r="J181" i="1"/>
  <c r="J175" i="1"/>
  <c r="L175" i="1" s="1"/>
  <c r="J174" i="1"/>
  <c r="L174" i="1" s="1"/>
  <c r="J167" i="1"/>
  <c r="J168" i="1"/>
  <c r="J166" i="1"/>
  <c r="L166" i="1" s="1"/>
  <c r="J160" i="1"/>
  <c r="J154" i="1"/>
  <c r="J148" i="1"/>
  <c r="L148" i="1" s="1"/>
  <c r="L149" i="1" s="1"/>
  <c r="J142" i="1"/>
  <c r="L142" i="1" s="1"/>
  <c r="L143" i="1" s="1"/>
  <c r="J136" i="1"/>
  <c r="J130" i="1"/>
  <c r="J129" i="1"/>
  <c r="L129" i="1" s="1"/>
  <c r="J123" i="1"/>
  <c r="L123" i="1" s="1"/>
  <c r="J117" i="1"/>
  <c r="J111" i="1"/>
  <c r="J103" i="1"/>
  <c r="J104" i="1"/>
  <c r="J105" i="1"/>
  <c r="J102" i="1"/>
  <c r="J96" i="1"/>
  <c r="L96" i="1" s="1"/>
  <c r="J90" i="1"/>
  <c r="J89" i="1"/>
  <c r="J83" i="1"/>
  <c r="J77" i="1"/>
  <c r="J71" i="1"/>
  <c r="J70" i="1"/>
  <c r="J64" i="1"/>
  <c r="L64" i="1" s="1"/>
  <c r="J56" i="1"/>
  <c r="J57" i="1"/>
  <c r="L57" i="1" s="1"/>
  <c r="J58" i="1"/>
  <c r="J55" i="1"/>
  <c r="J49" i="1"/>
  <c r="J43" i="1"/>
  <c r="L43" i="1" s="1"/>
  <c r="L44" i="1" s="1"/>
  <c r="J37" i="1"/>
  <c r="J36" i="1"/>
  <c r="J10" i="1"/>
  <c r="J11" i="1"/>
  <c r="L11" i="1" s="1"/>
  <c r="J30" i="1"/>
  <c r="J29" i="1"/>
  <c r="J23" i="1"/>
  <c r="L23" i="1" s="1"/>
  <c r="J17" i="1"/>
  <c r="L17" i="1" s="1"/>
  <c r="J9" i="1"/>
  <c r="L9" i="1" s="1"/>
  <c r="J3" i="1"/>
  <c r="L3" i="1" s="1"/>
  <c r="G188" i="1"/>
  <c r="M188" i="1" s="1"/>
  <c r="M189" i="1" s="1"/>
  <c r="K188" i="1"/>
  <c r="K189" i="1" s="1"/>
  <c r="L188" i="1"/>
  <c r="L189" i="1" s="1"/>
  <c r="E188" i="1"/>
  <c r="G136" i="1"/>
  <c r="M136" i="1" s="1"/>
  <c r="M137" i="1" s="1"/>
  <c r="G23" i="1"/>
  <c r="M23" i="1" s="1"/>
  <c r="M24" i="1" s="1"/>
  <c r="G17" i="1"/>
  <c r="M17" i="1" s="1"/>
  <c r="E70" i="1"/>
  <c r="G70" i="1"/>
  <c r="M70" i="1" s="1"/>
  <c r="K70" i="1"/>
  <c r="L70" i="1"/>
  <c r="G64" i="1"/>
  <c r="M64" i="1" s="1"/>
  <c r="G55" i="1"/>
  <c r="M55" i="1" s="1"/>
  <c r="G3" i="1"/>
  <c r="M3" i="1" s="1"/>
  <c r="M4" i="1" s="1"/>
  <c r="G71" i="1"/>
  <c r="M71" i="1" s="1"/>
  <c r="G142" i="1"/>
  <c r="M142" i="1" s="1"/>
  <c r="M143" i="1" s="1"/>
  <c r="G154" i="1"/>
  <c r="M154" i="1" s="1"/>
  <c r="M155" i="1" s="1"/>
  <c r="G174" i="1"/>
  <c r="M174" i="1" s="1"/>
  <c r="G175" i="1"/>
  <c r="M175" i="1" s="1"/>
  <c r="G182" i="1"/>
  <c r="M182" i="1" s="1"/>
  <c r="K182" i="1"/>
  <c r="L182" i="1"/>
  <c r="E182" i="1"/>
  <c r="K181" i="1"/>
  <c r="L181" i="1"/>
  <c r="G181" i="1"/>
  <c r="M181" i="1" s="1"/>
  <c r="E181" i="1"/>
  <c r="K175" i="1"/>
  <c r="E175" i="1"/>
  <c r="K174" i="1"/>
  <c r="E174" i="1"/>
  <c r="E129" i="1"/>
  <c r="G129" i="1"/>
  <c r="M129" i="1" s="1"/>
  <c r="K129" i="1"/>
  <c r="K168" i="1"/>
  <c r="L168" i="1"/>
  <c r="G168" i="1"/>
  <c r="M168" i="1" s="1"/>
  <c r="E168" i="1"/>
  <c r="K167" i="1"/>
  <c r="L167" i="1"/>
  <c r="G167" i="1"/>
  <c r="M167" i="1" s="1"/>
  <c r="E167" i="1"/>
  <c r="K166" i="1"/>
  <c r="G166" i="1"/>
  <c r="M166" i="1" s="1"/>
  <c r="E166" i="1"/>
  <c r="K160" i="1"/>
  <c r="K161" i="1" s="1"/>
  <c r="L160" i="1"/>
  <c r="L161" i="1" s="1"/>
  <c r="G160" i="1"/>
  <c r="E160" i="1"/>
  <c r="K154" i="1"/>
  <c r="K155" i="1" s="1"/>
  <c r="E154" i="1"/>
  <c r="G123" i="1"/>
  <c r="M123" i="1" s="1"/>
  <c r="M124" i="1" s="1"/>
  <c r="G117" i="1"/>
  <c r="M117" i="1" s="1"/>
  <c r="M118" i="1" s="1"/>
  <c r="G111" i="1"/>
  <c r="M111" i="1" s="1"/>
  <c r="G103" i="1"/>
  <c r="M103" i="1" s="1"/>
  <c r="G104" i="1"/>
  <c r="M104" i="1" s="1"/>
  <c r="G105" i="1"/>
  <c r="M105" i="1" s="1"/>
  <c r="G102" i="1"/>
  <c r="M102" i="1" s="1"/>
  <c r="G96" i="1"/>
  <c r="M96" i="1" s="1"/>
  <c r="M97" i="1" s="1"/>
  <c r="G90" i="1"/>
  <c r="M90" i="1" s="1"/>
  <c r="G89" i="1"/>
  <c r="M89" i="1" s="1"/>
  <c r="G83" i="1"/>
  <c r="M83" i="1" s="1"/>
  <c r="G77" i="1"/>
  <c r="M77" i="1" s="1"/>
  <c r="G56" i="1"/>
  <c r="M56" i="1" s="1"/>
  <c r="G57" i="1"/>
  <c r="M57" i="1" s="1"/>
  <c r="G58" i="1"/>
  <c r="M58" i="1" s="1"/>
  <c r="G49" i="1"/>
  <c r="M49" i="1" s="1"/>
  <c r="G43" i="1"/>
  <c r="M43" i="1" s="1"/>
  <c r="G37" i="1"/>
  <c r="M37" i="1" s="1"/>
  <c r="G36" i="1"/>
  <c r="M36" i="1" s="1"/>
  <c r="G30" i="1"/>
  <c r="M30" i="1" s="1"/>
  <c r="G29" i="1"/>
  <c r="M29" i="1" s="1"/>
  <c r="G10" i="1"/>
  <c r="M10" i="1" s="1"/>
  <c r="G11" i="1"/>
  <c r="M11" i="1" s="1"/>
  <c r="G9" i="1"/>
  <c r="M9" i="1" s="1"/>
  <c r="G148" i="1"/>
  <c r="M148" i="1" s="1"/>
  <c r="K148" i="1"/>
  <c r="K149" i="1" s="1"/>
  <c r="E148" i="1"/>
  <c r="G130" i="1"/>
  <c r="M130" i="1" s="1"/>
  <c r="K142" i="1"/>
  <c r="K143" i="1" s="1"/>
  <c r="K144" i="1" s="1"/>
  <c r="E142" i="1"/>
  <c r="E56" i="1"/>
  <c r="K56" i="1"/>
  <c r="L56" i="1"/>
  <c r="L136" i="1"/>
  <c r="L130" i="1"/>
  <c r="L111" i="1"/>
  <c r="L103" i="1"/>
  <c r="L104" i="1"/>
  <c r="L105" i="1"/>
  <c r="L90" i="1"/>
  <c r="L89" i="1"/>
  <c r="L83" i="1"/>
  <c r="L77" i="1"/>
  <c r="L71" i="1"/>
  <c r="L58" i="1"/>
  <c r="L55" i="1"/>
  <c r="L49" i="1"/>
  <c r="L37" i="1"/>
  <c r="L36" i="1"/>
  <c r="L30" i="1"/>
  <c r="L29" i="1"/>
  <c r="L10" i="1"/>
  <c r="K130" i="1"/>
  <c r="E130" i="1"/>
  <c r="E102" i="1"/>
  <c r="K102" i="1"/>
  <c r="K136" i="1"/>
  <c r="K137" i="1" s="1"/>
  <c r="E136" i="1"/>
  <c r="K123" i="1"/>
  <c r="K124" i="1" s="1"/>
  <c r="K125" i="1" s="1"/>
  <c r="E123" i="1"/>
  <c r="K169" i="1" l="1"/>
  <c r="L169" i="1"/>
  <c r="M169" i="1"/>
  <c r="K170" i="1" s="1"/>
  <c r="K138" i="1"/>
  <c r="M106" i="1"/>
  <c r="K176" i="1"/>
  <c r="M183" i="1"/>
  <c r="K131" i="1"/>
  <c r="L176" i="1"/>
  <c r="L12" i="1"/>
  <c r="L31" i="1"/>
  <c r="K183" i="1"/>
  <c r="K184" i="1" s="1"/>
  <c r="M12" i="1"/>
  <c r="M91" i="1"/>
  <c r="M131" i="1"/>
  <c r="K132" i="1" s="1"/>
  <c r="N9" i="1"/>
  <c r="N11" i="1"/>
  <c r="N23" i="1"/>
  <c r="N24" i="1" s="1"/>
  <c r="N30" i="1"/>
  <c r="N37" i="1"/>
  <c r="N49" i="1"/>
  <c r="N50" i="1" s="1"/>
  <c r="N58" i="1"/>
  <c r="N56" i="1"/>
  <c r="N70" i="1"/>
  <c r="N77" i="1"/>
  <c r="N89" i="1"/>
  <c r="N96" i="1"/>
  <c r="N97" i="1" s="1"/>
  <c r="N105" i="1"/>
  <c r="N103" i="1"/>
  <c r="N117" i="1"/>
  <c r="N129" i="1"/>
  <c r="N136" i="1"/>
  <c r="N137" i="1" s="1"/>
  <c r="N148" i="1"/>
  <c r="N149" i="1" s="1"/>
  <c r="L150" i="1" s="1"/>
  <c r="N160" i="1"/>
  <c r="N161" i="1" s="1"/>
  <c r="L162" i="1" s="1"/>
  <c r="N168" i="1"/>
  <c r="N174" i="1"/>
  <c r="N181" i="1"/>
  <c r="N188" i="1"/>
  <c r="N189" i="1" s="1"/>
  <c r="L190" i="1" s="1"/>
  <c r="M160" i="1"/>
  <c r="M161" i="1" s="1"/>
  <c r="K162" i="1" s="1"/>
  <c r="N3" i="1"/>
  <c r="N4" i="1" s="1"/>
  <c r="N10" i="1"/>
  <c r="N17" i="1"/>
  <c r="N18" i="1" s="1"/>
  <c r="N29" i="1"/>
  <c r="N36" i="1"/>
  <c r="N38" i="1" s="1"/>
  <c r="N43" i="1"/>
  <c r="N44" i="1" s="1"/>
  <c r="L45" i="1" s="1"/>
  <c r="N55" i="1"/>
  <c r="N57" i="1"/>
  <c r="N64" i="1"/>
  <c r="N65" i="1" s="1"/>
  <c r="N71" i="1"/>
  <c r="N83" i="1"/>
  <c r="N90" i="1"/>
  <c r="N102" i="1"/>
  <c r="N104" i="1"/>
  <c r="N111" i="1"/>
  <c r="N112" i="1" s="1"/>
  <c r="N123" i="1"/>
  <c r="N124" i="1" s="1"/>
  <c r="N130" i="1"/>
  <c r="N142" i="1"/>
  <c r="N143" i="1" s="1"/>
  <c r="L144" i="1" s="1"/>
  <c r="N154" i="1"/>
  <c r="N155" i="1" s="1"/>
  <c r="N166" i="1"/>
  <c r="N167" i="1"/>
  <c r="N175" i="1"/>
  <c r="N182" i="1"/>
  <c r="L72" i="1"/>
  <c r="K190" i="1"/>
  <c r="L183" i="1"/>
  <c r="M176" i="1"/>
  <c r="K177" i="1" s="1"/>
  <c r="L131" i="1"/>
  <c r="K156" i="1"/>
  <c r="L154" i="1"/>
  <c r="L155" i="1" s="1"/>
  <c r="L4" i="1"/>
  <c r="L38" i="1"/>
  <c r="M149" i="1"/>
  <c r="K150" i="1" s="1"/>
  <c r="L59" i="1"/>
  <c r="L102" i="1"/>
  <c r="L106" i="1" s="1"/>
  <c r="L137" i="1"/>
  <c r="L124" i="1"/>
  <c r="K117" i="1"/>
  <c r="K118" i="1" s="1"/>
  <c r="K119" i="1" s="1"/>
  <c r="E117" i="1"/>
  <c r="K111" i="1"/>
  <c r="K112" i="1" s="1"/>
  <c r="M112" i="1"/>
  <c r="E111" i="1"/>
  <c r="N31" i="1" l="1"/>
  <c r="L32" i="1" s="1"/>
  <c r="N106" i="1"/>
  <c r="L107" i="1" s="1"/>
  <c r="L5" i="1"/>
  <c r="N59" i="1"/>
  <c r="L60" i="1" s="1"/>
  <c r="L39" i="1"/>
  <c r="L125" i="1"/>
  <c r="L156" i="1"/>
  <c r="L138" i="1"/>
  <c r="N176" i="1"/>
  <c r="L177" i="1" s="1"/>
  <c r="N91" i="1"/>
  <c r="N72" i="1"/>
  <c r="L73" i="1" s="1"/>
  <c r="N12" i="1"/>
  <c r="L13" i="1" s="1"/>
  <c r="N169" i="1"/>
  <c r="L170" i="1" s="1"/>
  <c r="N183" i="1"/>
  <c r="L184" i="1" s="1"/>
  <c r="N131" i="1"/>
  <c r="L132" i="1" s="1"/>
  <c r="L117" i="1"/>
  <c r="L118" i="1" s="1"/>
  <c r="N118" i="1"/>
  <c r="K113" i="1"/>
  <c r="L112" i="1"/>
  <c r="L113" i="1" s="1"/>
  <c r="L119" i="1" l="1"/>
  <c r="E57" i="1"/>
  <c r="K57" i="1"/>
  <c r="E58" i="1"/>
  <c r="K58" i="1"/>
  <c r="E104" i="1"/>
  <c r="K104" i="1"/>
  <c r="K105" i="1"/>
  <c r="E105" i="1"/>
  <c r="K103" i="1"/>
  <c r="E103" i="1"/>
  <c r="K96" i="1"/>
  <c r="K97" i="1" s="1"/>
  <c r="K98" i="1" s="1"/>
  <c r="E96" i="1"/>
  <c r="K106" i="1" l="1"/>
  <c r="K107" i="1" s="1"/>
  <c r="L97" i="1"/>
  <c r="K90" i="1"/>
  <c r="E90" i="1"/>
  <c r="K89" i="1"/>
  <c r="E89" i="1"/>
  <c r="K91" i="1" l="1"/>
  <c r="L98" i="1"/>
  <c r="L91" i="1"/>
  <c r="L92" i="1" s="1"/>
  <c r="K92" i="1"/>
  <c r="K83" i="1" l="1"/>
  <c r="K84" i="1" s="1"/>
  <c r="M84" i="1"/>
  <c r="E83" i="1"/>
  <c r="K77" i="1"/>
  <c r="K78" i="1" s="1"/>
  <c r="M78" i="1"/>
  <c r="E77" i="1"/>
  <c r="E11" i="1"/>
  <c r="K11" i="1"/>
  <c r="K71" i="1"/>
  <c r="K72" i="1" s="1"/>
  <c r="M72" i="1"/>
  <c r="E71" i="1"/>
  <c r="E64" i="1"/>
  <c r="E55" i="1"/>
  <c r="E49" i="1"/>
  <c r="E43" i="1"/>
  <c r="E37" i="1"/>
  <c r="E36" i="1"/>
  <c r="E30" i="1"/>
  <c r="E29" i="1"/>
  <c r="E23" i="1"/>
  <c r="E17" i="1"/>
  <c r="E10" i="1"/>
  <c r="E9" i="1"/>
  <c r="E3" i="1"/>
  <c r="K64" i="1"/>
  <c r="K65" i="1" s="1"/>
  <c r="M65" i="1"/>
  <c r="K55" i="1"/>
  <c r="K59" i="1" s="1"/>
  <c r="M59" i="1"/>
  <c r="K49" i="1"/>
  <c r="K50" i="1" s="1"/>
  <c r="M50" i="1"/>
  <c r="K43" i="1"/>
  <c r="K44" i="1" s="1"/>
  <c r="M44" i="1"/>
  <c r="K37" i="1"/>
  <c r="K36" i="1"/>
  <c r="K30" i="1"/>
  <c r="K29" i="1"/>
  <c r="K23" i="1"/>
  <c r="K24" i="1" s="1"/>
  <c r="K25" i="1" s="1"/>
  <c r="K17" i="1"/>
  <c r="K18" i="1" s="1"/>
  <c r="M18" i="1"/>
  <c r="K10" i="1"/>
  <c r="K9" i="1"/>
  <c r="K3" i="1"/>
  <c r="K4" i="1" s="1"/>
  <c r="K5" i="1" s="1"/>
  <c r="K19" i="1" l="1"/>
  <c r="K31" i="1"/>
  <c r="K38" i="1"/>
  <c r="K79" i="1"/>
  <c r="K51" i="1"/>
  <c r="K12" i="1"/>
  <c r="K13" i="1" s="1"/>
  <c r="K60" i="1"/>
  <c r="K66" i="1"/>
  <c r="K73" i="1"/>
  <c r="K85" i="1"/>
  <c r="M31" i="1"/>
  <c r="K32" i="1" s="1"/>
  <c r="N78" i="1"/>
  <c r="L78" i="1"/>
  <c r="L18" i="1"/>
  <c r="L19" i="1" s="1"/>
  <c r="L65" i="1"/>
  <c r="L66" i="1" s="1"/>
  <c r="L84" i="1"/>
  <c r="N84" i="1"/>
  <c r="L50" i="1"/>
  <c r="L51" i="1" s="1"/>
  <c r="K45" i="1"/>
  <c r="L24" i="1"/>
  <c r="L25" i="1" s="1"/>
  <c r="L85" i="1" l="1"/>
  <c r="L79" i="1"/>
  <c r="M38" i="1"/>
  <c r="K39" i="1" s="1"/>
</calcChain>
</file>

<file path=xl/sharedStrings.xml><?xml version="1.0" encoding="utf-8"?>
<sst xmlns="http://schemas.openxmlformats.org/spreadsheetml/2006/main" count="617" uniqueCount="123">
  <si>
    <t>L.p.</t>
  </si>
  <si>
    <t>nazwa / charakterystyka</t>
  </si>
  <si>
    <t>jm</t>
  </si>
  <si>
    <t xml:space="preserve">ilość </t>
  </si>
  <si>
    <t xml:space="preserve">prawo opcji </t>
  </si>
  <si>
    <t>VAT %</t>
  </si>
  <si>
    <t>RAZEM</t>
  </si>
  <si>
    <t xml:space="preserve">suma całkowita z prawem opcji </t>
  </si>
  <si>
    <t>Pakiet 1</t>
  </si>
  <si>
    <t>cena jednostkowa brutto w zł</t>
  </si>
  <si>
    <t>wartość ogółem netto w zł</t>
  </si>
  <si>
    <t>cena jednostkowa netto w zł</t>
  </si>
  <si>
    <t>wartość ogółem brutto w zł</t>
  </si>
  <si>
    <t xml:space="preserve">minimalna ilość do realizacji </t>
  </si>
  <si>
    <t>wartość netto prawo opcji</t>
  </si>
  <si>
    <t>wartość brutto  prawo opcji</t>
  </si>
  <si>
    <t>producent / numer katalogowy</t>
  </si>
  <si>
    <t>szt.</t>
  </si>
  <si>
    <t>Pakiet 2</t>
  </si>
  <si>
    <t>Pakiet 3</t>
  </si>
  <si>
    <t>Pakiet 4</t>
  </si>
  <si>
    <t>Pakiet 5</t>
  </si>
  <si>
    <t>Pakiet 6</t>
  </si>
  <si>
    <t>Pakiet 7</t>
  </si>
  <si>
    <t>Pakiet 8</t>
  </si>
  <si>
    <t>materace do łóżek szpitalnych</t>
  </si>
  <si>
    <t>pokrowce na materace do łóżek szpitalnych</t>
  </si>
  <si>
    <t>Pakiet 9</t>
  </si>
  <si>
    <t>Pakiet 10</t>
  </si>
  <si>
    <t>termometry bezdotykowe</t>
  </si>
  <si>
    <t>Pakiet 11</t>
  </si>
  <si>
    <t>termometry lodówkowe</t>
  </si>
  <si>
    <t>Zapinki do worków koszy kompatybilnych z wózkami w pozycjach 1 i 2.</t>
  </si>
  <si>
    <r>
      <rPr>
        <b/>
        <sz val="12"/>
        <color theme="1"/>
        <rFont val="Tahoma"/>
        <family val="2"/>
        <charset val="238"/>
      </rPr>
      <t xml:space="preserve">Wielofunkcyjny wózek oddziałowy
</t>
    </r>
    <r>
      <rPr>
        <sz val="12"/>
        <color theme="1"/>
        <rFont val="Tahoma"/>
        <family val="2"/>
        <charset val="238"/>
      </rPr>
      <t>Wymiary: 965x425x905 mm
Metalowy szkielet lakierowany
proszkowo, wyjmowana
nierdzewna taca, wyjmowane
pojemniki tworzywowe, worek
foliowy z przykryciem, druciany
kosz, cztery antystatyczne kółka
jezdne, w tym dwa z blokadą.</t>
    </r>
  </si>
  <si>
    <r>
      <rPr>
        <b/>
        <sz val="12"/>
        <color theme="1"/>
        <rFont val="Tahoma"/>
        <family val="2"/>
        <charset val="238"/>
      </rPr>
      <t xml:space="preserve">Wielofunkcyjny wózek oddziałowy
</t>
    </r>
    <r>
      <rPr>
        <sz val="12"/>
        <color theme="1"/>
        <rFont val="Tahoma"/>
        <family val="2"/>
        <charset val="238"/>
      </rPr>
      <t>Wymiary: 645x425x905 mm
Metalowy szkielet lakierowany
proszkowo, wyjmowane
pojemniki tworzywowe, worek
foliowy z przykryciem, druciany
kosz, cztery antystatyczne kółka
jezdne, w tym dwa z blokadą.</t>
    </r>
  </si>
  <si>
    <r>
      <rPr>
        <b/>
        <sz val="12"/>
        <color theme="1"/>
        <rFont val="Tahoma"/>
        <family val="2"/>
        <charset val="238"/>
      </rPr>
      <t xml:space="preserve">Wózek do czystej i brudnej bielizny: 
</t>
    </r>
    <r>
      <rPr>
        <sz val="12"/>
        <color theme="1"/>
        <rFont val="Tahoma"/>
        <family val="2"/>
        <charset val="238"/>
      </rPr>
      <t>1x szafka z drzwiczkami i zamkiem, 2x półka, 2 xstelaż do worka na brudną bieliznę 
WYKONANIE: w całości ze stali kwasoodpornej gat. 0H18N9; regulowana wysokość półki; obręcz wyposażona w klipsy zaciskowe zabezpieczające przed zsunięciem się worka; pokrywa podnoszona ręcznie, wyposażony w wysoce mobilne koła w obudowie z tworzywa sztucznego o średnicy 100 mm, w tym dwa z blokadą, odboje na narożach podstawy 
- uchwyt do prowadzenia 
Wymiary: 1050x580x1080 mm 
wymiary półki: 500x480 mm 
wymiary szafki: 540x520x910 mm 
wymiary użytkowe szafki: 480x515x735 mm [szerokośćxgłębokośćxwysokość]</t>
    </r>
  </si>
  <si>
    <r>
      <rPr>
        <b/>
        <sz val="12"/>
        <color theme="1"/>
        <rFont val="Tahoma"/>
        <family val="2"/>
        <charset val="238"/>
      </rPr>
      <t xml:space="preserve">Wózek inwalidzki siedzący poszerzony, 
</t>
    </r>
    <r>
      <rPr>
        <sz val="12"/>
        <color theme="1"/>
        <rFont val="Tahoma"/>
        <family val="2"/>
        <charset val="238"/>
      </rPr>
      <t>Wózek inwalidzki ręczny na podwójnym krzyżaku wzmocniony szer.55 cm z podłokietnikami, uchylne i demontowalne podnóżki, oparcie i siedzisko wykonane są z oddychającej tkaniny nadającej się do dezynfekcji, konstrukcja wózka charakteryzująca się lekkością i odpornością na korozję</t>
    </r>
  </si>
  <si>
    <r>
      <rPr>
        <b/>
        <sz val="12"/>
        <color theme="1"/>
        <rFont val="Tahoma"/>
        <family val="2"/>
        <charset val="238"/>
      </rPr>
      <t xml:space="preserve">Podstawowy wózek transportowy 
</t>
    </r>
    <r>
      <rPr>
        <sz val="12"/>
        <color theme="1"/>
        <rFont val="Tahoma"/>
        <family val="2"/>
        <charset val="238"/>
      </rPr>
      <t>Wózek przeznaczony do transportu pacjentów wewnątrz szpitala.
Konstrukcja wózka wykonana z profili stalowych pokrytych lakierem proszkowym, odpornym na promieniowanie UV, uszkodzenia mechaniczne,
dezynfekcje i środki czyszczące. Konstrukcja lekka, co ułatwia manewrowanie wózkiem. Leże dwusegmentowe, wypełnione płytą HPL, prześwietlalne dla promieni RTG. Regulacja wysokości leża realizowana za pomoca pompy hydraulicznej. Segment oparcia pleców posiada w standardzie regulacje realizowaną przy pomocy mechanizmu zapadkowego. Układ jezdny wózka składa sie z czterech kół z indywidualną blokadą każdego koła. 
Wyposażenie standardowe:
1. Cztery odboje dla ochrony przed uderzeniami,
2. Zdejmowany materac wykonany z pianki poliuretanowej
pokryty skajem. Leże wykonane z płyty HPL
3. Składane poręcze boczne ze stali nierdzewnej,
które nie przekraczają szerokości leża z odbojami
4. Uchwyty do pchania ze stali nierdzewnej
5. Cztery koła jezdne z indywidualną blokadą
6. Dzwignia do regulacji wysokości
7. Wieszak kroplówki (lakierowany, górna część wieszaka
chromowana lub ze stali nierdzewnej)
całkowita długość: 2040 mm
całkowita szerokość: 750 mm
długość leża: 1900 mm
szerokość leża: 600 mm
maksymalne obciążenie: 180 kg</t>
    </r>
  </si>
  <si>
    <r>
      <t xml:space="preserve">Materac kompatybilny z wózkiem z pozycji 1
</t>
    </r>
    <r>
      <rPr>
        <sz val="12"/>
        <color theme="1"/>
        <rFont val="Tahoma"/>
        <family val="2"/>
        <charset val="238"/>
      </rPr>
      <t>w pokrowcu nadającym się do dezynfekcji</t>
    </r>
  </si>
  <si>
    <r>
      <t xml:space="preserve">Pokrowiec paroprzepuszczalny (oddychający), nieprzemakalny,zmywalny,
</t>
    </r>
    <r>
      <rPr>
        <sz val="12"/>
        <color theme="1"/>
        <rFont val="Tahoma"/>
        <family val="2"/>
        <charset val="238"/>
      </rPr>
      <t>wymiary: 200x90x12cm
kolory pokrowców do wyboru m.in.: beżowy, granatowy
Posiada zamek błyskawiczny zabezpieczony listwą - łatwe zdejmowanie do prania.
Pokrowiec można prać w temp. do 95 stopni Celsjusza.
Pokrowiec można dezynfekować, można czyścić szmatką, gąbką itp, w szybki i higieniczny sposób można usunąć zanieczyszczenia z powierzchni materaca.
Paroprzepuszczalność.
Można myć pacjenta na materacu.
Posiada atest niepalności.
Nieprzemakalny i oddychający. Para nie jest kumulowana na powierzchni pokrowca (oraz materaca), ale bezpiecznie odprowadzana, co zmniejsza ryzyko odparzeń i odleżyn.
Hypoalergiczna powłoka z poliuretanu (właściwości antybakteryjne i antygrzybiczne).
Antypoślizgowy - zapewnia stabilizację prześcieradła na materacu, nie roluje się pod ciałem pacjenta.</t>
    </r>
  </si>
  <si>
    <t>Pakiet 12</t>
  </si>
  <si>
    <t>ramki na karty gorączkowe</t>
  </si>
  <si>
    <r>
      <t xml:space="preserve">Ramka do kart gorączkowych z ochroną danych osobowych
</t>
    </r>
    <r>
      <rPr>
        <sz val="12"/>
        <color theme="1"/>
        <rFont val="Tahoma"/>
        <family val="2"/>
        <charset val="238"/>
      </rPr>
      <t>wymiar: 320x200 mm
materiał: twarde PCV, wzmocnione nitami
grubość: 2 mm
kolor: biały
szczelina na kartę: 8 mm
zaczep do szczytu łóżka: 35 mm</t>
    </r>
  </si>
  <si>
    <t>Pakiet 13</t>
  </si>
  <si>
    <t>piłki rehabilitacyjne</t>
  </si>
  <si>
    <t>Pakiet 14</t>
  </si>
  <si>
    <r>
      <t xml:space="preserve">Półwałek ortopedyczny do rehabilitacji i ćwiczeń:
</t>
    </r>
    <r>
      <rPr>
        <sz val="12"/>
        <color theme="1"/>
        <rFont val="Tahoma"/>
        <family val="2"/>
        <charset val="238"/>
      </rPr>
      <t>pianka zmywalna odporna na odkształcenia,
tapicerka z wysokiej jakości materiału skóropodobnego,
optymalny rozmiar pozwalający na wszechstronne zastosowanie,
pokrowiec odporny na działanie olejków, alkoholu i płynów do dezynfekcji,
łatwy w czyszczeniu,
produkt atestowany.
Materiał półwałka: pianka poliuretanowa
Materiał tapicerki: skóropodobny materiał powlekany PCW
Standardowy rozmiar: 60x30x15</t>
    </r>
  </si>
  <si>
    <r>
      <t xml:space="preserve">Wałek ortopedyczny rehabilitacyjny z pianki:
</t>
    </r>
    <r>
      <rPr>
        <sz val="12"/>
        <color theme="1"/>
        <rFont val="Tahoma"/>
        <family val="2"/>
        <charset val="238"/>
      </rPr>
      <t>pianka zmywalna odporna na odkształcenia,
tapicerka z wysokiej jakości materiału skóropodobnego,
optymalny rozmiar pozwalający na wszechstronne zastosowanie,
pokrowiec odporny na działanie olejków, alkoholu i płynów do dezynfekcji,
łatwy w czyszczeniu,
produkt atestowany.
Materiał półwałka: pianka poliuretanowa
Materiał tapicerki: skóropodobny materiał powlekany PCW
Standardowy rozmiar: 20x60</t>
    </r>
  </si>
  <si>
    <t>Pakiet 15</t>
  </si>
  <si>
    <r>
      <t xml:space="preserve">Krążek przeciwodleżynowy 
</t>
    </r>
    <r>
      <rPr>
        <sz val="12"/>
        <color theme="1"/>
        <rFont val="Tahoma"/>
        <family val="2"/>
        <charset val="238"/>
      </rPr>
      <t>stosowany w profilaktyce oraz leczeniu już powstałych odleżyn.
Rozmiar Ø 15 x 5 cm, z otworem 7 cm
Właściwości produktu:
Wykonany z pianki w pokrowcu z bawełnianej tkaniny frotté zapinanej na zamek błyskawiczny, pokrowiec krążka można zdejmować i prać.</t>
    </r>
  </si>
  <si>
    <t>pozycjonery pacjenta</t>
  </si>
  <si>
    <t>Pakiet 16</t>
  </si>
  <si>
    <t>Pakiet 17</t>
  </si>
  <si>
    <t>Pakiet 18</t>
  </si>
  <si>
    <r>
      <t xml:space="preserve">Stojak na kroplówki
</t>
    </r>
    <r>
      <rPr>
        <sz val="12"/>
        <color theme="1"/>
        <rFont val="Tahoma"/>
        <family val="2"/>
        <charset val="238"/>
      </rPr>
      <t>Podstawa 5-ramienna, lakierowana proszkowo,
wysuwany wieszak chromowany z możliwością regulacji wysokości,
głowica z 2 haczykami,
wersja na kółkach – 5 anstystatycznych kółek jezdnych, w tym 2 z hamulcem.</t>
    </r>
  </si>
  <si>
    <t>stojaki na kroplówki z listwą zasilającą</t>
  </si>
  <si>
    <t>Pakiet 19</t>
  </si>
  <si>
    <t>Pakiet 20</t>
  </si>
  <si>
    <r>
      <t xml:space="preserve">Fotel transportowy siedzący dla pacjentów
</t>
    </r>
    <r>
      <rPr>
        <sz val="12"/>
        <color theme="1"/>
        <rFont val="Tahoma"/>
        <family val="2"/>
        <charset val="238"/>
      </rPr>
      <t>Minimalne wyposażenie:
•  Podłokietniki wspomagające wstawanie
•  Odchylany podnóżek z funkcją składania
•  Hamulec centralny uruchamiany jednym
dotknięciem
•  Koła przeciwwywrotne
•  Uchwyt na kartę pacjenta
•  Wytłaczany plastik, projekt bezszwowy
•  Możliwość czyszczenia myjkami
ciśnieniowymi
•  Sztywna, stalowa rama pokryta ochronną
farbą antykorozyjną nanoszoną proszkowo
•  Konstrukcja umożliwiająca łatwe składowanie
•  Żółte dźwignie aktywacyjne
•  Części zamocowane na stałe
Długość całkowita 102,1 cm 
Szerokość całkowita 71,8 cm
Szerokość siedziska 54,6 cm</t>
    </r>
  </si>
  <si>
    <r>
      <t xml:space="preserve">Krążek pod głowę dla młodzieży (140 x 35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</si>
  <si>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Krążek pod głowę dla dzieci (90 x 20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</si>
  <si>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Krążek pod głowę dla dorosłych (200 x 45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</si>
  <si>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Profilowany pozycjoner głowy i szyi 264x220x64 mm (±10mm)
</t>
    </r>
    <r>
      <rPr>
        <sz val="12"/>
        <color theme="1"/>
        <rFont val="Tahoma"/>
        <family val="2"/>
        <charset val="238"/>
      </rPr>
      <t>Szczegółowy opis minimalnych paramterów: pozycjonery wykonane z medycznego siloksanowego elastomeru, antypoślizgowego, zapewniającego pełną stabilizacją na stole operacyjnym, rozkładające ciężar ciała i obniżające nacisk powierzchniowy do bezpiecznego poziomu, zapewniający cyrkulację powietrza,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możliwość sterylizacji w autoklawie w temp. 134oC, nieprzewodzące ładunków elektrycznych, wolne od lateksu, możliwość ochłodzenia pozycjonera do temperatury – 12˚C, możliwość ogrzania pozycjonera do temperatury maksimum 40˚C, możliwość użycia pozycjonerów z materacami grzewczymi, oznaczenie CE</t>
    </r>
  </si>
  <si>
    <r>
      <t xml:space="preserve">Stojak kroplówki z regulacją wysokości w zakresie: 1320-2150 mm, przystosowany do instalacji pompy infuzyjnej
</t>
    </r>
    <r>
      <rPr>
        <sz val="12"/>
        <color theme="1"/>
        <rFont val="Tahoma"/>
        <family val="2"/>
        <charset val="238"/>
      </rPr>
      <t>WYKONANIE:
- podstawa z tworzywa sztucznego, pięcioramienna na kółkach w obudowie z tworzywa sztucznego o średnicy 50 mm (czarne), w tym trzy z blokadą; średnica podstawy: 575 mm
- kolumna zewnętrzna z rury ze stali kwasoodpornej gat. 0H18N9 o średnicy 25 mm
- kolumna wewnętrzna z rury ze stali kwasoodpornej gat. 0H18N9 o średnicy 16 mm
- głowica na 4 haczyki ze stali kwasoodpornej gat. 0H18N9.</t>
    </r>
  </si>
  <si>
    <r>
      <t xml:space="preserve">Stojak kroplówki z regulacją wysokości w zakresie: 1320-2150 mm, przystosowany do instalacji pompy infuzyjnej; stojak z wyposażeniem
</t>
    </r>
    <r>
      <rPr>
        <sz val="12"/>
        <color theme="1"/>
        <rFont val="Tahoma"/>
        <family val="2"/>
        <charset val="238"/>
      </rPr>
      <t xml:space="preserve">WYKONANIE:
- podstawa z tworzywa sztucznego, pięcioramienna na kółkach w obudowie z tworzywa sztucznego o średnicy 50 mm (czarne), w tym trzy z blokadą; średnica podstawy: 575 mm
- kolumna zewnętrzna z rury ze stali kwasoodpornej gat. 0H18N9 o średnicy 25 mm
- kolumna wewnętrzna z rury ze stali kwasoodpornej gat. 0H18N9 o średnicy 16 mm
- głowica na 4 haczyki ze stali kwasoodpornej gat. 0H18N9
Wyposażenie dodatkowe:
</t>
    </r>
    <r>
      <rPr>
        <b/>
        <sz val="12"/>
        <color theme="1"/>
        <rFont val="Tahoma"/>
        <family val="2"/>
        <charset val="238"/>
      </rPr>
      <t>- listwa zasilająca na 5 gniazd z adapterem</t>
    </r>
  </si>
  <si>
    <r>
      <t xml:space="preserve">CIŚNIENIOMIERZ elektroniczny naramienny z mankietem, automatyczny pomiar bez użycia słuchawek
</t>
    </r>
    <r>
      <rPr>
        <sz val="12"/>
        <color theme="1"/>
        <rFont val="Tahoma"/>
        <family val="2"/>
        <charset val="238"/>
      </rPr>
      <t>Opis produktu:
Pomiar ciśnienia krwi i pulsu
System wykrywania arytmii PAD
Pamięć 30 pomiarów
Optymalny dobór ciśnienia w mankiecie
Klasyfikacja ryzyka wg WHO
Mankiet rozm. M (22 - 32 cm)
Testowany klinicznie
Dane techniczne:
Typ ciśnieniomierza: automatyczny naramienny
Metoda pomiaru: oscylometryczna odpowiadająca metodzie Korotkoff'a
Rozdzielczość pomiaru: 1 mmHg
Zakres pomiaru ciśnienia: od 20 do 280(mmHg)
Zakres pomiaru tętna: od 40 do 200 (uderzeń/min)
Dokładność pomiaru ciśnienia: +/- 3 mmHg
Dokładność pomiaru tętna: +/- 5% odczytu
Pamięć: co najmniej 30 pomiarów
Mankiet: rozm. M 22 - 32 cm
Waga: 375 g (z bateriami)
Wymiary: 12,0 x 8,7 x 5,9 cm
Zasilanie: 4 baterie alkaliczne AA lub zasilacz sieciowy 6V / 600mA
Wyłączanie automatyczne: tak
Wskaźnik niskiego poziomu baterii: tak
Minimalne wyposażenie:
Mankiet M (22-32 cm)
Komplet baterii
Zasilacz
Instrukcja obsługi po polsku</t>
    </r>
  </si>
  <si>
    <r>
      <t xml:space="preserve">TERMOMETR bezdotykowy medyczny lekarski elektroniczny, do czoła do wielokrotnego pomiaru w krótkich odstępach czasowych
</t>
    </r>
    <r>
      <rPr>
        <sz val="12"/>
        <color theme="1"/>
        <rFont val="Tahoma"/>
        <family val="2"/>
        <charset val="238"/>
      </rPr>
      <t>Opis produktu:
Łatwy w czyszczeniu czujnik
Umożliwia szybki i precyzyjny odczyt temperatury ciała, otoczenia oraz obiektów
Wygodny w użyciu
Zapisuje w pamięci 30 ostatnich wyników
W zestawie praktyczne etui do przechowywania urządzenia
Podświetlany kolorowy wyświetlacz
Podświetlenie miejsca pomiaru
Alarm gorączki
Posiada zamykane etui, które zabezpiecza go w transporcie.
Dane techniczne:
Dźwiękowy alarm gorączki (przy temp. większej lub równej 37,5 st. C)
Zakres pomiaru: temperatura ciała: 34-42,2 st. C; temperatura przedmiotów: 0-100 st. C
Dokładność: 0,2 st. C w zakresie 36-39 st. C
Pamięć: 30 pomiarów
Rozdzielność wyświetlacza: 0,1st.C/F
Baterie: 2 x AAA 1,5 V (w komplecie)
Waga: 81 g
Wymiary: 150x40x39 mm
Automatyczne wyłączanie: 1 min.
Wyświetlacz LCD, czterocyfrowy
Podświetlenie ekranu
Trwałość baterii: 3000 pomiarów
Normy: EN12470-5:2003; IEC 60601-1; IEC 60601-1-2
Wskaźnik zużycia baterii
Podstawowe wyposażenie:
Etui
2 baterie AAA
Instrukcja w języku polskim</t>
    </r>
  </si>
  <si>
    <r>
      <t xml:space="preserve">Stolik do rozwożenia leków: 2x blat (4 tace) z przegródkami, 2x uchylne miski każda o średnicy 220 mm poj. 2,5l
</t>
    </r>
    <r>
      <rPr>
        <sz val="12"/>
        <color theme="1"/>
        <rFont val="Tahoma"/>
        <family val="2"/>
        <charset val="238"/>
      </rPr>
      <t>WYKONANIE: 
w całości ze stali kwasoodpornej gat. 0H18N9,
wyposażony w koła w obudowie stalowej ocynkowanej o średnicy 75 mm, w tym dwa z blokadą,
blat w formie 2 wyjmowanych tac, przegródki do leków z tworzywa sztucznego,
miski uchylne ze stali nierdzewnej
Wymiary całkowite: 680x430x890 mm [szerokośćxgłębokośćxwysokość]</t>
    </r>
  </si>
  <si>
    <t>Pakiet 21</t>
  </si>
  <si>
    <r>
      <t xml:space="preserve">Mankiet uniwersalny do ciśnieniomierza na ramię 22-32cm 
</t>
    </r>
    <r>
      <rPr>
        <sz val="12"/>
        <color theme="1"/>
        <rFont val="Tahoma"/>
        <family val="2"/>
        <charset val="238"/>
      </rPr>
      <t>pasujący do wszystkich ciśnieniomierzy automatycznych i półautomatycznych i jednowężykowych.</t>
    </r>
  </si>
  <si>
    <r>
      <t xml:space="preserve">Mankiet do ciśnieniomierza na ramię M-L 22-42cm 
</t>
    </r>
    <r>
      <rPr>
        <sz val="12"/>
        <color theme="1"/>
        <rFont val="Tahoma"/>
        <family val="2"/>
        <charset val="238"/>
      </rPr>
      <t>pasujący do wszystkich ciśnieniomierzy automatycznych i półautomatycznych i jednowężykowych.</t>
    </r>
  </si>
  <si>
    <r>
      <t xml:space="preserve">Mankiet do ciśnieniomierza na ramię L-XL 32-52cm 
</t>
    </r>
    <r>
      <rPr>
        <sz val="12"/>
        <color theme="1"/>
        <rFont val="Tahoma"/>
        <family val="2"/>
        <charset val="238"/>
      </rPr>
      <t>pasujący do wszystkich ciśnieniomierzy automatycznych i półautomatycznychi i jednowężykowych.</t>
    </r>
  </si>
  <si>
    <t>Pakiet 22</t>
  </si>
  <si>
    <t>mobilne parawany teleskopowe z zasłoną</t>
  </si>
  <si>
    <r>
      <t xml:space="preserve">Parawan teleskopowy mobilny z zasłonką
</t>
    </r>
    <r>
      <rPr>
        <sz val="12"/>
        <color theme="1"/>
        <rFont val="Tahoma"/>
        <family val="2"/>
        <charset val="238"/>
      </rPr>
      <t>WYKONANIE:
- podstawa i maszt ze stali kwasoodpornej gat. 0H18N9; podstawa wyposażona w koła w obudowie stalowej ocynkowanej o średnicy 75 mm, wszystkie z blokadą
- wysięgnik wykonany ze stali kwasoodpornej gat. 0H18N9; składa się z dopasowanych do siebie, nierozłącznych i wysuwanych teleskopowo czterech elementów rurowych, wyposażony w uchwyty zasłonki Wymiary:
- szerokość w stanie złożonym: 700 mm
- szerokość w stanie rozłożonym: 2000 mm
Wymiary podstawy: 730 x 430 mm [szerokośćxgłębokość]
Wysokość całkowita: 1700 mm
Zasłonka (do wyboru):
- z materiału - poliester z wodoodporną powłoką - w kolorze miętowym, żółtym, niebieskim, białym, beżowym, zielonym, szarym
- zmywalna PCV - niebieska, biała, beżowa</t>
    </r>
  </si>
  <si>
    <r>
      <t xml:space="preserve">Piłka antystresowa rehabilitacyjna, gładka kula
</t>
    </r>
    <r>
      <rPr>
        <sz val="12"/>
        <color theme="1"/>
        <rFont val="Tahoma"/>
        <family val="2"/>
        <charset val="238"/>
      </rPr>
      <t>Różne kolory
Materiał: Poliuretan
Wymiary: Ø6 CM</t>
    </r>
  </si>
  <si>
    <t>Pakiet 23</t>
  </si>
  <si>
    <r>
      <rPr>
        <b/>
        <sz val="12"/>
        <color theme="1"/>
        <rFont val="Tahoma"/>
        <family val="2"/>
        <charset val="238"/>
      </rPr>
      <t xml:space="preserve">Wózek anestezjologiczny: konstrukcja wózka z anodowanego aluminium (ściany wzmocnione trójwarstwowe); blat z ABS z podniesionymi brzegami z 3 stron stanowiącymi rączki do prowadzenia wózka; 4 szuflady (3 szt. o wys. 156 h cm, 1 szt. o wys. 236 h mm) z natryskowo formowanego tworzywa ABS (bez szczelin i łączeń) o wym. 417x470mm, z rączką na całej długości z miejscem na opis i oznaczeniem kolorem (11 kolorów nakładek do wyboru); szuflady z pełnym wysuwem, wyjmowane, samozamykające się, obciążenie szuflady do 45 kg; centralny zamek szuflad na kluczyk. </t>
    </r>
    <r>
      <rPr>
        <sz val="12"/>
        <color theme="1"/>
        <rFont val="Tahoma"/>
        <family val="2"/>
        <charset val="238"/>
      </rPr>
      <t xml:space="preserve">Organizery do szuflad: do 1 szuflady o wys. 156 mm. organizery na poszczególne ampułki, do 2 szuflad o wys. 156 mm zestaw pojemników z podziałkami.
Lewa strona: trzy uchylne kieszenie boczne; półka pomocnicza wysuwana.
Prawa strona: dwie szyny na akcesoria (z regulacją wysokości); na szynach kosz na odpady otwierany kolanem o poj. 20 litórw
Nadstawka z 2 szynami (szyny z regulacją wysokości) - na szynach zestawy uchylnych pojemników 6 szt., 5 szt. 
Odbój całej wokół podstawy wózka z ABS; 4 podwójne koła jezdne śr. 125 mm, w tym 2 z hamulcem; przybliżone wymiary (bez wyposażenia): 662x594x1045h mm, wys. z nadstawką 1690 mm; </t>
    </r>
    <r>
      <rPr>
        <b/>
        <sz val="12"/>
        <color theme="1"/>
        <rFont val="Tahoma"/>
        <family val="2"/>
        <charset val="238"/>
      </rPr>
      <t>ściany boczne i tył wózka malowane proszkowo (6 kolorów do wyboru)</t>
    </r>
  </si>
  <si>
    <r>
      <t xml:space="preserve">Materac w pokrowcu zmywalnym, paroprzepuszczalnym,
</t>
    </r>
    <r>
      <rPr>
        <sz val="12"/>
        <color theme="1"/>
        <rFont val="Tahoma"/>
        <family val="2"/>
        <charset val="238"/>
      </rPr>
      <t>wymiary: 200x88x10cm,
kolory pokrowców do wyboru m.in.: beżowy, granatowy.
Materac z pianki poliuretanowej dopasowany do ramy leża o wysokości 10 cm. Pokrowiec na materac zdejmowany, wyposażony w zamek błyskawiczny (zapięcie z 2 stron w kształcie litery L). Pokrowiec z włókna tekstylnego pokrytego poliuretanem, odporny na przemakanie i zanieczyszczenia, paro-przepuszczalny, odporny na ścieranie. Łatwy do dezynfekcji i prania, nie zmieniający swych parametrów
pod wpływem środków chemicznych i wysokiej temperatury.</t>
    </r>
  </si>
  <si>
    <r>
      <rPr>
        <b/>
        <sz val="12"/>
        <color theme="1"/>
        <rFont val="Tahoma"/>
        <family val="2"/>
        <charset val="238"/>
      </rPr>
      <t xml:space="preserve">Wózek do przewożenia chorych z leżem dwusegmentowym
</t>
    </r>
    <r>
      <rPr>
        <sz val="12"/>
        <color theme="1"/>
        <rFont val="Tahoma"/>
        <family val="2"/>
        <charset val="238"/>
      </rPr>
      <t>Wysokość leża można regulować hydraulicznie za pomocą dźwigni nożnej. 
- 2 segmenty 
wyposażony w:
* poręcze boczne - 2 szt.
* prowadnice na kasetę RTG
* wieszak kroplówki - 1 szt.
* krążki odbojowe dwuosiowe - 6 szt.
* materac - 1 szt.
Wymiary zewnętrzne ok. 87 × 218,5 cm
Wymiary leża (wymiary materaca) ok. 70 × 200 cm
Wysokość materaca ok. 10 cm
Bezpieczne obciążenie robocze ok. 200 kg
Maksymalny udźwig ok. 250 kg
Prześwit do podłogi
przy najniższej pozycji leża ok. 9 cm
Waga całkowita ok. 130 kg
Podział sekcji leża: 2-segmentowe ok. 74 cm – 117,5 cm
Wysokość zabezpieczenia barierek
bocznych ok. 35 cm
Kąt przechyłu Trendelenburga ok. 0 – 12°
Kąt przechyłu anty-
Trendelenburga ok. 0 – 12°
Zakres regulacji wysokości leża ok. 47 – 79 cm
Kąt odchylenia oparcia pleców ok. 0 – 70°</t>
    </r>
  </si>
  <si>
    <t>Pakiet 24</t>
  </si>
  <si>
    <t>stelaże na worki na blok operacyjny</t>
  </si>
  <si>
    <r>
      <rPr>
        <b/>
        <sz val="12"/>
        <color theme="1"/>
        <rFont val="Tahoma"/>
        <family val="2"/>
        <charset val="238"/>
      </rPr>
      <t xml:space="preserve">Stelaż z uchwytem na worki na odpady, wykonany ze stali nierdzewnej </t>
    </r>
    <r>
      <rPr>
        <sz val="12"/>
        <color theme="1"/>
        <rFont val="Tahoma"/>
        <family val="2"/>
        <charset val="238"/>
      </rPr>
      <t>- konstrukcja z rurki Ø 20 mm. Otwieranie za pomocą pedału, pełniącego jednocześnie funkcję centralnego hamulca. Samozamykający się uchwyt na worki wykonany z polipropylenu (kolor bambusowo-zielony), łatwo wyjmowany w celu dezynfekcji. Podstawa z tworzywa sztucznego w kolorze bambusowo-zielonym. Przeznaczony do worków o pojemności 70-120 litrów. Wyposażony w 4 kółka Ø 80 mm. Wymiary 590x500x980 h mm.</t>
    </r>
  </si>
  <si>
    <t>Pakiet 25</t>
  </si>
  <si>
    <t>stoliki na narzędzia</t>
  </si>
  <si>
    <r>
      <rPr>
        <b/>
        <sz val="12"/>
        <color theme="1"/>
        <rFont val="Tahoma"/>
        <family val="2"/>
        <charset val="238"/>
      </rPr>
      <t xml:space="preserve">Stolik na narzędzia chirurgiczne typu Mayo ze stali nierdzewnej. </t>
    </r>
    <r>
      <rPr>
        <sz val="12"/>
        <color theme="1"/>
        <rFont val="Tahoma"/>
        <family val="2"/>
        <charset val="238"/>
      </rPr>
      <t xml:space="preserve">Podstawa jezdna na czterech antystatycznych podwójnych kołach o średnicy 75 mm w tym dwa koła z hamulcami. Blat obrotowy o 360º z blokadą śrubową. Blat o zmiennej wysokości ustawienia regulowanej hydraulicznie (za pomocą pedału) w zakresie 830-1170 mm. Blat stolika o wymiarach 700x500mm zdejmowany z podstawy, z podwyższonym zewnętrznym rantem. Maksymalne obciążenie 30 kg. Wymiary: 700x500x830(wys.) mm </t>
    </r>
  </si>
  <si>
    <t>Pakiet 26</t>
  </si>
  <si>
    <t>wanny dezynfekcyjne</t>
  </si>
  <si>
    <t>stoliki do rozwożenia leków i do pakietowania</t>
  </si>
  <si>
    <r>
      <t xml:space="preserve">Stół do pakietowania o dł. 1000mm; 2xblat
</t>
    </r>
    <r>
      <rPr>
        <sz val="12"/>
        <color theme="1"/>
        <rFont val="Tahoma"/>
        <family val="2"/>
        <charset val="238"/>
      </rPr>
      <t>WYKONANIE: w całości ze stali kwasoodpornej gat. 0H18N9, 2xblat prosty, 2xszyna instrumentalna 25x10 mm, stanowiąca stały element konstrukcji, stół, wyposażony w koła w obudowie z tworzywa sztucznego o średnicy 125mm (szare), wszystkie koła z blokadą
Wymiary: 1000x700x850 mm 
Wymiary blatu górnego: 1000x700 mm
Wymiary blatu dolnego: 954x654 mm [szerokośćxgłębokośćxwysokość]</t>
    </r>
  </si>
  <si>
    <r>
      <rPr>
        <b/>
        <sz val="12"/>
        <color theme="1"/>
        <rFont val="Tahoma"/>
        <family val="2"/>
        <charset val="238"/>
      </rPr>
      <t xml:space="preserve">Wanienka do dezynfekcji (pojemność 5L) narzędzi kompatybilna ze wszystkimi środkami myjąco-dezynfekującymi. 
</t>
    </r>
    <r>
      <rPr>
        <sz val="12"/>
        <color theme="1"/>
        <rFont val="Tahoma"/>
        <family val="2"/>
        <charset val="238"/>
      </rPr>
      <t>Wanienka nie przebarwia się po użyciu stosowanych preparatów. Duża odporność mechaniczna oraz estetyczna budowa.
Szybki demontaż części ruchomych.
Przedziałka na ściance działowej.
W zestawie pokrywa oraz wewnętrzne sito.</t>
    </r>
  </si>
  <si>
    <r>
      <t xml:space="preserve">Wanienka do dezynfekcji (pojemność 10L) narzędzi kompatybilna ze wszystkimi środkami myjąco-dezynfekującymi. 
</t>
    </r>
    <r>
      <rPr>
        <sz val="12"/>
        <color theme="1"/>
        <rFont val="Tahoma"/>
        <family val="2"/>
        <charset val="238"/>
      </rPr>
      <t>Wanienka nie przebarwia się po użyciu stosowanych preparatów. Duża odporność mechaniczna oraz estetyczna budowa.
Szybki demontaż części ruchomych.
Przedziałka na ściance działowej.
W zestawie pokrywa oraz wewnętrzne sito.</t>
    </r>
  </si>
  <si>
    <r>
      <t xml:space="preserve">Wanna dezynfekcyjna 30 L z kranikiem
</t>
    </r>
    <r>
      <rPr>
        <sz val="12"/>
        <color theme="1"/>
        <rFont val="Tahoma"/>
        <family val="2"/>
        <charset val="238"/>
      </rPr>
      <t>wanna z polipropylenu, wkładka-sito, przycisk do narzędzi korek odpływowy, pokrywa,
barwa: biała,
pojemność użytkowa: 30 L.
podziałka na ściance wewnętrznej
Wymiary:
zewnętrzne: A x B x H = 620 x 405 x 240 mm.
wewnętrzne: A x B x H = 560 x 370 x 223 mm.
wewnętrzne sita: A x B x H = 550 x 359 x 200 mm.
łatwy demontaż części składowych - łatwe utrzymanie w czystości,
prosta i estetyczna budowa,
odporność mechaniczna,
nie przebarwiają się w czasie stosowania różnych preparatów,
sito umożliwiające wyjęcie dezynfekowanych narzędzi z roztworu w celu płukania ich pod wodą.</t>
    </r>
  </si>
  <si>
    <t>Pakiet 27</t>
  </si>
  <si>
    <r>
      <rPr>
        <b/>
        <sz val="12"/>
        <color theme="1"/>
        <rFont val="Tahoma"/>
        <family val="2"/>
        <charset val="238"/>
      </rPr>
      <t xml:space="preserve">Podest pomarańczowy </t>
    </r>
    <r>
      <rPr>
        <sz val="12"/>
        <color theme="1"/>
        <rFont val="Tahoma"/>
        <family val="2"/>
        <charset val="238"/>
      </rPr>
      <t>- bezpieczne, lekkie (3,6 kg) podesty, które można ustawiać na sobie w pionie lub łączyć ze sobą w poziomie. Udźwig to 227 kg. Powierzchnia antypoślizgowa oraz zabezpieczone przed rysowaniem podłogi na bloku. Można myć w myjkach i stosować środki dezynfekujące. Podesty górne oraz dolne (po 2 w opakowaniu).</t>
    </r>
  </si>
  <si>
    <r>
      <t xml:space="preserve">Taśma - osłona przewodów znajdujących się na podłodze, zaprojektowana w celu zmniejszenia ryzyka potknięć i upadków. </t>
    </r>
    <r>
      <rPr>
        <sz val="12"/>
        <color theme="1"/>
        <rFont val="Tahoma"/>
        <family val="2"/>
        <charset val="238"/>
      </rPr>
      <t>Dzięki pomarańczowemu, jaskrawemu kolorowi służy jako „latarnia” i oznacza miejsca, w których należy zachować ostrożność i zwrócić baczniejszą uwagę podczas przechodzenia aby się nie potknąć i nie przewrócić. Zastosowany w osłonie pasek przylepny utrzymuje przewody w jednym miejscu i zapobega ich przesuwaniu się.
Osłona jest bardzo łatwa w aplikacji i nie pozostawia śladów kleju na podłodze po jej usunięciu. Stanowi równiez doskonałe zabezpieczenie przewodów przed uszkodzeniem. Osłona jest produktem niesterylnym. (3x 25 taśm w opakowaniu)</t>
    </r>
  </si>
  <si>
    <t>Pakiet 28</t>
  </si>
  <si>
    <r>
      <rPr>
        <b/>
        <sz val="12"/>
        <color theme="1"/>
        <rFont val="Tahoma"/>
        <family val="2"/>
        <charset val="238"/>
      </rPr>
      <t xml:space="preserve">Mata zapobiegająca zmęczeniu zmniejszająca obciążenie stóp, nóg i pleców podczas długich procedur. </t>
    </r>
    <r>
      <rPr>
        <sz val="12"/>
        <color theme="1"/>
        <rFont val="Tahoma"/>
        <family val="2"/>
        <charset val="238"/>
      </rPr>
      <t xml:space="preserve">Wykonana z pianki poliuretanowej absorbuje nacisk wywołany poprzez stanie. Pamięć materiału przywraca energię oraz zmniejszając nacisk na stopy, nogi i plecy redukuje ucisk na rdzeń kręgowy. Fazowane krawędzie maty zapobiegają potknięciom. Rozmiar: 33cmx43cm. Kolor jasnopomarańczowy. Produkt niesterylny wielorazowego użytku. Można myć i dezynfekować. </t>
    </r>
  </si>
  <si>
    <r>
      <t xml:space="preserve">Mata transferowa - produkt przeznaczony do bocznego przenoszenia i przesuwania pacjenta, stosowany w celu zapobiegania powstawaniu urazów kręgosłupa u pracowników opieki medycznej podczas przemieszczania pacjentów. </t>
    </r>
    <r>
      <rPr>
        <sz val="12"/>
        <color theme="1"/>
        <rFont val="Tahoma"/>
        <family val="2"/>
        <charset val="238"/>
      </rPr>
      <t>Produkt jednorazowego użytku, przeznaczony do użytku wyłącznie w odniesieniu do jednego pacjenta (produkt można używać wielokrotnie w odniesieniu do tego samego pacjenta). Rozmiar 84cmx99cm na rolce w dyspenserze (opakowanie 30 szt.)</t>
    </r>
  </si>
  <si>
    <t>podesty i osłony</t>
  </si>
  <si>
    <t>maty</t>
  </si>
  <si>
    <r>
      <t xml:space="preserve">Termometr elektroniczny z sondą przeznaczony do pomiaru temperatury w chłodniach, lodówkach, zamrażarkach - wykonanie specjalne z sondą do -100°C
</t>
    </r>
    <r>
      <rPr>
        <sz val="12"/>
        <color theme="1"/>
        <rFont val="Tahoma"/>
        <family val="2"/>
        <charset val="238"/>
      </rPr>
      <t>Świadectwo wzorcowania PCA - sprawdzenie w dwóch wybranych temperaturach z zakresu -30/+200°C
Wykonany jest w obudowie przemysłowej z tworzywa ABS o dużej wytrzymałości mechanicznej. Dzięki 
zastosowanym uszczelnieniom termometr odporny jest na kurz, brud i wodę.
Sonda wykonana ze stali kwasoodpornej przystosowana jest do szybkiego pomiaru temperatury cieczy oraz otoczenia.
 - zmiany na wyświetlaczu co 15 sekund
 - przycisk HOLD umożliwia zapamiętanie 
aktualnego pomiaru temperatury 
 - MAX pokazuje maksymalną temperaturę 
 - MIN pokazuje minimalna temperaturę .
Przewód silikonowy (standard) ma wytrzymałość termiczną do +180°C.
Dane Techniczne:
• zakres mierzonych temperatur -100°C do 180°C
• zakres temperatur pracy -30°C do 40°C
• rozdzielczość wskazań 0,01°C
• dokładność pomiaru -/+0,1°C
• wyświetlacz LCD 3 1/2 cyfry
• wymiary obudowy 45x100x19 mm
• stopień ochrony obudowy IP66
• wymiary sondy ST01 4x50mm
• długość przewodu sondy Lp=1 m
• materiał osłony czujnika stal kwasoodporna 1H18N9T
• zasilanie 1/2xAA (bateria litowa)</t>
    </r>
  </si>
  <si>
    <r>
      <t xml:space="preserve">Termometr elektroniczny z sondą przeznaczony do pomiaru temperatury w chłodniach, lodówkach.
</t>
    </r>
    <r>
      <rPr>
        <sz val="12"/>
        <color theme="1"/>
        <rFont val="Tahoma"/>
        <family val="2"/>
        <charset val="238"/>
      </rPr>
      <t>Czujnik umieszczony jest na przewodzie ok. 3m.
Termometr wyposażony w świadectwo wzorcowania wystawione przez Akredytowane Laboratorium Pomiarowe PCA sprawdzenie w temperaturach -20°C oraz +5°C (dwa punkty pomiarowe np.: wartość temp.1-ego punktu -20ºC, wartość temp.2-ego punktu +5ºC).
zakres pomiarowy temperatury: -40°C do +70°C;
rozdzielczość wskazań: 0,1°C
dokładność pomiaru: +/-0,5°C w zakresie -20/+20°C
                               +/- 1°C w pozostałym zakresie
wymiary obudowy: 86x57x30 mm
łatwe mocowanie do stalowych części lodówki za pomocą magnesu
pamięć wskazań minimalnych i maksymalnych (min-max)
długość przewodu sondy 3 m
zasilanie 3V CR2032
termometr wodoodporny - obudowa o stopniu ochrony IP65
odpowiedni do artykułów spożywczych zgodnie z HACCP</t>
    </r>
  </si>
  <si>
    <t>W przypadku zaoferowania towarów, które są wyrobami medycznymi wymagane jest przesłanie Deklaracji Zgodności UE producenta oraz pozostałych wymaganych dokumentów (jeśli dotyczą) zgodnie ze stosownymi przepisami i dyrektywami UE.</t>
  </si>
  <si>
    <t>INFORMACJE DOT. WSZYSTKICH PAKIETÓW:</t>
  </si>
  <si>
    <t>PODANE WYMIARY SPRZĘTU I WYPOSAŻENIA PODANO W PRZYBLIŻENIU. DOPUSZCZALNE JEST ZAOFEROWANIE TOWARU O WYMIARACH RÓŻNIĄCYCH SIĘ O +/- 1%.</t>
  </si>
  <si>
    <r>
      <rPr>
        <b/>
        <sz val="12"/>
        <color theme="1"/>
        <rFont val="Tahoma"/>
        <family val="2"/>
        <charset val="238"/>
      </rPr>
      <t>Wózek reanimacyjny: Konstrukcja wózka z anodowanego aluminium (narożniki).</t>
    </r>
    <r>
      <rPr>
        <sz val="12"/>
        <color theme="1"/>
        <rFont val="Tahoma"/>
        <family val="2"/>
        <charset val="238"/>
      </rPr>
      <t xml:space="preserve"> 
Ściany z wytrzymałego tworzywa sztucznego. Blat z ABS z podniesionymi brzegami z 3 stron stanowiącymi rączki do prowadzenia wózka.Wyposażony 5 szuflad z natryskowo formowanego tworzywa ABS o wym. 417x470 mm, z rączką na całej długości z miejscem na opis i oznaczeniem kolorem (2 szt. o wys. 76 h mm, 2 szt. o wys. 156 h mm, 1 szt. o wys. 236 h mm na płyny infuzyjne). Szuflady z pełnym wysuwem, wyjmowane, samodomykające się, obciążenie do 45 kg/ szufladę. Organizery do szuflad: do 2 szuflad o wys. 76 mm. organizery na poszczególne ampułki, do 2 szuflad o wys. 156 mm zestaw pojemników z podziałkami.
Szuflady zamykane na zamek centralny (blokada), dodatkowo zabezpieczenie plombą (100 szt. plomb na wyposażeniu).
Półka pod defibrylator o regulowanych wymiarach obrotowa o 360º. Wysięgnik na kroplówkę z regulacją wysokości z 2 haczykami.
Lewa strona: 2 uchylne transparentne kieszenie boczne, półka pod ssak (z regulacją głębokości), półka pomocnicza wysuwana spod blatu.
Prawa strona: zintegrowany kosz na odpady, otwarty, z wyjmowanym wkładem.
Tył wózka: przestrzeń na cewniki oraz przestrzeń na butlę z tlenem.
Podstawy wózka z ABS ze zintegrowanym odbojem. 4 koła jezdne śr. 150 mm, w tym 2 z hamulcem, 2 antystatyczne. Wymiary: 780x594x1050 h mm</t>
    </r>
  </si>
  <si>
    <t>Pakiet 29</t>
  </si>
  <si>
    <r>
      <rPr>
        <b/>
        <sz val="12"/>
        <color theme="1"/>
        <rFont val="Tahoma"/>
        <family val="2"/>
        <charset val="238"/>
      </rPr>
      <t>Wózek: szafka z 4 szufladami (wysokość frontów 3x156mm, 1x234mm), 1xblat boczny wysuwany ze stali kwasoodpornej, 1xnadstawka 11 poj. (6+5), 2xpoj. na rękawiczki obudowany z 3 stron, 2xodcinki szyny instrumentalnej z narożnikami zabezpieczonymi i zintegrowanymi z korpusem, 1xodcinek szyny na nadstawce, 2xpojemnik na cewniki 120x60x540mm, 1xkosz kolanowy o poj. 8l,</t>
    </r>
    <r>
      <rPr>
        <sz val="12"/>
        <color theme="1"/>
        <rFont val="Tahoma"/>
        <family val="2"/>
        <charset val="238"/>
      </rPr>
      <t xml:space="preserve"> 
WYKONANIE:
- blat ze stali kwasoodpornej gat. 0H18N9, z pogłębieniem, otoczony z 3 stron bandami o wysokości 50 mm 
- szafka ze stali kwasoodpornej gat. 0H18N9, prowadnice szuflad z samodociągiem, korpus szafki wyposażony w materiał wygłuszający, niechłonący wilgoci, minimalizujący wibracje, wyposażona w uchwyt do prowadzenia 
- stelaż nadstawki lakierowany proszkowo na szaro, z kanałami montażowymi po wewnętrznej stronie, umożliwiającymi regulację wysokości położenia szyn instrumentalnych oraz rozbudowę wózka o wyposażenie dodatkowe wyłącznie za pomocą elementów złącznych, bez konieczności wykonywania otworów 
- podstawa ze stali kwasoodpornej gat. 0H18N9, z odbojami, wyposażona w koła w obudowie z tworzywa sztucznego o średnicy 125 mm, w tym dwa z blokadą 
- uchwyt do pojemnika na zużyte igły, pojemnik na rękawiczki ze stali kwasoodpornej gat. 0H18N9 
Przybliżone wymiary:
Wymiary wózka bez wyposażenia opcjonalnego: 650x550x1000 mm 
wysokość wózka z nadstawką: 1700 mm 
Wymiary szafki: 600x500x805 mmwymiary powierzchni użytkowej szuflady 
(przy wysokości frontów 3x156mm): 525x440x140 mm 
(przy wysokości frontu 1x234mm): 525x440x209 mm 
[szerokośćxgłębokośćxwysokość] 
</t>
    </r>
    <r>
      <rPr>
        <b/>
        <sz val="12"/>
        <color theme="1"/>
        <rFont val="Tahoma"/>
        <family val="2"/>
        <charset val="238"/>
      </rPr>
      <t>FRONTY SZUFLAD RAL 5012 niebieski</t>
    </r>
  </si>
  <si>
    <t>wózki zabiegowe</t>
  </si>
  <si>
    <t>Pakiet 15 - stojaki na kroplówki 4 haczyki</t>
  </si>
  <si>
    <t>Pakiet 20 - wózki reanimacyjne</t>
  </si>
  <si>
    <t xml:space="preserve"> wózki anestezjologiczne</t>
  </si>
  <si>
    <t xml:space="preserve"> wózki oddziałowe</t>
  </si>
  <si>
    <t xml:space="preserve"> wózki do przewożenia bielizny szpitalnej</t>
  </si>
  <si>
    <t xml:space="preserve"> wózki inwalidzkie</t>
  </si>
  <si>
    <t xml:space="preserve"> wózki leżące do transportu pacjentów z podstawowym wyposażeniem</t>
  </si>
  <si>
    <t xml:space="preserve"> wózki leżące do transportu pacjentów z dodatkowym wyposażeniem</t>
  </si>
  <si>
    <t xml:space="preserve"> ciśnieniomierze i mankiety</t>
  </si>
  <si>
    <t xml:space="preserve"> wałki przeciwodleżynowe</t>
  </si>
  <si>
    <t xml:space="preserve"> krążki przeciwodleżynowe</t>
  </si>
  <si>
    <t xml:space="preserve"> stojaki na kroplówki 2 haczyki</t>
  </si>
  <si>
    <t xml:space="preserve"> fotele do transpotu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</si>
</sst>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44" fontId="4" fillId="2" borderId="13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/>
    </xf>
    <xf numFmtId="44" fontId="4" fillId="2" borderId="14" xfId="0" applyNumberFormat="1" applyFont="1" applyFill="1" applyBorder="1" applyAlignment="1">
      <alignment horizontal="center" vertical="center"/>
    </xf>
    <xf numFmtId="44" fontId="8" fillId="2" borderId="13" xfId="0" applyNumberFormat="1" applyFont="1" applyFill="1" applyBorder="1" applyAlignment="1">
      <alignment horizontal="center" vertical="center"/>
    </xf>
    <xf numFmtId="44" fontId="8" fillId="2" borderId="15" xfId="0" applyNumberFormat="1" applyFont="1" applyFill="1" applyBorder="1" applyAlignment="1">
      <alignment horizontal="center" vertical="center"/>
    </xf>
    <xf numFmtId="44" fontId="4" fillId="2" borderId="16" xfId="0" applyNumberFormat="1" applyFont="1" applyFill="1" applyBorder="1" applyAlignment="1">
      <alignment horizontal="center" vertical="center" wrapText="1"/>
    </xf>
    <xf numFmtId="44" fontId="4" fillId="2" borderId="1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4" fontId="4" fillId="2" borderId="6" xfId="0" applyNumberFormat="1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44" fontId="8" fillId="2" borderId="6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44" fontId="6" fillId="2" borderId="9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4" fontId="4" fillId="2" borderId="17" xfId="0" applyNumberFormat="1" applyFont="1" applyFill="1" applyBorder="1" applyAlignment="1">
      <alignment horizontal="center" vertical="center"/>
    </xf>
    <xf numFmtId="9" fontId="8" fillId="2" borderId="17" xfId="0" applyNumberFormat="1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4" fontId="4" fillId="2" borderId="5" xfId="0" applyNumberFormat="1" applyFont="1" applyFill="1" applyBorder="1" applyAlignment="1">
      <alignment horizontal="center" vertical="center"/>
    </xf>
    <xf numFmtId="9" fontId="8" fillId="2" borderId="5" xfId="0" applyNumberFormat="1" applyFont="1" applyFill="1" applyBorder="1" applyAlignment="1">
      <alignment horizontal="center" vertical="center"/>
    </xf>
    <xf numFmtId="44" fontId="8" fillId="2" borderId="5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6" fillId="4" borderId="1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3" borderId="0" xfId="0" applyFont="1" applyFill="1"/>
    <xf numFmtId="0" fontId="5" fillId="4" borderId="0" xfId="0" applyFont="1" applyFill="1"/>
    <xf numFmtId="0" fontId="2" fillId="4" borderId="0" xfId="0" applyFont="1" applyFill="1"/>
    <xf numFmtId="0" fontId="5" fillId="5" borderId="0" xfId="0" applyFont="1" applyFill="1"/>
    <xf numFmtId="9" fontId="6" fillId="5" borderId="1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17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8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4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4" fontId="8" fillId="2" borderId="18" xfId="0" applyNumberFormat="1" applyFont="1" applyFill="1" applyBorder="1" applyAlignment="1">
      <alignment horizontal="center" vertical="center"/>
    </xf>
    <xf numFmtId="44" fontId="8" fillId="2" borderId="19" xfId="0" applyNumberFormat="1" applyFont="1" applyFill="1" applyBorder="1" applyAlignment="1">
      <alignment horizontal="center" vertical="center"/>
    </xf>
    <xf numFmtId="44" fontId="8" fillId="2" borderId="20" xfId="0" applyNumberFormat="1" applyFont="1" applyFill="1" applyBorder="1" applyAlignment="1">
      <alignment horizontal="center" vertical="center"/>
    </xf>
    <xf numFmtId="44" fontId="4" fillId="5" borderId="10" xfId="0" applyNumberFormat="1" applyFont="1" applyFill="1" applyBorder="1" applyAlignment="1">
      <alignment horizontal="center" vertical="center" wrapText="1"/>
    </xf>
    <xf numFmtId="44" fontId="4" fillId="5" borderId="8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8" fillId="2" borderId="2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5" fillId="0" borderId="0" xfId="0" applyNumberFormat="1" applyFont="1"/>
    <xf numFmtId="44" fontId="2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topLeftCell="A154" zoomScale="50" zoomScaleNormal="50" zoomScaleSheetLayoutView="90" workbookViewId="0">
      <selection activeCell="I175" sqref="I175"/>
    </sheetView>
  </sheetViews>
  <sheetFormatPr defaultRowHeight="15" x14ac:dyDescent="0.25"/>
  <cols>
    <col min="1" max="1" width="11.7109375" style="1" customWidth="1"/>
    <col min="2" max="2" width="112.5703125" style="1" customWidth="1"/>
    <col min="3" max="3" width="23" style="1" customWidth="1"/>
    <col min="4" max="4" width="9.140625" style="1"/>
    <col min="5" max="5" width="13" style="50" customWidth="1"/>
    <col min="6" max="6" width="9.140625" style="48"/>
    <col min="7" max="7" width="9.140625" style="57" customWidth="1"/>
    <col min="8" max="8" width="18" style="1" customWidth="1"/>
    <col min="9" max="9" width="9" style="1" customWidth="1"/>
    <col min="10" max="10" width="18.5703125" style="84" customWidth="1"/>
    <col min="11" max="11" width="22.5703125" style="1" customWidth="1"/>
    <col min="12" max="12" width="21.7109375" style="1" customWidth="1"/>
    <col min="13" max="13" width="19.42578125" style="1" customWidth="1"/>
    <col min="14" max="14" width="20" style="1" customWidth="1"/>
    <col min="18" max="18" width="16.28515625" customWidth="1"/>
  </cols>
  <sheetData>
    <row r="1" spans="1:15" ht="16.5" thickBot="1" x14ac:dyDescent="0.3">
      <c r="A1" s="3" t="s">
        <v>8</v>
      </c>
      <c r="B1" s="85" t="s">
        <v>112</v>
      </c>
      <c r="C1" s="4"/>
      <c r="D1" s="4"/>
      <c r="E1" s="49"/>
      <c r="F1" s="47"/>
      <c r="G1" s="51"/>
      <c r="H1" s="4"/>
      <c r="I1" s="4"/>
      <c r="J1" s="83"/>
      <c r="K1" s="4"/>
      <c r="L1" s="4"/>
      <c r="M1" s="4"/>
      <c r="N1" s="4"/>
    </row>
    <row r="2" spans="1:15" ht="60.75" thickBot="1" x14ac:dyDescent="0.3">
      <c r="A2" s="5" t="s">
        <v>0</v>
      </c>
      <c r="B2" s="5" t="s">
        <v>1</v>
      </c>
      <c r="C2" s="5" t="s">
        <v>16</v>
      </c>
      <c r="D2" s="5" t="s">
        <v>2</v>
      </c>
      <c r="E2" s="44" t="s">
        <v>13</v>
      </c>
      <c r="F2" s="60" t="s">
        <v>3</v>
      </c>
      <c r="G2" s="52" t="s">
        <v>4</v>
      </c>
      <c r="H2" s="5" t="s">
        <v>11</v>
      </c>
      <c r="I2" s="5" t="s">
        <v>5</v>
      </c>
      <c r="J2" s="5" t="s">
        <v>9</v>
      </c>
      <c r="K2" s="5" t="s">
        <v>10</v>
      </c>
      <c r="L2" s="6" t="s">
        <v>12</v>
      </c>
      <c r="M2" s="7" t="s">
        <v>14</v>
      </c>
      <c r="N2" s="8" t="s">
        <v>15</v>
      </c>
    </row>
    <row r="3" spans="1:15" ht="263.25" customHeight="1" thickBot="1" x14ac:dyDescent="0.3">
      <c r="A3" s="34">
        <v>1</v>
      </c>
      <c r="B3" s="35" t="s">
        <v>77</v>
      </c>
      <c r="C3" s="35"/>
      <c r="D3" s="34" t="s">
        <v>17</v>
      </c>
      <c r="E3" s="59">
        <f>ROUNDUP(F3*0.2,0)</f>
        <v>3</v>
      </c>
      <c r="F3" s="64">
        <v>13</v>
      </c>
      <c r="G3" s="56">
        <f>ROUNDUP(F3*0.2,0)</f>
        <v>3</v>
      </c>
      <c r="H3" s="36"/>
      <c r="I3" s="37"/>
      <c r="J3" s="13">
        <f>H3*I3+H3</f>
        <v>0</v>
      </c>
      <c r="K3" s="14">
        <f>ROUND(H3*F3,2)</f>
        <v>0</v>
      </c>
      <c r="L3" s="15">
        <f>ROUND(J3*F3,2)</f>
        <v>0</v>
      </c>
      <c r="M3" s="16">
        <f>ROUND(G3*H3,2)</f>
        <v>0</v>
      </c>
      <c r="N3" s="17">
        <f>ROUND(G3*J3,2)</f>
        <v>0</v>
      </c>
    </row>
    <row r="4" spans="1:15" ht="16.5" thickBot="1" x14ac:dyDescent="0.3">
      <c r="A4" s="4"/>
      <c r="B4" s="4"/>
      <c r="C4" s="4"/>
      <c r="D4" s="4"/>
      <c r="E4" s="49"/>
      <c r="F4" s="47"/>
      <c r="G4" s="51"/>
      <c r="H4" s="4"/>
      <c r="I4" s="4"/>
      <c r="J4" s="23" t="s">
        <v>6</v>
      </c>
      <c r="K4" s="67">
        <f>SUM(K3:K3)</f>
        <v>0</v>
      </c>
      <c r="L4" s="68">
        <f>SUM(L3:L3)</f>
        <v>0</v>
      </c>
      <c r="M4" s="76">
        <f>SUM(M3:M3)</f>
        <v>0</v>
      </c>
      <c r="N4" s="77">
        <f>SUM(N3:N3)</f>
        <v>0</v>
      </c>
    </row>
    <row r="5" spans="1:15" ht="16.5" thickBot="1" x14ac:dyDescent="0.3">
      <c r="A5" s="4"/>
      <c r="B5" s="4"/>
      <c r="C5" s="4"/>
      <c r="D5" s="4"/>
      <c r="E5" s="49"/>
      <c r="F5" s="47"/>
      <c r="G5" s="87" t="s">
        <v>7</v>
      </c>
      <c r="H5" s="88"/>
      <c r="I5" s="88"/>
      <c r="J5" s="89"/>
      <c r="K5" s="26">
        <f>K4+M4</f>
        <v>0</v>
      </c>
      <c r="L5" s="27">
        <f>L4+N4</f>
        <v>0</v>
      </c>
      <c r="M5" s="4"/>
      <c r="N5" s="4"/>
    </row>
    <row r="6" spans="1:15" ht="15.75" x14ac:dyDescent="0.25">
      <c r="A6" s="4"/>
      <c r="B6" s="4"/>
      <c r="C6" s="4"/>
      <c r="D6" s="4"/>
      <c r="E6" s="49"/>
      <c r="F6" s="47"/>
      <c r="G6" s="51"/>
      <c r="H6" s="4"/>
      <c r="I6" s="4"/>
      <c r="J6" s="83"/>
      <c r="K6" s="4"/>
      <c r="L6" s="4"/>
      <c r="M6" s="4"/>
      <c r="N6" s="4"/>
    </row>
    <row r="7" spans="1:15" ht="16.5" thickBot="1" x14ac:dyDescent="0.3">
      <c r="A7" s="3" t="s">
        <v>18</v>
      </c>
      <c r="B7" s="86" t="s">
        <v>113</v>
      </c>
      <c r="C7" s="4"/>
      <c r="D7" s="4"/>
      <c r="E7" s="49"/>
      <c r="F7" s="47"/>
      <c r="G7" s="51"/>
      <c r="H7" s="4"/>
      <c r="I7" s="4"/>
      <c r="J7" s="83"/>
      <c r="K7" s="4"/>
      <c r="L7" s="4"/>
      <c r="M7" s="4"/>
      <c r="N7" s="4"/>
    </row>
    <row r="8" spans="1:15" ht="60.75" thickBot="1" x14ac:dyDescent="0.3">
      <c r="A8" s="5" t="s">
        <v>0</v>
      </c>
      <c r="B8" s="5" t="s">
        <v>1</v>
      </c>
      <c r="C8" s="5" t="s">
        <v>16</v>
      </c>
      <c r="D8" s="5" t="s">
        <v>2</v>
      </c>
      <c r="E8" s="44" t="s">
        <v>13</v>
      </c>
      <c r="F8" s="60" t="s">
        <v>3</v>
      </c>
      <c r="G8" s="52" t="s">
        <v>4</v>
      </c>
      <c r="H8" s="5" t="s">
        <v>11</v>
      </c>
      <c r="I8" s="5" t="s">
        <v>5</v>
      </c>
      <c r="J8" s="5" t="s">
        <v>9</v>
      </c>
      <c r="K8" s="5" t="s">
        <v>10</v>
      </c>
      <c r="L8" s="6" t="s">
        <v>12</v>
      </c>
      <c r="M8" s="7" t="s">
        <v>14</v>
      </c>
      <c r="N8" s="8" t="s">
        <v>15</v>
      </c>
    </row>
    <row r="9" spans="1:15" ht="139.5" customHeight="1" x14ac:dyDescent="0.25">
      <c r="A9" s="9">
        <v>1</v>
      </c>
      <c r="B9" s="10" t="s">
        <v>33</v>
      </c>
      <c r="C9" s="10"/>
      <c r="D9" s="9" t="s">
        <v>17</v>
      </c>
      <c r="E9" s="45">
        <f>ROUNDUP(F9*0.2,0)</f>
        <v>1</v>
      </c>
      <c r="F9" s="61">
        <v>5</v>
      </c>
      <c r="G9" s="53">
        <f>ROUNDUP(F9*0.4,0)</f>
        <v>2</v>
      </c>
      <c r="H9" s="11"/>
      <c r="I9" s="12"/>
      <c r="J9" s="13">
        <f>H9*I9+H9</f>
        <v>0</v>
      </c>
      <c r="K9" s="14">
        <f>ROUND(H9*F9,2)</f>
        <v>0</v>
      </c>
      <c r="L9" s="15">
        <f>ROUND(J9*F9,2)</f>
        <v>0</v>
      </c>
      <c r="M9" s="16">
        <f>ROUND(G9*H9,2)</f>
        <v>0</v>
      </c>
      <c r="N9" s="17">
        <f>ROUND(G9*J9,2)</f>
        <v>0</v>
      </c>
    </row>
    <row r="10" spans="1:15" ht="124.5" customHeight="1" x14ac:dyDescent="0.25">
      <c r="A10" s="18">
        <v>2</v>
      </c>
      <c r="B10" s="19" t="s">
        <v>34</v>
      </c>
      <c r="C10" s="19"/>
      <c r="D10" s="18" t="s">
        <v>17</v>
      </c>
      <c r="E10" s="46">
        <f>ROUNDUP(F10*0.2,0)</f>
        <v>1</v>
      </c>
      <c r="F10" s="62">
        <v>4</v>
      </c>
      <c r="G10" s="54">
        <f t="shared" ref="G10:G11" si="0">ROUNDUP(F10*0.4,0)</f>
        <v>2</v>
      </c>
      <c r="H10" s="20"/>
      <c r="I10" s="21"/>
      <c r="J10" s="13">
        <f t="shared" ref="J10:J11" si="1">H10*I10+H10</f>
        <v>0</v>
      </c>
      <c r="K10" s="22">
        <f>ROUND(H10*F10,2)</f>
        <v>0</v>
      </c>
      <c r="L10" s="22">
        <f t="shared" ref="L10:L11" si="2">ROUND(J10*F10,2)</f>
        <v>0</v>
      </c>
      <c r="M10" s="16">
        <f>ROUND(G10*H10,2)</f>
        <v>0</v>
      </c>
      <c r="N10" s="17">
        <f>ROUND(G10*J10,2)</f>
        <v>0</v>
      </c>
      <c r="O10" s="2"/>
    </row>
    <row r="11" spans="1:15" ht="15.75" thickBot="1" x14ac:dyDescent="0.3">
      <c r="A11" s="28">
        <v>3</v>
      </c>
      <c r="B11" s="29" t="s">
        <v>32</v>
      </c>
      <c r="C11" s="30"/>
      <c r="D11" s="28" t="s">
        <v>17</v>
      </c>
      <c r="E11" s="58">
        <f>ROUNDUP(F11*0.2,0)</f>
        <v>40</v>
      </c>
      <c r="F11" s="63">
        <v>200</v>
      </c>
      <c r="G11" s="55">
        <f t="shared" si="0"/>
        <v>80</v>
      </c>
      <c r="H11" s="31"/>
      <c r="I11" s="32"/>
      <c r="J11" s="13">
        <f t="shared" si="1"/>
        <v>0</v>
      </c>
      <c r="K11" s="33">
        <f>ROUND(H11*F11,2)</f>
        <v>0</v>
      </c>
      <c r="L11" s="73">
        <f t="shared" si="2"/>
        <v>0</v>
      </c>
      <c r="M11" s="16">
        <f>ROUND(G11*H11,2)</f>
        <v>0</v>
      </c>
      <c r="N11" s="17">
        <f>ROUND(G11*J11,2)</f>
        <v>0</v>
      </c>
      <c r="O11" s="2"/>
    </row>
    <row r="12" spans="1:15" ht="16.5" thickBot="1" x14ac:dyDescent="0.3">
      <c r="A12" s="4"/>
      <c r="B12" s="4"/>
      <c r="C12" s="4"/>
      <c r="D12" s="4"/>
      <c r="E12" s="49"/>
      <c r="F12" s="47"/>
      <c r="G12" s="51"/>
      <c r="H12" s="4"/>
      <c r="I12" s="4"/>
      <c r="J12" s="23" t="s">
        <v>6</v>
      </c>
      <c r="K12" s="67">
        <f>SUM(K9:K11)</f>
        <v>0</v>
      </c>
      <c r="L12" s="68">
        <f>SUM(L9:L11)</f>
        <v>0</v>
      </c>
      <c r="M12" s="76">
        <f>SUM(M9:M11)</f>
        <v>0</v>
      </c>
      <c r="N12" s="77">
        <f>SUM(N9:N11)</f>
        <v>0</v>
      </c>
    </row>
    <row r="13" spans="1:15" ht="16.5" thickBot="1" x14ac:dyDescent="0.3">
      <c r="A13" s="4"/>
      <c r="B13" s="4"/>
      <c r="C13" s="4"/>
      <c r="D13" s="4"/>
      <c r="E13" s="49"/>
      <c r="F13" s="47"/>
      <c r="G13" s="87" t="s">
        <v>7</v>
      </c>
      <c r="H13" s="88"/>
      <c r="I13" s="88"/>
      <c r="J13" s="89"/>
      <c r="K13" s="26">
        <f>K12+M12</f>
        <v>0</v>
      </c>
      <c r="L13" s="27">
        <f>L12+N12</f>
        <v>0</v>
      </c>
      <c r="M13" s="4"/>
      <c r="N13" s="4"/>
    </row>
    <row r="14" spans="1:15" ht="15.75" x14ac:dyDescent="0.25">
      <c r="A14" s="4"/>
      <c r="B14" s="4"/>
      <c r="C14" s="4"/>
      <c r="D14" s="4"/>
      <c r="E14" s="49"/>
      <c r="F14" s="47"/>
      <c r="G14" s="51"/>
      <c r="H14" s="4"/>
      <c r="I14" s="4"/>
      <c r="J14" s="83"/>
      <c r="K14" s="4"/>
      <c r="L14" s="4"/>
      <c r="M14" s="4"/>
      <c r="N14" s="4"/>
    </row>
    <row r="15" spans="1:15" ht="16.5" thickBot="1" x14ac:dyDescent="0.3">
      <c r="A15" s="3" t="s">
        <v>19</v>
      </c>
      <c r="B15" s="86" t="s">
        <v>114</v>
      </c>
      <c r="C15" s="4"/>
      <c r="D15" s="4"/>
      <c r="E15" s="49"/>
      <c r="F15" s="47"/>
      <c r="G15" s="51"/>
      <c r="H15" s="4"/>
      <c r="I15" s="4"/>
      <c r="J15" s="83"/>
      <c r="K15" s="4"/>
      <c r="L15" s="4"/>
      <c r="M15" s="4"/>
      <c r="N15" s="4"/>
    </row>
    <row r="16" spans="1:15" ht="60.75" thickBot="1" x14ac:dyDescent="0.3">
      <c r="A16" s="5" t="s">
        <v>0</v>
      </c>
      <c r="B16" s="5" t="s">
        <v>1</v>
      </c>
      <c r="C16" s="5" t="s">
        <v>16</v>
      </c>
      <c r="D16" s="5" t="s">
        <v>2</v>
      </c>
      <c r="E16" s="44" t="s">
        <v>13</v>
      </c>
      <c r="F16" s="60" t="s">
        <v>3</v>
      </c>
      <c r="G16" s="52" t="s">
        <v>4</v>
      </c>
      <c r="H16" s="5" t="s">
        <v>11</v>
      </c>
      <c r="I16" s="5" t="s">
        <v>5</v>
      </c>
      <c r="J16" s="5" t="s">
        <v>9</v>
      </c>
      <c r="K16" s="5" t="s">
        <v>10</v>
      </c>
      <c r="L16" s="6" t="s">
        <v>12</v>
      </c>
      <c r="M16" s="7" t="s">
        <v>14</v>
      </c>
      <c r="N16" s="8" t="s">
        <v>15</v>
      </c>
    </row>
    <row r="17" spans="1:15" ht="194.25" customHeight="1" thickBot="1" x14ac:dyDescent="0.3">
      <c r="A17" s="34">
        <v>1</v>
      </c>
      <c r="B17" s="35" t="s">
        <v>35</v>
      </c>
      <c r="C17" s="35"/>
      <c r="D17" s="34" t="s">
        <v>17</v>
      </c>
      <c r="E17" s="59">
        <f>ROUNDUP(F17*0.2,0)</f>
        <v>1</v>
      </c>
      <c r="F17" s="64">
        <v>2</v>
      </c>
      <c r="G17" s="54">
        <f>ROUNDUP(F17*0.6,0)</f>
        <v>2</v>
      </c>
      <c r="H17" s="36"/>
      <c r="I17" s="37"/>
      <c r="J17" s="13">
        <f>H17*I17+H17</f>
        <v>0</v>
      </c>
      <c r="K17" s="38">
        <f>ROUND(H17*F17,2)</f>
        <v>0</v>
      </c>
      <c r="L17" s="39">
        <f>ROUND(J17*F17,2)</f>
        <v>0</v>
      </c>
      <c r="M17" s="16">
        <f>ROUND(G17*H17,2)</f>
        <v>0</v>
      </c>
      <c r="N17" s="17">
        <f>ROUND(G17*J17,2)</f>
        <v>0</v>
      </c>
      <c r="O17" s="2"/>
    </row>
    <row r="18" spans="1:15" ht="16.5" thickBot="1" x14ac:dyDescent="0.3">
      <c r="A18" s="4"/>
      <c r="B18" s="4"/>
      <c r="C18" s="4"/>
      <c r="D18" s="4"/>
      <c r="E18" s="49"/>
      <c r="F18" s="47"/>
      <c r="G18" s="51"/>
      <c r="H18" s="4"/>
      <c r="I18" s="4"/>
      <c r="J18" s="23" t="s">
        <v>6</v>
      </c>
      <c r="K18" s="67">
        <f>SUM(K17:K17)</f>
        <v>0</v>
      </c>
      <c r="L18" s="68">
        <f>SUM(L17:L17)</f>
        <v>0</v>
      </c>
      <c r="M18" s="76">
        <f>SUM(M17:M17)</f>
        <v>0</v>
      </c>
      <c r="N18" s="77">
        <f>SUM(N17:N17)</f>
        <v>0</v>
      </c>
    </row>
    <row r="19" spans="1:15" ht="16.5" thickBot="1" x14ac:dyDescent="0.3">
      <c r="A19" s="4"/>
      <c r="B19" s="4"/>
      <c r="C19" s="4"/>
      <c r="D19" s="4"/>
      <c r="E19" s="49"/>
      <c r="F19" s="47"/>
      <c r="G19" s="87" t="s">
        <v>7</v>
      </c>
      <c r="H19" s="88"/>
      <c r="I19" s="88"/>
      <c r="J19" s="89"/>
      <c r="K19" s="26">
        <f>K18+M18</f>
        <v>0</v>
      </c>
      <c r="L19" s="27">
        <f>L18+N18</f>
        <v>0</v>
      </c>
      <c r="M19" s="4"/>
      <c r="N19" s="4"/>
    </row>
    <row r="20" spans="1:15" ht="15.75" x14ac:dyDescent="0.25">
      <c r="A20" s="4"/>
      <c r="B20" s="4"/>
      <c r="C20" s="4"/>
      <c r="D20" s="4"/>
      <c r="E20" s="49"/>
      <c r="F20" s="47"/>
      <c r="G20" s="51"/>
      <c r="H20" s="4"/>
      <c r="I20" s="4"/>
      <c r="J20" s="83"/>
      <c r="K20" s="4"/>
      <c r="L20" s="4"/>
      <c r="M20" s="4"/>
      <c r="N20" s="4"/>
    </row>
    <row r="21" spans="1:15" ht="16.5" thickBot="1" x14ac:dyDescent="0.3">
      <c r="A21" s="3" t="s">
        <v>20</v>
      </c>
      <c r="B21" s="86" t="s">
        <v>115</v>
      </c>
      <c r="C21" s="4"/>
      <c r="D21" s="4"/>
      <c r="E21" s="49"/>
      <c r="F21" s="47"/>
      <c r="G21" s="51"/>
      <c r="H21" s="4"/>
      <c r="I21" s="4"/>
      <c r="J21" s="83"/>
      <c r="K21" s="4"/>
      <c r="L21" s="4"/>
      <c r="M21" s="4"/>
      <c r="N21" s="4"/>
    </row>
    <row r="22" spans="1:15" ht="60.75" thickBot="1" x14ac:dyDescent="0.3">
      <c r="A22" s="5" t="s">
        <v>0</v>
      </c>
      <c r="B22" s="5" t="s">
        <v>1</v>
      </c>
      <c r="C22" s="5" t="s">
        <v>16</v>
      </c>
      <c r="D22" s="5" t="s">
        <v>2</v>
      </c>
      <c r="E22" s="44" t="s">
        <v>13</v>
      </c>
      <c r="F22" s="60" t="s">
        <v>3</v>
      </c>
      <c r="G22" s="52" t="s">
        <v>4</v>
      </c>
      <c r="H22" s="5" t="s">
        <v>11</v>
      </c>
      <c r="I22" s="5" t="s">
        <v>5</v>
      </c>
      <c r="J22" s="5" t="s">
        <v>9</v>
      </c>
      <c r="K22" s="5" t="s">
        <v>10</v>
      </c>
      <c r="L22" s="6" t="s">
        <v>12</v>
      </c>
      <c r="M22" s="7" t="s">
        <v>14</v>
      </c>
      <c r="N22" s="8" t="s">
        <v>15</v>
      </c>
    </row>
    <row r="23" spans="1:15" ht="60.75" thickBot="1" x14ac:dyDescent="0.3">
      <c r="A23" s="34">
        <v>1</v>
      </c>
      <c r="B23" s="35" t="s">
        <v>36</v>
      </c>
      <c r="C23" s="35"/>
      <c r="D23" s="34" t="s">
        <v>17</v>
      </c>
      <c r="E23" s="59">
        <f>ROUNDUP(F23*0.2,0)</f>
        <v>1</v>
      </c>
      <c r="F23" s="64">
        <v>4</v>
      </c>
      <c r="G23" s="54">
        <f>ROUNDUP(F23*0.6,0)</f>
        <v>3</v>
      </c>
      <c r="H23" s="36"/>
      <c r="I23" s="37"/>
      <c r="J23" s="13">
        <f>H23*I23+H23</f>
        <v>0</v>
      </c>
      <c r="K23" s="38">
        <f>ROUND(H23*F23,2)</f>
        <v>0</v>
      </c>
      <c r="L23" s="39">
        <f>ROUND(J23*F23,2)</f>
        <v>0</v>
      </c>
      <c r="M23" s="16">
        <f>ROUND(G23*H23,2)</f>
        <v>0</v>
      </c>
      <c r="N23" s="17">
        <f>ROUND(G23*J23,2)</f>
        <v>0</v>
      </c>
    </row>
    <row r="24" spans="1:15" ht="16.5" thickBot="1" x14ac:dyDescent="0.3">
      <c r="A24" s="4"/>
      <c r="B24" s="4"/>
      <c r="C24" s="4"/>
      <c r="D24" s="4"/>
      <c r="E24" s="49"/>
      <c r="F24" s="47"/>
      <c r="G24" s="51"/>
      <c r="H24" s="4"/>
      <c r="I24" s="4"/>
      <c r="J24" s="23" t="s">
        <v>6</v>
      </c>
      <c r="K24" s="67">
        <f>SUM(K23:K23)</f>
        <v>0</v>
      </c>
      <c r="L24" s="68">
        <f>SUM(L23:L23)</f>
        <v>0</v>
      </c>
      <c r="M24" s="76">
        <f>SUM(M23:M23)</f>
        <v>0</v>
      </c>
      <c r="N24" s="77">
        <f>SUM(N23:N23)</f>
        <v>0</v>
      </c>
    </row>
    <row r="25" spans="1:15" ht="16.5" thickBot="1" x14ac:dyDescent="0.3">
      <c r="A25" s="4"/>
      <c r="B25" s="4"/>
      <c r="C25" s="4"/>
      <c r="D25" s="4"/>
      <c r="E25" s="49"/>
      <c r="F25" s="47"/>
      <c r="G25" s="87" t="s">
        <v>7</v>
      </c>
      <c r="H25" s="88"/>
      <c r="I25" s="88"/>
      <c r="J25" s="89"/>
      <c r="K25" s="26">
        <f>K24+M24</f>
        <v>0</v>
      </c>
      <c r="L25" s="27">
        <f>L24+N24</f>
        <v>0</v>
      </c>
      <c r="M25" s="4"/>
      <c r="N25" s="4"/>
    </row>
    <row r="26" spans="1:15" ht="15.75" x14ac:dyDescent="0.25">
      <c r="A26" s="4"/>
      <c r="B26" s="4"/>
      <c r="C26" s="4"/>
      <c r="D26" s="4"/>
      <c r="E26" s="49"/>
      <c r="F26" s="47"/>
      <c r="G26" s="51"/>
      <c r="H26" s="4"/>
      <c r="I26" s="4"/>
      <c r="J26" s="83"/>
      <c r="K26" s="4"/>
      <c r="L26" s="4"/>
      <c r="M26" s="4"/>
      <c r="N26" s="4"/>
    </row>
    <row r="27" spans="1:15" ht="16.5" thickBot="1" x14ac:dyDescent="0.3">
      <c r="A27" s="3" t="s">
        <v>21</v>
      </c>
      <c r="B27" s="3" t="s">
        <v>116</v>
      </c>
      <c r="C27" s="4"/>
      <c r="D27" s="4"/>
      <c r="E27" s="49"/>
      <c r="F27" s="47"/>
      <c r="G27" s="51"/>
      <c r="H27" s="4"/>
      <c r="I27" s="4"/>
      <c r="J27" s="83"/>
      <c r="K27" s="4"/>
      <c r="L27" s="4"/>
      <c r="M27" s="4"/>
      <c r="N27" s="4"/>
    </row>
    <row r="28" spans="1:15" ht="60.75" thickBot="1" x14ac:dyDescent="0.3">
      <c r="A28" s="5" t="s">
        <v>0</v>
      </c>
      <c r="B28" s="5" t="s">
        <v>1</v>
      </c>
      <c r="C28" s="5" t="s">
        <v>16</v>
      </c>
      <c r="D28" s="5" t="s">
        <v>2</v>
      </c>
      <c r="E28" s="44" t="s">
        <v>13</v>
      </c>
      <c r="F28" s="60" t="s">
        <v>3</v>
      </c>
      <c r="G28" s="52" t="s">
        <v>4</v>
      </c>
      <c r="H28" s="5" t="s">
        <v>11</v>
      </c>
      <c r="I28" s="5" t="s">
        <v>5</v>
      </c>
      <c r="J28" s="5" t="s">
        <v>9</v>
      </c>
      <c r="K28" s="5" t="s">
        <v>10</v>
      </c>
      <c r="L28" s="6" t="s">
        <v>12</v>
      </c>
      <c r="M28" s="7" t="s">
        <v>14</v>
      </c>
      <c r="N28" s="8" t="s">
        <v>15</v>
      </c>
    </row>
    <row r="29" spans="1:15" ht="375" x14ac:dyDescent="0.25">
      <c r="A29" s="9">
        <v>1</v>
      </c>
      <c r="B29" s="10" t="s">
        <v>37</v>
      </c>
      <c r="C29" s="10"/>
      <c r="D29" s="9" t="s">
        <v>17</v>
      </c>
      <c r="E29" s="45">
        <f>ROUNDUP(F29*0.2,0)</f>
        <v>1</v>
      </c>
      <c r="F29" s="61">
        <v>2</v>
      </c>
      <c r="G29" s="54">
        <f t="shared" ref="G29:G30" si="3">ROUNDUP(F29*0.4,0)</f>
        <v>1</v>
      </c>
      <c r="H29" s="11"/>
      <c r="I29" s="12"/>
      <c r="J29" s="13">
        <f>H29*I29+H29</f>
        <v>0</v>
      </c>
      <c r="K29" s="14">
        <f>ROUND(H29*F29,2)</f>
        <v>0</v>
      </c>
      <c r="L29" s="74">
        <f>ROUND(J29*F29,2)</f>
        <v>0</v>
      </c>
      <c r="M29" s="16">
        <f>ROUND(G29*H29,2)</f>
        <v>0</v>
      </c>
      <c r="N29" s="17">
        <f>ROUND(G29*J29,2)</f>
        <v>0</v>
      </c>
    </row>
    <row r="30" spans="1:15" ht="30.75" thickBot="1" x14ac:dyDescent="0.3">
      <c r="A30" s="18">
        <v>2</v>
      </c>
      <c r="B30" s="40" t="s">
        <v>38</v>
      </c>
      <c r="C30" s="19"/>
      <c r="D30" s="18" t="s">
        <v>17</v>
      </c>
      <c r="E30" s="46">
        <f>ROUNDUP(F30*0.2,0)</f>
        <v>1</v>
      </c>
      <c r="F30" s="62">
        <v>4</v>
      </c>
      <c r="G30" s="54">
        <f t="shared" si="3"/>
        <v>2</v>
      </c>
      <c r="H30" s="20"/>
      <c r="I30" s="21"/>
      <c r="J30" s="13">
        <f>H30*I30+H30</f>
        <v>0</v>
      </c>
      <c r="K30" s="22">
        <f>ROUND(H30*F30,2)</f>
        <v>0</v>
      </c>
      <c r="L30" s="73">
        <f>ROUND(J30*F30,2)</f>
        <v>0</v>
      </c>
      <c r="M30" s="16">
        <f>ROUND(G30*H30,2)</f>
        <v>0</v>
      </c>
      <c r="N30" s="17">
        <f>ROUND(G30*J30,2)</f>
        <v>0</v>
      </c>
    </row>
    <row r="31" spans="1:15" ht="16.5" thickBot="1" x14ac:dyDescent="0.3">
      <c r="A31" s="4"/>
      <c r="B31" s="4"/>
      <c r="C31" s="4"/>
      <c r="D31" s="4"/>
      <c r="E31" s="49"/>
      <c r="F31" s="47"/>
      <c r="G31" s="51"/>
      <c r="H31" s="4"/>
      <c r="I31" s="4"/>
      <c r="J31" s="23" t="s">
        <v>6</v>
      </c>
      <c r="K31" s="67">
        <f>SUM(K29:K30)</f>
        <v>0</v>
      </c>
      <c r="L31" s="68">
        <f>SUM(L29:L30)</f>
        <v>0</v>
      </c>
      <c r="M31" s="76">
        <f>SUM(M29:M30)</f>
        <v>0</v>
      </c>
      <c r="N31" s="77">
        <f>SUM(N29:N30)</f>
        <v>0</v>
      </c>
    </row>
    <row r="32" spans="1:15" ht="16.5" thickBot="1" x14ac:dyDescent="0.3">
      <c r="A32" s="4"/>
      <c r="B32" s="4"/>
      <c r="C32" s="4"/>
      <c r="D32" s="4"/>
      <c r="E32" s="49"/>
      <c r="F32" s="47"/>
      <c r="G32" s="87" t="s">
        <v>7</v>
      </c>
      <c r="H32" s="88"/>
      <c r="I32" s="88"/>
      <c r="J32" s="89"/>
      <c r="K32" s="26">
        <f>K31+M31</f>
        <v>0</v>
      </c>
      <c r="L32" s="27">
        <f>L31+N31</f>
        <v>0</v>
      </c>
      <c r="M32" s="4"/>
      <c r="N32" s="4"/>
    </row>
    <row r="33" spans="1:14" ht="15.75" x14ac:dyDescent="0.25">
      <c r="A33" s="4"/>
      <c r="B33" s="4"/>
      <c r="C33" s="4"/>
      <c r="D33" s="4"/>
      <c r="E33" s="49"/>
      <c r="F33" s="47"/>
      <c r="G33" s="51"/>
      <c r="H33" s="4"/>
      <c r="I33" s="4"/>
      <c r="J33" s="83"/>
      <c r="K33" s="4"/>
      <c r="L33" s="4"/>
      <c r="M33" s="4"/>
      <c r="N33" s="4"/>
    </row>
    <row r="34" spans="1:14" ht="16.5" thickBot="1" x14ac:dyDescent="0.3">
      <c r="A34" s="3" t="s">
        <v>22</v>
      </c>
      <c r="B34" s="3" t="s">
        <v>117</v>
      </c>
      <c r="C34" s="4"/>
      <c r="D34" s="4"/>
      <c r="E34" s="49"/>
      <c r="F34" s="47"/>
      <c r="G34" s="51"/>
      <c r="H34" s="4"/>
      <c r="I34" s="4"/>
      <c r="J34" s="83"/>
      <c r="K34" s="4"/>
      <c r="L34" s="4"/>
      <c r="M34" s="4"/>
      <c r="N34" s="4"/>
    </row>
    <row r="35" spans="1:14" ht="60.75" thickBot="1" x14ac:dyDescent="0.3">
      <c r="A35" s="5" t="s">
        <v>0</v>
      </c>
      <c r="B35" s="5" t="s">
        <v>1</v>
      </c>
      <c r="C35" s="5" t="s">
        <v>16</v>
      </c>
      <c r="D35" s="5" t="s">
        <v>2</v>
      </c>
      <c r="E35" s="44" t="s">
        <v>13</v>
      </c>
      <c r="F35" s="60" t="s">
        <v>3</v>
      </c>
      <c r="G35" s="52" t="s">
        <v>4</v>
      </c>
      <c r="H35" s="5" t="s">
        <v>11</v>
      </c>
      <c r="I35" s="5" t="s">
        <v>5</v>
      </c>
      <c r="J35" s="5" t="s">
        <v>9</v>
      </c>
      <c r="K35" s="5" t="s">
        <v>10</v>
      </c>
      <c r="L35" s="6" t="s">
        <v>12</v>
      </c>
      <c r="M35" s="7" t="s">
        <v>14</v>
      </c>
      <c r="N35" s="8" t="s">
        <v>15</v>
      </c>
    </row>
    <row r="36" spans="1:14" ht="375" x14ac:dyDescent="0.25">
      <c r="A36" s="9">
        <v>1</v>
      </c>
      <c r="B36" s="10" t="s">
        <v>79</v>
      </c>
      <c r="C36" s="10"/>
      <c r="D36" s="9" t="s">
        <v>17</v>
      </c>
      <c r="E36" s="45">
        <f>ROUNDUP(F36*0.2,0)</f>
        <v>1</v>
      </c>
      <c r="F36" s="61">
        <v>2</v>
      </c>
      <c r="G36" s="54">
        <f t="shared" ref="G36:G37" si="4">ROUNDUP(F36*0.4,0)</f>
        <v>1</v>
      </c>
      <c r="H36" s="11"/>
      <c r="I36" s="12"/>
      <c r="J36" s="13">
        <f>H36*I36+H36</f>
        <v>0</v>
      </c>
      <c r="K36" s="14">
        <f>ROUND(H36*F36,2)</f>
        <v>0</v>
      </c>
      <c r="L36" s="15">
        <f>ROUND(J36*F36,2)</f>
        <v>0</v>
      </c>
      <c r="M36" s="16">
        <f>ROUND(G36*H36,2)</f>
        <v>0</v>
      </c>
      <c r="N36" s="17">
        <f>ROUND(G36*J36,2)</f>
        <v>0</v>
      </c>
    </row>
    <row r="37" spans="1:14" ht="30.75" thickBot="1" x14ac:dyDescent="0.3">
      <c r="A37" s="18">
        <v>2</v>
      </c>
      <c r="B37" s="40" t="s">
        <v>38</v>
      </c>
      <c r="C37" s="19"/>
      <c r="D37" s="18" t="s">
        <v>17</v>
      </c>
      <c r="E37" s="46">
        <f>ROUNDUP(F37*0.2,0)</f>
        <v>1</v>
      </c>
      <c r="F37" s="62">
        <v>4</v>
      </c>
      <c r="G37" s="54">
        <f t="shared" si="4"/>
        <v>2</v>
      </c>
      <c r="H37" s="20"/>
      <c r="I37" s="21"/>
      <c r="J37" s="13">
        <f>H37*I37+H37</f>
        <v>0</v>
      </c>
      <c r="K37" s="22">
        <f>ROUND(H37*F37,2)</f>
        <v>0</v>
      </c>
      <c r="L37" s="75">
        <f>ROUND(J37*F37,2)</f>
        <v>0</v>
      </c>
      <c r="M37" s="16">
        <f>ROUND(G37*H37,2)</f>
        <v>0</v>
      </c>
      <c r="N37" s="17">
        <f>ROUND(G37*J37,2)</f>
        <v>0</v>
      </c>
    </row>
    <row r="38" spans="1:14" ht="16.5" thickBot="1" x14ac:dyDescent="0.3">
      <c r="A38" s="4"/>
      <c r="B38" s="4"/>
      <c r="C38" s="4"/>
      <c r="D38" s="4"/>
      <c r="E38" s="49"/>
      <c r="F38" s="47"/>
      <c r="G38" s="51"/>
      <c r="H38" s="4"/>
      <c r="I38" s="4"/>
      <c r="J38" s="23" t="s">
        <v>6</v>
      </c>
      <c r="K38" s="67">
        <f>SUM(K36:K37)</f>
        <v>0</v>
      </c>
      <c r="L38" s="68">
        <f>SUM(L36:L37)</f>
        <v>0</v>
      </c>
      <c r="M38" s="76">
        <f>SUM(M36:M37)</f>
        <v>0</v>
      </c>
      <c r="N38" s="77">
        <f>SUM(N36:N37)</f>
        <v>0</v>
      </c>
    </row>
    <row r="39" spans="1:14" ht="16.5" thickBot="1" x14ac:dyDescent="0.3">
      <c r="A39" s="4"/>
      <c r="B39" s="4"/>
      <c r="C39" s="4"/>
      <c r="D39" s="4"/>
      <c r="E39" s="49"/>
      <c r="F39" s="47"/>
      <c r="G39" s="87" t="s">
        <v>7</v>
      </c>
      <c r="H39" s="88"/>
      <c r="I39" s="88"/>
      <c r="J39" s="89"/>
      <c r="K39" s="26">
        <f>K38+M38</f>
        <v>0</v>
      </c>
      <c r="L39" s="27">
        <f>L38+N38</f>
        <v>0</v>
      </c>
      <c r="M39" s="4"/>
      <c r="N39" s="4"/>
    </row>
    <row r="40" spans="1:14" ht="15.75" x14ac:dyDescent="0.25">
      <c r="A40" s="4"/>
      <c r="B40" s="4"/>
      <c r="C40" s="4"/>
      <c r="D40" s="4"/>
      <c r="E40" s="49"/>
      <c r="F40" s="47"/>
      <c r="G40" s="51"/>
      <c r="H40" s="4"/>
      <c r="I40" s="4"/>
      <c r="J40" s="83"/>
      <c r="K40" s="4"/>
      <c r="L40" s="4"/>
      <c r="M40" s="4"/>
      <c r="N40" s="4"/>
    </row>
    <row r="41" spans="1:14" ht="16.5" thickBot="1" x14ac:dyDescent="0.3">
      <c r="A41" s="3" t="s">
        <v>23</v>
      </c>
      <c r="B41" s="3" t="s">
        <v>25</v>
      </c>
      <c r="C41" s="4"/>
      <c r="D41" s="4"/>
      <c r="E41" s="49"/>
      <c r="F41" s="47"/>
      <c r="G41" s="51"/>
      <c r="H41" s="4"/>
      <c r="I41" s="4"/>
      <c r="J41" s="83"/>
      <c r="K41" s="4"/>
      <c r="L41" s="4"/>
      <c r="M41" s="4"/>
      <c r="N41" s="4"/>
    </row>
    <row r="42" spans="1:14" ht="60.75" thickBot="1" x14ac:dyDescent="0.3">
      <c r="A42" s="5" t="s">
        <v>0</v>
      </c>
      <c r="B42" s="5" t="s">
        <v>1</v>
      </c>
      <c r="C42" s="5" t="s">
        <v>16</v>
      </c>
      <c r="D42" s="5" t="s">
        <v>2</v>
      </c>
      <c r="E42" s="44" t="s">
        <v>13</v>
      </c>
      <c r="F42" s="60" t="s">
        <v>3</v>
      </c>
      <c r="G42" s="52" t="s">
        <v>4</v>
      </c>
      <c r="H42" s="5" t="s">
        <v>11</v>
      </c>
      <c r="I42" s="5" t="s">
        <v>5</v>
      </c>
      <c r="J42" s="5" t="s">
        <v>9</v>
      </c>
      <c r="K42" s="5" t="s">
        <v>10</v>
      </c>
      <c r="L42" s="6" t="s">
        <v>12</v>
      </c>
      <c r="M42" s="7" t="s">
        <v>14</v>
      </c>
      <c r="N42" s="8" t="s">
        <v>15</v>
      </c>
    </row>
    <row r="43" spans="1:14" ht="120.75" thickBot="1" x14ac:dyDescent="0.3">
      <c r="A43" s="34">
        <v>1</v>
      </c>
      <c r="B43" s="41" t="s">
        <v>78</v>
      </c>
      <c r="C43" s="35"/>
      <c r="D43" s="34" t="s">
        <v>17</v>
      </c>
      <c r="E43" s="59">
        <f>ROUNDUP(F43*0.2,0)</f>
        <v>4</v>
      </c>
      <c r="F43" s="64">
        <v>16</v>
      </c>
      <c r="G43" s="54">
        <f t="shared" ref="G43" si="5">ROUNDUP(F43*0.4,0)</f>
        <v>7</v>
      </c>
      <c r="H43" s="36"/>
      <c r="I43" s="37"/>
      <c r="J43" s="13">
        <f>H43*I43+H43</f>
        <v>0</v>
      </c>
      <c r="K43" s="38">
        <f>ROUND(H43*F43,2)</f>
        <v>0</v>
      </c>
      <c r="L43" s="39">
        <f>ROUND(J43*F43,2)</f>
        <v>0</v>
      </c>
      <c r="M43" s="16">
        <f>ROUND(G43*H43,2)</f>
        <v>0</v>
      </c>
      <c r="N43" s="17">
        <f>ROUND(G43*J43,2)</f>
        <v>0</v>
      </c>
    </row>
    <row r="44" spans="1:14" ht="16.5" thickBot="1" x14ac:dyDescent="0.3">
      <c r="A44" s="4"/>
      <c r="B44" s="4"/>
      <c r="C44" s="4"/>
      <c r="D44" s="4"/>
      <c r="E44" s="49"/>
      <c r="F44" s="47"/>
      <c r="G44" s="51"/>
      <c r="H44" s="4"/>
      <c r="I44" s="4"/>
      <c r="J44" s="23" t="s">
        <v>6</v>
      </c>
      <c r="K44" s="67">
        <f>SUM(K43:K43)</f>
        <v>0</v>
      </c>
      <c r="L44" s="68">
        <f>SUM(L43:L43)</f>
        <v>0</v>
      </c>
      <c r="M44" s="76">
        <f>SUM(M43:M43)</f>
        <v>0</v>
      </c>
      <c r="N44" s="77">
        <f>SUM(N43:N43)</f>
        <v>0</v>
      </c>
    </row>
    <row r="45" spans="1:14" ht="16.5" thickBot="1" x14ac:dyDescent="0.3">
      <c r="A45" s="4"/>
      <c r="B45" s="4"/>
      <c r="C45" s="4"/>
      <c r="D45" s="4"/>
      <c r="E45" s="49"/>
      <c r="F45" s="47"/>
      <c r="G45" s="87" t="s">
        <v>7</v>
      </c>
      <c r="H45" s="88"/>
      <c r="I45" s="88"/>
      <c r="J45" s="89"/>
      <c r="K45" s="26">
        <f>K44+M44</f>
        <v>0</v>
      </c>
      <c r="L45" s="27">
        <f>L44+N44</f>
        <v>0</v>
      </c>
      <c r="M45" s="4"/>
      <c r="N45" s="4"/>
    </row>
    <row r="46" spans="1:14" ht="15.75" x14ac:dyDescent="0.25">
      <c r="A46" s="4"/>
      <c r="B46" s="4"/>
      <c r="C46" s="4"/>
      <c r="D46" s="4"/>
      <c r="E46" s="49"/>
      <c r="F46" s="47"/>
      <c r="G46" s="51"/>
      <c r="H46" s="4"/>
      <c r="I46" s="4"/>
      <c r="J46" s="83"/>
      <c r="K46" s="4"/>
      <c r="L46" s="4"/>
      <c r="M46" s="4"/>
      <c r="N46" s="4"/>
    </row>
    <row r="47" spans="1:14" ht="16.5" thickBot="1" x14ac:dyDescent="0.3">
      <c r="A47" s="3" t="s">
        <v>24</v>
      </c>
      <c r="B47" s="3" t="s">
        <v>26</v>
      </c>
      <c r="C47" s="4"/>
      <c r="D47" s="4"/>
      <c r="E47" s="49"/>
      <c r="F47" s="47"/>
      <c r="G47" s="51"/>
      <c r="H47" s="4"/>
      <c r="I47" s="4"/>
      <c r="J47" s="83"/>
      <c r="K47" s="4"/>
      <c r="L47" s="4"/>
      <c r="M47" s="4"/>
      <c r="N47" s="4"/>
    </row>
    <row r="48" spans="1:14" ht="60.75" thickBot="1" x14ac:dyDescent="0.3">
      <c r="A48" s="5" t="s">
        <v>0</v>
      </c>
      <c r="B48" s="5" t="s">
        <v>1</v>
      </c>
      <c r="C48" s="5" t="s">
        <v>16</v>
      </c>
      <c r="D48" s="5" t="s">
        <v>2</v>
      </c>
      <c r="E48" s="44" t="s">
        <v>13</v>
      </c>
      <c r="F48" s="60" t="s">
        <v>3</v>
      </c>
      <c r="G48" s="52" t="s">
        <v>4</v>
      </c>
      <c r="H48" s="5" t="s">
        <v>11</v>
      </c>
      <c r="I48" s="5" t="s">
        <v>5</v>
      </c>
      <c r="J48" s="5" t="s">
        <v>9</v>
      </c>
      <c r="K48" s="5" t="s">
        <v>10</v>
      </c>
      <c r="L48" s="6" t="s">
        <v>12</v>
      </c>
      <c r="M48" s="7" t="s">
        <v>14</v>
      </c>
      <c r="N48" s="8" t="s">
        <v>15</v>
      </c>
    </row>
    <row r="49" spans="1:14" ht="230.25" customHeight="1" thickBot="1" x14ac:dyDescent="0.3">
      <c r="A49" s="34">
        <v>1</v>
      </c>
      <c r="B49" s="41" t="s">
        <v>39</v>
      </c>
      <c r="C49" s="35"/>
      <c r="D49" s="34" t="s">
        <v>17</v>
      </c>
      <c r="E49" s="59">
        <f>ROUNDUP(F49*0.2,0)</f>
        <v>2</v>
      </c>
      <c r="F49" s="64">
        <v>10</v>
      </c>
      <c r="G49" s="54">
        <f t="shared" ref="G49" si="6">ROUNDUP(F49*0.4,0)</f>
        <v>4</v>
      </c>
      <c r="H49" s="36"/>
      <c r="I49" s="37"/>
      <c r="J49" s="13">
        <f>H49*I49+H49</f>
        <v>0</v>
      </c>
      <c r="K49" s="38">
        <f>ROUND(H49*F49,2)</f>
        <v>0</v>
      </c>
      <c r="L49" s="39">
        <f>ROUND(J49*F49,2)</f>
        <v>0</v>
      </c>
      <c r="M49" s="16">
        <f>ROUND(G49*H49,2)</f>
        <v>0</v>
      </c>
      <c r="N49" s="17">
        <f>ROUND(G49*J49,2)</f>
        <v>0</v>
      </c>
    </row>
    <row r="50" spans="1:14" ht="16.5" thickBot="1" x14ac:dyDescent="0.3">
      <c r="A50" s="4"/>
      <c r="B50" s="4"/>
      <c r="C50" s="4"/>
      <c r="D50" s="4"/>
      <c r="E50" s="49"/>
      <c r="F50" s="47"/>
      <c r="G50" s="51"/>
      <c r="H50" s="4"/>
      <c r="I50" s="4"/>
      <c r="J50" s="23" t="s">
        <v>6</v>
      </c>
      <c r="K50" s="67">
        <f>SUM(K49:K49)</f>
        <v>0</v>
      </c>
      <c r="L50" s="68">
        <f>SUM(L49:L49)</f>
        <v>0</v>
      </c>
      <c r="M50" s="76">
        <f>SUM(M49:M49)</f>
        <v>0</v>
      </c>
      <c r="N50" s="77">
        <f>SUM(N49:N49)</f>
        <v>0</v>
      </c>
    </row>
    <row r="51" spans="1:14" ht="16.5" thickBot="1" x14ac:dyDescent="0.3">
      <c r="A51" s="4"/>
      <c r="B51" s="4"/>
      <c r="C51" s="4"/>
      <c r="D51" s="4"/>
      <c r="E51" s="49"/>
      <c r="F51" s="47"/>
      <c r="G51" s="87" t="s">
        <v>7</v>
      </c>
      <c r="H51" s="88"/>
      <c r="I51" s="88"/>
      <c r="J51" s="89"/>
      <c r="K51" s="26">
        <f>K50+M50</f>
        <v>0</v>
      </c>
      <c r="L51" s="27">
        <f>L50+N50</f>
        <v>0</v>
      </c>
      <c r="M51" s="4"/>
      <c r="N51" s="4"/>
    </row>
    <row r="52" spans="1:14" ht="15.75" x14ac:dyDescent="0.25">
      <c r="A52" s="4"/>
      <c r="B52" s="4"/>
      <c r="C52" s="4"/>
      <c r="D52" s="4"/>
      <c r="E52" s="49"/>
      <c r="F52" s="47"/>
      <c r="G52" s="51"/>
      <c r="H52" s="4"/>
      <c r="I52" s="4"/>
      <c r="J52" s="83"/>
      <c r="K52" s="4"/>
      <c r="L52" s="4"/>
      <c r="M52" s="4"/>
      <c r="N52" s="4"/>
    </row>
    <row r="53" spans="1:14" ht="16.5" thickBot="1" x14ac:dyDescent="0.3">
      <c r="A53" s="3" t="s">
        <v>27</v>
      </c>
      <c r="B53" s="3" t="s">
        <v>118</v>
      </c>
      <c r="C53" s="4"/>
      <c r="D53" s="4"/>
      <c r="E53" s="49"/>
      <c r="F53" s="47"/>
      <c r="G53" s="51"/>
      <c r="H53" s="4"/>
      <c r="I53" s="4"/>
      <c r="J53" s="83"/>
      <c r="K53" s="4"/>
      <c r="L53" s="4"/>
      <c r="M53" s="4"/>
      <c r="N53" s="4"/>
    </row>
    <row r="54" spans="1:14" ht="60.75" thickBot="1" x14ac:dyDescent="0.3">
      <c r="A54" s="5" t="s">
        <v>0</v>
      </c>
      <c r="B54" s="5" t="s">
        <v>1</v>
      </c>
      <c r="C54" s="5" t="s">
        <v>16</v>
      </c>
      <c r="D54" s="5" t="s">
        <v>2</v>
      </c>
      <c r="E54" s="44" t="s">
        <v>13</v>
      </c>
      <c r="F54" s="60" t="s">
        <v>3</v>
      </c>
      <c r="G54" s="52" t="s">
        <v>4</v>
      </c>
      <c r="H54" s="5" t="s">
        <v>11</v>
      </c>
      <c r="I54" s="5" t="s">
        <v>5</v>
      </c>
      <c r="J54" s="5" t="s">
        <v>9</v>
      </c>
      <c r="K54" s="5" t="s">
        <v>10</v>
      </c>
      <c r="L54" s="6" t="s">
        <v>12</v>
      </c>
      <c r="M54" s="7" t="s">
        <v>14</v>
      </c>
      <c r="N54" s="8" t="s">
        <v>15</v>
      </c>
    </row>
    <row r="55" spans="1:14" ht="409.5" x14ac:dyDescent="0.25">
      <c r="A55" s="9">
        <v>1</v>
      </c>
      <c r="B55" s="69" t="s">
        <v>65</v>
      </c>
      <c r="C55" s="10"/>
      <c r="D55" s="9" t="s">
        <v>17</v>
      </c>
      <c r="E55" s="45">
        <f>ROUNDUP(F55*0.2,0)</f>
        <v>20</v>
      </c>
      <c r="F55" s="61">
        <v>100</v>
      </c>
      <c r="G55" s="54">
        <f>ROUNDUP(F55*0.2,0)</f>
        <v>20</v>
      </c>
      <c r="H55" s="11"/>
      <c r="I55" s="12"/>
      <c r="J55" s="13">
        <f>H55*I55+H55</f>
        <v>0</v>
      </c>
      <c r="K55" s="14">
        <f>ROUND(H55*F55,2)</f>
        <v>0</v>
      </c>
      <c r="L55" s="15">
        <f>ROUND(J55*F55,2)</f>
        <v>0</v>
      </c>
      <c r="M55" s="16">
        <f>ROUND(G55*H55,2)</f>
        <v>0</v>
      </c>
      <c r="N55" s="17">
        <f>ROUND(G55*J55,2)</f>
        <v>0</v>
      </c>
    </row>
    <row r="56" spans="1:14" ht="33.75" customHeight="1" x14ac:dyDescent="0.25">
      <c r="A56" s="18">
        <v>1</v>
      </c>
      <c r="B56" s="40" t="s">
        <v>69</v>
      </c>
      <c r="C56" s="19"/>
      <c r="D56" s="18" t="s">
        <v>17</v>
      </c>
      <c r="E56" s="46">
        <f t="shared" ref="E56" si="7">ROUNDUP(F56*0.2,0)</f>
        <v>6</v>
      </c>
      <c r="F56" s="62">
        <v>30</v>
      </c>
      <c r="G56" s="54">
        <f t="shared" ref="G56:G58" si="8">ROUNDUP(F56*0.4,0)</f>
        <v>12</v>
      </c>
      <c r="H56" s="20"/>
      <c r="I56" s="21"/>
      <c r="J56" s="13">
        <f t="shared" ref="J56:J58" si="9">H56*I56+H56</f>
        <v>0</v>
      </c>
      <c r="K56" s="22">
        <f t="shared" ref="K56" si="10">ROUND(H56*F56,2)</f>
        <v>0</v>
      </c>
      <c r="L56" s="22">
        <f t="shared" ref="L56" si="11">ROUND(J56*F56,2)</f>
        <v>0</v>
      </c>
      <c r="M56" s="16">
        <f t="shared" ref="M56:M58" si="12">ROUND(G56*H56,2)</f>
        <v>0</v>
      </c>
      <c r="N56" s="17">
        <f t="shared" ref="N56:N58" si="13">ROUND(G56*J56,2)</f>
        <v>0</v>
      </c>
    </row>
    <row r="57" spans="1:14" ht="39.75" customHeight="1" x14ac:dyDescent="0.25">
      <c r="A57" s="18">
        <v>2</v>
      </c>
      <c r="B57" s="40" t="s">
        <v>70</v>
      </c>
      <c r="C57" s="19"/>
      <c r="D57" s="18" t="s">
        <v>17</v>
      </c>
      <c r="E57" s="46">
        <f t="shared" ref="E57:E58" si="14">ROUNDUP(F57*0.2,0)</f>
        <v>10</v>
      </c>
      <c r="F57" s="62">
        <v>50</v>
      </c>
      <c r="G57" s="54">
        <f t="shared" si="8"/>
        <v>20</v>
      </c>
      <c r="H57" s="20"/>
      <c r="I57" s="21"/>
      <c r="J57" s="13">
        <f t="shared" si="9"/>
        <v>0</v>
      </c>
      <c r="K57" s="22">
        <f t="shared" ref="K57:K58" si="15">ROUND(H57*F57,2)</f>
        <v>0</v>
      </c>
      <c r="L57" s="22">
        <f t="shared" ref="L57:L58" si="16">ROUND(J57*F57,2)</f>
        <v>0</v>
      </c>
      <c r="M57" s="16">
        <f t="shared" si="12"/>
        <v>0</v>
      </c>
      <c r="N57" s="17">
        <f t="shared" si="13"/>
        <v>0</v>
      </c>
    </row>
    <row r="58" spans="1:14" ht="37.5" customHeight="1" thickBot="1" x14ac:dyDescent="0.3">
      <c r="A58" s="28">
        <v>3</v>
      </c>
      <c r="B58" s="29" t="s">
        <v>71</v>
      </c>
      <c r="C58" s="30"/>
      <c r="D58" s="28" t="s">
        <v>17</v>
      </c>
      <c r="E58" s="58">
        <f t="shared" si="14"/>
        <v>10</v>
      </c>
      <c r="F58" s="63">
        <v>50</v>
      </c>
      <c r="G58" s="54">
        <f t="shared" si="8"/>
        <v>20</v>
      </c>
      <c r="H58" s="31"/>
      <c r="I58" s="32"/>
      <c r="J58" s="13">
        <f t="shared" si="9"/>
        <v>0</v>
      </c>
      <c r="K58" s="33">
        <f t="shared" si="15"/>
        <v>0</v>
      </c>
      <c r="L58" s="75">
        <f t="shared" si="16"/>
        <v>0</v>
      </c>
      <c r="M58" s="16">
        <f t="shared" si="12"/>
        <v>0</v>
      </c>
      <c r="N58" s="17">
        <f t="shared" si="13"/>
        <v>0</v>
      </c>
    </row>
    <row r="59" spans="1:14" ht="16.5" thickBot="1" x14ac:dyDescent="0.3">
      <c r="A59" s="4"/>
      <c r="B59" s="4"/>
      <c r="C59" s="4"/>
      <c r="D59" s="4"/>
      <c r="E59" s="49"/>
      <c r="F59" s="47"/>
      <c r="G59" s="51"/>
      <c r="H59" s="4"/>
      <c r="I59" s="4"/>
      <c r="J59" s="23" t="s">
        <v>6</v>
      </c>
      <c r="K59" s="67">
        <f>SUM(K55:K58)</f>
        <v>0</v>
      </c>
      <c r="L59" s="68">
        <f>SUM(L55:L58)</f>
        <v>0</v>
      </c>
      <c r="M59" s="76">
        <f>SUM(M55:M58)</f>
        <v>0</v>
      </c>
      <c r="N59" s="77">
        <f>SUM(N55:N58)</f>
        <v>0</v>
      </c>
    </row>
    <row r="60" spans="1:14" ht="16.5" thickBot="1" x14ac:dyDescent="0.3">
      <c r="A60" s="4"/>
      <c r="B60" s="4"/>
      <c r="C60" s="4"/>
      <c r="D60" s="4"/>
      <c r="E60" s="49"/>
      <c r="F60" s="47"/>
      <c r="G60" s="87" t="s">
        <v>7</v>
      </c>
      <c r="H60" s="88"/>
      <c r="I60" s="88"/>
      <c r="J60" s="89"/>
      <c r="K60" s="26">
        <f>K59+M59</f>
        <v>0</v>
      </c>
      <c r="L60" s="27">
        <f>L59+N59</f>
        <v>0</v>
      </c>
      <c r="M60" s="4"/>
      <c r="N60" s="4"/>
    </row>
    <row r="61" spans="1:14" ht="15.75" x14ac:dyDescent="0.25">
      <c r="A61" s="4"/>
      <c r="B61" s="4"/>
      <c r="C61" s="4"/>
      <c r="D61" s="4"/>
      <c r="E61" s="49"/>
      <c r="F61" s="47"/>
      <c r="G61" s="51"/>
      <c r="H61" s="4"/>
      <c r="I61" s="4"/>
      <c r="J61" s="83"/>
      <c r="K61" s="4"/>
      <c r="L61" s="4"/>
      <c r="M61" s="4"/>
      <c r="N61" s="4"/>
    </row>
    <row r="62" spans="1:14" ht="16.5" thickBot="1" x14ac:dyDescent="0.3">
      <c r="A62" s="3" t="s">
        <v>28</v>
      </c>
      <c r="B62" s="3" t="s">
        <v>29</v>
      </c>
      <c r="C62" s="4"/>
      <c r="D62" s="4"/>
      <c r="E62" s="49"/>
      <c r="F62" s="47"/>
      <c r="G62" s="51"/>
      <c r="H62" s="4"/>
      <c r="I62" s="4"/>
      <c r="J62" s="83"/>
      <c r="K62" s="4"/>
      <c r="L62" s="4"/>
      <c r="M62" s="4"/>
      <c r="N62" s="4"/>
    </row>
    <row r="63" spans="1:14" ht="60.75" thickBot="1" x14ac:dyDescent="0.3">
      <c r="A63" s="5" t="s">
        <v>0</v>
      </c>
      <c r="B63" s="5" t="s">
        <v>1</v>
      </c>
      <c r="C63" s="5" t="s">
        <v>16</v>
      </c>
      <c r="D63" s="5" t="s">
        <v>2</v>
      </c>
      <c r="E63" s="44" t="s">
        <v>13</v>
      </c>
      <c r="F63" s="60" t="s">
        <v>3</v>
      </c>
      <c r="G63" s="52" t="s">
        <v>4</v>
      </c>
      <c r="H63" s="5" t="s">
        <v>11</v>
      </c>
      <c r="I63" s="5" t="s">
        <v>5</v>
      </c>
      <c r="J63" s="5" t="s">
        <v>9</v>
      </c>
      <c r="K63" s="5" t="s">
        <v>10</v>
      </c>
      <c r="L63" s="6" t="s">
        <v>12</v>
      </c>
      <c r="M63" s="7" t="s">
        <v>14</v>
      </c>
      <c r="N63" s="8" t="s">
        <v>15</v>
      </c>
    </row>
    <row r="64" spans="1:14" ht="408.75" customHeight="1" thickBot="1" x14ac:dyDescent="0.3">
      <c r="A64" s="34">
        <v>1</v>
      </c>
      <c r="B64" s="41" t="s">
        <v>66</v>
      </c>
      <c r="C64" s="35"/>
      <c r="D64" s="34" t="s">
        <v>17</v>
      </c>
      <c r="E64" s="59">
        <f>ROUNDUP(F64*0.2,0)</f>
        <v>20</v>
      </c>
      <c r="F64" s="64">
        <v>100</v>
      </c>
      <c r="G64" s="54">
        <f>ROUNDUP(F64*0.2,0)</f>
        <v>20</v>
      </c>
      <c r="H64" s="36"/>
      <c r="I64" s="37"/>
      <c r="J64" s="13">
        <f>H64*I64+H64</f>
        <v>0</v>
      </c>
      <c r="K64" s="38">
        <f>ROUND(H64*F64,2)</f>
        <v>0</v>
      </c>
      <c r="L64" s="39">
        <f>ROUND(J64*F64,2)</f>
        <v>0</v>
      </c>
      <c r="M64" s="16">
        <f t="shared" ref="M64" si="17">ROUND(G64*H64,2)</f>
        <v>0</v>
      </c>
      <c r="N64" s="17">
        <f>ROUND(G64*J64,2)</f>
        <v>0</v>
      </c>
    </row>
    <row r="65" spans="1:14" ht="16.5" thickBot="1" x14ac:dyDescent="0.3">
      <c r="A65" s="4"/>
      <c r="B65" s="4"/>
      <c r="C65" s="4"/>
      <c r="D65" s="4"/>
      <c r="E65" s="49"/>
      <c r="F65" s="47"/>
      <c r="G65" s="51"/>
      <c r="H65" s="4"/>
      <c r="I65" s="4"/>
      <c r="J65" s="23" t="s">
        <v>6</v>
      </c>
      <c r="K65" s="67">
        <f>SUM(K64:K64)</f>
        <v>0</v>
      </c>
      <c r="L65" s="68">
        <f>SUM(L64:L64)</f>
        <v>0</v>
      </c>
      <c r="M65" s="76">
        <f>SUM(M64:M64)</f>
        <v>0</v>
      </c>
      <c r="N65" s="77">
        <f>SUM(N64:N64)</f>
        <v>0</v>
      </c>
    </row>
    <row r="66" spans="1:14" ht="16.5" thickBot="1" x14ac:dyDescent="0.3">
      <c r="A66" s="4"/>
      <c r="B66" s="4"/>
      <c r="C66" s="4"/>
      <c r="D66" s="4"/>
      <c r="E66" s="49"/>
      <c r="F66" s="47"/>
      <c r="G66" s="87" t="s">
        <v>7</v>
      </c>
      <c r="H66" s="88"/>
      <c r="I66" s="88"/>
      <c r="J66" s="89"/>
      <c r="K66" s="26">
        <f>K65+M65</f>
        <v>0</v>
      </c>
      <c r="L66" s="27">
        <f>L65+N65</f>
        <v>0</v>
      </c>
      <c r="M66" s="4"/>
      <c r="N66" s="4"/>
    </row>
    <row r="67" spans="1:14" ht="15.75" x14ac:dyDescent="0.25">
      <c r="A67" s="4"/>
      <c r="B67" s="4"/>
      <c r="C67" s="4"/>
      <c r="D67" s="4"/>
      <c r="E67" s="49"/>
      <c r="F67" s="47"/>
      <c r="G67" s="51"/>
      <c r="H67" s="4"/>
      <c r="I67" s="4"/>
      <c r="J67" s="83"/>
      <c r="K67" s="4"/>
      <c r="L67" s="4"/>
      <c r="M67" s="4"/>
      <c r="N67" s="4"/>
    </row>
    <row r="68" spans="1:14" ht="16.5" thickBot="1" x14ac:dyDescent="0.3">
      <c r="A68" s="3" t="s">
        <v>30</v>
      </c>
      <c r="B68" s="3" t="s">
        <v>31</v>
      </c>
      <c r="C68" s="4"/>
      <c r="D68" s="4"/>
      <c r="E68" s="49"/>
      <c r="F68" s="47"/>
      <c r="G68" s="51"/>
      <c r="H68" s="4"/>
      <c r="I68" s="4"/>
      <c r="J68" s="83"/>
      <c r="K68" s="4"/>
      <c r="L68" s="4"/>
      <c r="M68" s="4"/>
      <c r="N68" s="4"/>
    </row>
    <row r="69" spans="1:14" ht="60.75" thickBot="1" x14ac:dyDescent="0.3">
      <c r="A69" s="5" t="s">
        <v>0</v>
      </c>
      <c r="B69" s="5" t="s">
        <v>1</v>
      </c>
      <c r="C69" s="5" t="s">
        <v>16</v>
      </c>
      <c r="D69" s="5" t="s">
        <v>2</v>
      </c>
      <c r="E69" s="44" t="s">
        <v>13</v>
      </c>
      <c r="F69" s="60" t="s">
        <v>3</v>
      </c>
      <c r="G69" s="52" t="s">
        <v>4</v>
      </c>
      <c r="H69" s="5" t="s">
        <v>11</v>
      </c>
      <c r="I69" s="5" t="s">
        <v>5</v>
      </c>
      <c r="J69" s="5" t="s">
        <v>9</v>
      </c>
      <c r="K69" s="5" t="s">
        <v>10</v>
      </c>
      <c r="L69" s="6" t="s">
        <v>12</v>
      </c>
      <c r="M69" s="7" t="s">
        <v>14</v>
      </c>
      <c r="N69" s="8" t="s">
        <v>15</v>
      </c>
    </row>
    <row r="70" spans="1:14" ht="270" x14ac:dyDescent="0.25">
      <c r="A70" s="34">
        <v>1</v>
      </c>
      <c r="B70" s="29" t="s">
        <v>102</v>
      </c>
      <c r="C70" s="35"/>
      <c r="D70" s="34" t="s">
        <v>17</v>
      </c>
      <c r="E70" s="59">
        <f>ROUNDUP(F70*0.2,0)</f>
        <v>4</v>
      </c>
      <c r="F70" s="64">
        <v>20</v>
      </c>
      <c r="G70" s="56">
        <f>ROUNDUP(F70*0.2,0)</f>
        <v>4</v>
      </c>
      <c r="H70" s="36"/>
      <c r="I70" s="37"/>
      <c r="J70" s="13">
        <f>H70*I70+H70</f>
        <v>0</v>
      </c>
      <c r="K70" s="38">
        <f>ROUND(H70*F70,2)</f>
        <v>0</v>
      </c>
      <c r="L70" s="39">
        <f>ROUND(J70*F70,2)</f>
        <v>0</v>
      </c>
      <c r="M70" s="16">
        <f t="shared" ref="M70:M71" si="18">ROUND(G70*H70,2)</f>
        <v>0</v>
      </c>
      <c r="N70" s="17">
        <f>ROUND(G70*J70,2)</f>
        <v>0</v>
      </c>
    </row>
    <row r="71" spans="1:14" ht="378" customHeight="1" thickBot="1" x14ac:dyDescent="0.3">
      <c r="A71" s="28">
        <v>2</v>
      </c>
      <c r="B71" s="29" t="s">
        <v>101</v>
      </c>
      <c r="C71" s="30"/>
      <c r="D71" s="28" t="s">
        <v>17</v>
      </c>
      <c r="E71" s="58">
        <f>ROUNDUP(F71*0.2,0)</f>
        <v>2</v>
      </c>
      <c r="F71" s="63">
        <v>10</v>
      </c>
      <c r="G71" s="55">
        <f>ROUNDUP(F71*0.2,0)</f>
        <v>2</v>
      </c>
      <c r="H71" s="31"/>
      <c r="I71" s="32"/>
      <c r="J71" s="13">
        <f>H71*I71+H71</f>
        <v>0</v>
      </c>
      <c r="K71" s="33">
        <f>ROUND(H71*F71,2)</f>
        <v>0</v>
      </c>
      <c r="L71" s="80">
        <f>ROUND(J71*F71,2)</f>
        <v>0</v>
      </c>
      <c r="M71" s="16">
        <f t="shared" si="18"/>
        <v>0</v>
      </c>
      <c r="N71" s="17">
        <f>ROUND(G71*J71,2)</f>
        <v>0</v>
      </c>
    </row>
    <row r="72" spans="1:14" ht="16.5" thickBot="1" x14ac:dyDescent="0.3">
      <c r="A72" s="4"/>
      <c r="B72" s="4"/>
      <c r="C72" s="4"/>
      <c r="D72" s="4"/>
      <c r="E72" s="49"/>
      <c r="F72" s="47"/>
      <c r="G72" s="51"/>
      <c r="H72" s="4"/>
      <c r="I72" s="4"/>
      <c r="J72" s="23" t="s">
        <v>6</v>
      </c>
      <c r="K72" s="23">
        <f>SUM(K70:K71)</f>
        <v>0</v>
      </c>
      <c r="L72" s="24">
        <f>SUM(L70:L71)</f>
        <v>0</v>
      </c>
      <c r="M72" s="76">
        <f>SUM(M70:M71)</f>
        <v>0</v>
      </c>
      <c r="N72" s="77">
        <f>SUM(N70:N71)</f>
        <v>0</v>
      </c>
    </row>
    <row r="73" spans="1:14" ht="16.5" thickBot="1" x14ac:dyDescent="0.3">
      <c r="A73" s="4"/>
      <c r="B73" s="4"/>
      <c r="C73" s="4"/>
      <c r="D73" s="4"/>
      <c r="E73" s="49"/>
      <c r="F73" s="47"/>
      <c r="G73" s="87" t="s">
        <v>7</v>
      </c>
      <c r="H73" s="88"/>
      <c r="I73" s="88"/>
      <c r="J73" s="89"/>
      <c r="K73" s="26">
        <f>K72+M72</f>
        <v>0</v>
      </c>
      <c r="L73" s="27">
        <f>L72+N72</f>
        <v>0</v>
      </c>
      <c r="M73" s="4"/>
      <c r="N73" s="4"/>
    </row>
    <row r="75" spans="1:14" ht="16.5" thickBot="1" x14ac:dyDescent="0.3">
      <c r="A75" s="3" t="s">
        <v>40</v>
      </c>
      <c r="B75" s="3" t="s">
        <v>41</v>
      </c>
      <c r="C75" s="4"/>
      <c r="D75" s="4"/>
      <c r="E75" s="49"/>
      <c r="F75" s="47"/>
      <c r="G75" s="51"/>
      <c r="H75" s="4"/>
      <c r="I75" s="4"/>
      <c r="J75" s="83"/>
      <c r="K75" s="4"/>
      <c r="L75" s="4"/>
      <c r="M75" s="4"/>
      <c r="N75" s="4"/>
    </row>
    <row r="76" spans="1:14" ht="60.75" thickBot="1" x14ac:dyDescent="0.3">
      <c r="A76" s="5" t="s">
        <v>0</v>
      </c>
      <c r="B76" s="5" t="s">
        <v>1</v>
      </c>
      <c r="C76" s="5" t="s">
        <v>16</v>
      </c>
      <c r="D76" s="5" t="s">
        <v>2</v>
      </c>
      <c r="E76" s="44" t="s">
        <v>13</v>
      </c>
      <c r="F76" s="60" t="s">
        <v>3</v>
      </c>
      <c r="G76" s="52" t="s">
        <v>4</v>
      </c>
      <c r="H76" s="5" t="s">
        <v>11</v>
      </c>
      <c r="I76" s="5" t="s">
        <v>5</v>
      </c>
      <c r="J76" s="5" t="s">
        <v>9</v>
      </c>
      <c r="K76" s="5" t="s">
        <v>10</v>
      </c>
      <c r="L76" s="6" t="s">
        <v>12</v>
      </c>
      <c r="M76" s="25" t="s">
        <v>14</v>
      </c>
      <c r="N76" s="8" t="s">
        <v>15</v>
      </c>
    </row>
    <row r="77" spans="1:14" ht="105.75" thickBot="1" x14ac:dyDescent="0.3">
      <c r="A77" s="34">
        <v>1</v>
      </c>
      <c r="B77" s="41" t="s">
        <v>42</v>
      </c>
      <c r="C77" s="35"/>
      <c r="D77" s="34" t="s">
        <v>17</v>
      </c>
      <c r="E77" s="59">
        <f>ROUNDUP(F77*0.2,0)</f>
        <v>6</v>
      </c>
      <c r="F77" s="64">
        <v>30</v>
      </c>
      <c r="G77" s="54">
        <f t="shared" ref="G77" si="19">ROUNDUP(F77*0.4,0)</f>
        <v>12</v>
      </c>
      <c r="H77" s="36"/>
      <c r="I77" s="37"/>
      <c r="J77" s="13">
        <f>H77*I77+H77</f>
        <v>0</v>
      </c>
      <c r="K77" s="38">
        <f>ROUND(H77*F77,2)</f>
        <v>0</v>
      </c>
      <c r="L77" s="39">
        <f>ROUND(J77*F77,2)</f>
        <v>0</v>
      </c>
      <c r="M77" s="16">
        <f t="shared" ref="M77" si="20">ROUND(G77*H77,2)</f>
        <v>0</v>
      </c>
      <c r="N77" s="17">
        <f>ROUND(G77*J77,2)</f>
        <v>0</v>
      </c>
    </row>
    <row r="78" spans="1:14" ht="16.5" thickBot="1" x14ac:dyDescent="0.3">
      <c r="A78" s="4"/>
      <c r="B78" s="4"/>
      <c r="C78" s="4"/>
      <c r="D78" s="4"/>
      <c r="E78" s="49"/>
      <c r="F78" s="47"/>
      <c r="G78" s="51"/>
      <c r="H78" s="4"/>
      <c r="I78" s="4"/>
      <c r="J78" s="23" t="s">
        <v>6</v>
      </c>
      <c r="K78" s="67">
        <f>SUM(K77:K77)</f>
        <v>0</v>
      </c>
      <c r="L78" s="68">
        <f>SUM(L77:L77)</f>
        <v>0</v>
      </c>
      <c r="M78" s="76">
        <f>SUM(M77:M77)</f>
        <v>0</v>
      </c>
      <c r="N78" s="77">
        <f>SUM(N77:N77)</f>
        <v>0</v>
      </c>
    </row>
    <row r="79" spans="1:14" ht="16.5" thickBot="1" x14ac:dyDescent="0.3">
      <c r="A79" s="4"/>
      <c r="B79" s="4"/>
      <c r="C79" s="4"/>
      <c r="D79" s="4"/>
      <c r="E79" s="49"/>
      <c r="F79" s="47"/>
      <c r="G79" s="87" t="s">
        <v>7</v>
      </c>
      <c r="H79" s="88"/>
      <c r="I79" s="88"/>
      <c r="J79" s="89"/>
      <c r="K79" s="26">
        <f>K78+M78</f>
        <v>0</v>
      </c>
      <c r="L79" s="27">
        <f>L78+N78</f>
        <v>0</v>
      </c>
      <c r="M79" s="4"/>
      <c r="N79" s="4"/>
    </row>
    <row r="81" spans="1:14" ht="16.5" thickBot="1" x14ac:dyDescent="0.3">
      <c r="A81" s="3" t="s">
        <v>43</v>
      </c>
      <c r="B81" s="3" t="s">
        <v>44</v>
      </c>
      <c r="C81" s="4"/>
      <c r="D81" s="4"/>
      <c r="E81" s="49"/>
      <c r="F81" s="47"/>
      <c r="G81" s="51"/>
      <c r="H81" s="4"/>
      <c r="I81" s="4"/>
      <c r="J81" s="83"/>
      <c r="K81" s="4"/>
      <c r="L81" s="4"/>
      <c r="M81" s="4"/>
      <c r="N81" s="4"/>
    </row>
    <row r="82" spans="1:14" ht="60.75" thickBot="1" x14ac:dyDescent="0.3">
      <c r="A82" s="5" t="s">
        <v>0</v>
      </c>
      <c r="B82" s="5" t="s">
        <v>1</v>
      </c>
      <c r="C82" s="5" t="s">
        <v>16</v>
      </c>
      <c r="D82" s="5" t="s">
        <v>2</v>
      </c>
      <c r="E82" s="44" t="s">
        <v>13</v>
      </c>
      <c r="F82" s="60" t="s">
        <v>3</v>
      </c>
      <c r="G82" s="52" t="s">
        <v>4</v>
      </c>
      <c r="H82" s="5" t="s">
        <v>11</v>
      </c>
      <c r="I82" s="5" t="s">
        <v>5</v>
      </c>
      <c r="J82" s="5" t="s">
        <v>9</v>
      </c>
      <c r="K82" s="5" t="s">
        <v>10</v>
      </c>
      <c r="L82" s="6" t="s">
        <v>12</v>
      </c>
      <c r="M82" s="25" t="s">
        <v>14</v>
      </c>
      <c r="N82" s="8" t="s">
        <v>15</v>
      </c>
    </row>
    <row r="83" spans="1:14" ht="60.75" thickBot="1" x14ac:dyDescent="0.3">
      <c r="A83" s="34">
        <v>1</v>
      </c>
      <c r="B83" s="41" t="s">
        <v>75</v>
      </c>
      <c r="C83" s="35"/>
      <c r="D83" s="34" t="s">
        <v>17</v>
      </c>
      <c r="E83" s="59">
        <f>ROUNDUP(F83*0.2,0)</f>
        <v>10</v>
      </c>
      <c r="F83" s="64">
        <v>50</v>
      </c>
      <c r="G83" s="54">
        <f t="shared" ref="G83" si="21">ROUNDUP(F83*0.4,0)</f>
        <v>20</v>
      </c>
      <c r="H83" s="36"/>
      <c r="I83" s="37"/>
      <c r="J83" s="13">
        <f>H83*I83+H83</f>
        <v>0</v>
      </c>
      <c r="K83" s="38">
        <f>ROUND(H83*F83,2)</f>
        <v>0</v>
      </c>
      <c r="L83" s="39">
        <f>ROUND(J83*F83,2)</f>
        <v>0</v>
      </c>
      <c r="M83" s="16">
        <f t="shared" ref="M83" si="22">ROUND(G83*H83,2)</f>
        <v>0</v>
      </c>
      <c r="N83" s="17">
        <f>ROUND(G83*J83,2)</f>
        <v>0</v>
      </c>
    </row>
    <row r="84" spans="1:14" ht="16.5" thickBot="1" x14ac:dyDescent="0.3">
      <c r="A84" s="4"/>
      <c r="B84" s="4"/>
      <c r="C84" s="4"/>
      <c r="D84" s="4"/>
      <c r="E84" s="49"/>
      <c r="F84" s="47"/>
      <c r="G84" s="51"/>
      <c r="H84" s="4"/>
      <c r="I84" s="4"/>
      <c r="J84" s="23" t="s">
        <v>6</v>
      </c>
      <c r="K84" s="67">
        <f>SUM(K83:K83)</f>
        <v>0</v>
      </c>
      <c r="L84" s="68">
        <f>SUM(L83:L83)</f>
        <v>0</v>
      </c>
      <c r="M84" s="76">
        <f>SUM(M83:M83)</f>
        <v>0</v>
      </c>
      <c r="N84" s="77">
        <f>SUM(N83:N83)</f>
        <v>0</v>
      </c>
    </row>
    <row r="85" spans="1:14" ht="16.5" thickBot="1" x14ac:dyDescent="0.3">
      <c r="A85" s="4"/>
      <c r="B85" s="4"/>
      <c r="C85" s="4"/>
      <c r="D85" s="4"/>
      <c r="E85" s="49"/>
      <c r="F85" s="47"/>
      <c r="G85" s="87" t="s">
        <v>7</v>
      </c>
      <c r="H85" s="88"/>
      <c r="I85" s="88"/>
      <c r="J85" s="89"/>
      <c r="K85" s="26">
        <f>K84+M84</f>
        <v>0</v>
      </c>
      <c r="L85" s="27">
        <f>L84+N84</f>
        <v>0</v>
      </c>
      <c r="M85" s="4"/>
      <c r="N85" s="4"/>
    </row>
    <row r="87" spans="1:14" ht="16.5" thickBot="1" x14ac:dyDescent="0.3">
      <c r="A87" s="3" t="s">
        <v>45</v>
      </c>
      <c r="B87" s="3" t="s">
        <v>119</v>
      </c>
      <c r="C87" s="4"/>
      <c r="D87" s="4"/>
      <c r="E87" s="49"/>
      <c r="F87" s="47"/>
      <c r="G87" s="51"/>
      <c r="H87" s="4"/>
      <c r="I87" s="4"/>
      <c r="J87" s="83"/>
      <c r="K87" s="4"/>
      <c r="L87" s="4"/>
      <c r="M87" s="4"/>
      <c r="N87" s="4"/>
    </row>
    <row r="88" spans="1:14" ht="60.75" thickBot="1" x14ac:dyDescent="0.3">
      <c r="A88" s="5" t="s">
        <v>0</v>
      </c>
      <c r="B88" s="5" t="s">
        <v>1</v>
      </c>
      <c r="C88" s="5" t="s">
        <v>16</v>
      </c>
      <c r="D88" s="5" t="s">
        <v>2</v>
      </c>
      <c r="E88" s="44" t="s">
        <v>13</v>
      </c>
      <c r="F88" s="60" t="s">
        <v>3</v>
      </c>
      <c r="G88" s="52" t="s">
        <v>4</v>
      </c>
      <c r="H88" s="5" t="s">
        <v>11</v>
      </c>
      <c r="I88" s="5" t="s">
        <v>5</v>
      </c>
      <c r="J88" s="5" t="s">
        <v>9</v>
      </c>
      <c r="K88" s="5" t="s">
        <v>10</v>
      </c>
      <c r="L88" s="6" t="s">
        <v>12</v>
      </c>
      <c r="M88" s="25" t="s">
        <v>14</v>
      </c>
      <c r="N88" s="8" t="s">
        <v>15</v>
      </c>
    </row>
    <row r="89" spans="1:14" ht="150" x14ac:dyDescent="0.25">
      <c r="A89" s="18">
        <v>1</v>
      </c>
      <c r="B89" s="40" t="s">
        <v>46</v>
      </c>
      <c r="C89" s="19"/>
      <c r="D89" s="18" t="s">
        <v>17</v>
      </c>
      <c r="E89" s="46">
        <f>ROUNDUP(F89*0.2,0)</f>
        <v>2</v>
      </c>
      <c r="F89" s="62">
        <v>10</v>
      </c>
      <c r="G89" s="54">
        <f t="shared" ref="G89:G90" si="23">ROUNDUP(F89*0.4,0)</f>
        <v>4</v>
      </c>
      <c r="H89" s="20"/>
      <c r="I89" s="21"/>
      <c r="J89" s="13">
        <f>H89*I89+H89</f>
        <v>0</v>
      </c>
      <c r="K89" s="22">
        <f>ROUND(H89*F89,2)</f>
        <v>0</v>
      </c>
      <c r="L89" s="22">
        <f>ROUND(J89*F89,2)</f>
        <v>0</v>
      </c>
      <c r="M89" s="16">
        <f t="shared" ref="M89:M90" si="24">ROUND(G89*H89,2)</f>
        <v>0</v>
      </c>
      <c r="N89" s="17">
        <f>ROUND(G89*J89,2)</f>
        <v>0</v>
      </c>
    </row>
    <row r="90" spans="1:14" ht="150.75" thickBot="1" x14ac:dyDescent="0.3">
      <c r="A90" s="28">
        <v>2</v>
      </c>
      <c r="B90" s="29" t="s">
        <v>47</v>
      </c>
      <c r="C90" s="30"/>
      <c r="D90" s="28" t="s">
        <v>17</v>
      </c>
      <c r="E90" s="58">
        <f>ROUNDUP(F90*0.2,0)</f>
        <v>2</v>
      </c>
      <c r="F90" s="63">
        <v>10</v>
      </c>
      <c r="G90" s="54">
        <f t="shared" si="23"/>
        <v>4</v>
      </c>
      <c r="H90" s="31"/>
      <c r="I90" s="21"/>
      <c r="J90" s="13">
        <f>H90*I90+H90</f>
        <v>0</v>
      </c>
      <c r="K90" s="33">
        <f>ROUND(H90*F90,2)</f>
        <v>0</v>
      </c>
      <c r="L90" s="22">
        <f>ROUND(J90*F90,2)</f>
        <v>0</v>
      </c>
      <c r="M90" s="16">
        <f t="shared" si="24"/>
        <v>0</v>
      </c>
      <c r="N90" s="17">
        <f>ROUND(G90*J90,2)</f>
        <v>0</v>
      </c>
    </row>
    <row r="91" spans="1:14" ht="16.5" thickBot="1" x14ac:dyDescent="0.3">
      <c r="A91" s="4"/>
      <c r="B91" s="4"/>
      <c r="C91" s="4"/>
      <c r="D91" s="4"/>
      <c r="E91" s="49"/>
      <c r="F91" s="47"/>
      <c r="G91" s="51"/>
      <c r="H91" s="4"/>
      <c r="I91" s="4"/>
      <c r="J91" s="23" t="s">
        <v>6</v>
      </c>
      <c r="K91" s="67">
        <f>SUM(K89:K90)</f>
        <v>0</v>
      </c>
      <c r="L91" s="68">
        <f>SUM(L89:L90)</f>
        <v>0</v>
      </c>
      <c r="M91" s="76">
        <f>SUM(M89:M90)</f>
        <v>0</v>
      </c>
      <c r="N91" s="77">
        <f>SUM(N89:N90)</f>
        <v>0</v>
      </c>
    </row>
    <row r="92" spans="1:14" ht="16.5" thickBot="1" x14ac:dyDescent="0.3">
      <c r="A92" s="4"/>
      <c r="B92" s="4"/>
      <c r="C92" s="4"/>
      <c r="D92" s="4"/>
      <c r="E92" s="49"/>
      <c r="F92" s="47"/>
      <c r="G92" s="87" t="s">
        <v>7</v>
      </c>
      <c r="H92" s="88"/>
      <c r="I92" s="88"/>
      <c r="J92" s="89"/>
      <c r="K92" s="26">
        <f>K91+M91</f>
        <v>0</v>
      </c>
      <c r="L92" s="27">
        <f>L91+N91</f>
        <v>0</v>
      </c>
      <c r="M92" s="4"/>
      <c r="N92" s="4"/>
    </row>
    <row r="94" spans="1:14" ht="16.5" thickBot="1" x14ac:dyDescent="0.3">
      <c r="A94" s="3" t="s">
        <v>48</v>
      </c>
      <c r="B94" s="3" t="s">
        <v>120</v>
      </c>
      <c r="C94" s="4"/>
      <c r="D94" s="4"/>
      <c r="E94" s="49"/>
      <c r="F94" s="47"/>
      <c r="G94" s="51"/>
      <c r="H94" s="4"/>
      <c r="I94" s="4"/>
      <c r="J94" s="83"/>
      <c r="K94" s="4"/>
      <c r="L94" s="4"/>
      <c r="M94" s="4"/>
      <c r="N94" s="4"/>
    </row>
    <row r="95" spans="1:14" ht="60.75" thickBot="1" x14ac:dyDescent="0.3">
      <c r="A95" s="5" t="s">
        <v>0</v>
      </c>
      <c r="B95" s="5" t="s">
        <v>1</v>
      </c>
      <c r="C95" s="5" t="s">
        <v>16</v>
      </c>
      <c r="D95" s="5" t="s">
        <v>2</v>
      </c>
      <c r="E95" s="44" t="s">
        <v>13</v>
      </c>
      <c r="F95" s="60" t="s">
        <v>3</v>
      </c>
      <c r="G95" s="52" t="s">
        <v>4</v>
      </c>
      <c r="H95" s="5" t="s">
        <v>11</v>
      </c>
      <c r="I95" s="5" t="s">
        <v>5</v>
      </c>
      <c r="J95" s="5" t="s">
        <v>9</v>
      </c>
      <c r="K95" s="5" t="s">
        <v>10</v>
      </c>
      <c r="L95" s="6" t="s">
        <v>12</v>
      </c>
      <c r="M95" s="42" t="s">
        <v>14</v>
      </c>
      <c r="N95" s="8" t="s">
        <v>15</v>
      </c>
    </row>
    <row r="96" spans="1:14" ht="90.75" thickBot="1" x14ac:dyDescent="0.3">
      <c r="A96" s="34">
        <v>1</v>
      </c>
      <c r="B96" s="41" t="s">
        <v>49</v>
      </c>
      <c r="C96" s="35"/>
      <c r="D96" s="34" t="s">
        <v>17</v>
      </c>
      <c r="E96" s="59">
        <f>ROUNDUP(F96*0.2,0)</f>
        <v>2</v>
      </c>
      <c r="F96" s="64">
        <v>6</v>
      </c>
      <c r="G96" s="54">
        <f t="shared" ref="G96" si="25">ROUNDUP(F96*0.4,0)</f>
        <v>3</v>
      </c>
      <c r="H96" s="36"/>
      <c r="I96" s="37"/>
      <c r="J96" s="13">
        <f>H96*I96+H96</f>
        <v>0</v>
      </c>
      <c r="K96" s="38">
        <f>ROUND(H96*F96,2)</f>
        <v>0</v>
      </c>
      <c r="L96" s="39">
        <f>ROUND(J96*F96,2)</f>
        <v>0</v>
      </c>
      <c r="M96" s="16">
        <f t="shared" ref="M96" si="26">ROUND(G96*H96,2)</f>
        <v>0</v>
      </c>
      <c r="N96" s="17">
        <f>ROUND(G96*J96,2)</f>
        <v>0</v>
      </c>
    </row>
    <row r="97" spans="1:14" ht="16.5" thickBot="1" x14ac:dyDescent="0.3">
      <c r="A97" s="4"/>
      <c r="B97" s="4"/>
      <c r="C97" s="4"/>
      <c r="D97" s="4"/>
      <c r="E97" s="49"/>
      <c r="F97" s="47"/>
      <c r="G97" s="51"/>
      <c r="H97" s="4"/>
      <c r="I97" s="4"/>
      <c r="J97" s="23" t="s">
        <v>6</v>
      </c>
      <c r="K97" s="67">
        <f>SUM(K96:K96)</f>
        <v>0</v>
      </c>
      <c r="L97" s="68">
        <f>SUM(L96:L96)</f>
        <v>0</v>
      </c>
      <c r="M97" s="76">
        <f>SUM(M96:M96)</f>
        <v>0</v>
      </c>
      <c r="N97" s="77">
        <f>SUM(N96:N96)</f>
        <v>0</v>
      </c>
    </row>
    <row r="98" spans="1:14" ht="16.5" thickBot="1" x14ac:dyDescent="0.3">
      <c r="A98" s="4"/>
      <c r="B98" s="4"/>
      <c r="C98" s="4"/>
      <c r="D98" s="4"/>
      <c r="E98" s="49"/>
      <c r="F98" s="47"/>
      <c r="G98" s="87" t="s">
        <v>7</v>
      </c>
      <c r="H98" s="88"/>
      <c r="I98" s="88"/>
      <c r="J98" s="89"/>
      <c r="K98" s="26">
        <f>K97+M97</f>
        <v>0</v>
      </c>
      <c r="L98" s="27">
        <f>L97+N97</f>
        <v>0</v>
      </c>
      <c r="M98" s="4"/>
      <c r="N98" s="4"/>
    </row>
    <row r="100" spans="1:14" ht="16.5" thickBot="1" x14ac:dyDescent="0.3">
      <c r="A100" s="3" t="s">
        <v>51</v>
      </c>
      <c r="B100" s="3" t="s">
        <v>50</v>
      </c>
      <c r="C100" s="4"/>
      <c r="D100" s="4"/>
      <c r="E100" s="49"/>
      <c r="F100" s="47"/>
      <c r="G100" s="51"/>
      <c r="H100" s="4"/>
      <c r="I100" s="4"/>
      <c r="J100" s="83"/>
      <c r="K100" s="4"/>
      <c r="L100" s="4"/>
      <c r="M100" s="4"/>
      <c r="N100" s="4"/>
    </row>
    <row r="101" spans="1:14" ht="60.75" thickBot="1" x14ac:dyDescent="0.3">
      <c r="A101" s="5" t="s">
        <v>0</v>
      </c>
      <c r="B101" s="5" t="s">
        <v>1</v>
      </c>
      <c r="C101" s="5" t="s">
        <v>16</v>
      </c>
      <c r="D101" s="5" t="s">
        <v>2</v>
      </c>
      <c r="E101" s="44" t="s">
        <v>13</v>
      </c>
      <c r="F101" s="60" t="s">
        <v>3</v>
      </c>
      <c r="G101" s="52" t="s">
        <v>4</v>
      </c>
      <c r="H101" s="5" t="s">
        <v>11</v>
      </c>
      <c r="I101" s="5" t="s">
        <v>5</v>
      </c>
      <c r="J101" s="5" t="s">
        <v>9</v>
      </c>
      <c r="K101" s="5" t="s">
        <v>10</v>
      </c>
      <c r="L101" s="6" t="s">
        <v>12</v>
      </c>
      <c r="M101" s="42" t="s">
        <v>14</v>
      </c>
      <c r="N101" s="8" t="s">
        <v>15</v>
      </c>
    </row>
    <row r="102" spans="1:14" ht="165" x14ac:dyDescent="0.25">
      <c r="A102" s="18">
        <v>1</v>
      </c>
      <c r="B102" s="40" t="s">
        <v>60</v>
      </c>
      <c r="C102" s="19"/>
      <c r="D102" s="18" t="s">
        <v>17</v>
      </c>
      <c r="E102" s="46">
        <f>ROUNDUP(F102*0.2,0)</f>
        <v>2</v>
      </c>
      <c r="F102" s="62">
        <v>6</v>
      </c>
      <c r="G102" s="54">
        <f t="shared" ref="G102:G105" si="27">ROUNDUP(F102*0.4,0)</f>
        <v>3</v>
      </c>
      <c r="H102" s="20"/>
      <c r="I102" s="21"/>
      <c r="J102" s="13">
        <f>H102*I102+H102</f>
        <v>0</v>
      </c>
      <c r="K102" s="22">
        <f>ROUND(H102*F102,2)</f>
        <v>0</v>
      </c>
      <c r="L102" s="22">
        <f>ROUND(J102*F102,2)</f>
        <v>0</v>
      </c>
      <c r="M102" s="16">
        <f t="shared" ref="M102:M105" si="28">ROUND(G102*H102,2)</f>
        <v>0</v>
      </c>
      <c r="N102" s="17">
        <f>ROUND(G102*J102,2)</f>
        <v>0</v>
      </c>
    </row>
    <row r="103" spans="1:14" ht="165" x14ac:dyDescent="0.25">
      <c r="A103" s="18">
        <v>2</v>
      </c>
      <c r="B103" s="40" t="s">
        <v>59</v>
      </c>
      <c r="C103" s="19"/>
      <c r="D103" s="18" t="s">
        <v>17</v>
      </c>
      <c r="E103" s="46">
        <f>ROUNDUP(F103*0.2,0)</f>
        <v>2</v>
      </c>
      <c r="F103" s="62">
        <v>10</v>
      </c>
      <c r="G103" s="54">
        <f t="shared" si="27"/>
        <v>4</v>
      </c>
      <c r="H103" s="20"/>
      <c r="I103" s="21"/>
      <c r="J103" s="13">
        <f t="shared" ref="J103:J105" si="29">H103*I103+H103</f>
        <v>0</v>
      </c>
      <c r="K103" s="22">
        <f>ROUND(H103*F103,2)</f>
        <v>0</v>
      </c>
      <c r="L103" s="22">
        <f t="shared" ref="L103:L105" si="30">ROUND(J103*F103,2)</f>
        <v>0</v>
      </c>
      <c r="M103" s="16">
        <f t="shared" si="28"/>
        <v>0</v>
      </c>
      <c r="N103" s="17">
        <f t="shared" ref="N103:N105" si="31">ROUND(G103*J103,2)</f>
        <v>0</v>
      </c>
    </row>
    <row r="104" spans="1:14" ht="165" x14ac:dyDescent="0.25">
      <c r="A104" s="28">
        <v>3</v>
      </c>
      <c r="B104" s="40" t="s">
        <v>61</v>
      </c>
      <c r="C104" s="19"/>
      <c r="D104" s="18" t="s">
        <v>17</v>
      </c>
      <c r="E104" s="46">
        <f>ROUNDUP(F104*0.2,0)</f>
        <v>5</v>
      </c>
      <c r="F104" s="62">
        <v>22</v>
      </c>
      <c r="G104" s="54">
        <f t="shared" si="27"/>
        <v>9</v>
      </c>
      <c r="H104" s="20"/>
      <c r="I104" s="21"/>
      <c r="J104" s="13">
        <f t="shared" si="29"/>
        <v>0</v>
      </c>
      <c r="K104" s="22">
        <f>ROUND(H104*F104,2)</f>
        <v>0</v>
      </c>
      <c r="L104" s="22">
        <f t="shared" si="30"/>
        <v>0</v>
      </c>
      <c r="M104" s="16">
        <f t="shared" si="28"/>
        <v>0</v>
      </c>
      <c r="N104" s="17">
        <f t="shared" si="31"/>
        <v>0</v>
      </c>
    </row>
    <row r="105" spans="1:14" ht="165.75" thickBot="1" x14ac:dyDescent="0.3">
      <c r="A105" s="28">
        <v>4</v>
      </c>
      <c r="B105" s="40" t="s">
        <v>62</v>
      </c>
      <c r="C105" s="30"/>
      <c r="D105" s="28" t="s">
        <v>17</v>
      </c>
      <c r="E105" s="58">
        <f>ROUNDUP(F105*0.2,0)</f>
        <v>2</v>
      </c>
      <c r="F105" s="63">
        <v>6</v>
      </c>
      <c r="G105" s="54">
        <f t="shared" si="27"/>
        <v>3</v>
      </c>
      <c r="H105" s="31"/>
      <c r="I105" s="21"/>
      <c r="J105" s="13">
        <f t="shared" si="29"/>
        <v>0</v>
      </c>
      <c r="K105" s="33">
        <f>ROUND(H105*F105,2)</f>
        <v>0</v>
      </c>
      <c r="L105" s="22">
        <f t="shared" si="30"/>
        <v>0</v>
      </c>
      <c r="M105" s="16">
        <f t="shared" si="28"/>
        <v>0</v>
      </c>
      <c r="N105" s="17">
        <f t="shared" si="31"/>
        <v>0</v>
      </c>
    </row>
    <row r="106" spans="1:14" ht="16.5" thickBot="1" x14ac:dyDescent="0.3">
      <c r="A106" s="4"/>
      <c r="B106" s="4"/>
      <c r="C106" s="4"/>
      <c r="D106" s="4"/>
      <c r="E106" s="49"/>
      <c r="F106" s="47"/>
      <c r="G106" s="51"/>
      <c r="H106" s="4"/>
      <c r="I106" s="4"/>
      <c r="J106" s="23" t="s">
        <v>6</v>
      </c>
      <c r="K106" s="67">
        <f>SUM(K102:K105)</f>
        <v>0</v>
      </c>
      <c r="L106" s="68">
        <f>SUM(L102:L105)</f>
        <v>0</v>
      </c>
      <c r="M106" s="76">
        <f>SUM(M102:M105)</f>
        <v>0</v>
      </c>
      <c r="N106" s="77">
        <f>SUM(N102:N105)</f>
        <v>0</v>
      </c>
    </row>
    <row r="107" spans="1:14" ht="16.5" thickBot="1" x14ac:dyDescent="0.3">
      <c r="A107" s="4"/>
      <c r="B107" s="4"/>
      <c r="C107" s="4"/>
      <c r="D107" s="4"/>
      <c r="E107" s="49"/>
      <c r="F107" s="47"/>
      <c r="G107" s="87" t="s">
        <v>7</v>
      </c>
      <c r="H107" s="88"/>
      <c r="I107" s="88"/>
      <c r="J107" s="89"/>
      <c r="K107" s="26">
        <f>K106+M106</f>
        <v>0</v>
      </c>
      <c r="L107" s="27">
        <f>L106+N106</f>
        <v>0</v>
      </c>
      <c r="M107" s="4"/>
      <c r="N107" s="4"/>
    </row>
    <row r="109" spans="1:14" ht="16.5" thickBot="1" x14ac:dyDescent="0.3">
      <c r="A109" s="3" t="s">
        <v>52</v>
      </c>
      <c r="B109" s="3" t="s">
        <v>121</v>
      </c>
      <c r="C109" s="4"/>
      <c r="D109" s="4"/>
      <c r="E109" s="49"/>
      <c r="F109" s="47"/>
      <c r="G109" s="51"/>
      <c r="H109" s="4"/>
      <c r="I109" s="4"/>
      <c r="J109" s="83"/>
      <c r="K109" s="4"/>
      <c r="L109" s="4"/>
      <c r="M109" s="4"/>
      <c r="N109" s="4"/>
    </row>
    <row r="110" spans="1:14" ht="60.75" thickBot="1" x14ac:dyDescent="0.3">
      <c r="A110" s="5" t="s">
        <v>0</v>
      </c>
      <c r="B110" s="5" t="s">
        <v>1</v>
      </c>
      <c r="C110" s="5" t="s">
        <v>16</v>
      </c>
      <c r="D110" s="5" t="s">
        <v>2</v>
      </c>
      <c r="E110" s="44" t="s">
        <v>13</v>
      </c>
      <c r="F110" s="60" t="s">
        <v>3</v>
      </c>
      <c r="G110" s="52" t="s">
        <v>4</v>
      </c>
      <c r="H110" s="5" t="s">
        <v>11</v>
      </c>
      <c r="I110" s="5" t="s">
        <v>5</v>
      </c>
      <c r="J110" s="5" t="s">
        <v>9</v>
      </c>
      <c r="K110" s="5" t="s">
        <v>10</v>
      </c>
      <c r="L110" s="6" t="s">
        <v>12</v>
      </c>
      <c r="M110" s="43" t="s">
        <v>14</v>
      </c>
      <c r="N110" s="8" t="s">
        <v>15</v>
      </c>
    </row>
    <row r="111" spans="1:14" ht="75.75" thickBot="1" x14ac:dyDescent="0.3">
      <c r="A111" s="34">
        <v>1</v>
      </c>
      <c r="B111" s="41" t="s">
        <v>54</v>
      </c>
      <c r="C111" s="35"/>
      <c r="D111" s="34" t="s">
        <v>17</v>
      </c>
      <c r="E111" s="59">
        <f>ROUNDUP(F111*0.2,0)</f>
        <v>2</v>
      </c>
      <c r="F111" s="64">
        <v>10</v>
      </c>
      <c r="G111" s="54">
        <f t="shared" ref="G111" si="32">ROUNDUP(F111*0.4,0)</f>
        <v>4</v>
      </c>
      <c r="H111" s="36"/>
      <c r="I111" s="37"/>
      <c r="J111" s="13">
        <f>H111*I111+H111</f>
        <v>0</v>
      </c>
      <c r="K111" s="38">
        <f>ROUND(H111*F111,2)</f>
        <v>0</v>
      </c>
      <c r="L111" s="39">
        <f>ROUND(J111*F111,2)</f>
        <v>0</v>
      </c>
      <c r="M111" s="16">
        <f t="shared" ref="M111" si="33">ROUND(G111*H111,2)</f>
        <v>0</v>
      </c>
      <c r="N111" s="17">
        <f>ROUND(G111*J111,2)</f>
        <v>0</v>
      </c>
    </row>
    <row r="112" spans="1:14" ht="16.5" thickBot="1" x14ac:dyDescent="0.3">
      <c r="A112" s="4"/>
      <c r="B112" s="4"/>
      <c r="C112" s="4"/>
      <c r="D112" s="4"/>
      <c r="E112" s="49"/>
      <c r="F112" s="47"/>
      <c r="G112" s="51"/>
      <c r="H112" s="4"/>
      <c r="I112" s="4"/>
      <c r="J112" s="23" t="s">
        <v>6</v>
      </c>
      <c r="K112" s="67">
        <f>SUM(K111:K111)</f>
        <v>0</v>
      </c>
      <c r="L112" s="68">
        <f>SUM(L111:L111)</f>
        <v>0</v>
      </c>
      <c r="M112" s="76">
        <f>SUM(M111:M111)</f>
        <v>0</v>
      </c>
      <c r="N112" s="77">
        <f>SUM(N111:N111)</f>
        <v>0</v>
      </c>
    </row>
    <row r="113" spans="1:14" ht="16.5" thickBot="1" x14ac:dyDescent="0.3">
      <c r="A113" s="4"/>
      <c r="B113" s="4"/>
      <c r="C113" s="4"/>
      <c r="D113" s="4"/>
      <c r="E113" s="49"/>
      <c r="F113" s="47"/>
      <c r="G113" s="87" t="s">
        <v>7</v>
      </c>
      <c r="H113" s="88"/>
      <c r="I113" s="88"/>
      <c r="J113" s="89"/>
      <c r="K113" s="26">
        <f>K112+M112</f>
        <v>0</v>
      </c>
      <c r="L113" s="27">
        <f>L112+N112</f>
        <v>0</v>
      </c>
      <c r="M113" s="4"/>
      <c r="N113" s="4"/>
    </row>
    <row r="115" spans="1:14" ht="16.5" thickBot="1" x14ac:dyDescent="0.3">
      <c r="A115" s="3" t="s">
        <v>53</v>
      </c>
      <c r="B115" s="3" t="s">
        <v>110</v>
      </c>
      <c r="C115" s="4"/>
      <c r="D115" s="4"/>
      <c r="E115" s="49"/>
      <c r="F115" s="47"/>
      <c r="G115" s="51"/>
      <c r="H115" s="4"/>
      <c r="I115" s="4"/>
      <c r="J115" s="83"/>
      <c r="K115" s="4"/>
      <c r="L115" s="4"/>
      <c r="M115" s="4"/>
      <c r="N115" s="4"/>
    </row>
    <row r="116" spans="1:14" ht="60.75" thickBot="1" x14ac:dyDescent="0.3">
      <c r="A116" s="5" t="s">
        <v>0</v>
      </c>
      <c r="B116" s="5" t="s">
        <v>1</v>
      </c>
      <c r="C116" s="5" t="s">
        <v>16</v>
      </c>
      <c r="D116" s="5" t="s">
        <v>2</v>
      </c>
      <c r="E116" s="44" t="s">
        <v>13</v>
      </c>
      <c r="F116" s="60" t="s">
        <v>3</v>
      </c>
      <c r="G116" s="52" t="s">
        <v>4</v>
      </c>
      <c r="H116" s="5" t="s">
        <v>11</v>
      </c>
      <c r="I116" s="5" t="s">
        <v>5</v>
      </c>
      <c r="J116" s="5" t="s">
        <v>9</v>
      </c>
      <c r="K116" s="5" t="s">
        <v>10</v>
      </c>
      <c r="L116" s="6" t="s">
        <v>12</v>
      </c>
      <c r="M116" s="43" t="s">
        <v>14</v>
      </c>
      <c r="N116" s="8" t="s">
        <v>15</v>
      </c>
    </row>
    <row r="117" spans="1:14" ht="120.75" thickBot="1" x14ac:dyDescent="0.3">
      <c r="A117" s="34">
        <v>1</v>
      </c>
      <c r="B117" s="41" t="s">
        <v>63</v>
      </c>
      <c r="C117" s="35"/>
      <c r="D117" s="34" t="s">
        <v>17</v>
      </c>
      <c r="E117" s="59">
        <f>ROUNDUP(F117*0.2,0)</f>
        <v>4</v>
      </c>
      <c r="F117" s="64">
        <v>20</v>
      </c>
      <c r="G117" s="54">
        <f t="shared" ref="G117" si="34">ROUNDUP(F117*0.4,0)</f>
        <v>8</v>
      </c>
      <c r="H117" s="36"/>
      <c r="I117" s="37"/>
      <c r="J117" s="13">
        <f>H117*I117+H117</f>
        <v>0</v>
      </c>
      <c r="K117" s="38">
        <f>ROUND(H117*F117,2)</f>
        <v>0</v>
      </c>
      <c r="L117" s="39">
        <f>ROUND(K117*I117+K117,2)</f>
        <v>0</v>
      </c>
      <c r="M117" s="16">
        <f t="shared" ref="M117" si="35">ROUND(G117*H117,2)</f>
        <v>0</v>
      </c>
      <c r="N117" s="17">
        <f>ROUND(G117*J117,2)</f>
        <v>0</v>
      </c>
    </row>
    <row r="118" spans="1:14" ht="16.5" thickBot="1" x14ac:dyDescent="0.3">
      <c r="A118" s="4"/>
      <c r="B118" s="4"/>
      <c r="C118" s="4"/>
      <c r="D118" s="4"/>
      <c r="E118" s="49"/>
      <c r="F118" s="47"/>
      <c r="G118" s="51"/>
      <c r="H118" s="4"/>
      <c r="I118" s="4"/>
      <c r="J118" s="23" t="s">
        <v>6</v>
      </c>
      <c r="K118" s="67">
        <f>SUM(K117:K117)</f>
        <v>0</v>
      </c>
      <c r="L118" s="68">
        <f>SUM(L117:L117)</f>
        <v>0</v>
      </c>
      <c r="M118" s="76">
        <f>SUM(M117:M117)</f>
        <v>0</v>
      </c>
      <c r="N118" s="77">
        <f>SUM(N117:N117)</f>
        <v>0</v>
      </c>
    </row>
    <row r="119" spans="1:14" ht="16.5" thickBot="1" x14ac:dyDescent="0.3">
      <c r="A119" s="4"/>
      <c r="B119" s="4"/>
      <c r="C119" s="4"/>
      <c r="D119" s="4"/>
      <c r="E119" s="49"/>
      <c r="F119" s="47"/>
      <c r="G119" s="87" t="s">
        <v>7</v>
      </c>
      <c r="H119" s="88"/>
      <c r="I119" s="88"/>
      <c r="J119" s="89"/>
      <c r="K119" s="26">
        <f>K118+M118</f>
        <v>0</v>
      </c>
      <c r="L119" s="27">
        <f>L118+N118</f>
        <v>0</v>
      </c>
      <c r="M119" s="4"/>
      <c r="N119" s="4"/>
    </row>
    <row r="121" spans="1:14" ht="16.5" thickBot="1" x14ac:dyDescent="0.3">
      <c r="A121" s="72" t="s">
        <v>56</v>
      </c>
      <c r="B121" s="72" t="s">
        <v>55</v>
      </c>
      <c r="C121" s="4"/>
      <c r="D121" s="4"/>
      <c r="E121" s="49"/>
      <c r="F121" s="47"/>
      <c r="G121" s="51"/>
      <c r="H121" s="4"/>
      <c r="I121" s="4"/>
      <c r="J121" s="83"/>
      <c r="K121" s="4"/>
      <c r="L121" s="4"/>
      <c r="M121" s="4"/>
      <c r="N121" s="4"/>
    </row>
    <row r="122" spans="1:14" ht="60.75" thickBot="1" x14ac:dyDescent="0.3">
      <c r="A122" s="5" t="s">
        <v>0</v>
      </c>
      <c r="B122" s="5" t="s">
        <v>1</v>
      </c>
      <c r="C122" s="5" t="s">
        <v>16</v>
      </c>
      <c r="D122" s="5" t="s">
        <v>2</v>
      </c>
      <c r="E122" s="44" t="s">
        <v>13</v>
      </c>
      <c r="F122" s="60" t="s">
        <v>3</v>
      </c>
      <c r="G122" s="52" t="s">
        <v>4</v>
      </c>
      <c r="H122" s="5" t="s">
        <v>11</v>
      </c>
      <c r="I122" s="5" t="s">
        <v>5</v>
      </c>
      <c r="J122" s="5" t="s">
        <v>9</v>
      </c>
      <c r="K122" s="5" t="s">
        <v>10</v>
      </c>
      <c r="L122" s="6" t="s">
        <v>12</v>
      </c>
      <c r="M122" s="65" t="s">
        <v>14</v>
      </c>
      <c r="N122" s="8" t="s">
        <v>15</v>
      </c>
    </row>
    <row r="123" spans="1:14" ht="150.75" thickBot="1" x14ac:dyDescent="0.3">
      <c r="A123" s="34">
        <v>1</v>
      </c>
      <c r="B123" s="41" t="s">
        <v>64</v>
      </c>
      <c r="C123" s="35"/>
      <c r="D123" s="34" t="s">
        <v>17</v>
      </c>
      <c r="E123" s="59">
        <f>ROUNDUP(F123*0.2,0)</f>
        <v>3</v>
      </c>
      <c r="F123" s="64">
        <v>15</v>
      </c>
      <c r="G123" s="54">
        <f t="shared" ref="G123" si="36">ROUNDUP(F123*0.4,0)</f>
        <v>6</v>
      </c>
      <c r="H123" s="36"/>
      <c r="I123" s="37"/>
      <c r="J123" s="13">
        <f>H123*I123+H123</f>
        <v>0</v>
      </c>
      <c r="K123" s="38">
        <f>ROUND(H123*F123,2)</f>
        <v>0</v>
      </c>
      <c r="L123" s="39">
        <f>ROUND(J123*F123,2)</f>
        <v>0</v>
      </c>
      <c r="M123" s="16">
        <f t="shared" ref="M123" si="37">ROUND(G123*H123,2)</f>
        <v>0</v>
      </c>
      <c r="N123" s="17">
        <f>ROUND(G123*J123,2)</f>
        <v>0</v>
      </c>
    </row>
    <row r="124" spans="1:14" ht="16.5" thickBot="1" x14ac:dyDescent="0.3">
      <c r="A124" s="4"/>
      <c r="B124" s="4"/>
      <c r="C124" s="4"/>
      <c r="D124" s="4"/>
      <c r="E124" s="49"/>
      <c r="F124" s="47"/>
      <c r="G124" s="51"/>
      <c r="H124" s="4"/>
      <c r="I124" s="4"/>
      <c r="J124" s="23" t="s">
        <v>6</v>
      </c>
      <c r="K124" s="67">
        <f>SUM(K123:K123)</f>
        <v>0</v>
      </c>
      <c r="L124" s="68">
        <f>SUM(L123:L123)</f>
        <v>0</v>
      </c>
      <c r="M124" s="76">
        <f>SUM(M123:M123)</f>
        <v>0</v>
      </c>
      <c r="N124" s="77">
        <f>SUM(N123:N123)</f>
        <v>0</v>
      </c>
    </row>
    <row r="125" spans="1:14" ht="16.5" thickBot="1" x14ac:dyDescent="0.3">
      <c r="A125" s="4"/>
      <c r="B125" s="4"/>
      <c r="C125" s="4"/>
      <c r="D125" s="4"/>
      <c r="E125" s="49"/>
      <c r="F125" s="47"/>
      <c r="G125" s="87" t="s">
        <v>7</v>
      </c>
      <c r="H125" s="88"/>
      <c r="I125" s="88"/>
      <c r="J125" s="89"/>
      <c r="K125" s="26">
        <f>K124+M124</f>
        <v>0</v>
      </c>
      <c r="L125" s="27">
        <f>L124+N124</f>
        <v>0</v>
      </c>
      <c r="M125" s="4"/>
      <c r="N125" s="4"/>
    </row>
    <row r="126" spans="1:14" ht="15.75" x14ac:dyDescent="0.25">
      <c r="A126" s="4"/>
      <c r="B126" s="4"/>
      <c r="C126" s="4"/>
      <c r="D126" s="4"/>
      <c r="E126" s="49"/>
      <c r="F126" s="47"/>
      <c r="G126" s="70"/>
      <c r="H126" s="70"/>
      <c r="I126" s="70"/>
      <c r="J126" s="71"/>
      <c r="K126" s="71"/>
      <c r="L126" s="71"/>
      <c r="M126" s="4"/>
      <c r="N126" s="4"/>
    </row>
    <row r="127" spans="1:14" ht="16.5" thickBot="1" x14ac:dyDescent="0.3">
      <c r="A127" s="72" t="s">
        <v>57</v>
      </c>
      <c r="B127" s="72" t="s">
        <v>88</v>
      </c>
      <c r="C127" s="4"/>
      <c r="D127" s="4"/>
      <c r="E127" s="49"/>
      <c r="F127" s="47"/>
      <c r="G127" s="51"/>
      <c r="H127" s="4"/>
      <c r="I127" s="4"/>
      <c r="J127" s="83"/>
      <c r="K127" s="4"/>
      <c r="L127" s="4"/>
      <c r="M127" s="4"/>
      <c r="N127" s="4"/>
    </row>
    <row r="128" spans="1:14" ht="60.75" thickBot="1" x14ac:dyDescent="0.3">
      <c r="A128" s="5" t="s">
        <v>0</v>
      </c>
      <c r="B128" s="5" t="s">
        <v>1</v>
      </c>
      <c r="C128" s="5" t="s">
        <v>16</v>
      </c>
      <c r="D128" s="5" t="s">
        <v>2</v>
      </c>
      <c r="E128" s="44" t="s">
        <v>13</v>
      </c>
      <c r="F128" s="60" t="s">
        <v>3</v>
      </c>
      <c r="G128" s="52" t="s">
        <v>4</v>
      </c>
      <c r="H128" s="5" t="s">
        <v>11</v>
      </c>
      <c r="I128" s="5" t="s">
        <v>5</v>
      </c>
      <c r="J128" s="5" t="s">
        <v>9</v>
      </c>
      <c r="K128" s="5" t="s">
        <v>10</v>
      </c>
      <c r="L128" s="6" t="s">
        <v>12</v>
      </c>
      <c r="M128" s="66" t="s">
        <v>14</v>
      </c>
      <c r="N128" s="8" t="s">
        <v>15</v>
      </c>
    </row>
    <row r="129" spans="1:14" ht="120" x14ac:dyDescent="0.25">
      <c r="A129" s="34">
        <v>1</v>
      </c>
      <c r="B129" s="41" t="s">
        <v>67</v>
      </c>
      <c r="C129" s="35"/>
      <c r="D129" s="34" t="s">
        <v>17</v>
      </c>
      <c r="E129" s="59">
        <f>ROUNDUP(F129*0.2,0)</f>
        <v>1</v>
      </c>
      <c r="F129" s="64">
        <v>1</v>
      </c>
      <c r="G129" s="56">
        <f>ROUNDUP(F129*0.4,0)</f>
        <v>1</v>
      </c>
      <c r="H129" s="36"/>
      <c r="I129" s="37"/>
      <c r="J129" s="13">
        <f>H129*I129+H129</f>
        <v>0</v>
      </c>
      <c r="K129" s="38">
        <f>ROUND(H129*F129,2)</f>
        <v>0</v>
      </c>
      <c r="L129" s="39">
        <f>ROUND(J129*F129,2)</f>
        <v>0</v>
      </c>
      <c r="M129" s="16">
        <f t="shared" ref="M129:M130" si="38">ROUND(G129*H129,2)</f>
        <v>0</v>
      </c>
      <c r="N129" s="17">
        <f>ROUND(G129*J129,2)</f>
        <v>0</v>
      </c>
    </row>
    <row r="130" spans="1:14" ht="105.75" thickBot="1" x14ac:dyDescent="0.3">
      <c r="A130" s="28">
        <v>2</v>
      </c>
      <c r="B130" s="29" t="s">
        <v>89</v>
      </c>
      <c r="C130" s="30"/>
      <c r="D130" s="28" t="s">
        <v>17</v>
      </c>
      <c r="E130" s="58">
        <f>ROUNDUP(F130*0.2,0)</f>
        <v>1</v>
      </c>
      <c r="F130" s="63">
        <v>2</v>
      </c>
      <c r="G130" s="55">
        <f>ROUNDUP(F130*0.4,0)</f>
        <v>1</v>
      </c>
      <c r="H130" s="31"/>
      <c r="I130" s="32"/>
      <c r="J130" s="13">
        <f>H130*I130+H130</f>
        <v>0</v>
      </c>
      <c r="K130" s="33">
        <f>ROUND(H130*F130,2)</f>
        <v>0</v>
      </c>
      <c r="L130" s="80">
        <f>ROUND(J130*F130,2)</f>
        <v>0</v>
      </c>
      <c r="M130" s="16">
        <f t="shared" si="38"/>
        <v>0</v>
      </c>
      <c r="N130" s="17">
        <f>ROUND(G130*J130,2)</f>
        <v>0</v>
      </c>
    </row>
    <row r="131" spans="1:14" ht="16.5" thickBot="1" x14ac:dyDescent="0.3">
      <c r="A131" s="4"/>
      <c r="B131" s="4"/>
      <c r="C131" s="4"/>
      <c r="D131" s="4"/>
      <c r="E131" s="49"/>
      <c r="F131" s="47"/>
      <c r="G131" s="51"/>
      <c r="H131" s="4"/>
      <c r="I131" s="4"/>
      <c r="J131" s="23" t="s">
        <v>6</v>
      </c>
      <c r="K131" s="67">
        <f>SUM(K129:K130)</f>
        <v>0</v>
      </c>
      <c r="L131" s="68">
        <f>SUM(L129:L130)</f>
        <v>0</v>
      </c>
      <c r="M131" s="76">
        <f>SUM(M129:M130)</f>
        <v>0</v>
      </c>
      <c r="N131" s="77">
        <f>SUM(N129:N130)</f>
        <v>0</v>
      </c>
    </row>
    <row r="132" spans="1:14" ht="16.5" thickBot="1" x14ac:dyDescent="0.3">
      <c r="A132" s="4"/>
      <c r="B132" s="4"/>
      <c r="C132" s="4"/>
      <c r="D132" s="4"/>
      <c r="E132" s="49"/>
      <c r="F132" s="47"/>
      <c r="G132" s="87" t="s">
        <v>7</v>
      </c>
      <c r="H132" s="88"/>
      <c r="I132" s="88"/>
      <c r="J132" s="89"/>
      <c r="K132" s="26">
        <f>K131+M131</f>
        <v>0</v>
      </c>
      <c r="L132" s="27">
        <f>L131+N131</f>
        <v>0</v>
      </c>
      <c r="M132" s="4"/>
      <c r="N132" s="4"/>
    </row>
    <row r="134" spans="1:14" ht="16.5" thickBot="1" x14ac:dyDescent="0.3">
      <c r="A134" s="3" t="s">
        <v>68</v>
      </c>
      <c r="B134" s="3" t="s">
        <v>122</v>
      </c>
      <c r="C134" s="4"/>
      <c r="D134" s="4"/>
      <c r="E134" s="49"/>
      <c r="F134" s="47"/>
      <c r="G134" s="51"/>
      <c r="H134" s="4"/>
      <c r="I134" s="4"/>
      <c r="J134" s="83"/>
      <c r="K134" s="4"/>
      <c r="L134" s="4"/>
      <c r="M134" s="4"/>
      <c r="N134" s="4"/>
    </row>
    <row r="135" spans="1:14" ht="60.75" thickBot="1" x14ac:dyDescent="0.3">
      <c r="A135" s="5" t="s">
        <v>0</v>
      </c>
      <c r="B135" s="5" t="s">
        <v>1</v>
      </c>
      <c r="C135" s="5" t="s">
        <v>16</v>
      </c>
      <c r="D135" s="5" t="s">
        <v>2</v>
      </c>
      <c r="E135" s="44" t="s">
        <v>13</v>
      </c>
      <c r="F135" s="60" t="s">
        <v>3</v>
      </c>
      <c r="G135" s="52" t="s">
        <v>4</v>
      </c>
      <c r="H135" s="5" t="s">
        <v>11</v>
      </c>
      <c r="I135" s="5" t="s">
        <v>5</v>
      </c>
      <c r="J135" s="5" t="s">
        <v>9</v>
      </c>
      <c r="K135" s="5" t="s">
        <v>10</v>
      </c>
      <c r="L135" s="6" t="s">
        <v>12</v>
      </c>
      <c r="M135" s="65" t="s">
        <v>14</v>
      </c>
      <c r="N135" s="8" t="s">
        <v>15</v>
      </c>
    </row>
    <row r="136" spans="1:14" ht="285.75" thickBot="1" x14ac:dyDescent="0.3">
      <c r="A136" s="34">
        <v>1</v>
      </c>
      <c r="B136" s="41" t="s">
        <v>58</v>
      </c>
      <c r="C136" s="35"/>
      <c r="D136" s="34" t="s">
        <v>17</v>
      </c>
      <c r="E136" s="59">
        <f>ROUNDUP(F136*0.2,0)</f>
        <v>1</v>
      </c>
      <c r="F136" s="64">
        <v>2</v>
      </c>
      <c r="G136" s="56">
        <f>ROUNDUP(F136*0.6,0)</f>
        <v>2</v>
      </c>
      <c r="H136" s="36"/>
      <c r="I136" s="37"/>
      <c r="J136" s="13">
        <f>H136*I136+H136</f>
        <v>0</v>
      </c>
      <c r="K136" s="38">
        <f>ROUND(H136*F136,2)</f>
        <v>0</v>
      </c>
      <c r="L136" s="39">
        <f>ROUND(J136*F136,2)</f>
        <v>0</v>
      </c>
      <c r="M136" s="16">
        <f t="shared" ref="M136" si="39">ROUND(G136*H136,2)</f>
        <v>0</v>
      </c>
      <c r="N136" s="17">
        <f>ROUND(G136*J136,2)</f>
        <v>0</v>
      </c>
    </row>
    <row r="137" spans="1:14" ht="16.5" thickBot="1" x14ac:dyDescent="0.3">
      <c r="A137" s="4"/>
      <c r="B137" s="4"/>
      <c r="C137" s="4"/>
      <c r="D137" s="4"/>
      <c r="E137" s="49"/>
      <c r="F137" s="47"/>
      <c r="G137" s="51"/>
      <c r="H137" s="4"/>
      <c r="I137" s="4"/>
      <c r="J137" s="23" t="s">
        <v>6</v>
      </c>
      <c r="K137" s="67">
        <f>SUM(K136:K136)</f>
        <v>0</v>
      </c>
      <c r="L137" s="68">
        <f>SUM(L136:L136)</f>
        <v>0</v>
      </c>
      <c r="M137" s="76">
        <f>SUM(M136:M136)</f>
        <v>0</v>
      </c>
      <c r="N137" s="77">
        <f>SUM(N136:N136)</f>
        <v>0</v>
      </c>
    </row>
    <row r="138" spans="1:14" ht="16.5" thickBot="1" x14ac:dyDescent="0.3">
      <c r="A138" s="4"/>
      <c r="B138" s="4"/>
      <c r="C138" s="4"/>
      <c r="D138" s="4"/>
      <c r="E138" s="49"/>
      <c r="F138" s="47"/>
      <c r="G138" s="87" t="s">
        <v>7</v>
      </c>
      <c r="H138" s="88"/>
      <c r="I138" s="88"/>
      <c r="J138" s="89"/>
      <c r="K138" s="26">
        <f>K137+M137</f>
        <v>0</v>
      </c>
      <c r="L138" s="27">
        <f>L137+N137</f>
        <v>0</v>
      </c>
      <c r="M138" s="4"/>
      <c r="N138" s="4"/>
    </row>
    <row r="140" spans="1:14" ht="16.5" thickBot="1" x14ac:dyDescent="0.3">
      <c r="A140" s="3" t="s">
        <v>72</v>
      </c>
      <c r="B140" s="3" t="s">
        <v>73</v>
      </c>
      <c r="C140" s="4"/>
      <c r="D140" s="4"/>
      <c r="E140" s="49"/>
      <c r="F140" s="47"/>
      <c r="G140" s="51"/>
      <c r="H140" s="4"/>
      <c r="I140" s="4"/>
      <c r="J140" s="83"/>
      <c r="K140" s="4"/>
      <c r="L140" s="4"/>
      <c r="M140" s="4"/>
      <c r="N140" s="4"/>
    </row>
    <row r="141" spans="1:14" ht="60.75" thickBot="1" x14ac:dyDescent="0.3">
      <c r="A141" s="5" t="s">
        <v>0</v>
      </c>
      <c r="B141" s="5" t="s">
        <v>1</v>
      </c>
      <c r="C141" s="5" t="s">
        <v>16</v>
      </c>
      <c r="D141" s="5" t="s">
        <v>2</v>
      </c>
      <c r="E141" s="44" t="s">
        <v>13</v>
      </c>
      <c r="F141" s="60" t="s">
        <v>3</v>
      </c>
      <c r="G141" s="52" t="s">
        <v>4</v>
      </c>
      <c r="H141" s="5" t="s">
        <v>11</v>
      </c>
      <c r="I141" s="5" t="s">
        <v>5</v>
      </c>
      <c r="J141" s="5" t="s">
        <v>9</v>
      </c>
      <c r="K141" s="5" t="s">
        <v>10</v>
      </c>
      <c r="L141" s="6" t="s">
        <v>12</v>
      </c>
      <c r="M141" s="78" t="s">
        <v>14</v>
      </c>
      <c r="N141" s="8" t="s">
        <v>15</v>
      </c>
    </row>
    <row r="142" spans="1:14" ht="225.75" thickBot="1" x14ac:dyDescent="0.3">
      <c r="A142" s="34">
        <v>1</v>
      </c>
      <c r="B142" s="41" t="s">
        <v>74</v>
      </c>
      <c r="C142" s="35"/>
      <c r="D142" s="34" t="s">
        <v>17</v>
      </c>
      <c r="E142" s="59">
        <f>ROUNDUP(F142*0.2,0)</f>
        <v>3</v>
      </c>
      <c r="F142" s="64">
        <v>15</v>
      </c>
      <c r="G142" s="56">
        <f>ROUNDUP(F142*0.2,0)</f>
        <v>3</v>
      </c>
      <c r="H142" s="36"/>
      <c r="I142" s="37"/>
      <c r="J142" s="13">
        <f>H142*I142+H142</f>
        <v>0</v>
      </c>
      <c r="K142" s="38">
        <f>ROUND(H142*F142,2)</f>
        <v>0</v>
      </c>
      <c r="L142" s="39">
        <f>ROUND(J142*F142,2)</f>
        <v>0</v>
      </c>
      <c r="M142" s="16">
        <f t="shared" ref="M142" si="40">ROUND(G142*H142,2)</f>
        <v>0</v>
      </c>
      <c r="N142" s="17">
        <f>ROUND(G142*J142,2)</f>
        <v>0</v>
      </c>
    </row>
    <row r="143" spans="1:14" ht="16.5" thickBot="1" x14ac:dyDescent="0.3">
      <c r="A143" s="4"/>
      <c r="B143" s="4"/>
      <c r="C143" s="4"/>
      <c r="D143" s="4"/>
      <c r="E143" s="49"/>
      <c r="F143" s="47"/>
      <c r="G143" s="51"/>
      <c r="H143" s="4"/>
      <c r="I143" s="4"/>
      <c r="J143" s="23" t="s">
        <v>6</v>
      </c>
      <c r="K143" s="67">
        <f>SUM(K142:K142)</f>
        <v>0</v>
      </c>
      <c r="L143" s="68">
        <f>SUM(L142:L142)</f>
        <v>0</v>
      </c>
      <c r="M143" s="76">
        <f>SUM(M142:M142)</f>
        <v>0</v>
      </c>
      <c r="N143" s="77">
        <f>SUM(N142:N142)</f>
        <v>0</v>
      </c>
    </row>
    <row r="144" spans="1:14" ht="16.5" thickBot="1" x14ac:dyDescent="0.3">
      <c r="A144" s="4"/>
      <c r="B144" s="4"/>
      <c r="C144" s="4"/>
      <c r="D144" s="4"/>
      <c r="E144" s="49"/>
      <c r="F144" s="47"/>
      <c r="G144" s="87" t="s">
        <v>7</v>
      </c>
      <c r="H144" s="88"/>
      <c r="I144" s="88"/>
      <c r="J144" s="89"/>
      <c r="K144" s="26">
        <f>K143+M143</f>
        <v>0</v>
      </c>
      <c r="L144" s="27">
        <f>L143+N143</f>
        <v>0</v>
      </c>
      <c r="M144" s="4"/>
      <c r="N144" s="4"/>
    </row>
    <row r="146" spans="1:14" ht="16.5" thickBot="1" x14ac:dyDescent="0.3">
      <c r="A146" s="3" t="s">
        <v>76</v>
      </c>
      <c r="B146" s="3" t="s">
        <v>111</v>
      </c>
      <c r="C146" s="4"/>
      <c r="D146" s="4"/>
      <c r="E146" s="49"/>
      <c r="F146" s="47"/>
      <c r="G146" s="51"/>
      <c r="H146" s="4"/>
      <c r="I146" s="4"/>
      <c r="J146" s="83"/>
      <c r="K146" s="4"/>
      <c r="L146" s="4"/>
      <c r="M146" s="4"/>
      <c r="N146" s="4"/>
    </row>
    <row r="147" spans="1:14" ht="60.75" thickBot="1" x14ac:dyDescent="0.3">
      <c r="A147" s="5" t="s">
        <v>0</v>
      </c>
      <c r="B147" s="5" t="s">
        <v>1</v>
      </c>
      <c r="C147" s="5" t="s">
        <v>16</v>
      </c>
      <c r="D147" s="5" t="s">
        <v>2</v>
      </c>
      <c r="E147" s="44" t="s">
        <v>13</v>
      </c>
      <c r="F147" s="60" t="s">
        <v>3</v>
      </c>
      <c r="G147" s="52" t="s">
        <v>4</v>
      </c>
      <c r="H147" s="5" t="s">
        <v>11</v>
      </c>
      <c r="I147" s="5" t="s">
        <v>5</v>
      </c>
      <c r="J147" s="5" t="s">
        <v>9</v>
      </c>
      <c r="K147" s="5" t="s">
        <v>10</v>
      </c>
      <c r="L147" s="6" t="s">
        <v>12</v>
      </c>
      <c r="M147" s="79" t="s">
        <v>14</v>
      </c>
      <c r="N147" s="8" t="s">
        <v>15</v>
      </c>
    </row>
    <row r="148" spans="1:14" ht="280.5" customHeight="1" thickBot="1" x14ac:dyDescent="0.3">
      <c r="A148" s="34">
        <v>1</v>
      </c>
      <c r="B148" s="35" t="s">
        <v>106</v>
      </c>
      <c r="C148" s="35"/>
      <c r="D148" s="34" t="s">
        <v>17</v>
      </c>
      <c r="E148" s="59">
        <f>ROUNDUP(F148*0.2,0)</f>
        <v>1</v>
      </c>
      <c r="F148" s="64">
        <v>1</v>
      </c>
      <c r="G148" s="56">
        <f>ROUNDUP(F148*0.4,0)</f>
        <v>1</v>
      </c>
      <c r="H148" s="36"/>
      <c r="I148" s="37"/>
      <c r="J148" s="13">
        <f>H148*I148+H148</f>
        <v>0</v>
      </c>
      <c r="K148" s="14">
        <f>ROUND(H148*F148,2)</f>
        <v>0</v>
      </c>
      <c r="L148" s="15">
        <f>ROUND(J148*F148,2)</f>
        <v>0</v>
      </c>
      <c r="M148" s="16">
        <f t="shared" ref="M148" si="41">ROUND(G148*H148,2)</f>
        <v>0</v>
      </c>
      <c r="N148" s="17">
        <f>ROUND(G148*J148,2)</f>
        <v>0</v>
      </c>
    </row>
    <row r="149" spans="1:14" ht="16.5" thickBot="1" x14ac:dyDescent="0.3">
      <c r="A149" s="4"/>
      <c r="B149" s="4"/>
      <c r="C149" s="4"/>
      <c r="D149" s="4"/>
      <c r="E149" s="49"/>
      <c r="F149" s="47"/>
      <c r="G149" s="51"/>
      <c r="H149" s="4"/>
      <c r="I149" s="4"/>
      <c r="J149" s="23" t="s">
        <v>6</v>
      </c>
      <c r="K149" s="67">
        <f>SUM(K148:K148)</f>
        <v>0</v>
      </c>
      <c r="L149" s="68">
        <f>SUM(L148:L148)</f>
        <v>0</v>
      </c>
      <c r="M149" s="76">
        <f>SUM(M148:M148)</f>
        <v>0</v>
      </c>
      <c r="N149" s="77">
        <f>SUM(N148:N148)</f>
        <v>0</v>
      </c>
    </row>
    <row r="150" spans="1:14" ht="16.5" thickBot="1" x14ac:dyDescent="0.3">
      <c r="A150" s="4"/>
      <c r="B150" s="4"/>
      <c r="C150" s="4"/>
      <c r="D150" s="4"/>
      <c r="E150" s="49"/>
      <c r="F150" s="47"/>
      <c r="G150" s="87" t="s">
        <v>7</v>
      </c>
      <c r="H150" s="88"/>
      <c r="I150" s="88"/>
      <c r="J150" s="89"/>
      <c r="K150" s="26">
        <f>K149+M149</f>
        <v>0</v>
      </c>
      <c r="L150" s="27">
        <f>L149+N149</f>
        <v>0</v>
      </c>
      <c r="M150" s="4"/>
      <c r="N150" s="4"/>
    </row>
    <row r="152" spans="1:14" ht="16.5" thickBot="1" x14ac:dyDescent="0.3">
      <c r="A152" s="3" t="s">
        <v>80</v>
      </c>
      <c r="B152" s="3" t="s">
        <v>81</v>
      </c>
      <c r="C152" s="4"/>
      <c r="D152" s="4"/>
      <c r="E152" s="49"/>
      <c r="F152" s="47"/>
      <c r="G152" s="51"/>
      <c r="H152" s="4"/>
      <c r="I152" s="4"/>
      <c r="J152" s="83"/>
      <c r="K152" s="4"/>
      <c r="L152" s="4"/>
      <c r="M152" s="4"/>
      <c r="N152" s="4"/>
    </row>
    <row r="153" spans="1:14" ht="60.75" thickBot="1" x14ac:dyDescent="0.3">
      <c r="A153" s="5" t="s">
        <v>0</v>
      </c>
      <c r="B153" s="5" t="s">
        <v>1</v>
      </c>
      <c r="C153" s="5" t="s">
        <v>16</v>
      </c>
      <c r="D153" s="5" t="s">
        <v>2</v>
      </c>
      <c r="E153" s="44" t="s">
        <v>13</v>
      </c>
      <c r="F153" s="60" t="s">
        <v>3</v>
      </c>
      <c r="G153" s="52" t="s">
        <v>4</v>
      </c>
      <c r="H153" s="5" t="s">
        <v>11</v>
      </c>
      <c r="I153" s="5" t="s">
        <v>5</v>
      </c>
      <c r="J153" s="5" t="s">
        <v>9</v>
      </c>
      <c r="K153" s="5" t="s">
        <v>10</v>
      </c>
      <c r="L153" s="6" t="s">
        <v>12</v>
      </c>
      <c r="M153" s="79" t="s">
        <v>14</v>
      </c>
      <c r="N153" s="8" t="s">
        <v>15</v>
      </c>
    </row>
    <row r="154" spans="1:14" ht="90.75" thickBot="1" x14ac:dyDescent="0.3">
      <c r="A154" s="34">
        <v>1</v>
      </c>
      <c r="B154" s="35" t="s">
        <v>82</v>
      </c>
      <c r="C154" s="35"/>
      <c r="D154" s="34" t="s">
        <v>17</v>
      </c>
      <c r="E154" s="59">
        <f>ROUNDUP(F154*0.2,0)</f>
        <v>4</v>
      </c>
      <c r="F154" s="64">
        <v>18</v>
      </c>
      <c r="G154" s="56">
        <f>ROUNDUP(F154*0.2,0)</f>
        <v>4</v>
      </c>
      <c r="H154" s="36"/>
      <c r="I154" s="37"/>
      <c r="J154" s="13">
        <f>H154*I154+H154</f>
        <v>0</v>
      </c>
      <c r="K154" s="14">
        <f>ROUND(H154*F154,2)</f>
        <v>0</v>
      </c>
      <c r="L154" s="15">
        <f>ROUND(J154*F154,2)</f>
        <v>0</v>
      </c>
      <c r="M154" s="16">
        <f t="shared" ref="M154" si="42">ROUND(G154*H154,2)</f>
        <v>0</v>
      </c>
      <c r="N154" s="17">
        <f>ROUND(G154*J154,2)</f>
        <v>0</v>
      </c>
    </row>
    <row r="155" spans="1:14" ht="16.5" thickBot="1" x14ac:dyDescent="0.3">
      <c r="A155" s="4"/>
      <c r="B155" s="4"/>
      <c r="C155" s="4"/>
      <c r="D155" s="4"/>
      <c r="E155" s="49"/>
      <c r="F155" s="47"/>
      <c r="G155" s="51"/>
      <c r="H155" s="4"/>
      <c r="I155" s="4"/>
      <c r="J155" s="23" t="s">
        <v>6</v>
      </c>
      <c r="K155" s="67">
        <f>SUM(K154:K154)</f>
        <v>0</v>
      </c>
      <c r="L155" s="68">
        <f>SUM(L154:L154)</f>
        <v>0</v>
      </c>
      <c r="M155" s="76">
        <f>SUM(M154:M154)</f>
        <v>0</v>
      </c>
      <c r="N155" s="77">
        <f>SUM(N154:N154)</f>
        <v>0</v>
      </c>
    </row>
    <row r="156" spans="1:14" ht="16.5" thickBot="1" x14ac:dyDescent="0.3">
      <c r="A156" s="4"/>
      <c r="B156" s="4"/>
      <c r="C156" s="4"/>
      <c r="D156" s="4"/>
      <c r="E156" s="49"/>
      <c r="F156" s="47"/>
      <c r="G156" s="87" t="s">
        <v>7</v>
      </c>
      <c r="H156" s="88"/>
      <c r="I156" s="88"/>
      <c r="J156" s="89"/>
      <c r="K156" s="26">
        <f>K155+M155</f>
        <v>0</v>
      </c>
      <c r="L156" s="27">
        <f>L155+N155</f>
        <v>0</v>
      </c>
      <c r="M156" s="4"/>
      <c r="N156" s="4"/>
    </row>
    <row r="158" spans="1:14" ht="16.5" thickBot="1" x14ac:dyDescent="0.3">
      <c r="A158" s="3" t="s">
        <v>83</v>
      </c>
      <c r="B158" s="3" t="s">
        <v>84</v>
      </c>
      <c r="C158" s="4"/>
      <c r="D158" s="4"/>
      <c r="E158" s="49"/>
      <c r="F158" s="47"/>
      <c r="G158" s="51"/>
      <c r="H158" s="4"/>
      <c r="I158" s="4"/>
      <c r="J158" s="83"/>
      <c r="K158" s="4"/>
      <c r="L158" s="4"/>
      <c r="M158" s="4"/>
      <c r="N158" s="4"/>
    </row>
    <row r="159" spans="1:14" ht="60.75" thickBot="1" x14ac:dyDescent="0.3">
      <c r="A159" s="5" t="s">
        <v>0</v>
      </c>
      <c r="B159" s="5" t="s">
        <v>1</v>
      </c>
      <c r="C159" s="5" t="s">
        <v>16</v>
      </c>
      <c r="D159" s="5" t="s">
        <v>2</v>
      </c>
      <c r="E159" s="44" t="s">
        <v>13</v>
      </c>
      <c r="F159" s="60" t="s">
        <v>3</v>
      </c>
      <c r="G159" s="52" t="s">
        <v>4</v>
      </c>
      <c r="H159" s="5" t="s">
        <v>11</v>
      </c>
      <c r="I159" s="5" t="s">
        <v>5</v>
      </c>
      <c r="J159" s="5" t="s">
        <v>9</v>
      </c>
      <c r="K159" s="5" t="s">
        <v>10</v>
      </c>
      <c r="L159" s="6" t="s">
        <v>12</v>
      </c>
      <c r="M159" s="79" t="s">
        <v>14</v>
      </c>
      <c r="N159" s="8" t="s">
        <v>15</v>
      </c>
    </row>
    <row r="160" spans="1:14" ht="75.75" thickBot="1" x14ac:dyDescent="0.3">
      <c r="A160" s="34">
        <v>1</v>
      </c>
      <c r="B160" s="35" t="s">
        <v>85</v>
      </c>
      <c r="C160" s="35"/>
      <c r="D160" s="34" t="s">
        <v>17</v>
      </c>
      <c r="E160" s="59">
        <f>ROUNDUP(F160*0.2,0)</f>
        <v>1</v>
      </c>
      <c r="F160" s="64">
        <v>3</v>
      </c>
      <c r="G160" s="56">
        <f>ROUNDUP(F160*0.4,0)</f>
        <v>2</v>
      </c>
      <c r="H160" s="36"/>
      <c r="I160" s="37"/>
      <c r="J160" s="13">
        <f>H160*I160+H160</f>
        <v>0</v>
      </c>
      <c r="K160" s="14">
        <f>ROUND(H160*F160,2)</f>
        <v>0</v>
      </c>
      <c r="L160" s="15">
        <f>ROUND(J160*F160,2)</f>
        <v>0</v>
      </c>
      <c r="M160" s="16">
        <f t="shared" ref="M160" si="43">ROUND(G160*H160,2)</f>
        <v>0</v>
      </c>
      <c r="N160" s="17">
        <f>ROUND(G160*J160,2)</f>
        <v>0</v>
      </c>
    </row>
    <row r="161" spans="1:14" ht="16.5" thickBot="1" x14ac:dyDescent="0.3">
      <c r="A161" s="4"/>
      <c r="B161" s="4"/>
      <c r="C161" s="4"/>
      <c r="D161" s="4"/>
      <c r="E161" s="49"/>
      <c r="F161" s="47"/>
      <c r="G161" s="51"/>
      <c r="H161" s="4"/>
      <c r="I161" s="4"/>
      <c r="J161" s="23" t="s">
        <v>6</v>
      </c>
      <c r="K161" s="67">
        <f>SUM(K160:K160)</f>
        <v>0</v>
      </c>
      <c r="L161" s="68">
        <f>SUM(L160:L160)</f>
        <v>0</v>
      </c>
      <c r="M161" s="76">
        <f>SUM(M160:M160)</f>
        <v>0</v>
      </c>
      <c r="N161" s="77">
        <f>SUM(N160:N160)</f>
        <v>0</v>
      </c>
    </row>
    <row r="162" spans="1:14" ht="16.5" thickBot="1" x14ac:dyDescent="0.3">
      <c r="A162" s="4"/>
      <c r="B162" s="4"/>
      <c r="C162" s="4"/>
      <c r="D162" s="4"/>
      <c r="E162" s="49"/>
      <c r="F162" s="47"/>
      <c r="G162" s="87" t="s">
        <v>7</v>
      </c>
      <c r="H162" s="88"/>
      <c r="I162" s="88"/>
      <c r="J162" s="89"/>
      <c r="K162" s="26">
        <f>K161+M161</f>
        <v>0</v>
      </c>
      <c r="L162" s="27">
        <f>L161+N161</f>
        <v>0</v>
      </c>
      <c r="M162" s="4"/>
      <c r="N162" s="4"/>
    </row>
    <row r="164" spans="1:14" ht="16.5" thickBot="1" x14ac:dyDescent="0.3">
      <c r="A164" s="3" t="s">
        <v>86</v>
      </c>
      <c r="B164" s="3" t="s">
        <v>87</v>
      </c>
      <c r="C164" s="4"/>
      <c r="D164" s="4"/>
      <c r="E164" s="49"/>
      <c r="F164" s="47"/>
      <c r="G164" s="51"/>
      <c r="H164" s="4"/>
      <c r="I164" s="4"/>
      <c r="J164" s="83"/>
      <c r="K164" s="4"/>
      <c r="L164" s="4"/>
      <c r="M164" s="4"/>
      <c r="N164" s="4"/>
    </row>
    <row r="165" spans="1:14" ht="60.75" thickBot="1" x14ac:dyDescent="0.3">
      <c r="A165" s="5" t="s">
        <v>0</v>
      </c>
      <c r="B165" s="5" t="s">
        <v>1</v>
      </c>
      <c r="C165" s="5" t="s">
        <v>16</v>
      </c>
      <c r="D165" s="5" t="s">
        <v>2</v>
      </c>
      <c r="E165" s="44" t="s">
        <v>13</v>
      </c>
      <c r="F165" s="60" t="s">
        <v>3</v>
      </c>
      <c r="G165" s="52" t="s">
        <v>4</v>
      </c>
      <c r="H165" s="5" t="s">
        <v>11</v>
      </c>
      <c r="I165" s="5" t="s">
        <v>5</v>
      </c>
      <c r="J165" s="5" t="s">
        <v>9</v>
      </c>
      <c r="K165" s="5" t="s">
        <v>10</v>
      </c>
      <c r="L165" s="6" t="s">
        <v>12</v>
      </c>
      <c r="M165" s="79" t="s">
        <v>14</v>
      </c>
      <c r="N165" s="8" t="s">
        <v>15</v>
      </c>
    </row>
    <row r="166" spans="1:14" ht="105" x14ac:dyDescent="0.25">
      <c r="A166" s="9">
        <v>1</v>
      </c>
      <c r="B166" s="10" t="s">
        <v>90</v>
      </c>
      <c r="C166" s="10"/>
      <c r="D166" s="9" t="s">
        <v>17</v>
      </c>
      <c r="E166" s="45">
        <f>ROUNDUP(F166*0.2,0)</f>
        <v>2</v>
      </c>
      <c r="F166" s="61">
        <v>10</v>
      </c>
      <c r="G166" s="53">
        <f>ROUNDUP(F166*0.4,0)</f>
        <v>4</v>
      </c>
      <c r="H166" s="11"/>
      <c r="I166" s="12"/>
      <c r="J166" s="13">
        <f>H166*I166+H166</f>
        <v>0</v>
      </c>
      <c r="K166" s="14">
        <f>ROUND(H166*F166,2)</f>
        <v>0</v>
      </c>
      <c r="L166" s="15">
        <f>ROUND(J166*F166,2)</f>
        <v>0</v>
      </c>
      <c r="M166" s="16">
        <f t="shared" ref="M166:M168" si="44">ROUND(G166*H166,2)</f>
        <v>0</v>
      </c>
      <c r="N166" s="17">
        <f>ROUND(G166*J166,2)</f>
        <v>0</v>
      </c>
    </row>
    <row r="167" spans="1:14" ht="105" x14ac:dyDescent="0.25">
      <c r="A167" s="18">
        <v>2</v>
      </c>
      <c r="B167" s="40" t="s">
        <v>91</v>
      </c>
      <c r="C167" s="19"/>
      <c r="D167" s="18" t="s">
        <v>17</v>
      </c>
      <c r="E167" s="46">
        <f>ROUNDUP(F167*0.2,0)</f>
        <v>2</v>
      </c>
      <c r="F167" s="62">
        <v>10</v>
      </c>
      <c r="G167" s="54">
        <f t="shared" ref="G167:G168" si="45">ROUNDUP(F167*0.4,0)</f>
        <v>4</v>
      </c>
      <c r="H167" s="20"/>
      <c r="I167" s="21"/>
      <c r="J167" s="13">
        <f t="shared" ref="J167:J168" si="46">H167*I167+H167</f>
        <v>0</v>
      </c>
      <c r="K167" s="22">
        <f>ROUND(H167*F167,2)</f>
        <v>0</v>
      </c>
      <c r="L167" s="22">
        <f t="shared" ref="L167:L168" si="47">ROUND(J167*F167,2)</f>
        <v>0</v>
      </c>
      <c r="M167" s="16">
        <f t="shared" si="44"/>
        <v>0</v>
      </c>
      <c r="N167" s="17">
        <f t="shared" ref="N167:N168" si="48">ROUND(G167*J167,2)</f>
        <v>0</v>
      </c>
    </row>
    <row r="168" spans="1:14" ht="210.75" thickBot="1" x14ac:dyDescent="0.3">
      <c r="A168" s="28">
        <v>3</v>
      </c>
      <c r="B168" s="29" t="s">
        <v>92</v>
      </c>
      <c r="C168" s="30"/>
      <c r="D168" s="28" t="s">
        <v>17</v>
      </c>
      <c r="E168" s="58">
        <f>ROUNDUP(F168*0.2,0)</f>
        <v>1</v>
      </c>
      <c r="F168" s="63">
        <v>5</v>
      </c>
      <c r="G168" s="55">
        <f t="shared" si="45"/>
        <v>2</v>
      </c>
      <c r="H168" s="31"/>
      <c r="I168" s="32"/>
      <c r="J168" s="13">
        <f t="shared" si="46"/>
        <v>0</v>
      </c>
      <c r="K168" s="33">
        <f>ROUND(H168*F168,2)</f>
        <v>0</v>
      </c>
      <c r="L168" s="73">
        <f t="shared" si="47"/>
        <v>0</v>
      </c>
      <c r="M168" s="16">
        <f t="shared" si="44"/>
        <v>0</v>
      </c>
      <c r="N168" s="17">
        <f t="shared" si="48"/>
        <v>0</v>
      </c>
    </row>
    <row r="169" spans="1:14" ht="16.5" thickBot="1" x14ac:dyDescent="0.3">
      <c r="A169" s="4"/>
      <c r="B169" s="4"/>
      <c r="C169" s="4"/>
      <c r="D169" s="4"/>
      <c r="E169" s="49"/>
      <c r="F169" s="47"/>
      <c r="G169" s="51"/>
      <c r="H169" s="4"/>
      <c r="I169" s="4"/>
      <c r="J169" s="23" t="s">
        <v>6</v>
      </c>
      <c r="K169" s="67">
        <f>SUM(K166:K168)</f>
        <v>0</v>
      </c>
      <c r="L169" s="68">
        <f>SUM(L166:L168)</f>
        <v>0</v>
      </c>
      <c r="M169" s="76">
        <f>SUM(M166:M168)</f>
        <v>0</v>
      </c>
      <c r="N169" s="77">
        <f>SUM(N166:N168)</f>
        <v>0</v>
      </c>
    </row>
    <row r="170" spans="1:14" ht="16.5" thickBot="1" x14ac:dyDescent="0.3">
      <c r="A170" s="4"/>
      <c r="B170" s="4"/>
      <c r="C170" s="4"/>
      <c r="D170" s="4"/>
      <c r="E170" s="49"/>
      <c r="F170" s="47"/>
      <c r="G170" s="87" t="s">
        <v>7</v>
      </c>
      <c r="H170" s="88"/>
      <c r="I170" s="88"/>
      <c r="J170" s="89"/>
      <c r="K170" s="26">
        <f>K169+M169</f>
        <v>0</v>
      </c>
      <c r="L170" s="27">
        <f>L169+N169</f>
        <v>0</v>
      </c>
      <c r="M170" s="4"/>
      <c r="N170" s="4"/>
    </row>
    <row r="171" spans="1:14" ht="15.75" x14ac:dyDescent="0.25">
      <c r="A171" s="4"/>
      <c r="B171" s="4"/>
      <c r="C171" s="4"/>
      <c r="D171" s="4"/>
      <c r="E171" s="49"/>
      <c r="F171" s="47"/>
      <c r="G171" s="51"/>
      <c r="H171" s="70"/>
      <c r="I171" s="70"/>
      <c r="J171" s="71"/>
      <c r="K171" s="71"/>
      <c r="L171" s="71"/>
      <c r="M171" s="4"/>
      <c r="N171" s="4"/>
    </row>
    <row r="172" spans="1:14" ht="16.5" thickBot="1" x14ac:dyDescent="0.3">
      <c r="A172" s="3" t="s">
        <v>93</v>
      </c>
      <c r="B172" s="3" t="s">
        <v>99</v>
      </c>
      <c r="C172" s="4"/>
      <c r="D172" s="4"/>
      <c r="E172" s="49"/>
      <c r="F172" s="47"/>
      <c r="G172" s="51"/>
      <c r="H172" s="4"/>
      <c r="I172" s="4"/>
      <c r="J172" s="83"/>
      <c r="K172" s="4"/>
      <c r="L172" s="4"/>
      <c r="M172" s="4"/>
      <c r="N172" s="4"/>
    </row>
    <row r="173" spans="1:14" ht="60.75" thickBot="1" x14ac:dyDescent="0.3">
      <c r="A173" s="5" t="s">
        <v>0</v>
      </c>
      <c r="B173" s="5" t="s">
        <v>1</v>
      </c>
      <c r="C173" s="5" t="s">
        <v>16</v>
      </c>
      <c r="D173" s="5" t="s">
        <v>2</v>
      </c>
      <c r="E173" s="44" t="s">
        <v>13</v>
      </c>
      <c r="F173" s="60" t="s">
        <v>3</v>
      </c>
      <c r="G173" s="52" t="s">
        <v>4</v>
      </c>
      <c r="H173" s="5" t="s">
        <v>11</v>
      </c>
      <c r="I173" s="5" t="s">
        <v>5</v>
      </c>
      <c r="J173" s="5" t="s">
        <v>9</v>
      </c>
      <c r="K173" s="5" t="s">
        <v>10</v>
      </c>
      <c r="L173" s="6" t="s">
        <v>12</v>
      </c>
      <c r="M173" s="79" t="s">
        <v>14</v>
      </c>
      <c r="N173" s="8" t="s">
        <v>15</v>
      </c>
    </row>
    <row r="174" spans="1:14" ht="67.5" customHeight="1" x14ac:dyDescent="0.25">
      <c r="A174" s="9">
        <v>1</v>
      </c>
      <c r="B174" s="10" t="s">
        <v>94</v>
      </c>
      <c r="C174" s="10"/>
      <c r="D174" s="9" t="s">
        <v>17</v>
      </c>
      <c r="E174" s="45">
        <f>ROUNDUP(F174*0.2,0)</f>
        <v>8</v>
      </c>
      <c r="F174" s="61">
        <v>36</v>
      </c>
      <c r="G174" s="53">
        <f>ROUNDUP(F174*0.2,0)</f>
        <v>8</v>
      </c>
      <c r="H174" s="11"/>
      <c r="I174" s="12"/>
      <c r="J174" s="13">
        <f>H174*I174+H174</f>
        <v>0</v>
      </c>
      <c r="K174" s="14">
        <f>ROUND(H174*F174,2)</f>
        <v>0</v>
      </c>
      <c r="L174" s="15">
        <f>ROUND(J174*F174,2)</f>
        <v>0</v>
      </c>
      <c r="M174" s="16">
        <f t="shared" ref="M174:M175" si="49">ROUND(G174*H174,2)</f>
        <v>0</v>
      </c>
      <c r="N174" s="17">
        <f>ROUND(G174*J174,2)</f>
        <v>0</v>
      </c>
    </row>
    <row r="175" spans="1:14" ht="120.75" thickBot="1" x14ac:dyDescent="0.3">
      <c r="A175" s="18">
        <v>2</v>
      </c>
      <c r="B175" s="40" t="s">
        <v>95</v>
      </c>
      <c r="C175" s="19"/>
      <c r="D175" s="18" t="s">
        <v>17</v>
      </c>
      <c r="E175" s="46">
        <f>ROUNDUP(F175*0.2,0)</f>
        <v>25</v>
      </c>
      <c r="F175" s="62">
        <v>125</v>
      </c>
      <c r="G175" s="54">
        <f>ROUNDUP(F175*0.2,0)</f>
        <v>25</v>
      </c>
      <c r="H175" s="20"/>
      <c r="I175" s="21"/>
      <c r="J175" s="13">
        <f>H175*I175+H175</f>
        <v>0</v>
      </c>
      <c r="K175" s="22">
        <f>ROUND(H175*F175,2)</f>
        <v>0</v>
      </c>
      <c r="L175" s="22">
        <f t="shared" ref="L175" si="50">ROUND(J175*F175,2)</f>
        <v>0</v>
      </c>
      <c r="M175" s="16">
        <f t="shared" si="49"/>
        <v>0</v>
      </c>
      <c r="N175" s="17">
        <f>ROUND(G175*J175,2)</f>
        <v>0</v>
      </c>
    </row>
    <row r="176" spans="1:14" ht="16.5" thickBot="1" x14ac:dyDescent="0.3">
      <c r="A176" s="4"/>
      <c r="B176" s="4"/>
      <c r="C176" s="4"/>
      <c r="D176" s="4"/>
      <c r="E176" s="49"/>
      <c r="F176" s="47"/>
      <c r="G176" s="51"/>
      <c r="H176" s="4"/>
      <c r="I176" s="4"/>
      <c r="J176" s="23" t="s">
        <v>6</v>
      </c>
      <c r="K176" s="67">
        <f>SUM(K174:K175)</f>
        <v>0</v>
      </c>
      <c r="L176" s="68">
        <f>SUM(L174:L175)</f>
        <v>0</v>
      </c>
      <c r="M176" s="76">
        <f>SUM(M174:M175)</f>
        <v>0</v>
      </c>
      <c r="N176" s="77">
        <f>SUM(N174:N175)</f>
        <v>0</v>
      </c>
    </row>
    <row r="177" spans="1:14" ht="16.5" thickBot="1" x14ac:dyDescent="0.3">
      <c r="A177" s="4"/>
      <c r="B177" s="4"/>
      <c r="C177" s="4"/>
      <c r="D177" s="4"/>
      <c r="E177" s="49"/>
      <c r="F177" s="47"/>
      <c r="G177" s="87" t="s">
        <v>7</v>
      </c>
      <c r="H177" s="88"/>
      <c r="I177" s="88"/>
      <c r="J177" s="89"/>
      <c r="K177" s="26">
        <f>K176+M176</f>
        <v>0</v>
      </c>
      <c r="L177" s="27">
        <f>L176+N176</f>
        <v>0</v>
      </c>
      <c r="M177" s="4"/>
      <c r="N177" s="4"/>
    </row>
    <row r="178" spans="1:14" ht="15.75" x14ac:dyDescent="0.25">
      <c r="A178" s="4"/>
      <c r="B178" s="4"/>
      <c r="C178" s="4"/>
      <c r="D178" s="4"/>
      <c r="E178" s="49"/>
      <c r="F178" s="47"/>
      <c r="G178" s="51"/>
      <c r="H178" s="70"/>
      <c r="I178" s="70"/>
      <c r="J178" s="71"/>
      <c r="K178" s="71"/>
      <c r="L178" s="71"/>
      <c r="M178" s="4"/>
      <c r="N178" s="4"/>
    </row>
    <row r="179" spans="1:14" ht="16.5" thickBot="1" x14ac:dyDescent="0.3">
      <c r="A179" s="3" t="s">
        <v>96</v>
      </c>
      <c r="B179" s="3" t="s">
        <v>100</v>
      </c>
      <c r="C179" s="4"/>
      <c r="D179" s="4"/>
      <c r="E179" s="49"/>
      <c r="F179" s="47"/>
      <c r="G179" s="51"/>
      <c r="H179" s="4"/>
      <c r="I179" s="4"/>
      <c r="J179" s="83"/>
      <c r="K179" s="4"/>
      <c r="L179" s="4"/>
      <c r="M179" s="4"/>
      <c r="N179" s="4"/>
    </row>
    <row r="180" spans="1:14" ht="60.75" thickBot="1" x14ac:dyDescent="0.3">
      <c r="A180" s="5" t="s">
        <v>0</v>
      </c>
      <c r="B180" s="5" t="s">
        <v>1</v>
      </c>
      <c r="C180" s="5" t="s">
        <v>16</v>
      </c>
      <c r="D180" s="5" t="s">
        <v>2</v>
      </c>
      <c r="E180" s="44" t="s">
        <v>13</v>
      </c>
      <c r="F180" s="60" t="s">
        <v>3</v>
      </c>
      <c r="G180" s="52" t="s">
        <v>4</v>
      </c>
      <c r="H180" s="5" t="s">
        <v>11</v>
      </c>
      <c r="I180" s="5" t="s">
        <v>5</v>
      </c>
      <c r="J180" s="5" t="s">
        <v>9</v>
      </c>
      <c r="K180" s="5" t="s">
        <v>10</v>
      </c>
      <c r="L180" s="6" t="s">
        <v>12</v>
      </c>
      <c r="M180" s="79" t="s">
        <v>14</v>
      </c>
      <c r="N180" s="8" t="s">
        <v>15</v>
      </c>
    </row>
    <row r="181" spans="1:14" ht="78" customHeight="1" x14ac:dyDescent="0.25">
      <c r="A181" s="9">
        <v>1</v>
      </c>
      <c r="B181" s="10" t="s">
        <v>97</v>
      </c>
      <c r="C181" s="10"/>
      <c r="D181" s="9" t="s">
        <v>17</v>
      </c>
      <c r="E181" s="45">
        <f>ROUNDUP(F181*0.2,0)</f>
        <v>2</v>
      </c>
      <c r="F181" s="61">
        <v>10</v>
      </c>
      <c r="G181" s="53">
        <f>ROUNDUP(F181*0.4,0)</f>
        <v>4</v>
      </c>
      <c r="H181" s="11"/>
      <c r="I181" s="12"/>
      <c r="J181" s="13">
        <f>H181*I181+H181</f>
        <v>0</v>
      </c>
      <c r="K181" s="14">
        <f>ROUND(H181*F181,2)</f>
        <v>0</v>
      </c>
      <c r="L181" s="15">
        <f>ROUND(J181*F181,2)</f>
        <v>0</v>
      </c>
      <c r="M181" s="16">
        <f t="shared" ref="M181:M182" si="51">ROUND(G181*H181,2)</f>
        <v>0</v>
      </c>
      <c r="N181" s="17">
        <f>ROUND(G181*J181,2)</f>
        <v>0</v>
      </c>
    </row>
    <row r="182" spans="1:14" ht="86.25" customHeight="1" thickBot="1" x14ac:dyDescent="0.3">
      <c r="A182" s="18">
        <v>2</v>
      </c>
      <c r="B182" s="40" t="s">
        <v>98</v>
      </c>
      <c r="C182" s="19"/>
      <c r="D182" s="18" t="s">
        <v>17</v>
      </c>
      <c r="E182" s="46">
        <f>ROUNDUP(F182*0.2,0)</f>
        <v>12</v>
      </c>
      <c r="F182" s="62">
        <v>60</v>
      </c>
      <c r="G182" s="54">
        <f>ROUNDUP(F182*0.2,0)</f>
        <v>12</v>
      </c>
      <c r="H182" s="20"/>
      <c r="I182" s="21"/>
      <c r="J182" s="13">
        <f>H182*I182+H182</f>
        <v>0</v>
      </c>
      <c r="K182" s="22">
        <f>ROUND(H182*F182,2)</f>
        <v>0</v>
      </c>
      <c r="L182" s="22">
        <f t="shared" ref="L182" si="52">ROUND(J182*F182,2)</f>
        <v>0</v>
      </c>
      <c r="M182" s="16">
        <f t="shared" si="51"/>
        <v>0</v>
      </c>
      <c r="N182" s="17">
        <f>ROUND(G182*J182,2)</f>
        <v>0</v>
      </c>
    </row>
    <row r="183" spans="1:14" ht="16.5" thickBot="1" x14ac:dyDescent="0.3">
      <c r="A183" s="4"/>
      <c r="B183" s="4"/>
      <c r="C183" s="4"/>
      <c r="D183" s="4"/>
      <c r="E183" s="49"/>
      <c r="F183" s="47"/>
      <c r="G183" s="51"/>
      <c r="H183" s="4"/>
      <c r="I183" s="4"/>
      <c r="J183" s="23" t="s">
        <v>6</v>
      </c>
      <c r="K183" s="67">
        <f>SUM(K181:K182)</f>
        <v>0</v>
      </c>
      <c r="L183" s="68">
        <f>SUM(L181:L182)</f>
        <v>0</v>
      </c>
      <c r="M183" s="76">
        <f>SUM(M181:M182)</f>
        <v>0</v>
      </c>
      <c r="N183" s="77">
        <f>SUM(N181:N182)</f>
        <v>0</v>
      </c>
    </row>
    <row r="184" spans="1:14" ht="16.5" thickBot="1" x14ac:dyDescent="0.3">
      <c r="A184" s="4"/>
      <c r="B184" s="4"/>
      <c r="C184" s="4"/>
      <c r="D184" s="4"/>
      <c r="E184" s="49"/>
      <c r="F184" s="47"/>
      <c r="G184" s="87" t="s">
        <v>7</v>
      </c>
      <c r="H184" s="88"/>
      <c r="I184" s="88"/>
      <c r="J184" s="89"/>
      <c r="K184" s="26">
        <f>K183+M183</f>
        <v>0</v>
      </c>
      <c r="L184" s="27">
        <f>L183+N183</f>
        <v>0</v>
      </c>
      <c r="M184" s="4"/>
      <c r="N184" s="4"/>
    </row>
    <row r="185" spans="1:14" ht="15.75" x14ac:dyDescent="0.25">
      <c r="A185" s="4"/>
      <c r="B185" s="4"/>
      <c r="C185" s="4"/>
      <c r="D185" s="4"/>
      <c r="E185" s="49"/>
      <c r="F185" s="47"/>
      <c r="G185" s="51"/>
      <c r="H185" s="70"/>
      <c r="I185" s="70"/>
      <c r="J185" s="71"/>
      <c r="K185" s="71"/>
      <c r="L185" s="71"/>
      <c r="M185" s="4"/>
      <c r="N185" s="4"/>
    </row>
    <row r="186" spans="1:14" ht="16.5" thickBot="1" x14ac:dyDescent="0.3">
      <c r="A186" s="3" t="s">
        <v>107</v>
      </c>
      <c r="B186" s="3" t="s">
        <v>109</v>
      </c>
      <c r="C186" s="4"/>
      <c r="D186" s="4"/>
      <c r="E186" s="49"/>
      <c r="F186" s="47"/>
      <c r="G186" s="51"/>
      <c r="H186" s="4"/>
      <c r="I186" s="4"/>
      <c r="J186" s="83"/>
      <c r="K186" s="4"/>
      <c r="L186" s="4"/>
      <c r="M186" s="4"/>
      <c r="N186" s="4"/>
    </row>
    <row r="187" spans="1:14" ht="60.75" thickBot="1" x14ac:dyDescent="0.3">
      <c r="A187" s="5" t="s">
        <v>0</v>
      </c>
      <c r="B187" s="5" t="s">
        <v>1</v>
      </c>
      <c r="C187" s="5" t="s">
        <v>16</v>
      </c>
      <c r="D187" s="5" t="s">
        <v>2</v>
      </c>
      <c r="E187" s="44" t="s">
        <v>13</v>
      </c>
      <c r="F187" s="60" t="s">
        <v>3</v>
      </c>
      <c r="G187" s="52" t="s">
        <v>4</v>
      </c>
      <c r="H187" s="5" t="s">
        <v>11</v>
      </c>
      <c r="I187" s="5" t="s">
        <v>5</v>
      </c>
      <c r="J187" s="5" t="s">
        <v>9</v>
      </c>
      <c r="K187" s="5" t="s">
        <v>10</v>
      </c>
      <c r="L187" s="6" t="s">
        <v>12</v>
      </c>
      <c r="M187" s="82" t="s">
        <v>14</v>
      </c>
      <c r="N187" s="8" t="s">
        <v>15</v>
      </c>
    </row>
    <row r="188" spans="1:14" ht="386.25" customHeight="1" thickBot="1" x14ac:dyDescent="0.3">
      <c r="A188" s="34">
        <v>1</v>
      </c>
      <c r="B188" s="19" t="s">
        <v>108</v>
      </c>
      <c r="C188" s="35"/>
      <c r="D188" s="34" t="s">
        <v>17</v>
      </c>
      <c r="E188" s="59">
        <f>ROUNDUP(F188*0.2,0)</f>
        <v>1</v>
      </c>
      <c r="F188" s="64">
        <v>4</v>
      </c>
      <c r="G188" s="56">
        <f>ROUNDUP(F188*0.2,0)</f>
        <v>1</v>
      </c>
      <c r="H188" s="36"/>
      <c r="I188" s="37"/>
      <c r="J188" s="13">
        <f>H188*I188+H188</f>
        <v>0</v>
      </c>
      <c r="K188" s="14">
        <f>ROUND(H188*F188,2)</f>
        <v>0</v>
      </c>
      <c r="L188" s="15">
        <f>ROUND(J188*F188,2)</f>
        <v>0</v>
      </c>
      <c r="M188" s="16">
        <f t="shared" ref="M188" si="53">ROUND(G188*H188,2)</f>
        <v>0</v>
      </c>
      <c r="N188" s="17">
        <f>ROUND(G188*J188,2)</f>
        <v>0</v>
      </c>
    </row>
    <row r="189" spans="1:14" ht="16.5" thickBot="1" x14ac:dyDescent="0.3">
      <c r="A189" s="4"/>
      <c r="B189" s="4"/>
      <c r="C189" s="4"/>
      <c r="D189" s="4"/>
      <c r="E189" s="49"/>
      <c r="F189" s="47"/>
      <c r="G189" s="51"/>
      <c r="H189" s="4"/>
      <c r="I189" s="4"/>
      <c r="J189" s="23" t="s">
        <v>6</v>
      </c>
      <c r="K189" s="67">
        <f>SUM(K188:K188)</f>
        <v>0</v>
      </c>
      <c r="L189" s="68">
        <f>SUM(L188:L188)</f>
        <v>0</v>
      </c>
      <c r="M189" s="76">
        <f>SUM(M188:M188)</f>
        <v>0</v>
      </c>
      <c r="N189" s="77">
        <f>SUM(N188:N188)</f>
        <v>0</v>
      </c>
    </row>
    <row r="190" spans="1:14" ht="16.5" thickBot="1" x14ac:dyDescent="0.3">
      <c r="A190" s="4"/>
      <c r="B190" s="4"/>
      <c r="C190" s="4"/>
      <c r="D190" s="4"/>
      <c r="E190" s="49"/>
      <c r="F190" s="47"/>
      <c r="G190" s="87" t="s">
        <v>7</v>
      </c>
      <c r="H190" s="88"/>
      <c r="I190" s="88"/>
      <c r="J190" s="89"/>
      <c r="K190" s="26">
        <f>K189+M189</f>
        <v>0</v>
      </c>
      <c r="L190" s="27">
        <f>L189+N189</f>
        <v>0</v>
      </c>
      <c r="M190" s="4"/>
      <c r="N190" s="4"/>
    </row>
    <row r="191" spans="1:14" ht="15.75" x14ac:dyDescent="0.25">
      <c r="A191" s="4"/>
      <c r="B191" s="4"/>
      <c r="C191" s="4"/>
      <c r="D191" s="4"/>
      <c r="E191" s="49"/>
      <c r="F191" s="47"/>
      <c r="H191" s="70"/>
      <c r="I191" s="70"/>
      <c r="J191" s="71"/>
      <c r="K191" s="71"/>
      <c r="L191" s="71"/>
      <c r="M191" s="4"/>
      <c r="N191" s="4"/>
    </row>
    <row r="192" spans="1:14" ht="15.75" x14ac:dyDescent="0.25">
      <c r="A192" s="4"/>
      <c r="B192" s="4"/>
      <c r="C192" s="4"/>
      <c r="D192" s="4"/>
      <c r="E192" s="49"/>
      <c r="F192" s="47"/>
      <c r="H192" s="70"/>
      <c r="I192" s="70"/>
      <c r="J192" s="71"/>
      <c r="K192" s="71"/>
      <c r="L192" s="71"/>
      <c r="M192" s="4"/>
      <c r="N192" s="4"/>
    </row>
    <row r="193" spans="1:14" ht="15.75" x14ac:dyDescent="0.25">
      <c r="A193" s="4"/>
      <c r="B193" s="40" t="s">
        <v>104</v>
      </c>
      <c r="C193" s="4"/>
      <c r="D193" s="4"/>
      <c r="E193" s="49"/>
      <c r="F193" s="47"/>
      <c r="H193" s="70"/>
      <c r="I193" s="70"/>
      <c r="J193" s="71"/>
      <c r="K193" s="71"/>
      <c r="L193" s="71"/>
      <c r="M193" s="4"/>
      <c r="N193" s="4"/>
    </row>
    <row r="194" spans="1:14" ht="64.5" customHeight="1" x14ac:dyDescent="0.25">
      <c r="B194" s="81" t="s">
        <v>103</v>
      </c>
    </row>
    <row r="195" spans="1:14" ht="30" x14ac:dyDescent="0.25">
      <c r="B195" s="40" t="s">
        <v>105</v>
      </c>
    </row>
  </sheetData>
  <mergeCells count="29">
    <mergeCell ref="G190:J190"/>
    <mergeCell ref="G177:J177"/>
    <mergeCell ref="G184:J184"/>
    <mergeCell ref="G150:J150"/>
    <mergeCell ref="G156:J156"/>
    <mergeCell ref="G162:J162"/>
    <mergeCell ref="G170:J170"/>
    <mergeCell ref="G98:J98"/>
    <mergeCell ref="G39:J39"/>
    <mergeCell ref="G45:J45"/>
    <mergeCell ref="G51:J51"/>
    <mergeCell ref="G79:J79"/>
    <mergeCell ref="G85:J85"/>
    <mergeCell ref="G144:J144"/>
    <mergeCell ref="G32:J32"/>
    <mergeCell ref="G5:J5"/>
    <mergeCell ref="G13:J13"/>
    <mergeCell ref="G19:J19"/>
    <mergeCell ref="G25:J25"/>
    <mergeCell ref="G92:J92"/>
    <mergeCell ref="G60:J60"/>
    <mergeCell ref="G66:J66"/>
    <mergeCell ref="G73:J73"/>
    <mergeCell ref="G125:J125"/>
    <mergeCell ref="G138:J138"/>
    <mergeCell ref="G113:J113"/>
    <mergeCell ref="G119:J119"/>
    <mergeCell ref="G107:J107"/>
    <mergeCell ref="G132:J132"/>
  </mergeCells>
  <pageMargins left="0.70866141732283472" right="0.70866141732283472" top="0.74803149606299213" bottom="0.74803149606299213" header="0.31496062992125984" footer="0.31496062992125984"/>
  <pageSetup paperSize="9" scale="40" fitToHeight="12" orientation="landscape" r:id="rId1"/>
  <headerFooter>
    <oddHeader>&amp;L48/TP/ZP/D/2024&amp;CFORMULARZ ASORTYMENTOWO - CENOWY&amp;RZAŁĄCZNIK NR 2 DO SWZ</oddHeader>
  </headerFooter>
  <rowBreaks count="11" manualBreakCount="11">
    <brk id="14" max="13" man="1"/>
    <brk id="33" max="13" man="1"/>
    <brk id="52" max="13" man="1"/>
    <brk id="67" max="13" man="1"/>
    <brk id="74" max="13" man="1"/>
    <brk id="99" max="13" man="1"/>
    <brk id="108" max="13" man="1"/>
    <brk id="126" max="13" man="1"/>
    <brk id="139" max="13" man="1"/>
    <brk id="151" max="13" man="1"/>
    <brk id="1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2024-06-07T14:05:56Z</dcterms:modified>
</cp:coreProperties>
</file>