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32.2022 - K - odczynniki wraz z dzierżawą analizatora do parametrów krytycznych\2. SWZ\"/>
    </mc:Choice>
  </mc:AlternateContent>
  <xr:revisionPtr revIDLastSave="0" documentId="13_ncr:1_{F4F4F366-495A-489F-9410-388128E027F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definedNames>
    <definedName name="_xlnm.Print_Area" localSheetId="0">'ZADANIE 1'!$A$1:$J$49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H23" i="1" s="1"/>
  <c r="I23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A13" i="1"/>
  <c r="A14" i="1" s="1"/>
  <c r="A15" i="1" s="1"/>
  <c r="A16" i="1" s="1"/>
  <c r="A17" i="1" s="1"/>
  <c r="F12" i="1"/>
  <c r="F18" i="1" l="1"/>
  <c r="C37" i="1" s="1"/>
  <c r="H24" i="1"/>
  <c r="H38" i="1" s="1"/>
  <c r="F24" i="1"/>
  <c r="C38" i="1" s="1"/>
  <c r="H12" i="1"/>
  <c r="I12" i="1" s="1"/>
  <c r="C39" i="1" l="1"/>
  <c r="H18" i="1"/>
  <c r="H37" i="1" s="1"/>
  <c r="H39" i="1" s="1"/>
</calcChain>
</file>

<file path=xl/sharedStrings.xml><?xml version="1.0" encoding="utf-8"?>
<sst xmlns="http://schemas.openxmlformats.org/spreadsheetml/2006/main" count="55" uniqueCount="42">
  <si>
    <t>Załącznik nr 2 do SWZ</t>
  </si>
  <si>
    <t>Formularz cenowo-techniczny</t>
  </si>
  <si>
    <t>TABELA NR 1</t>
  </si>
  <si>
    <t>Lp.</t>
  </si>
  <si>
    <t>Jednostka miary</t>
  </si>
  <si>
    <t>Ilość</t>
  </si>
  <si>
    <t xml:space="preserve">   Cena 
jednostkowa netto
(zł/jm.)</t>
  </si>
  <si>
    <t>Wartość netto (zł)</t>
  </si>
  <si>
    <t>Stawka VAT (%)</t>
  </si>
  <si>
    <t>Wartość brutto (zł)</t>
  </si>
  <si>
    <t>Cena jednostkowa brutto</t>
  </si>
  <si>
    <t>PRODUCENT,
Nazwa własna lub inne określenie identyfikujące wyrób w sposób jednoznaczny, np. numer katalogowy</t>
  </si>
  <si>
    <t>6=4x5</t>
  </si>
  <si>
    <t>8=6+7</t>
  </si>
  <si>
    <t>9=8/4</t>
  </si>
  <si>
    <t>Razem
Netto:</t>
  </si>
  <si>
    <t>Razem
Brutto:</t>
  </si>
  <si>
    <t>TABELA NR 2</t>
  </si>
  <si>
    <t>Przedmiot  dzierżawy</t>
  </si>
  <si>
    <t>Okres dzierżawy (m-ce)</t>
  </si>
  <si>
    <t>Cena jednostkowa netto(zł/m-c)</t>
  </si>
  <si>
    <t>Stawka VAT %</t>
  </si>
  <si>
    <t>Nazwa handlowa, typ, model, producent, rok produkcji</t>
  </si>
  <si>
    <t>1.</t>
  </si>
  <si>
    <t>Analizator do parametrów krytycznych</t>
  </si>
  <si>
    <t>TABELA NR 3 – Wymagania eksploatacyjno-techniczne i jakościowe dotyczące wyrobów oraz urządzenia objętych przedmiotem zamówienia:</t>
  </si>
  <si>
    <t>Przedmiot  zamówienia:</t>
  </si>
  <si>
    <t>Wymagania eksploatacyjno-techniczne i jakościowe:</t>
  </si>
  <si>
    <t>Analizator do parametrów krytycznych, odczynniki oraz materiały zużywalne</t>
  </si>
  <si>
    <t>1. Analizator - rok produkcji 2022 - analizator fabrycznie nowy
2.Dobowy czas kalibracji do 30 minut
3.Możliwość wyłączania aparatury bez utraty pozostałych w kasetach testów, cykli oraz aktywności
4. Możliwość podglądu mapy równowagi kwasowo- zasadowej zawierającej wykresy wyników pacjenta w odniesieniu do wyników standardowych
5.Zasilanie awaryjne urządzenia z dostarczonego wraz z analizatorem UPS
6.Automatyczny analizator parametrów krytycznych pracujący w systemie ciągłym, umożliwiający jednoczesne oznaczenie: pH, pCO2, pO2, ctHb, O2Hb, HHb, MetHb, COHb, HbF, sO2, cNa+, cK+, cCa++ ( zakres pomiarowy cCa++ od 0,1 mmol/L), cCl-, glukoza, mleczany, bilirubina całkowita ( wymagany zakres pomiarowy dla bilirubiny od 0,0 mg/dl do przynajmniej 40 mg/dl )
7.Analizator pracujący w oparciu o maksymalnie dwa elementy zużywalne, zawierające wszystkie odczynniki, kalibratory i płyny kontroli jakości  lub w oparciu o jedną kasetę odczynnikowo-sensorową zawierającą wszystkie odczynniki , kalibratory, płyny kontroli jakości. Analizator i materiały zużywalne od tego samego producenta.
8.Możliwość aspiracji próbki bezpośrednio ze strzykawki i z kapilary
9.Możliwość wykonania pełnego panelu oznaczeń zarówno z kapilary jak i strzykawki z próbki o objętości maksymalnie 150 µl w czasie nie dłuższym niż 45 sekund, tryb micro dla kapilary maksymalnie 65µl dla  panelu parametrów rkz
10.Automatyczny system pobierania próbek z funkcją wykrywania i usuwania skrzepów
11.Automatyczne mieszanie próbki przez wbudowane mieszadło próbek gazometrycznych
12.Wbudowana codzienna automatyczna kontrola jakości na trzech poziomach. Płyny kontroli jakości inne niż płyny kalibracyjne z możliwością odczytu wartości wyników kontroli i obróbki danych statystycznych oraz z możliwością zmiany godziny wykonania kontroli jakości
13.Możliwość wykonania badań w krwi pełnej, tętniczej, żylnej, kapilarnej, osoczu i dializatach.
14.Trwałość wszystkich materiałów zużywalnych liczona od dnia zainstalowania w aparacie, nie mniejsza niż 30 dni
15.Pomiar wszystkich parametrów w jednym torze pomiarowym z jedną elektrodą referencyjną
16.Możliwość re-instalacji wszystkich materiałów zużywalnych bez utraty pozostałych testów
17.Wbudowana drukarka oraz wbudowany czytnik kodów kreskowych
18.Brak konieczności kalibracji po każdym oznaczeniu
19.Instrukcja obsługi w języku polskim (dostawa wraz z urządzeniem)
20.Oprogramowanie i komunikaty analizatora w języku polskim
21.Kontrola jakości prowadzona codziennie dla 3 poziomów materiału kontrolnego
22.Dwukierunkowa transmisja danych
23.Wykonawca zapewni dwukierunkową integrację z systemem HIS Zamawiającego (AMMS firmy Asseco Poland S.A.) w zakresie przesyłania danych pacjentów oraz wyników badań.
24. Wykonawca podłączy analizator bezpośrednio do HIS Zamawiającego.
25. W zakresie podłączenia aparatu wchodzą następujące usługi Wykonawcy:
     1)podłączenie fizyczne analizatora do systemu HIS Zamawiającego
     2)konfiguracja parametrów wymaganych do poprawnej komunikacji HIS ↔ analizator,
     3)testowanie poprawności integracji HIS ↔ analizator
26. Wykonawca dostarczy drukarkę kodów kreskowych wraz z materiałami eksploatacyjnymi w ilości odpowiadającej liczbie deklarowanych badań</t>
  </si>
  <si>
    <t>TABELA NR 4 - OBLICZENIE CENY OFERTY</t>
  </si>
  <si>
    <t>Nazwa</t>
  </si>
  <si>
    <t>Wartość netto (zł) tabeli nr 1-2</t>
  </si>
  <si>
    <t>Stawka     VAT (%)</t>
  </si>
  <si>
    <t>Wartość brutto (zł) tabeli nr 1-2</t>
  </si>
  <si>
    <t>Wartość z tabeli nr 1 - poz. "Razem"</t>
  </si>
  <si>
    <t>2.</t>
  </si>
  <si>
    <t>Wartość z tabeli nr 2 - poz. "Razem"</t>
  </si>
  <si>
    <t>Razem Netto:</t>
  </si>
  <si>
    <t>Przedmiot zamówienia:
Odczynniki, kalibratory, materiały kontrolne i zużywalne oraz akcesoria do wykonywania 12 000 badań tj: pH, pCO2, pO2, ctHb, MetHb, O2Hb, HHb, COHb, HbF, sO2, cNa+, cK+, cCa++, cCl-, glukoza, mleczany, bilirubina całkowita
(Wypełnia Wykonawca)</t>
  </si>
  <si>
    <r>
      <t xml:space="preserve">1. Przedmiotem zamówienia są:
a) sukcesywne dostawy do siedziby zamawiającego odczynników oraz materiałów zużywalnych do wykonania 12 000 parametrów : </t>
    </r>
    <r>
      <rPr>
        <b/>
        <sz val="10"/>
        <rFont val="Calibri"/>
        <family val="2"/>
        <charset val="238"/>
        <scheme val="minor"/>
      </rPr>
      <t xml:space="preserve">pH, pCO2, p02, ctHb, 02Hb, HHb, MetHb, COHb, HbF, sO2, cNA+, cK+, cCa++, cCl-, glukoza, mleczany, bilirubina całkowita </t>
    </r>
    <r>
      <rPr>
        <sz val="10"/>
        <rFont val="Calibri"/>
        <family val="2"/>
        <charset val="238"/>
        <scheme val="minor"/>
      </rPr>
      <t xml:space="preserve">na analizatorze wymienionym w pkt. b, 
zwanych dalej wyrobami,
b) dzierżawa analizatora do parametrów krytycznych na okres 36 miesięcy, zwanego dalej urządzeniem, spełniającego wymagania techniczno-eksploatacyjne określone w tabeli nr 3.
2. Wykonawca zobowiązuje się w ramach przedmiotu umowy i w jego cenie:
a) zagwarantować Zamawiającemu  pełen  zakres  usług serwisowych urządzenia na czas trwania umowy (między innymi praca serwisu, dojazd, transportowanie, części zamienne)  poprzez  autoryzowany serwis. Serwis w trybie 24 godzinnym, czas  reakcji serwisu  – 24  godziny od  zgłoszenia awarii. Częstotliwość przeglądów serwisowych zgodnie  z wymogami producenta urządzenia, ale nie rzadziej niż 1 raz w roku z utrzymaniem ciągłości użytkowania analizatora.
b) przeszkolić 2 osoby  wskazane przez  Zamawiającego w  zakresie  obsługi i  konserwacji codziennej urządzenia. Przeszkolenie osób zostanie udokumentowane certyfikatem wystawionym przez Wykonawcę.
c) zapewnić dwukierunkową integrację urządzenia z systemem HIS Zamawiającego w zakresie przesyłania danych pacjentów oraz wyników  badań wraz z kosztami utrzymania integracji oraz licencji przez cały okres obowiązywania umowy. 
d) prace serwisowe mogą być wykonywane zdalnie poprzez połączenie SSL VPN.                                  
3. Wykonawca zapewni Zamawiającemu udział w zewnętrznej kontroli jakości badań wskazanej przez Zamawiającego : RIQAS RQ9134.
4. Wykonawca zobowiązany jest do zintegrowania oferowanego analizatora z systemem POCT Zamawiającego (koszt integracji po stronie Wykonawcy)
5. Wykonawca  przyjmie  od  Zamawiającego  zgłoszenie  o  zauważonych nieprawidłowościach bądź awarii urządzenia za pośrednictwem faksu  pod numerem </t>
    </r>
    <r>
      <rPr>
        <b/>
        <sz val="10"/>
        <rFont val="Calibri"/>
        <family val="2"/>
        <charset val="238"/>
        <scheme val="minor"/>
      </rPr>
      <t>……………*</t>
    </r>
    <r>
      <rPr>
        <sz val="10"/>
        <rFont val="Calibri"/>
        <family val="2"/>
        <charset val="238"/>
        <scheme val="minor"/>
      </rPr>
      <t xml:space="preserve"> lub drogą elektroniczną poprzez adres e-mail </t>
    </r>
    <r>
      <rPr>
        <b/>
        <sz val="10"/>
        <rFont val="Calibri"/>
        <family val="2"/>
        <charset val="238"/>
        <scheme val="minor"/>
      </rPr>
      <t xml:space="preserve">…………………*
</t>
    </r>
    <r>
      <rPr>
        <sz val="10"/>
        <rFont val="Calibri"/>
        <family val="2"/>
        <charset val="238"/>
        <scheme val="minor"/>
      </rPr>
      <t xml:space="preserve">6. Wykonawca gwarantuje, że wszystkie wyroby oraz urządzenie będące przedmiotem zamówienia dotyczącym zadania 1 spełniać będą  - wskazane  w niniejszym załączniku - wymagania eksploatacyjno – techniczne oraz jakościowe.  
7. Wykonawca  oświadcza , że wszystkie  wyroby  oraz  urządzenie  objęte  przedmiotem zamówienia spełniać  będą właściwe , ustalone w obowiązujących przepisach prawa wymagania odnośnie dopuszczenia do użytkowania  w polskich zakładach opieki zdrowotnej.
8. Dostarczane zamawiającemu poszczególne wyroby powinny znajdować się w trwałych – odpornych na uszkodzenia mechaniczne oraz zabezpieczonych przed działaniem  szkodliwych czynników zewnętrznych – opakowaniach (jednostkowych, zbiorczych), na których umieszczona będzie informacja w języku polskim lub angielskim – nazwa handlowa oraz nazwa producenta, zawierająca co najmniej następujące dane: 
    • nazwa wyrobu, nazwa producenta,
    • kod partii lub serii wyrobu, 
    • oznaczenie daty, przed upływem której wyrób może być używany bezpiecznie, wyrażonej w latach i miesiącach,
    • oznakowanie CE,
    • inne oznaczenia i informacje wymagane na podstawie odrębnych przepisów.
     Uwaga: Okres ważności wyrobów powinien wynosić minimum 12 miesięcy od dnia dostawy do siedziby zamawiającego.
9. Wykonawca  zapewnia, że  na potwierdzenie stanu faktycznego, o którym mowa w pkt 6 i 7 posiada stosowne dokumenty, które zostaną niezwłocznie przekazane zamawiającemu, na jego pisemny wniosek na etapie realizacji zamówienia.
10. Poszczególne dostawy częściowe wyrobów będą realizowane w terminie do </t>
    </r>
    <r>
      <rPr>
        <b/>
        <sz val="10"/>
        <rFont val="Calibri"/>
        <family val="2"/>
        <charset val="238"/>
        <scheme val="minor"/>
      </rPr>
      <t>…</t>
    </r>
    <r>
      <rPr>
        <sz val="10"/>
        <rFont val="Calibri"/>
        <family val="2"/>
        <charset val="238"/>
        <scheme val="minor"/>
      </rPr>
      <t xml:space="preserve">.* dni roboczych od daty złożenia zamówienia za pośrednictwem faksu na nr  </t>
    </r>
    <r>
      <rPr>
        <b/>
        <sz val="10"/>
        <rFont val="Calibri"/>
        <family val="2"/>
        <charset val="238"/>
        <scheme val="minor"/>
      </rPr>
      <t>…………*</t>
    </r>
    <r>
      <rPr>
        <sz val="10"/>
        <rFont val="Calibri"/>
        <family val="2"/>
        <charset val="238"/>
        <scheme val="minor"/>
      </rPr>
      <t xml:space="preserve">   lub poczty elektronicznej na adres e-mail: </t>
    </r>
    <r>
      <rPr>
        <b/>
        <sz val="10"/>
        <rFont val="Calibri"/>
        <family val="2"/>
        <charset val="238"/>
        <scheme val="minor"/>
      </rPr>
      <t>……………………*</t>
    </r>
    <r>
      <rPr>
        <sz val="10"/>
        <rFont val="Calibri"/>
        <family val="2"/>
        <charset val="238"/>
        <scheme val="minor"/>
      </rPr>
      <t xml:space="preserve">
11. Wykonawca oferuje realizację niniejszego zadania zgodnie z następującą kalkulacją.
</t>
    </r>
    <r>
      <rPr>
        <b/>
        <sz val="10"/>
        <rFont val="Calibri"/>
        <family val="2"/>
        <charset val="238"/>
        <scheme val="minor"/>
      </rPr>
      <t xml:space="preserve">*Wypełnia Wykonawca
</t>
    </r>
  </si>
  <si>
    <t>Załącznik nr 1 do umowy nr NZ.280.32.2022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</si>
</sst>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7" x14ac:knownFonts="1">
    <font>
      <sz val="11"/>
      <name val="Calibri"/>
      <family val="2"/>
      <charset val="238"/>
    </font>
    <font>
      <sz val="10"/>
      <name val="Arial"/>
      <charset val="238"/>
    </font>
    <font>
      <sz val="11"/>
      <name val="Arial"/>
      <charset val="238"/>
    </font>
    <font>
      <b/>
      <sz val="1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0"/>
      <name val="Tahoma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0" fontId="2" fillId="0" borderId="0" applyBorder="0" applyProtection="0"/>
    <xf numFmtId="0" fontId="14" fillId="0" borderId="0">
      <alignment vertical="center"/>
    </xf>
  </cellStyleXfs>
  <cellXfs count="73">
    <xf numFmtId="0" fontId="0" fillId="0" borderId="0" xfId="0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7" fillId="0" borderId="1" xfId="2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7" fillId="0" borderId="2" xfId="1" applyFont="1" applyBorder="1" applyAlignment="1" applyProtection="1">
      <alignment horizontal="center" vertical="center" wrapText="1"/>
    </xf>
    <xf numFmtId="164" fontId="7" fillId="0" borderId="2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7" fillId="0" borderId="1" xfId="1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</cellXfs>
  <cellStyles count="4">
    <cellStyle name="Excel Built-in Explanatory Text" xfId="3" xr:uid="{00000000-0005-0000-0000-000007000000}"/>
    <cellStyle name="Normalny" xfId="0" builtinId="0"/>
    <cellStyle name="Normalny 2" xfId="2" xr:uid="{00000000-0005-0000-0000-000006000000}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tabSelected="1" zoomScale="85" zoomScaleNormal="85" zoomScalePageLayoutView="65" workbookViewId="0">
      <selection activeCell="J17" sqref="J17"/>
    </sheetView>
  </sheetViews>
  <sheetFormatPr defaultColWidth="6.140625" defaultRowHeight="15" x14ac:dyDescent="0.2"/>
  <cols>
    <col min="1" max="1" width="3.42578125" style="4" customWidth="1"/>
    <col min="2" max="2" width="33.5703125" style="5" customWidth="1"/>
    <col min="3" max="3" width="8.7109375" style="6" customWidth="1"/>
    <col min="4" max="4" width="9.140625" style="6" customWidth="1"/>
    <col min="5" max="5" width="12.28515625" style="7" customWidth="1"/>
    <col min="6" max="6" width="14.85546875" style="8" customWidth="1"/>
    <col min="7" max="7" width="8.7109375" style="9" customWidth="1"/>
    <col min="8" max="8" width="14.140625" style="10" customWidth="1"/>
    <col min="9" max="9" width="12.140625" style="8" customWidth="1"/>
    <col min="10" max="10" width="25.5703125" style="11" customWidth="1"/>
    <col min="11" max="238" width="6.140625" style="11"/>
    <col min="239" max="997" width="6.140625" style="12"/>
    <col min="998" max="1009" width="6.140625" style="13"/>
    <col min="1010" max="1022" width="7.7109375" style="13" customWidth="1"/>
    <col min="1023" max="1023" width="6.140625" style="13"/>
    <col min="1024" max="1024" width="11.5703125" style="13" customWidth="1"/>
  </cols>
  <sheetData>
    <row r="1" spans="1:1024" s="12" customFormat="1" ht="15.75" x14ac:dyDescent="0.25">
      <c r="A1" s="4"/>
      <c r="B1" s="14"/>
      <c r="C1" s="14"/>
      <c r="D1" s="14"/>
      <c r="E1" s="14"/>
      <c r="F1" s="14"/>
      <c r="G1" s="14"/>
      <c r="H1" s="14"/>
      <c r="I1" s="14"/>
      <c r="J1" s="15" t="s">
        <v>0</v>
      </c>
    </row>
    <row r="2" spans="1:1024" s="12" customFormat="1" ht="15.75" x14ac:dyDescent="0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</row>
    <row r="3" spans="1:1024" s="12" customFormat="1" ht="15.75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</row>
    <row r="4" spans="1:1024" s="12" customFormat="1" ht="409.6" customHeight="1" x14ac:dyDescent="0.25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</row>
    <row r="5" spans="1:1024" s="12" customFormat="1" ht="36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24" s="12" customFormat="1" ht="34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24" s="12" customFormat="1" ht="30" customHeight="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24" s="12" customFormat="1" ht="15" customHeight="1" x14ac:dyDescent="0.2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24" s="12" customFormat="1" x14ac:dyDescent="0.25">
      <c r="A9" s="4"/>
      <c r="B9" s="16" t="s">
        <v>2</v>
      </c>
      <c r="C9" s="17"/>
      <c r="D9" s="17"/>
      <c r="E9" s="17"/>
      <c r="F9" s="17"/>
      <c r="G9" s="17"/>
      <c r="H9" s="17"/>
      <c r="I9" s="17"/>
      <c r="J9" s="17"/>
    </row>
    <row r="10" spans="1:1024" s="19" customFormat="1" ht="135" x14ac:dyDescent="0.25">
      <c r="A10" s="18" t="s">
        <v>3</v>
      </c>
      <c r="B10" s="2" t="s">
        <v>39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</row>
    <row r="11" spans="1:1024" s="19" customFormat="1" x14ac:dyDescent="0.25">
      <c r="A11" s="21">
        <v>1</v>
      </c>
      <c r="B11" s="2">
        <v>2</v>
      </c>
      <c r="C11" s="2">
        <v>3</v>
      </c>
      <c r="D11" s="2">
        <v>4</v>
      </c>
      <c r="E11" s="22">
        <v>5</v>
      </c>
      <c r="F11" s="2" t="s">
        <v>12</v>
      </c>
      <c r="G11" s="22">
        <v>7</v>
      </c>
      <c r="H11" s="2" t="s">
        <v>13</v>
      </c>
      <c r="I11" s="2" t="s">
        <v>14</v>
      </c>
      <c r="J11" s="2">
        <v>10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</row>
    <row r="12" spans="1:1024" s="19" customFormat="1" ht="28.35" customHeight="1" x14ac:dyDescent="0.25">
      <c r="A12" s="35">
        <v>1</v>
      </c>
      <c r="B12" s="24"/>
      <c r="C12" s="25"/>
      <c r="D12" s="26"/>
      <c r="E12" s="27"/>
      <c r="F12" s="1">
        <f t="shared" ref="F12:F17" si="0">ROUND(D12*E12,0)</f>
        <v>0</v>
      </c>
      <c r="G12" s="28"/>
      <c r="H12" s="1">
        <f t="shared" ref="H12:H17" si="1">ROUND(F12+(F12*G12),2)</f>
        <v>0</v>
      </c>
      <c r="I12" s="65" t="e">
        <f>ROUND(H12/D12,2)</f>
        <v>#DIV/0!</v>
      </c>
      <c r="J12" s="25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</row>
    <row r="13" spans="1:1024" s="19" customFormat="1" ht="28.35" customHeight="1" x14ac:dyDescent="0.25">
      <c r="A13" s="35">
        <f>A12+1</f>
        <v>2</v>
      </c>
      <c r="B13" s="29"/>
      <c r="C13" s="25"/>
      <c r="D13" s="26"/>
      <c r="E13" s="27"/>
      <c r="F13" s="1">
        <f t="shared" si="0"/>
        <v>0</v>
      </c>
      <c r="G13" s="28"/>
      <c r="H13" s="1">
        <f t="shared" si="1"/>
        <v>0</v>
      </c>
      <c r="I13" s="65" t="e">
        <f t="shared" ref="I13:I17" si="2">ROUND(H13/D13,2)</f>
        <v>#DIV/0!</v>
      </c>
      <c r="J13" s="3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</row>
    <row r="14" spans="1:1024" s="19" customFormat="1" ht="28.35" customHeight="1" x14ac:dyDescent="0.25">
      <c r="A14" s="35">
        <f>A13+1</f>
        <v>3</v>
      </c>
      <c r="B14" s="29"/>
      <c r="C14" s="25"/>
      <c r="D14" s="26"/>
      <c r="E14" s="27"/>
      <c r="F14" s="1">
        <f t="shared" si="0"/>
        <v>0</v>
      </c>
      <c r="G14" s="28"/>
      <c r="H14" s="1">
        <f t="shared" si="1"/>
        <v>0</v>
      </c>
      <c r="I14" s="65" t="e">
        <f t="shared" si="2"/>
        <v>#DIV/0!</v>
      </c>
      <c r="J14" s="3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</row>
    <row r="15" spans="1:1024" s="19" customFormat="1" ht="28.35" customHeight="1" x14ac:dyDescent="0.25">
      <c r="A15" s="35">
        <f>A14+1</f>
        <v>4</v>
      </c>
      <c r="B15" s="29"/>
      <c r="C15" s="25"/>
      <c r="D15" s="26"/>
      <c r="E15" s="27"/>
      <c r="F15" s="1">
        <f t="shared" si="0"/>
        <v>0</v>
      </c>
      <c r="G15" s="28"/>
      <c r="H15" s="1">
        <f t="shared" si="1"/>
        <v>0</v>
      </c>
      <c r="I15" s="65" t="e">
        <f t="shared" si="2"/>
        <v>#DIV/0!</v>
      </c>
      <c r="J15" s="3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</row>
    <row r="16" spans="1:1024" s="19" customFormat="1" ht="28.35" customHeight="1" x14ac:dyDescent="0.25">
      <c r="A16" s="35">
        <f>A15+1</f>
        <v>5</v>
      </c>
      <c r="B16" s="29"/>
      <c r="C16" s="25"/>
      <c r="D16" s="26"/>
      <c r="E16" s="27"/>
      <c r="F16" s="1">
        <f t="shared" si="0"/>
        <v>0</v>
      </c>
      <c r="G16" s="28"/>
      <c r="H16" s="1">
        <f t="shared" si="1"/>
        <v>0</v>
      </c>
      <c r="I16" s="65" t="e">
        <f t="shared" si="2"/>
        <v>#DIV/0!</v>
      </c>
      <c r="J16" s="3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</row>
    <row r="17" spans="1:1024" s="19" customFormat="1" ht="28.35" customHeight="1" x14ac:dyDescent="0.25">
      <c r="A17" s="35">
        <f>A16+1</f>
        <v>6</v>
      </c>
      <c r="B17" s="24"/>
      <c r="C17" s="25"/>
      <c r="D17" s="26"/>
      <c r="E17" s="27"/>
      <c r="F17" s="1">
        <f t="shared" si="0"/>
        <v>0</v>
      </c>
      <c r="G17" s="28"/>
      <c r="H17" s="1">
        <f t="shared" si="1"/>
        <v>0</v>
      </c>
      <c r="I17" s="65" t="e">
        <f t="shared" si="2"/>
        <v>#DIV/0!</v>
      </c>
      <c r="J17" s="3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</row>
    <row r="18" spans="1:1024" s="19" customFormat="1" ht="30" x14ac:dyDescent="0.25">
      <c r="A18" s="16"/>
      <c r="B18" s="31"/>
      <c r="C18" s="23"/>
      <c r="D18" s="23"/>
      <c r="E18" s="66" t="s">
        <v>15</v>
      </c>
      <c r="F18" s="67">
        <f>SUM(F12:F17)</f>
        <v>0</v>
      </c>
      <c r="G18" s="66" t="s">
        <v>16</v>
      </c>
      <c r="H18" s="68">
        <f>SUM(H12:H17)</f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</row>
    <row r="19" spans="1:1024" s="19" customFormat="1" ht="13.9" customHeight="1" x14ac:dyDescent="0.25">
      <c r="A19" s="57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</row>
    <row r="20" spans="1:1024" s="19" customFormat="1" x14ac:dyDescent="0.25">
      <c r="A20" s="16"/>
      <c r="B20" s="34"/>
      <c r="C20" s="31"/>
      <c r="D20" s="31"/>
      <c r="E20" s="31"/>
      <c r="F20" s="31"/>
      <c r="G20" s="31"/>
      <c r="H20" s="31"/>
      <c r="I20" s="31"/>
      <c r="J20" s="3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</row>
    <row r="21" spans="1:1024" s="19" customFormat="1" ht="60" x14ac:dyDescent="0.25">
      <c r="A21" s="21" t="s">
        <v>3</v>
      </c>
      <c r="B21" s="18" t="s">
        <v>18</v>
      </c>
      <c r="C21" s="2" t="s">
        <v>19</v>
      </c>
      <c r="D21" s="69" t="s">
        <v>5</v>
      </c>
      <c r="E21" s="2" t="s">
        <v>20</v>
      </c>
      <c r="F21" s="2" t="s">
        <v>7</v>
      </c>
      <c r="G21" s="2" t="s">
        <v>21</v>
      </c>
      <c r="H21" s="2" t="s">
        <v>9</v>
      </c>
      <c r="I21" s="2" t="s">
        <v>10</v>
      </c>
      <c r="J21" s="2" t="s">
        <v>22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</row>
    <row r="22" spans="1:1024" s="19" customFormat="1" ht="16.7" customHeight="1" x14ac:dyDescent="0.25">
      <c r="A22" s="21"/>
      <c r="B22" s="2">
        <v>2</v>
      </c>
      <c r="C22" s="2">
        <v>3</v>
      </c>
      <c r="D22" s="2">
        <v>4</v>
      </c>
      <c r="E22" s="22">
        <v>5</v>
      </c>
      <c r="F22" s="2" t="s">
        <v>12</v>
      </c>
      <c r="G22" s="22">
        <v>7</v>
      </c>
      <c r="H22" s="2" t="s">
        <v>13</v>
      </c>
      <c r="I22" s="2" t="s">
        <v>14</v>
      </c>
      <c r="J22" s="2">
        <v>10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</row>
    <row r="23" spans="1:1024" s="19" customFormat="1" ht="56.1" customHeight="1" x14ac:dyDescent="0.25">
      <c r="A23" s="35" t="s">
        <v>23</v>
      </c>
      <c r="B23" s="44" t="s">
        <v>24</v>
      </c>
      <c r="C23" s="35">
        <v>36</v>
      </c>
      <c r="D23" s="70">
        <v>36</v>
      </c>
      <c r="E23" s="27"/>
      <c r="F23" s="1">
        <f>ROUND(D23*E23,2)</f>
        <v>0</v>
      </c>
      <c r="G23" s="28"/>
      <c r="H23" s="1">
        <f>ROUND(F23+(F23*G23),2)</f>
        <v>0</v>
      </c>
      <c r="I23" s="65">
        <f>ROUND(H23/D23,2)</f>
        <v>0</v>
      </c>
      <c r="J23" s="27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</row>
    <row r="24" spans="1:1024" s="19" customFormat="1" ht="30" x14ac:dyDescent="0.25">
      <c r="A24" s="16"/>
      <c r="B24" s="31"/>
      <c r="C24" s="23"/>
      <c r="D24" s="20"/>
      <c r="E24" s="66" t="s">
        <v>15</v>
      </c>
      <c r="F24" s="67">
        <f>SUM(F23)</f>
        <v>0</v>
      </c>
      <c r="G24" s="66" t="s">
        <v>16</v>
      </c>
      <c r="H24" s="68">
        <f>SUM(H23:H23)</f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</row>
    <row r="25" spans="1:1024" s="19" customFormat="1" ht="16.7" customHeight="1" x14ac:dyDescent="0.25">
      <c r="A25" s="16"/>
      <c r="B25" s="31"/>
      <c r="C25" s="23"/>
      <c r="D25" s="23"/>
      <c r="E25" s="32"/>
      <c r="F25" s="23"/>
      <c r="G25" s="3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</row>
    <row r="26" spans="1:1024" ht="16.7" customHeight="1" x14ac:dyDescent="0.25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</row>
    <row r="27" spans="1:1024" ht="12.4" customHeight="1" x14ac:dyDescent="0.25">
      <c r="B27" s="34"/>
      <c r="C27" s="31"/>
      <c r="D27" s="31"/>
      <c r="E27" s="31"/>
      <c r="F27" s="31"/>
      <c r="G27" s="31"/>
      <c r="H27" s="31"/>
      <c r="I27" s="37"/>
      <c r="J27" s="3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</row>
    <row r="28" spans="1:1024" ht="16.7" customHeight="1" x14ac:dyDescent="0.25">
      <c r="A28" s="35"/>
      <c r="B28" s="18" t="s">
        <v>26</v>
      </c>
      <c r="C28" s="53" t="s">
        <v>27</v>
      </c>
      <c r="D28" s="53"/>
      <c r="E28" s="53"/>
      <c r="F28" s="53"/>
      <c r="G28" s="53"/>
      <c r="H28" s="53"/>
      <c r="I28" s="53"/>
      <c r="J28" s="5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</row>
    <row r="29" spans="1:1024" x14ac:dyDescent="0.25">
      <c r="A29" s="39">
        <v>1</v>
      </c>
      <c r="B29" s="39">
        <v>2</v>
      </c>
      <c r="C29" s="53">
        <v>3</v>
      </c>
      <c r="D29" s="53"/>
      <c r="E29" s="53"/>
      <c r="F29" s="53"/>
      <c r="G29" s="53"/>
      <c r="H29" s="53"/>
      <c r="I29" s="53"/>
      <c r="J29" s="53"/>
      <c r="K29" s="36"/>
      <c r="L29" s="4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</row>
    <row r="30" spans="1:1024" ht="409.6" customHeight="1" x14ac:dyDescent="0.25">
      <c r="A30" s="58" t="s">
        <v>23</v>
      </c>
      <c r="B30" s="59" t="s">
        <v>28</v>
      </c>
      <c r="C30" s="71" t="s">
        <v>29</v>
      </c>
      <c r="D30" s="71"/>
      <c r="E30" s="71"/>
      <c r="F30" s="71"/>
      <c r="G30" s="71"/>
      <c r="H30" s="71"/>
      <c r="I30" s="71"/>
      <c r="J30" s="7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</row>
    <row r="31" spans="1:1024" ht="87" customHeight="1" x14ac:dyDescent="0.25">
      <c r="A31" s="58"/>
      <c r="B31" s="59"/>
      <c r="C31" s="71"/>
      <c r="D31" s="71"/>
      <c r="E31" s="71"/>
      <c r="F31" s="71"/>
      <c r="G31" s="71"/>
      <c r="H31" s="71"/>
      <c r="I31" s="71"/>
      <c r="J31" s="7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</row>
    <row r="32" spans="1:1024" x14ac:dyDescent="0.25">
      <c r="B32" s="38"/>
      <c r="C32" s="23"/>
      <c r="D32" s="23"/>
      <c r="E32" s="41"/>
      <c r="F32" s="42"/>
      <c r="G32" s="33"/>
      <c r="H32" s="43"/>
      <c r="I32" s="42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</row>
    <row r="33" spans="1:238" x14ac:dyDescent="0.25">
      <c r="A33" s="64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</row>
    <row r="34" spans="1:238" x14ac:dyDescent="0.25">
      <c r="B34" s="38"/>
      <c r="C34" s="23"/>
      <c r="D34" s="23"/>
      <c r="E34" s="41"/>
      <c r="F34" s="42"/>
      <c r="G34" s="33"/>
      <c r="H34" s="43"/>
      <c r="I34" s="42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</row>
    <row r="35" spans="1:238" ht="30" x14ac:dyDescent="0.25">
      <c r="A35" s="60"/>
      <c r="B35" s="2" t="s">
        <v>31</v>
      </c>
      <c r="C35" s="53" t="s">
        <v>32</v>
      </c>
      <c r="D35" s="53"/>
      <c r="E35" s="53"/>
      <c r="F35" s="53"/>
      <c r="G35" s="2" t="s">
        <v>33</v>
      </c>
      <c r="H35" s="53" t="s">
        <v>34</v>
      </c>
      <c r="I35" s="53"/>
      <c r="J35" s="5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</row>
    <row r="36" spans="1:238" x14ac:dyDescent="0.25">
      <c r="A36" s="61">
        <v>1</v>
      </c>
      <c r="B36" s="2">
        <v>2</v>
      </c>
      <c r="C36" s="53">
        <v>3</v>
      </c>
      <c r="D36" s="53"/>
      <c r="E36" s="53"/>
      <c r="F36" s="53"/>
      <c r="G36" s="22">
        <v>4</v>
      </c>
      <c r="H36" s="53">
        <v>5</v>
      </c>
      <c r="I36" s="53"/>
      <c r="J36" s="5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</row>
    <row r="37" spans="1:238" x14ac:dyDescent="0.25">
      <c r="A37" s="62" t="s">
        <v>23</v>
      </c>
      <c r="B37" s="44" t="s">
        <v>35</v>
      </c>
      <c r="C37" s="54">
        <f>F18</f>
        <v>0</v>
      </c>
      <c r="D37" s="54"/>
      <c r="E37" s="54"/>
      <c r="F37" s="54"/>
      <c r="G37" s="45"/>
      <c r="H37" s="54">
        <f>H18</f>
        <v>0</v>
      </c>
      <c r="I37" s="54"/>
      <c r="J37" s="5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</row>
    <row r="38" spans="1:238" x14ac:dyDescent="0.25">
      <c r="A38" s="62" t="s">
        <v>36</v>
      </c>
      <c r="B38" s="44" t="s">
        <v>37</v>
      </c>
      <c r="C38" s="54">
        <f>F24</f>
        <v>0</v>
      </c>
      <c r="D38" s="54"/>
      <c r="E38" s="54"/>
      <c r="F38" s="54"/>
      <c r="G38" s="28"/>
      <c r="H38" s="54">
        <f>H24</f>
        <v>0</v>
      </c>
      <c r="I38" s="54"/>
      <c r="J38" s="5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</row>
    <row r="39" spans="1:238" ht="30" x14ac:dyDescent="0.25">
      <c r="B39" s="46" t="s">
        <v>38</v>
      </c>
      <c r="C39" s="63">
        <f>SUM(C37:C38)</f>
        <v>0</v>
      </c>
      <c r="D39" s="63"/>
      <c r="E39" s="63"/>
      <c r="F39" s="63"/>
      <c r="G39" s="47" t="s">
        <v>16</v>
      </c>
      <c r="H39" s="52">
        <f>SUM(H37:H38)</f>
        <v>0</v>
      </c>
      <c r="I39" s="52"/>
      <c r="J39" s="52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</row>
    <row r="40" spans="1:238" x14ac:dyDescent="0.2">
      <c r="B40" s="48"/>
      <c r="C40" s="49"/>
      <c r="D40" s="49"/>
      <c r="E40" s="49"/>
      <c r="F40" s="49"/>
      <c r="G40" s="49"/>
      <c r="H40" s="49"/>
      <c r="I40" s="50"/>
      <c r="J40" s="51"/>
    </row>
    <row r="46" spans="1:238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238" x14ac:dyDescent="0.2">
      <c r="B47" s="13"/>
      <c r="C47" s="13"/>
      <c r="D47" s="13"/>
      <c r="E47" s="13"/>
      <c r="F47" s="13"/>
      <c r="G47" s="13"/>
      <c r="H47" s="13"/>
      <c r="I47" s="13"/>
      <c r="J47" s="13"/>
    </row>
    <row r="48" spans="1:238" x14ac:dyDescent="0.2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"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21">
    <mergeCell ref="A30:A31"/>
    <mergeCell ref="B30:B31"/>
    <mergeCell ref="C30:J31"/>
    <mergeCell ref="A33:J33"/>
    <mergeCell ref="A4:J7"/>
    <mergeCell ref="A2:J2"/>
    <mergeCell ref="A3:J3"/>
    <mergeCell ref="A19:J19"/>
    <mergeCell ref="A26:J26"/>
    <mergeCell ref="C28:J28"/>
    <mergeCell ref="C29:J29"/>
    <mergeCell ref="C35:F35"/>
    <mergeCell ref="H35:J35"/>
    <mergeCell ref="C39:F39"/>
    <mergeCell ref="H39:J39"/>
    <mergeCell ref="C36:F36"/>
    <mergeCell ref="H36:J36"/>
    <mergeCell ref="C37:F37"/>
    <mergeCell ref="H37:J37"/>
    <mergeCell ref="C38:F38"/>
    <mergeCell ref="H38:J38"/>
  </mergeCells>
  <printOptions horizontalCentered="1"/>
  <pageMargins left="0.23622047244094491" right="0.23622047244094491" top="0.31496062992125984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111</cp:revision>
  <cp:lastPrinted>2022-12-14T08:39:01Z</cp:lastPrinted>
  <dcterms:created xsi:type="dcterms:W3CDTF">2019-02-04T11:59:38Z</dcterms:created>
  <dcterms:modified xsi:type="dcterms:W3CDTF">2022-12-14T08:39:08Z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73094ff5-79ca-456b-95f6-d578316a3809_ActionId">
    <vt:lpwstr>408125fe-00fe-41e1-93f9-84a2c5d8ee59</vt:lpwstr>
  </property>
  <property fmtid="{D5CDD505-2E9C-101B-9397-08002B2CF9AE}" pid="5" name="MSIP_Label_73094ff5-79ca-456b-95f6-d578316a3809_ContentBits">
    <vt:lpwstr>0</vt:lpwstr>
  </property>
  <property fmtid="{D5CDD505-2E9C-101B-9397-08002B2CF9AE}" pid="6" name="MSIP_Label_73094ff5-79ca-456b-95f6-d578316a3809_Enabled">
    <vt:lpwstr>true</vt:lpwstr>
  </property>
  <property fmtid="{D5CDD505-2E9C-101B-9397-08002B2CF9AE}" pid="7" name="MSIP_Label_73094ff5-79ca-456b-95f6-d578316a3809_Method">
    <vt:lpwstr>Privileged</vt:lpwstr>
  </property>
  <property fmtid="{D5CDD505-2E9C-101B-9397-08002B2CF9AE}" pid="8" name="MSIP_Label_73094ff5-79ca-456b-95f6-d578316a3809_Name">
    <vt:lpwstr>Public</vt:lpwstr>
  </property>
  <property fmtid="{D5CDD505-2E9C-101B-9397-08002B2CF9AE}" pid="9" name="MSIP_Label_73094ff5-79ca-456b-95f6-d578316a3809_SetDate">
    <vt:lpwstr>2022-09-14T08:47:39Z</vt:lpwstr>
  </property>
  <property fmtid="{D5CDD505-2E9C-101B-9397-08002B2CF9AE}" pid="10" name="MSIP_Label_73094ff5-79ca-456b-95f6-d578316a3809_SiteId">
    <vt:lpwstr>771c9c47-7f24-44dc-958e-34f8713a8394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