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170"/>
  </bookViews>
  <sheets>
    <sheet name="Zadanie 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0" i="2" l="1"/>
  <c r="G170" i="2"/>
  <c r="F170" i="2"/>
  <c r="D169" i="2"/>
  <c r="D165" i="2"/>
  <c r="E164" i="2"/>
  <c r="D164" i="2"/>
  <c r="D163" i="2"/>
  <c r="C162" i="2"/>
  <c r="D162" i="2" s="1"/>
  <c r="D160" i="2"/>
  <c r="D159" i="2"/>
  <c r="D158" i="2"/>
  <c r="D156" i="2"/>
  <c r="D153" i="2"/>
  <c r="D151" i="2"/>
  <c r="D150" i="2"/>
  <c r="E147" i="2"/>
  <c r="D147" i="2"/>
  <c r="D142" i="2"/>
  <c r="D140" i="2"/>
  <c r="D139" i="2"/>
  <c r="D138" i="2"/>
  <c r="D135" i="2"/>
  <c r="D133" i="2"/>
  <c r="D129" i="2"/>
  <c r="D126" i="2"/>
  <c r="C125" i="2"/>
  <c r="D125" i="2" s="1"/>
  <c r="D124" i="2"/>
  <c r="D123" i="2"/>
  <c r="E122" i="2"/>
  <c r="D122" i="2"/>
  <c r="C121" i="2"/>
  <c r="D121" i="2" s="1"/>
  <c r="D120" i="2"/>
  <c r="D119" i="2"/>
  <c r="D118" i="2"/>
  <c r="D117" i="2"/>
  <c r="D116" i="2"/>
  <c r="D115" i="2"/>
  <c r="D114" i="2"/>
  <c r="D113" i="2"/>
  <c r="D112" i="2"/>
  <c r="D111" i="2"/>
  <c r="D109" i="2"/>
  <c r="D108" i="2"/>
  <c r="D101" i="2"/>
  <c r="D99" i="2"/>
  <c r="D98" i="2"/>
  <c r="D97" i="2"/>
  <c r="C96" i="2"/>
  <c r="D94" i="2"/>
  <c r="D93" i="2"/>
  <c r="D92" i="2"/>
  <c r="D91" i="2"/>
  <c r="D90" i="2"/>
  <c r="C170" i="2" l="1"/>
  <c r="E170" i="2"/>
  <c r="D96" i="2"/>
  <c r="D170" i="2" s="1"/>
  <c r="D82" i="2" l="1"/>
  <c r="C82" i="2"/>
  <c r="H75" i="2" l="1"/>
  <c r="F75" i="2"/>
  <c r="E75" i="2"/>
  <c r="C75" i="2"/>
  <c r="D74" i="2"/>
  <c r="D73" i="2"/>
  <c r="D72" i="2"/>
  <c r="D71" i="2"/>
  <c r="D70" i="2"/>
  <c r="G69" i="2"/>
  <c r="G75" i="2" s="1"/>
  <c r="D69" i="2"/>
  <c r="D68" i="2"/>
  <c r="D67" i="2"/>
  <c r="H48" i="2"/>
  <c r="G48" i="2"/>
  <c r="F48" i="2"/>
  <c r="E44" i="2"/>
  <c r="D44" i="2"/>
  <c r="D43" i="2"/>
  <c r="D41" i="2"/>
  <c r="D37" i="2"/>
  <c r="E35" i="2"/>
  <c r="D35" i="2"/>
  <c r="D31" i="2"/>
  <c r="D29" i="2"/>
  <c r="D28" i="2"/>
  <c r="D27" i="2"/>
  <c r="D25" i="2"/>
  <c r="D24" i="2"/>
  <c r="D23" i="2"/>
  <c r="D22" i="2"/>
  <c r="D21" i="2"/>
  <c r="D19" i="2"/>
  <c r="D14" i="2"/>
  <c r="D12" i="2"/>
  <c r="D11" i="2"/>
  <c r="D9" i="2"/>
  <c r="D8" i="2"/>
  <c r="D7" i="2"/>
  <c r="E48" i="2" l="1"/>
  <c r="D75" i="2"/>
  <c r="D48" i="2"/>
  <c r="C48" i="2"/>
</calcChain>
</file>

<file path=xl/sharedStrings.xml><?xml version="1.0" encoding="utf-8"?>
<sst xmlns="http://schemas.openxmlformats.org/spreadsheetml/2006/main" count="258" uniqueCount="142">
  <si>
    <t>Lp.</t>
  </si>
  <si>
    <t>Ulica</t>
  </si>
  <si>
    <t>Długość</t>
  </si>
  <si>
    <t>Powierzchnia</t>
  </si>
  <si>
    <t>Ciąg pieszo-</t>
  </si>
  <si>
    <t>Ilość</t>
  </si>
  <si>
    <t>ulicy</t>
  </si>
  <si>
    <t>rowerowy</t>
  </si>
  <si>
    <t>parkingu</t>
  </si>
  <si>
    <t>pojemników</t>
  </si>
  <si>
    <t xml:space="preserve"> [m]</t>
  </si>
  <si>
    <t xml:space="preserve"> [m2]</t>
  </si>
  <si>
    <t>[ szt ]</t>
  </si>
  <si>
    <t>Niepodległości</t>
  </si>
  <si>
    <t>Jagiellońska</t>
  </si>
  <si>
    <t>RAZEM</t>
  </si>
  <si>
    <t>poz.4</t>
  </si>
  <si>
    <t>poz.12</t>
  </si>
  <si>
    <t>Tabela 1. Ulice o nawierzchni bitumicznej</t>
  </si>
  <si>
    <t>jezdni</t>
  </si>
  <si>
    <t xml:space="preserve">chodnika </t>
  </si>
  <si>
    <t xml:space="preserve">Zatorze </t>
  </si>
  <si>
    <t>1000-lecia-Olczaka</t>
  </si>
  <si>
    <t>Akacjowa</t>
  </si>
  <si>
    <t>Asfaltowa</t>
  </si>
  <si>
    <t>Banaszaka</t>
  </si>
  <si>
    <t>Chemików</t>
  </si>
  <si>
    <t xml:space="preserve">Chopina </t>
  </si>
  <si>
    <t>Czereśniowa</t>
  </si>
  <si>
    <t>Drzewna</t>
  </si>
  <si>
    <t>Fabryczna + parking przy Kręgielni i Żłobku</t>
  </si>
  <si>
    <t>Główna</t>
  </si>
  <si>
    <t xml:space="preserve">Jana Pawła II </t>
  </si>
  <si>
    <t>Kwiatowa wraz z łącznikiem z ul.Zieloną</t>
  </si>
  <si>
    <t>Łącznik ul.Głównej z ul.Morelową</t>
  </si>
  <si>
    <t>Łącznik ul.Zielonej z ul.Kwiatową</t>
  </si>
  <si>
    <t>Łącznik ul.Wiśniowej z ul.Chopina</t>
  </si>
  <si>
    <t xml:space="preserve">Malinowa </t>
  </si>
  <si>
    <t>Moniuszki</t>
  </si>
  <si>
    <t>Morelowa</t>
  </si>
  <si>
    <t>Narutowicza</t>
  </si>
  <si>
    <t>Orzechowa</t>
  </si>
  <si>
    <t>Owocowa</t>
  </si>
  <si>
    <t>Papierników</t>
  </si>
  <si>
    <t>Różana</t>
  </si>
  <si>
    <t>Rzemieślnicza</t>
  </si>
  <si>
    <t>Sadowa</t>
  </si>
  <si>
    <t>Słoneczna</t>
  </si>
  <si>
    <t>Solidarności</t>
  </si>
  <si>
    <t>Sosnowa</t>
  </si>
  <si>
    <t>Sybiraków</t>
  </si>
  <si>
    <t>Turkusowa</t>
  </si>
  <si>
    <t>Wiśniowa</t>
  </si>
  <si>
    <t>Zawadzkiego</t>
  </si>
  <si>
    <t xml:space="preserve">Zielona </t>
  </si>
  <si>
    <t>Złota</t>
  </si>
  <si>
    <t>Osiedle Południe</t>
  </si>
  <si>
    <t>Dębowa</t>
  </si>
  <si>
    <t>Jaworowa</t>
  </si>
  <si>
    <t>Jodłowa</t>
  </si>
  <si>
    <t>Klonowa</t>
  </si>
  <si>
    <t>Łódzka</t>
  </si>
  <si>
    <t>Na skarpie (część utwardzona)</t>
  </si>
  <si>
    <t>Wschodnia</t>
  </si>
  <si>
    <t>Zaułek Klonowy (część utwardzona)</t>
  </si>
  <si>
    <t>Osiedle Drzewice</t>
  </si>
  <si>
    <t>Cmentarna</t>
  </si>
  <si>
    <t>Lipowa</t>
  </si>
  <si>
    <t>Łączna</t>
  </si>
  <si>
    <t>Śródmieście</t>
  </si>
  <si>
    <t>Gorzyńska</t>
  </si>
  <si>
    <t>ul. Graniczna (nowa siedziba Urzędu Miasta)</t>
  </si>
  <si>
    <t>Jana z Kostrzyna</t>
  </si>
  <si>
    <t>Komisji Edukacji Narodowej</t>
  </si>
  <si>
    <t>Marii Konopnickiej</t>
  </si>
  <si>
    <t>Kopernika</t>
  </si>
  <si>
    <t>Kościuszki</t>
  </si>
  <si>
    <t>Krótka</t>
  </si>
  <si>
    <t>Kutrzeby</t>
  </si>
  <si>
    <t>Mickiewicza</t>
  </si>
  <si>
    <t>Mostowa</t>
  </si>
  <si>
    <t>Nadbrzeżna</t>
  </si>
  <si>
    <t>Os. Mieszka I</t>
  </si>
  <si>
    <t>Os. Słowiańskie</t>
  </si>
  <si>
    <t>Os. Nad Wartą</t>
  </si>
  <si>
    <t>Osiedle B2 (przy dawnej siedzibie Urzędu Miasta)</t>
  </si>
  <si>
    <t>Osiedlowa</t>
  </si>
  <si>
    <t>Rzeczna</t>
  </si>
  <si>
    <t>Saperska</t>
  </si>
  <si>
    <t>Sienkiewicza</t>
  </si>
  <si>
    <t xml:space="preserve">Targowa </t>
  </si>
  <si>
    <t>Wodna</t>
  </si>
  <si>
    <t>Zaułek Wodny</t>
  </si>
  <si>
    <t>Osiedle Leśne</t>
  </si>
  <si>
    <t>Działkowa</t>
  </si>
  <si>
    <t>Os. Leśne + parking przy cmentarzu</t>
  </si>
  <si>
    <t>Prosta</t>
  </si>
  <si>
    <t>usługa obejmuje także czyszczenie odwodnienia progu zwalniającego</t>
  </si>
  <si>
    <t>poz.11</t>
  </si>
  <si>
    <t>odcinek od ul.Orła Białego do ul.Jana Pawła II</t>
  </si>
  <si>
    <t>od ul.Jana Pawła II do ul.Tulipanowej (ul.Jaśminowa fragment)</t>
  </si>
  <si>
    <t>poz.20</t>
  </si>
  <si>
    <t>odcinek od ronda Woodstock do przejazdu kolejowego</t>
  </si>
  <si>
    <t>poz.21</t>
  </si>
  <si>
    <t>odcinek od ul.Drzewickiej do przejazdu kolejowego</t>
  </si>
  <si>
    <t>poz.22</t>
  </si>
  <si>
    <t>odcinek od ul.Jagiellońskiej do końca nawierzchni asfaltowej</t>
  </si>
  <si>
    <t>poz.41</t>
  </si>
  <si>
    <t>od ul.Wyszyńskiego do ul.Na Skarpie</t>
  </si>
  <si>
    <t>poz.51</t>
  </si>
  <si>
    <t>wraz z dojazdem do bloku M.Konopnickiej 1-15</t>
  </si>
  <si>
    <t>poz.62</t>
  </si>
  <si>
    <t>wraz z drogą i parkingiem za budynkiem Osiedle B2 i usługą i czyszczenia odwodnienia parkingu</t>
  </si>
  <si>
    <t>poz.63</t>
  </si>
  <si>
    <t>wraz z parkingiem przy szachownicy</t>
  </si>
  <si>
    <t>poz.69</t>
  </si>
  <si>
    <t>w tym ulica koło Słowianki i Komputronika oraz parking przed przedszkolem i budyniem usługowo-mieszkalnym</t>
  </si>
  <si>
    <t>w tym parking przy cmentarzu</t>
  </si>
  <si>
    <t>Powierz.</t>
  </si>
  <si>
    <t>parking.</t>
  </si>
  <si>
    <t>pojem.</t>
  </si>
  <si>
    <t>Chrobrego</t>
  </si>
  <si>
    <t>Czarnieckiego</t>
  </si>
  <si>
    <t>Os. Leśne</t>
  </si>
  <si>
    <t>Parkowa</t>
  </si>
  <si>
    <t>Wędkarska</t>
  </si>
  <si>
    <t>Wojska Polskiego</t>
  </si>
  <si>
    <t>Żeglarska</t>
  </si>
  <si>
    <t>1.</t>
  </si>
  <si>
    <t>2.</t>
  </si>
  <si>
    <t>3.</t>
  </si>
  <si>
    <t>Tabela 2. Wykaz tablic i słupów informacyjnych</t>
  </si>
  <si>
    <t>Tablica [szt.]</t>
  </si>
  <si>
    <t>Słup [szt.]</t>
  </si>
  <si>
    <t>Os.Leśne</t>
  </si>
  <si>
    <t>Plac Wojska Polskiego</t>
  </si>
  <si>
    <t>Razem</t>
  </si>
  <si>
    <t>Skałby</t>
  </si>
  <si>
    <t>poz.74</t>
  </si>
  <si>
    <t>Tabela 2. Ulice  o nawierzchni z bruku (sprzątane 4x w trakcie umowy)</t>
  </si>
  <si>
    <t>Tabela 1. Ulice o nawierzchni bitumicznej sprzątane 8 razy w trakcie obowiązywania umowy</t>
  </si>
  <si>
    <t>Wykaz terenów i miejsc objętych zamówieniem – 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</si>
</sst>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>
      <alignment horizontal="right"/>
    </xf>
    <xf numFmtId="2" fontId="1" fillId="0" borderId="3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wrapText="1"/>
    </xf>
    <xf numFmtId="2" fontId="1" fillId="0" borderId="3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2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3" fillId="0" borderId="3" xfId="0" applyNumberFormat="1" applyFont="1" applyFill="1" applyBorder="1" applyAlignment="1" applyProtection="1"/>
    <xf numFmtId="2" fontId="1" fillId="0" borderId="5" xfId="0" applyNumberFormat="1" applyFont="1" applyFill="1" applyBorder="1" applyAlignment="1" applyProtection="1">
      <alignment horizontal="right"/>
    </xf>
    <xf numFmtId="2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2" fontId="1" fillId="0" borderId="10" xfId="0" applyNumberFormat="1" applyFont="1" applyFill="1" applyBorder="1" applyAlignment="1" applyProtection="1">
      <alignment horizontal="right"/>
    </xf>
    <xf numFmtId="2" fontId="2" fillId="0" borderId="10" xfId="0" applyNumberFormat="1" applyFont="1" applyFill="1" applyBorder="1" applyAlignment="1" applyProtection="1">
      <alignment horizontal="right"/>
    </xf>
    <xf numFmtId="2" fontId="2" fillId="0" borderId="10" xfId="0" applyNumberFormat="1" applyFont="1" applyFill="1" applyBorder="1" applyAlignment="1" applyProtection="1"/>
    <xf numFmtId="2" fontId="1" fillId="0" borderId="1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2" fontId="4" fillId="0" borderId="10" xfId="0" applyNumberFormat="1" applyFont="1" applyFill="1" applyBorder="1" applyAlignment="1" applyProtection="1">
      <alignment horizontal="right"/>
    </xf>
    <xf numFmtId="2" fontId="4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wrapText="1"/>
    </xf>
    <xf numFmtId="2" fontId="1" fillId="0" borderId="11" xfId="0" applyNumberFormat="1" applyFont="1" applyFill="1" applyBorder="1" applyAlignment="1" applyProtection="1">
      <alignment horizontal="right"/>
    </xf>
    <xf numFmtId="2" fontId="1" fillId="0" borderId="11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2" fontId="1" fillId="0" borderId="15" xfId="0" applyNumberFormat="1" applyFont="1" applyFill="1" applyBorder="1" applyAlignment="1" applyProtection="1">
      <alignment horizontal="right"/>
    </xf>
    <xf numFmtId="2" fontId="2" fillId="0" borderId="15" xfId="0" applyNumberFormat="1" applyFont="1" applyFill="1" applyBorder="1" applyAlignment="1" applyProtection="1">
      <alignment horizontal="center"/>
    </xf>
    <xf numFmtId="2" fontId="1" fillId="0" borderId="15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2" fontId="1" fillId="0" borderId="16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right"/>
    </xf>
    <xf numFmtId="2" fontId="2" fillId="0" borderId="7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/>
    <xf numFmtId="1" fontId="2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center" wrapText="1"/>
    </xf>
    <xf numFmtId="4" fontId="2" fillId="0" borderId="3" xfId="0" applyNumberFormat="1" applyFont="1" applyFill="1" applyBorder="1" applyAlignment="1" applyProtection="1"/>
    <xf numFmtId="4" fontId="2" fillId="0" borderId="7" xfId="0" applyNumberFormat="1" applyFont="1" applyFill="1" applyBorder="1" applyAlignment="1" applyProtection="1">
      <alignment horizontal="right"/>
    </xf>
    <xf numFmtId="4" fontId="2" fillId="0" borderId="3" xfId="0" applyNumberFormat="1" applyFont="1" applyFill="1" applyBorder="1" applyAlignment="1" applyProtection="1">
      <alignment horizontal="right"/>
    </xf>
    <xf numFmtId="4" fontId="2" fillId="0" borderId="14" xfId="0" applyNumberFormat="1" applyFont="1" applyFill="1" applyBorder="1" applyAlignment="1" applyProtection="1"/>
    <xf numFmtId="0" fontId="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tabSelected="1" topLeftCell="A160" workbookViewId="0">
      <selection sqref="A1:H1"/>
    </sheetView>
  </sheetViews>
  <sheetFormatPr defaultRowHeight="15" x14ac:dyDescent="0.25"/>
  <cols>
    <col min="1" max="1" width="6.7109375" customWidth="1"/>
    <col min="2" max="2" width="22" customWidth="1"/>
    <col min="3" max="3" width="10.85546875" customWidth="1"/>
    <col min="4" max="4" width="13.85546875" customWidth="1"/>
    <col min="5" max="5" width="16.5703125" customWidth="1"/>
    <col min="6" max="6" width="12.28515625" customWidth="1"/>
    <col min="7" max="7" width="13.28515625" customWidth="1"/>
    <col min="8" max="8" width="12.5703125" customWidth="1"/>
  </cols>
  <sheetData>
    <row r="1" spans="1:8" x14ac:dyDescent="0.25">
      <c r="A1" s="87" t="s">
        <v>141</v>
      </c>
      <c r="B1" s="87"/>
      <c r="C1" s="87"/>
      <c r="D1" s="87"/>
      <c r="E1" s="87"/>
      <c r="F1" s="87"/>
      <c r="G1" s="87"/>
      <c r="H1" s="87"/>
    </row>
    <row r="2" spans="1:8" x14ac:dyDescent="0.25">
      <c r="A2" s="21" t="s">
        <v>140</v>
      </c>
      <c r="B2" s="1"/>
      <c r="C2" s="1"/>
      <c r="D2" s="1"/>
      <c r="E2" s="1"/>
      <c r="F2" s="1"/>
      <c r="G2" s="1"/>
      <c r="H2" s="1"/>
    </row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4</v>
      </c>
      <c r="G3" s="2" t="s">
        <v>3</v>
      </c>
      <c r="H3" s="2" t="s">
        <v>5</v>
      </c>
    </row>
    <row r="4" spans="1:8" x14ac:dyDescent="0.25">
      <c r="A4" s="3"/>
      <c r="B4" s="3"/>
      <c r="C4" s="22" t="s">
        <v>6</v>
      </c>
      <c r="D4" s="22" t="s">
        <v>19</v>
      </c>
      <c r="E4" s="22" t="s">
        <v>20</v>
      </c>
      <c r="F4" s="22" t="s">
        <v>7</v>
      </c>
      <c r="G4" s="22" t="s">
        <v>8</v>
      </c>
      <c r="H4" s="22" t="s">
        <v>9</v>
      </c>
    </row>
    <row r="5" spans="1:8" x14ac:dyDescent="0.25">
      <c r="A5" s="5"/>
      <c r="B5" s="5"/>
      <c r="C5" s="4" t="s">
        <v>10</v>
      </c>
      <c r="D5" s="4" t="s">
        <v>11</v>
      </c>
      <c r="E5" s="4" t="s">
        <v>11</v>
      </c>
      <c r="F5" s="4" t="s">
        <v>11</v>
      </c>
      <c r="G5" s="4" t="s">
        <v>11</v>
      </c>
      <c r="H5" s="4" t="s">
        <v>12</v>
      </c>
    </row>
    <row r="6" spans="1:8" x14ac:dyDescent="0.25">
      <c r="A6" s="23"/>
      <c r="B6" s="24"/>
      <c r="C6" s="25"/>
      <c r="D6" s="25" t="s">
        <v>21</v>
      </c>
      <c r="E6" s="25"/>
      <c r="F6" s="25"/>
      <c r="G6" s="25"/>
      <c r="H6" s="26"/>
    </row>
    <row r="7" spans="1:8" x14ac:dyDescent="0.25">
      <c r="A7" s="6">
        <v>1</v>
      </c>
      <c r="B7" s="16" t="s">
        <v>24</v>
      </c>
      <c r="C7" s="9">
        <v>2085</v>
      </c>
      <c r="D7" s="9">
        <f>C7*4</f>
        <v>8340</v>
      </c>
      <c r="E7" s="14">
        <v>2167.6999999999998</v>
      </c>
      <c r="F7" s="14">
        <v>1030</v>
      </c>
      <c r="G7" s="14">
        <v>0</v>
      </c>
      <c r="H7" s="11">
        <v>5</v>
      </c>
    </row>
    <row r="8" spans="1:8" x14ac:dyDescent="0.25">
      <c r="A8" s="12">
        <v>2</v>
      </c>
      <c r="B8" s="19" t="s">
        <v>25</v>
      </c>
      <c r="C8" s="8">
        <v>277.8</v>
      </c>
      <c r="D8" s="9">
        <f>C8*4</f>
        <v>1111.2</v>
      </c>
      <c r="E8" s="10">
        <v>1100.5</v>
      </c>
      <c r="F8" s="10">
        <v>0</v>
      </c>
      <c r="G8" s="10">
        <v>0</v>
      </c>
      <c r="H8" s="27">
        <v>4</v>
      </c>
    </row>
    <row r="9" spans="1:8" x14ac:dyDescent="0.25">
      <c r="A9" s="6">
        <v>3</v>
      </c>
      <c r="B9" s="16" t="s">
        <v>26</v>
      </c>
      <c r="C9" s="9">
        <v>383</v>
      </c>
      <c r="D9" s="9">
        <f>C9*4</f>
        <v>1532</v>
      </c>
      <c r="E9" s="14">
        <v>0</v>
      </c>
      <c r="F9" s="14">
        <v>0</v>
      </c>
      <c r="G9" s="14">
        <v>0</v>
      </c>
      <c r="H9" s="11">
        <v>3</v>
      </c>
    </row>
    <row r="10" spans="1:8" x14ac:dyDescent="0.25">
      <c r="A10" s="6">
        <v>4</v>
      </c>
      <c r="B10" s="19" t="s">
        <v>27</v>
      </c>
      <c r="C10" s="8">
        <v>590</v>
      </c>
      <c r="D10" s="8">
        <v>3260</v>
      </c>
      <c r="E10" s="10">
        <v>1416</v>
      </c>
      <c r="F10" s="10">
        <v>0</v>
      </c>
      <c r="G10" s="10">
        <v>336.25</v>
      </c>
      <c r="H10" s="11">
        <v>0</v>
      </c>
    </row>
    <row r="11" spans="1:8" x14ac:dyDescent="0.25">
      <c r="A11" s="6">
        <v>5</v>
      </c>
      <c r="B11" s="19" t="s">
        <v>29</v>
      </c>
      <c r="C11" s="8">
        <v>142</v>
      </c>
      <c r="D11" s="9">
        <f>C11*4</f>
        <v>568</v>
      </c>
      <c r="E11" s="10">
        <v>0</v>
      </c>
      <c r="F11" s="10">
        <v>0</v>
      </c>
      <c r="G11" s="10">
        <v>0</v>
      </c>
      <c r="H11" s="27">
        <v>0</v>
      </c>
    </row>
    <row r="12" spans="1:8" x14ac:dyDescent="0.25">
      <c r="A12" s="12">
        <v>6</v>
      </c>
      <c r="B12" s="16" t="s">
        <v>31</v>
      </c>
      <c r="C12" s="9">
        <v>548</v>
      </c>
      <c r="D12" s="9">
        <f>C12*4</f>
        <v>2192</v>
      </c>
      <c r="E12" s="14">
        <v>0</v>
      </c>
      <c r="F12" s="14">
        <v>0</v>
      </c>
      <c r="G12" s="14">
        <v>0</v>
      </c>
      <c r="H12" s="11">
        <v>0</v>
      </c>
    </row>
    <row r="13" spans="1:8" ht="18" customHeight="1" x14ac:dyDescent="0.25">
      <c r="A13" s="12">
        <v>7</v>
      </c>
      <c r="B13" s="13" t="s">
        <v>14</v>
      </c>
      <c r="C13" s="9">
        <v>490</v>
      </c>
      <c r="D13" s="9">
        <v>2660</v>
      </c>
      <c r="E13" s="14">
        <v>1070</v>
      </c>
      <c r="F13" s="14">
        <v>0</v>
      </c>
      <c r="G13" s="14">
        <v>0</v>
      </c>
      <c r="H13" s="11">
        <v>7</v>
      </c>
    </row>
    <row r="14" spans="1:8" x14ac:dyDescent="0.25">
      <c r="A14" s="17">
        <v>8</v>
      </c>
      <c r="B14" s="19" t="s">
        <v>32</v>
      </c>
      <c r="C14" s="8">
        <v>11</v>
      </c>
      <c r="D14" s="8">
        <f>C14*4</f>
        <v>44</v>
      </c>
      <c r="E14" s="10">
        <v>0</v>
      </c>
      <c r="F14" s="10">
        <v>0</v>
      </c>
      <c r="G14" s="10">
        <v>0</v>
      </c>
      <c r="H14" s="11">
        <v>0</v>
      </c>
    </row>
    <row r="15" spans="1:8" ht="17.25" customHeight="1" x14ac:dyDescent="0.25">
      <c r="A15" s="17">
        <v>9</v>
      </c>
      <c r="B15" s="7" t="s">
        <v>33</v>
      </c>
      <c r="C15" s="8">
        <v>260</v>
      </c>
      <c r="D15" s="9">
        <v>1570</v>
      </c>
      <c r="E15" s="10">
        <v>642</v>
      </c>
      <c r="F15" s="10">
        <v>0</v>
      </c>
      <c r="G15" s="10">
        <v>75</v>
      </c>
      <c r="H15" s="27">
        <v>0</v>
      </c>
    </row>
    <row r="16" spans="1:8" ht="27.75" customHeight="1" x14ac:dyDescent="0.25">
      <c r="A16" s="17">
        <v>10</v>
      </c>
      <c r="B16" s="7" t="s">
        <v>34</v>
      </c>
      <c r="C16" s="8">
        <v>0</v>
      </c>
      <c r="D16" s="9">
        <v>0</v>
      </c>
      <c r="E16" s="10">
        <v>152</v>
      </c>
      <c r="F16" s="10">
        <v>0</v>
      </c>
      <c r="G16" s="10">
        <v>0</v>
      </c>
      <c r="H16" s="27">
        <v>0</v>
      </c>
    </row>
    <row r="17" spans="1:8" ht="29.25" customHeight="1" x14ac:dyDescent="0.25">
      <c r="A17" s="17">
        <v>11</v>
      </c>
      <c r="B17" s="7" t="s">
        <v>35</v>
      </c>
      <c r="C17" s="8">
        <v>0</v>
      </c>
      <c r="D17" s="9">
        <v>0</v>
      </c>
      <c r="E17" s="10">
        <v>207</v>
      </c>
      <c r="F17" s="10">
        <v>0</v>
      </c>
      <c r="G17" s="10">
        <v>0</v>
      </c>
      <c r="H17" s="27">
        <v>0</v>
      </c>
    </row>
    <row r="18" spans="1:8" ht="27" customHeight="1" x14ac:dyDescent="0.25">
      <c r="A18" s="17">
        <v>12</v>
      </c>
      <c r="B18" s="7" t="s">
        <v>36</v>
      </c>
      <c r="C18" s="8">
        <v>0</v>
      </c>
      <c r="D18" s="9">
        <v>0</v>
      </c>
      <c r="E18" s="10">
        <v>208</v>
      </c>
      <c r="F18" s="10">
        <v>0</v>
      </c>
      <c r="G18" s="10">
        <v>0</v>
      </c>
      <c r="H18" s="27">
        <v>0</v>
      </c>
    </row>
    <row r="19" spans="1:8" x14ac:dyDescent="0.25">
      <c r="A19" s="12">
        <v>13</v>
      </c>
      <c r="B19" s="16" t="s">
        <v>40</v>
      </c>
      <c r="C19" s="9">
        <v>890</v>
      </c>
      <c r="D19" s="9">
        <f>C19*4</f>
        <v>3560</v>
      </c>
      <c r="E19" s="14">
        <v>2250</v>
      </c>
      <c r="F19" s="14">
        <v>0</v>
      </c>
      <c r="G19" s="14">
        <v>0</v>
      </c>
      <c r="H19" s="11">
        <v>2</v>
      </c>
    </row>
    <row r="20" spans="1:8" x14ac:dyDescent="0.25">
      <c r="A20" s="12">
        <v>14</v>
      </c>
      <c r="B20" s="19" t="s">
        <v>40</v>
      </c>
      <c r="C20" s="8">
        <v>600</v>
      </c>
      <c r="D20" s="9">
        <v>4730</v>
      </c>
      <c r="E20" s="10">
        <v>1472</v>
      </c>
      <c r="F20" s="10">
        <v>1131</v>
      </c>
      <c r="G20" s="10">
        <v>630</v>
      </c>
      <c r="H20" s="27">
        <v>10</v>
      </c>
    </row>
    <row r="21" spans="1:8" ht="16.5" customHeight="1" x14ac:dyDescent="0.25">
      <c r="A21" s="12">
        <v>15</v>
      </c>
      <c r="B21" s="7" t="s">
        <v>13</v>
      </c>
      <c r="C21" s="8">
        <v>250</v>
      </c>
      <c r="D21" s="9">
        <f t="shared" ref="D21:D25" si="0">C21*4</f>
        <v>1000</v>
      </c>
      <c r="E21" s="10">
        <v>350</v>
      </c>
      <c r="F21" s="10">
        <v>0</v>
      </c>
      <c r="G21" s="10">
        <v>0</v>
      </c>
      <c r="H21" s="27">
        <v>9</v>
      </c>
    </row>
    <row r="22" spans="1:8" x14ac:dyDescent="0.25">
      <c r="A22" s="12">
        <v>16</v>
      </c>
      <c r="B22" s="16" t="s">
        <v>43</v>
      </c>
      <c r="C22" s="9">
        <v>229.8</v>
      </c>
      <c r="D22" s="9">
        <f t="shared" si="0"/>
        <v>919.2</v>
      </c>
      <c r="E22" s="14">
        <v>0</v>
      </c>
      <c r="F22" s="14">
        <v>0</v>
      </c>
      <c r="G22" s="14">
        <v>0</v>
      </c>
      <c r="H22" s="11">
        <v>0</v>
      </c>
    </row>
    <row r="23" spans="1:8" x14ac:dyDescent="0.25">
      <c r="A23" s="12">
        <v>17</v>
      </c>
      <c r="B23" s="18" t="s">
        <v>45</v>
      </c>
      <c r="C23" s="9">
        <v>387</v>
      </c>
      <c r="D23" s="9">
        <f t="shared" si="0"/>
        <v>1548</v>
      </c>
      <c r="E23" s="14">
        <v>0</v>
      </c>
      <c r="F23" s="14">
        <v>1041</v>
      </c>
      <c r="G23" s="14">
        <v>0</v>
      </c>
      <c r="H23" s="11">
        <v>0</v>
      </c>
    </row>
    <row r="24" spans="1:8" x14ac:dyDescent="0.25">
      <c r="A24" s="12">
        <v>18</v>
      </c>
      <c r="B24" s="16" t="s">
        <v>47</v>
      </c>
      <c r="C24" s="9">
        <v>308.5</v>
      </c>
      <c r="D24" s="9">
        <f t="shared" si="0"/>
        <v>1234</v>
      </c>
      <c r="E24" s="14">
        <v>435</v>
      </c>
      <c r="F24" s="14">
        <v>0</v>
      </c>
      <c r="G24" s="14">
        <v>325</v>
      </c>
      <c r="H24" s="11">
        <v>3</v>
      </c>
    </row>
    <row r="25" spans="1:8" x14ac:dyDescent="0.25">
      <c r="A25" s="6">
        <v>19</v>
      </c>
      <c r="B25" s="15" t="s">
        <v>49</v>
      </c>
      <c r="C25" s="29">
        <v>535</v>
      </c>
      <c r="D25" s="29">
        <f t="shared" si="0"/>
        <v>2140</v>
      </c>
      <c r="E25" s="30">
        <v>1500</v>
      </c>
      <c r="F25" s="30">
        <v>0</v>
      </c>
      <c r="G25" s="30">
        <v>0</v>
      </c>
      <c r="H25" s="5">
        <v>0</v>
      </c>
    </row>
    <row r="26" spans="1:8" x14ac:dyDescent="0.25">
      <c r="A26" s="45"/>
      <c r="B26" s="21"/>
      <c r="C26" s="46"/>
      <c r="D26" s="47" t="s">
        <v>65</v>
      </c>
      <c r="E26" s="48"/>
      <c r="F26" s="48"/>
      <c r="G26" s="48"/>
      <c r="H26" s="49"/>
    </row>
    <row r="27" spans="1:8" x14ac:dyDescent="0.25">
      <c r="A27" s="12">
        <v>20</v>
      </c>
      <c r="B27" s="16" t="s">
        <v>66</v>
      </c>
      <c r="C27" s="9">
        <v>950</v>
      </c>
      <c r="D27" s="9">
        <f>C27*4</f>
        <v>3800</v>
      </c>
      <c r="E27" s="14">
        <v>1529</v>
      </c>
      <c r="F27" s="14">
        <v>0</v>
      </c>
      <c r="G27" s="14">
        <v>478.7</v>
      </c>
      <c r="H27" s="50">
        <v>0</v>
      </c>
    </row>
    <row r="28" spans="1:8" x14ac:dyDescent="0.25">
      <c r="A28" s="51">
        <v>21</v>
      </c>
      <c r="B28" s="15" t="s">
        <v>67</v>
      </c>
      <c r="C28" s="29">
        <v>330.5</v>
      </c>
      <c r="D28" s="29">
        <f>C28*4</f>
        <v>1322</v>
      </c>
      <c r="E28" s="30">
        <v>860</v>
      </c>
      <c r="F28" s="30">
        <v>0</v>
      </c>
      <c r="G28" s="30">
        <v>0</v>
      </c>
      <c r="H28" s="5">
        <v>0</v>
      </c>
    </row>
    <row r="29" spans="1:8" x14ac:dyDescent="0.25">
      <c r="A29" s="12">
        <v>22</v>
      </c>
      <c r="B29" s="16" t="s">
        <v>68</v>
      </c>
      <c r="C29" s="9">
        <v>350</v>
      </c>
      <c r="D29" s="9">
        <f>C29*4</f>
        <v>1400</v>
      </c>
      <c r="E29" s="14">
        <v>420</v>
      </c>
      <c r="F29" s="14">
        <v>0</v>
      </c>
      <c r="G29" s="14">
        <v>0</v>
      </c>
      <c r="H29" s="11">
        <v>0</v>
      </c>
    </row>
    <row r="30" spans="1:8" x14ac:dyDescent="0.25">
      <c r="A30" s="52"/>
      <c r="B30" s="53"/>
      <c r="C30" s="54"/>
      <c r="D30" s="55" t="s">
        <v>69</v>
      </c>
      <c r="E30" s="56"/>
      <c r="F30" s="56"/>
      <c r="G30" s="56"/>
      <c r="H30" s="50"/>
    </row>
    <row r="31" spans="1:8" x14ac:dyDescent="0.25">
      <c r="A31" s="17">
        <v>23</v>
      </c>
      <c r="B31" s="19" t="s">
        <v>70</v>
      </c>
      <c r="C31" s="8">
        <v>265</v>
      </c>
      <c r="D31" s="8">
        <f>C31*4</f>
        <v>1060</v>
      </c>
      <c r="E31" s="10">
        <v>818.4</v>
      </c>
      <c r="F31" s="10">
        <v>0</v>
      </c>
      <c r="G31" s="10">
        <v>0</v>
      </c>
      <c r="H31" s="27">
        <v>0</v>
      </c>
    </row>
    <row r="32" spans="1:8" ht="39" customHeight="1" x14ac:dyDescent="0.25">
      <c r="A32" s="12">
        <v>24</v>
      </c>
      <c r="B32" s="13" t="s">
        <v>71</v>
      </c>
      <c r="C32" s="9">
        <v>440</v>
      </c>
      <c r="D32" s="9">
        <v>3600</v>
      </c>
      <c r="E32" s="14">
        <v>150</v>
      </c>
      <c r="F32" s="14">
        <v>0</v>
      </c>
      <c r="G32" s="14">
        <v>1744.5</v>
      </c>
      <c r="H32" s="11">
        <v>7</v>
      </c>
    </row>
    <row r="33" spans="1:8" x14ac:dyDescent="0.25">
      <c r="A33" s="6">
        <v>25</v>
      </c>
      <c r="B33" s="15" t="s">
        <v>73</v>
      </c>
      <c r="C33" s="29">
        <v>1170</v>
      </c>
      <c r="D33" s="29">
        <v>7020</v>
      </c>
      <c r="E33" s="30">
        <v>335</v>
      </c>
      <c r="F33" s="30">
        <v>0</v>
      </c>
      <c r="G33" s="30">
        <v>544</v>
      </c>
      <c r="H33" s="11">
        <v>2</v>
      </c>
    </row>
    <row r="34" spans="1:8" x14ac:dyDescent="0.25">
      <c r="A34" s="12">
        <v>26</v>
      </c>
      <c r="B34" s="16" t="s">
        <v>74</v>
      </c>
      <c r="C34" s="9">
        <v>775.9</v>
      </c>
      <c r="D34" s="9">
        <v>2437</v>
      </c>
      <c r="E34" s="14">
        <v>1418</v>
      </c>
      <c r="F34" s="14">
        <v>0</v>
      </c>
      <c r="G34" s="14">
        <v>1123.5</v>
      </c>
      <c r="H34" s="11">
        <v>0</v>
      </c>
    </row>
    <row r="35" spans="1:8" ht="15.75" customHeight="1" x14ac:dyDescent="0.25">
      <c r="A35" s="12">
        <v>27</v>
      </c>
      <c r="B35" s="13" t="s">
        <v>75</v>
      </c>
      <c r="C35" s="9">
        <v>353</v>
      </c>
      <c r="D35" s="9">
        <f>C35*4</f>
        <v>1412</v>
      </c>
      <c r="E35" s="14">
        <f>1178.3+1373.9</f>
        <v>2552.1999999999998</v>
      </c>
      <c r="F35" s="14">
        <v>0</v>
      </c>
      <c r="G35" s="14">
        <v>498.9</v>
      </c>
      <c r="H35" s="11">
        <v>20</v>
      </c>
    </row>
    <row r="36" spans="1:8" ht="15" customHeight="1" x14ac:dyDescent="0.25">
      <c r="A36" s="12">
        <v>28</v>
      </c>
      <c r="B36" s="13" t="s">
        <v>76</v>
      </c>
      <c r="C36" s="9">
        <v>340</v>
      </c>
      <c r="D36" s="9">
        <v>2230</v>
      </c>
      <c r="E36" s="14">
        <v>1533</v>
      </c>
      <c r="F36" s="14">
        <v>0</v>
      </c>
      <c r="G36" s="14">
        <v>2487.6999999999998</v>
      </c>
      <c r="H36" s="11">
        <v>7</v>
      </c>
    </row>
    <row r="37" spans="1:8" ht="15.75" customHeight="1" x14ac:dyDescent="0.25">
      <c r="A37" s="6">
        <v>29</v>
      </c>
      <c r="B37" s="58" t="s">
        <v>79</v>
      </c>
      <c r="C37" s="29">
        <v>720.5</v>
      </c>
      <c r="D37" s="29">
        <f>C37*3.5</f>
        <v>2521.75</v>
      </c>
      <c r="E37" s="30">
        <v>2407</v>
      </c>
      <c r="F37" s="30">
        <v>0</v>
      </c>
      <c r="G37" s="30">
        <v>1165.0999999999999</v>
      </c>
      <c r="H37" s="11">
        <v>13</v>
      </c>
    </row>
    <row r="38" spans="1:8" x14ac:dyDescent="0.25">
      <c r="A38" s="12">
        <v>30</v>
      </c>
      <c r="B38" s="16" t="s">
        <v>82</v>
      </c>
      <c r="C38" s="9">
        <v>594</v>
      </c>
      <c r="D38" s="9">
        <v>1594</v>
      </c>
      <c r="E38" s="14">
        <v>726.8</v>
      </c>
      <c r="F38" s="14">
        <v>0</v>
      </c>
      <c r="G38" s="14">
        <v>1509.73</v>
      </c>
      <c r="H38" s="11">
        <v>5</v>
      </c>
    </row>
    <row r="39" spans="1:8" x14ac:dyDescent="0.25">
      <c r="A39" s="12">
        <v>31</v>
      </c>
      <c r="B39" s="16" t="s">
        <v>83</v>
      </c>
      <c r="C39" s="9">
        <v>337.5</v>
      </c>
      <c r="D39" s="9">
        <v>610.9</v>
      </c>
      <c r="E39" s="14">
        <v>1341.5</v>
      </c>
      <c r="F39" s="14">
        <v>0</v>
      </c>
      <c r="G39" s="14">
        <v>1086</v>
      </c>
      <c r="H39" s="11">
        <v>3</v>
      </c>
    </row>
    <row r="40" spans="1:8" ht="39" customHeight="1" x14ac:dyDescent="0.25">
      <c r="A40" s="12">
        <v>32</v>
      </c>
      <c r="B40" s="13" t="s">
        <v>85</v>
      </c>
      <c r="C40" s="9">
        <v>249.5</v>
      </c>
      <c r="D40" s="9">
        <v>347.9</v>
      </c>
      <c r="E40" s="14">
        <v>0</v>
      </c>
      <c r="F40" s="14">
        <v>0</v>
      </c>
      <c r="G40" s="14">
        <v>1682</v>
      </c>
      <c r="H40" s="11">
        <v>6</v>
      </c>
    </row>
    <row r="41" spans="1:8" x14ac:dyDescent="0.25">
      <c r="A41" s="12">
        <v>33</v>
      </c>
      <c r="B41" s="16" t="s">
        <v>86</v>
      </c>
      <c r="C41" s="9">
        <v>451</v>
      </c>
      <c r="D41" s="9">
        <f>C41*3.5</f>
        <v>1578.5</v>
      </c>
      <c r="E41" s="14">
        <v>1670.5</v>
      </c>
      <c r="F41" s="14">
        <v>0</v>
      </c>
      <c r="G41" s="14">
        <v>1385.7</v>
      </c>
      <c r="H41" s="11">
        <v>4</v>
      </c>
    </row>
    <row r="42" spans="1:8" x14ac:dyDescent="0.25">
      <c r="A42" s="12">
        <v>34</v>
      </c>
      <c r="B42" s="15" t="s">
        <v>89</v>
      </c>
      <c r="C42" s="9">
        <v>385</v>
      </c>
      <c r="D42" s="9">
        <v>1119</v>
      </c>
      <c r="E42" s="14">
        <v>725</v>
      </c>
      <c r="F42" s="14">
        <v>0</v>
      </c>
      <c r="G42" s="14">
        <v>369</v>
      </c>
      <c r="H42" s="11">
        <v>0</v>
      </c>
    </row>
    <row r="43" spans="1:8" x14ac:dyDescent="0.25">
      <c r="A43" s="17">
        <v>35</v>
      </c>
      <c r="B43" s="19" t="s">
        <v>90</v>
      </c>
      <c r="C43" s="8">
        <v>637</v>
      </c>
      <c r="D43" s="8">
        <f>C43*4</f>
        <v>2548</v>
      </c>
      <c r="E43" s="10">
        <v>0</v>
      </c>
      <c r="F43" s="10">
        <v>0</v>
      </c>
      <c r="G43" s="10">
        <v>0</v>
      </c>
      <c r="H43" s="27">
        <v>0</v>
      </c>
    </row>
    <row r="44" spans="1:8" x14ac:dyDescent="0.25">
      <c r="A44" s="12">
        <v>36</v>
      </c>
      <c r="B44" s="16" t="s">
        <v>91</v>
      </c>
      <c r="C44" s="9">
        <v>810</v>
      </c>
      <c r="D44" s="9">
        <f>C44*6.8</f>
        <v>5508</v>
      </c>
      <c r="E44" s="14">
        <f>C44*4.4</f>
        <v>3564.0000000000005</v>
      </c>
      <c r="F44" s="14">
        <v>0</v>
      </c>
      <c r="G44" s="14">
        <v>1873</v>
      </c>
      <c r="H44" s="11">
        <v>7</v>
      </c>
    </row>
    <row r="45" spans="1:8" x14ac:dyDescent="0.25">
      <c r="A45" s="12"/>
      <c r="B45" s="16"/>
      <c r="C45" s="9"/>
      <c r="D45" s="62" t="s">
        <v>93</v>
      </c>
      <c r="E45" s="14"/>
      <c r="F45" s="14"/>
      <c r="G45" s="14"/>
      <c r="H45" s="11"/>
    </row>
    <row r="46" spans="1:8" x14ac:dyDescent="0.25">
      <c r="A46" s="12">
        <v>37</v>
      </c>
      <c r="B46" s="16" t="s">
        <v>94</v>
      </c>
      <c r="C46" s="9">
        <v>0</v>
      </c>
      <c r="D46" s="63">
        <v>0</v>
      </c>
      <c r="E46" s="14">
        <v>450</v>
      </c>
      <c r="F46" s="14">
        <v>0</v>
      </c>
      <c r="G46" s="14">
        <v>0</v>
      </c>
      <c r="H46" s="11">
        <v>0</v>
      </c>
    </row>
    <row r="47" spans="1:8" ht="25.5" customHeight="1" x14ac:dyDescent="0.25">
      <c r="A47" s="12">
        <v>38</v>
      </c>
      <c r="B47" s="13" t="s">
        <v>95</v>
      </c>
      <c r="C47" s="9">
        <v>270</v>
      </c>
      <c r="D47" s="9">
        <v>1672.5</v>
      </c>
      <c r="E47" s="14">
        <v>1697</v>
      </c>
      <c r="F47" s="14">
        <v>0</v>
      </c>
      <c r="G47" s="14">
        <v>2914.28</v>
      </c>
      <c r="H47" s="11">
        <v>17</v>
      </c>
    </row>
    <row r="48" spans="1:8" x14ac:dyDescent="0.25">
      <c r="A48" s="64"/>
      <c r="B48" s="65" t="s">
        <v>15</v>
      </c>
      <c r="C48" s="84">
        <f t="shared" ref="C48:H48" si="1">SUM(C7:C47)</f>
        <v>17416</v>
      </c>
      <c r="D48" s="85">
        <f t="shared" si="1"/>
        <v>78189.95</v>
      </c>
      <c r="E48" s="86">
        <f t="shared" si="1"/>
        <v>35167.600000000006</v>
      </c>
      <c r="F48" s="86">
        <f t="shared" si="1"/>
        <v>3202</v>
      </c>
      <c r="G48" s="86">
        <f t="shared" si="1"/>
        <v>20228.36</v>
      </c>
      <c r="H48" s="83">
        <f t="shared" si="1"/>
        <v>134</v>
      </c>
    </row>
    <row r="49" spans="1:8" x14ac:dyDescent="0.25">
      <c r="A49" s="69"/>
      <c r="B49" s="70"/>
      <c r="C49" s="47"/>
      <c r="D49" s="47"/>
      <c r="E49" s="71"/>
      <c r="F49" s="71"/>
      <c r="G49" s="71"/>
      <c r="H49" s="72"/>
    </row>
    <row r="50" spans="1:8" x14ac:dyDescent="0.25">
      <c r="A50" s="1" t="s">
        <v>16</v>
      </c>
      <c r="B50" s="1" t="s">
        <v>97</v>
      </c>
      <c r="C50" s="1"/>
      <c r="D50" s="1"/>
      <c r="E50" s="1"/>
      <c r="F50" s="71"/>
      <c r="G50" s="71"/>
      <c r="H50" s="72"/>
    </row>
    <row r="51" spans="1:8" x14ac:dyDescent="0.25">
      <c r="A51" s="1" t="s">
        <v>98</v>
      </c>
      <c r="B51" s="1" t="s">
        <v>99</v>
      </c>
      <c r="C51" s="1"/>
      <c r="D51" s="1"/>
      <c r="E51" s="71"/>
      <c r="F51" s="71"/>
      <c r="G51" s="71"/>
      <c r="H51" s="72"/>
    </row>
    <row r="52" spans="1:8" x14ac:dyDescent="0.25">
      <c r="A52" s="1" t="s">
        <v>17</v>
      </c>
      <c r="B52" s="1" t="s">
        <v>100</v>
      </c>
      <c r="C52" s="1"/>
      <c r="D52" s="1"/>
      <c r="E52" s="71"/>
      <c r="F52" s="71"/>
      <c r="G52" s="71"/>
      <c r="H52" s="72"/>
    </row>
    <row r="53" spans="1:8" x14ac:dyDescent="0.25">
      <c r="A53" s="1" t="s">
        <v>101</v>
      </c>
      <c r="B53" s="1" t="s">
        <v>102</v>
      </c>
      <c r="C53" s="47"/>
      <c r="D53" s="47"/>
      <c r="E53" s="71"/>
      <c r="F53" s="71"/>
      <c r="G53" s="71"/>
      <c r="H53" s="72"/>
    </row>
    <row r="54" spans="1:8" x14ac:dyDescent="0.25">
      <c r="A54" s="1" t="s">
        <v>103</v>
      </c>
      <c r="B54" s="1" t="s">
        <v>104</v>
      </c>
      <c r="C54" s="1"/>
      <c r="D54" s="1"/>
      <c r="E54" s="71"/>
      <c r="F54" s="71"/>
      <c r="G54" s="71"/>
      <c r="H54" s="72"/>
    </row>
    <row r="55" spans="1:8" x14ac:dyDescent="0.25">
      <c r="A55" s="1" t="s">
        <v>105</v>
      </c>
      <c r="B55" s="1" t="s">
        <v>106</v>
      </c>
      <c r="C55" s="1"/>
      <c r="D55" s="1"/>
      <c r="E55" s="71"/>
      <c r="F55" s="71"/>
      <c r="G55" s="71"/>
      <c r="H55" s="72"/>
    </row>
    <row r="56" spans="1:8" x14ac:dyDescent="0.25">
      <c r="A56" s="1" t="s">
        <v>107</v>
      </c>
      <c r="B56" s="1" t="s">
        <v>108</v>
      </c>
      <c r="C56" s="1"/>
      <c r="D56" s="1"/>
      <c r="E56" s="71"/>
      <c r="F56" s="71"/>
      <c r="G56" s="71"/>
      <c r="H56" s="72"/>
    </row>
    <row r="57" spans="1:8" x14ac:dyDescent="0.25">
      <c r="A57" s="1" t="s">
        <v>109</v>
      </c>
      <c r="B57" s="1" t="s">
        <v>110</v>
      </c>
      <c r="C57" s="47"/>
      <c r="D57" s="47"/>
      <c r="E57" s="71"/>
      <c r="F57" s="71"/>
      <c r="G57" s="71"/>
      <c r="H57" s="72"/>
    </row>
    <row r="58" spans="1:8" x14ac:dyDescent="0.25">
      <c r="A58" s="1" t="s">
        <v>111</v>
      </c>
      <c r="B58" s="1" t="s">
        <v>112</v>
      </c>
      <c r="C58" s="47"/>
      <c r="D58" s="47"/>
      <c r="E58" s="71"/>
      <c r="F58" s="71"/>
      <c r="G58" s="71"/>
      <c r="H58" s="72"/>
    </row>
    <row r="59" spans="1:8" x14ac:dyDescent="0.25">
      <c r="A59" s="1" t="s">
        <v>113</v>
      </c>
      <c r="B59" s="1" t="s">
        <v>114</v>
      </c>
      <c r="C59" s="47"/>
      <c r="D59" s="47"/>
      <c r="E59" s="71"/>
      <c r="F59" s="71"/>
      <c r="G59" s="71"/>
      <c r="H59" s="72"/>
    </row>
    <row r="60" spans="1:8" x14ac:dyDescent="0.25">
      <c r="A60" s="1" t="s">
        <v>115</v>
      </c>
      <c r="B60" s="1" t="s">
        <v>116</v>
      </c>
      <c r="C60" s="47"/>
      <c r="D60" s="47"/>
      <c r="E60" s="71"/>
      <c r="F60" s="71"/>
      <c r="G60" s="71"/>
      <c r="H60" s="72"/>
    </row>
    <row r="61" spans="1:8" x14ac:dyDescent="0.25">
      <c r="A61" s="1" t="s">
        <v>138</v>
      </c>
      <c r="B61" s="1" t="s">
        <v>117</v>
      </c>
      <c r="C61" s="47"/>
      <c r="D61" s="47"/>
      <c r="E61" s="71"/>
      <c r="F61" s="71"/>
      <c r="G61" s="71"/>
      <c r="H61" s="72"/>
    </row>
    <row r="62" spans="1:8" ht="12" customHeight="1" x14ac:dyDescent="0.25">
      <c r="A62" s="1"/>
      <c r="B62" s="1"/>
      <c r="C62" s="47"/>
      <c r="D62" s="47"/>
      <c r="E62" s="71"/>
      <c r="F62" s="71"/>
      <c r="G62" s="71"/>
      <c r="H62" s="72"/>
    </row>
    <row r="63" spans="1:8" x14ac:dyDescent="0.25">
      <c r="A63" s="73" t="s">
        <v>139</v>
      </c>
      <c r="B63" s="73"/>
      <c r="C63" s="47"/>
      <c r="D63" s="73"/>
      <c r="E63" s="74"/>
      <c r="F63" s="74"/>
      <c r="G63" s="1"/>
      <c r="H63" s="1"/>
    </row>
    <row r="64" spans="1:8" x14ac:dyDescent="0.25">
      <c r="A64" s="2" t="s">
        <v>0</v>
      </c>
      <c r="B64" s="2" t="s">
        <v>1</v>
      </c>
      <c r="C64" s="2" t="s">
        <v>2</v>
      </c>
      <c r="D64" s="2" t="s">
        <v>118</v>
      </c>
      <c r="E64" s="2" t="s">
        <v>118</v>
      </c>
      <c r="F64" s="2" t="s">
        <v>4</v>
      </c>
      <c r="G64" s="2" t="s">
        <v>118</v>
      </c>
      <c r="H64" s="2" t="s">
        <v>5</v>
      </c>
    </row>
    <row r="65" spans="1:8" x14ac:dyDescent="0.25">
      <c r="A65" s="3"/>
      <c r="B65" s="3"/>
      <c r="C65" s="22" t="s">
        <v>6</v>
      </c>
      <c r="D65" s="22" t="s">
        <v>19</v>
      </c>
      <c r="E65" s="22" t="s">
        <v>20</v>
      </c>
      <c r="F65" s="22" t="s">
        <v>7</v>
      </c>
      <c r="G65" s="22" t="s">
        <v>119</v>
      </c>
      <c r="H65" s="22" t="s">
        <v>120</v>
      </c>
    </row>
    <row r="66" spans="1:8" x14ac:dyDescent="0.25">
      <c r="A66" s="5"/>
      <c r="B66" s="5"/>
      <c r="C66" s="4" t="s">
        <v>10</v>
      </c>
      <c r="D66" s="4" t="s">
        <v>11</v>
      </c>
      <c r="E66" s="4" t="s">
        <v>11</v>
      </c>
      <c r="F66" s="4" t="s">
        <v>11</v>
      </c>
      <c r="G66" s="4" t="s">
        <v>11</v>
      </c>
      <c r="H66" s="4" t="s">
        <v>12</v>
      </c>
    </row>
    <row r="67" spans="1:8" x14ac:dyDescent="0.25">
      <c r="A67" s="6">
        <v>1</v>
      </c>
      <c r="B67" s="15" t="s">
        <v>121</v>
      </c>
      <c r="C67" s="29">
        <v>132.69999999999999</v>
      </c>
      <c r="D67" s="29">
        <f>4*C67</f>
        <v>530.79999999999995</v>
      </c>
      <c r="E67" s="14">
        <v>0</v>
      </c>
      <c r="F67" s="14">
        <v>0</v>
      </c>
      <c r="G67" s="14">
        <v>0</v>
      </c>
      <c r="H67" s="11">
        <v>0</v>
      </c>
    </row>
    <row r="68" spans="1:8" x14ac:dyDescent="0.25">
      <c r="A68" s="12">
        <v>2</v>
      </c>
      <c r="B68" s="16" t="s">
        <v>122</v>
      </c>
      <c r="C68" s="9">
        <v>157.5</v>
      </c>
      <c r="D68" s="9">
        <f>C68*2</f>
        <v>315</v>
      </c>
      <c r="E68" s="14">
        <v>0</v>
      </c>
      <c r="F68" s="14">
        <v>0</v>
      </c>
      <c r="G68" s="14">
        <v>259.5</v>
      </c>
      <c r="H68" s="11">
        <v>0</v>
      </c>
    </row>
    <row r="69" spans="1:8" x14ac:dyDescent="0.25">
      <c r="A69" s="12">
        <v>3</v>
      </c>
      <c r="B69" s="16" t="s">
        <v>123</v>
      </c>
      <c r="C69" s="9">
        <v>814</v>
      </c>
      <c r="D69" s="9">
        <f>C69*2</f>
        <v>1628</v>
      </c>
      <c r="E69" s="14">
        <v>0</v>
      </c>
      <c r="F69" s="14">
        <v>0</v>
      </c>
      <c r="G69" s="14">
        <f>372+200</f>
        <v>572</v>
      </c>
      <c r="H69" s="11">
        <v>0</v>
      </c>
    </row>
    <row r="70" spans="1:8" x14ac:dyDescent="0.25">
      <c r="A70" s="12">
        <v>4</v>
      </c>
      <c r="B70" s="15" t="s">
        <v>124</v>
      </c>
      <c r="C70" s="8">
        <v>214</v>
      </c>
      <c r="D70" s="9">
        <f>C70*2</f>
        <v>428</v>
      </c>
      <c r="E70" s="30">
        <v>0</v>
      </c>
      <c r="F70" s="30">
        <v>0</v>
      </c>
      <c r="G70" s="30">
        <v>714.5</v>
      </c>
      <c r="H70" s="5">
        <v>0</v>
      </c>
    </row>
    <row r="71" spans="1:8" x14ac:dyDescent="0.25">
      <c r="A71" s="12">
        <v>5</v>
      </c>
      <c r="B71" s="15" t="s">
        <v>50</v>
      </c>
      <c r="C71" s="8">
        <v>72</v>
      </c>
      <c r="D71" s="9">
        <f>C71*4</f>
        <v>288</v>
      </c>
      <c r="E71" s="30">
        <v>0</v>
      </c>
      <c r="F71" s="30">
        <v>0</v>
      </c>
      <c r="G71" s="30">
        <v>0</v>
      </c>
      <c r="H71" s="5">
        <v>0</v>
      </c>
    </row>
    <row r="72" spans="1:8" x14ac:dyDescent="0.25">
      <c r="A72" s="12">
        <v>6</v>
      </c>
      <c r="B72" s="15" t="s">
        <v>125</v>
      </c>
      <c r="C72" s="8">
        <v>261.5</v>
      </c>
      <c r="D72" s="9">
        <f>C72*2</f>
        <v>523</v>
      </c>
      <c r="E72" s="30">
        <v>170</v>
      </c>
      <c r="F72" s="30">
        <v>0</v>
      </c>
      <c r="G72" s="30">
        <v>639</v>
      </c>
      <c r="H72" s="5">
        <v>0</v>
      </c>
    </row>
    <row r="73" spans="1:8" x14ac:dyDescent="0.25">
      <c r="A73" s="12">
        <v>7</v>
      </c>
      <c r="B73" s="15" t="s">
        <v>126</v>
      </c>
      <c r="C73" s="8">
        <v>479.5</v>
      </c>
      <c r="D73" s="9">
        <f>C73*2</f>
        <v>959</v>
      </c>
      <c r="E73" s="30">
        <v>612.79999999999995</v>
      </c>
      <c r="F73" s="30">
        <v>0</v>
      </c>
      <c r="G73" s="30">
        <v>1051.24</v>
      </c>
      <c r="H73" s="5">
        <v>4</v>
      </c>
    </row>
    <row r="74" spans="1:8" x14ac:dyDescent="0.25">
      <c r="A74" s="12">
        <v>8</v>
      </c>
      <c r="B74" s="16" t="s">
        <v>127</v>
      </c>
      <c r="C74" s="9">
        <v>632.70000000000005</v>
      </c>
      <c r="D74" s="9">
        <f>C74*2</f>
        <v>1265.4000000000001</v>
      </c>
      <c r="E74" s="14">
        <v>154</v>
      </c>
      <c r="F74" s="14">
        <v>0</v>
      </c>
      <c r="G74" s="14">
        <v>0</v>
      </c>
      <c r="H74" s="11">
        <v>3</v>
      </c>
    </row>
    <row r="75" spans="1:8" x14ac:dyDescent="0.25">
      <c r="A75" s="75"/>
      <c r="B75" s="76" t="s">
        <v>15</v>
      </c>
      <c r="C75" s="20">
        <f t="shared" ref="C75:H75" si="2">SUM(C67:C74)</f>
        <v>2763.8999999999996</v>
      </c>
      <c r="D75" s="20">
        <f t="shared" si="2"/>
        <v>5937.2000000000007</v>
      </c>
      <c r="E75" s="20">
        <f t="shared" si="2"/>
        <v>936.8</v>
      </c>
      <c r="F75" s="20">
        <f t="shared" si="2"/>
        <v>0</v>
      </c>
      <c r="G75" s="20">
        <f t="shared" si="2"/>
        <v>3236.24</v>
      </c>
      <c r="H75" s="16">
        <f t="shared" si="2"/>
        <v>7</v>
      </c>
    </row>
    <row r="76" spans="1:8" ht="11.25" customHeight="1" x14ac:dyDescent="0.25"/>
    <row r="77" spans="1:8" x14ac:dyDescent="0.25">
      <c r="A77" s="77" t="s">
        <v>131</v>
      </c>
    </row>
    <row r="78" spans="1:8" ht="26.25" x14ac:dyDescent="0.25">
      <c r="A78" s="79" t="s">
        <v>0</v>
      </c>
      <c r="B78" s="79" t="s">
        <v>1</v>
      </c>
      <c r="C78" s="82" t="s">
        <v>132</v>
      </c>
      <c r="D78" s="78" t="s">
        <v>133</v>
      </c>
    </row>
    <row r="79" spans="1:8" x14ac:dyDescent="0.25">
      <c r="A79" s="80" t="s">
        <v>128</v>
      </c>
      <c r="B79" s="78" t="s">
        <v>79</v>
      </c>
      <c r="C79" s="80">
        <v>0</v>
      </c>
      <c r="D79" s="81">
        <v>1</v>
      </c>
    </row>
    <row r="80" spans="1:8" x14ac:dyDescent="0.25">
      <c r="A80" s="80" t="s">
        <v>129</v>
      </c>
      <c r="B80" s="78" t="s">
        <v>134</v>
      </c>
      <c r="C80" s="80">
        <v>1</v>
      </c>
      <c r="D80" s="81">
        <v>0</v>
      </c>
    </row>
    <row r="81" spans="1:8" x14ac:dyDescent="0.25">
      <c r="A81" s="80" t="s">
        <v>130</v>
      </c>
      <c r="B81" s="78" t="s">
        <v>135</v>
      </c>
      <c r="C81" s="80">
        <v>2</v>
      </c>
      <c r="D81" s="81">
        <v>0</v>
      </c>
    </row>
    <row r="82" spans="1:8" x14ac:dyDescent="0.25">
      <c r="A82" s="81"/>
      <c r="B82" s="78" t="s">
        <v>136</v>
      </c>
      <c r="C82" s="78">
        <f>SUM(C79:C81)</f>
        <v>3</v>
      </c>
      <c r="D82" s="78">
        <f>SUM(D79:D81)</f>
        <v>1</v>
      </c>
    </row>
    <row r="85" spans="1:8" x14ac:dyDescent="0.25">
      <c r="A85" s="21" t="s">
        <v>18</v>
      </c>
      <c r="B85" s="1"/>
      <c r="C85" s="1"/>
      <c r="D85" s="1"/>
      <c r="E85" s="1"/>
      <c r="F85" s="1"/>
      <c r="G85" s="1"/>
      <c r="H85" s="1"/>
    </row>
    <row r="86" spans="1:8" x14ac:dyDescent="0.25">
      <c r="A86" s="2" t="s">
        <v>0</v>
      </c>
      <c r="B86" s="2" t="s">
        <v>1</v>
      </c>
      <c r="C86" s="2" t="s">
        <v>2</v>
      </c>
      <c r="D86" s="2" t="s">
        <v>3</v>
      </c>
      <c r="E86" s="2" t="s">
        <v>3</v>
      </c>
      <c r="F86" s="2" t="s">
        <v>4</v>
      </c>
      <c r="G86" s="2" t="s">
        <v>3</v>
      </c>
      <c r="H86" s="2" t="s">
        <v>5</v>
      </c>
    </row>
    <row r="87" spans="1:8" x14ac:dyDescent="0.25">
      <c r="A87" s="3"/>
      <c r="B87" s="3"/>
      <c r="C87" s="22" t="s">
        <v>6</v>
      </c>
      <c r="D87" s="22" t="s">
        <v>19</v>
      </c>
      <c r="E87" s="22" t="s">
        <v>20</v>
      </c>
      <c r="F87" s="22" t="s">
        <v>7</v>
      </c>
      <c r="G87" s="22" t="s">
        <v>8</v>
      </c>
      <c r="H87" s="22" t="s">
        <v>9</v>
      </c>
    </row>
    <row r="88" spans="1:8" x14ac:dyDescent="0.25">
      <c r="A88" s="5"/>
      <c r="B88" s="5"/>
      <c r="C88" s="4" t="s">
        <v>10</v>
      </c>
      <c r="D88" s="4" t="s">
        <v>11</v>
      </c>
      <c r="E88" s="4" t="s">
        <v>11</v>
      </c>
      <c r="F88" s="4" t="s">
        <v>11</v>
      </c>
      <c r="G88" s="4" t="s">
        <v>11</v>
      </c>
      <c r="H88" s="4" t="s">
        <v>12</v>
      </c>
    </row>
    <row r="89" spans="1:8" x14ac:dyDescent="0.25">
      <c r="A89" s="23"/>
      <c r="B89" s="24"/>
      <c r="C89" s="25"/>
      <c r="D89" s="25" t="s">
        <v>21</v>
      </c>
      <c r="E89" s="25"/>
      <c r="F89" s="25"/>
      <c r="G89" s="25"/>
      <c r="H89" s="26"/>
    </row>
    <row r="90" spans="1:8" x14ac:dyDescent="0.25">
      <c r="A90" s="6">
        <v>1</v>
      </c>
      <c r="B90" s="16" t="s">
        <v>22</v>
      </c>
      <c r="C90" s="9">
        <v>955.5</v>
      </c>
      <c r="D90" s="9">
        <f>C90*4</f>
        <v>3822</v>
      </c>
      <c r="E90" s="14">
        <v>1081.9000000000001</v>
      </c>
      <c r="F90" s="14">
        <v>0</v>
      </c>
      <c r="G90" s="14">
        <v>0</v>
      </c>
      <c r="H90" s="11">
        <v>3</v>
      </c>
    </row>
    <row r="91" spans="1:8" x14ac:dyDescent="0.25">
      <c r="A91" s="6">
        <v>2</v>
      </c>
      <c r="B91" s="16" t="s">
        <v>23</v>
      </c>
      <c r="C91" s="9">
        <v>452</v>
      </c>
      <c r="D91" s="9">
        <f>C91*4</f>
        <v>1808</v>
      </c>
      <c r="E91" s="14">
        <v>0</v>
      </c>
      <c r="F91" s="14">
        <v>0</v>
      </c>
      <c r="G91" s="14">
        <v>0</v>
      </c>
      <c r="H91" s="11">
        <v>0</v>
      </c>
    </row>
    <row r="92" spans="1:8" x14ac:dyDescent="0.25">
      <c r="A92" s="6">
        <v>3</v>
      </c>
      <c r="B92" s="16" t="s">
        <v>24</v>
      </c>
      <c r="C92" s="9">
        <v>2085</v>
      </c>
      <c r="D92" s="9">
        <f>C92*4</f>
        <v>8340</v>
      </c>
      <c r="E92" s="14">
        <v>2167.6999999999998</v>
      </c>
      <c r="F92" s="14">
        <v>1030</v>
      </c>
      <c r="G92" s="14">
        <v>0</v>
      </c>
      <c r="H92" s="11">
        <v>5</v>
      </c>
    </row>
    <row r="93" spans="1:8" x14ac:dyDescent="0.25">
      <c r="A93" s="12">
        <v>4</v>
      </c>
      <c r="B93" s="19" t="s">
        <v>25</v>
      </c>
      <c r="C93" s="8">
        <v>277.8</v>
      </c>
      <c r="D93" s="9">
        <f>C93*4</f>
        <v>1111.2</v>
      </c>
      <c r="E93" s="10">
        <v>1100.5</v>
      </c>
      <c r="F93" s="10">
        <v>0</v>
      </c>
      <c r="G93" s="10">
        <v>0</v>
      </c>
      <c r="H93" s="27">
        <v>4</v>
      </c>
    </row>
    <row r="94" spans="1:8" x14ac:dyDescent="0.25">
      <c r="A94" s="6">
        <v>5</v>
      </c>
      <c r="B94" s="16" t="s">
        <v>26</v>
      </c>
      <c r="C94" s="9">
        <v>383</v>
      </c>
      <c r="D94" s="9">
        <f>C94*4</f>
        <v>1532</v>
      </c>
      <c r="E94" s="14">
        <v>0</v>
      </c>
      <c r="F94" s="14">
        <v>0</v>
      </c>
      <c r="G94" s="14">
        <v>0</v>
      </c>
      <c r="H94" s="11">
        <v>3</v>
      </c>
    </row>
    <row r="95" spans="1:8" x14ac:dyDescent="0.25">
      <c r="A95" s="6">
        <v>6</v>
      </c>
      <c r="B95" s="19" t="s">
        <v>27</v>
      </c>
      <c r="C95" s="8">
        <v>590</v>
      </c>
      <c r="D95" s="8">
        <v>3260</v>
      </c>
      <c r="E95" s="10">
        <v>1416</v>
      </c>
      <c r="F95" s="10">
        <v>0</v>
      </c>
      <c r="G95" s="10">
        <v>336.25</v>
      </c>
      <c r="H95" s="11">
        <v>0</v>
      </c>
    </row>
    <row r="96" spans="1:8" x14ac:dyDescent="0.25">
      <c r="A96" s="6">
        <v>7</v>
      </c>
      <c r="B96" s="16" t="s">
        <v>28</v>
      </c>
      <c r="C96" s="8">
        <f>156.5+400</f>
        <v>556.5</v>
      </c>
      <c r="D96" s="8">
        <f>C96*4</f>
        <v>2226</v>
      </c>
      <c r="E96" s="10">
        <v>377</v>
      </c>
      <c r="F96" s="10">
        <v>0</v>
      </c>
      <c r="G96" s="10">
        <v>170</v>
      </c>
      <c r="H96" s="11">
        <v>0</v>
      </c>
    </row>
    <row r="97" spans="1:8" x14ac:dyDescent="0.25">
      <c r="A97" s="6">
        <v>8</v>
      </c>
      <c r="B97" s="19" t="s">
        <v>29</v>
      </c>
      <c r="C97" s="8">
        <v>142</v>
      </c>
      <c r="D97" s="9">
        <f>C97*4</f>
        <v>568</v>
      </c>
      <c r="E97" s="10">
        <v>0</v>
      </c>
      <c r="F97" s="10">
        <v>0</v>
      </c>
      <c r="G97" s="10">
        <v>0</v>
      </c>
      <c r="H97" s="27">
        <v>0</v>
      </c>
    </row>
    <row r="98" spans="1:8" ht="26.25" x14ac:dyDescent="0.25">
      <c r="A98" s="12">
        <v>9</v>
      </c>
      <c r="B98" s="13" t="s">
        <v>30</v>
      </c>
      <c r="C98" s="9">
        <v>1128.8</v>
      </c>
      <c r="D98" s="9">
        <f>C98*4</f>
        <v>4515.2</v>
      </c>
      <c r="E98" s="14">
        <v>2597.6</v>
      </c>
      <c r="F98" s="14">
        <v>0</v>
      </c>
      <c r="G98" s="28">
        <v>2993</v>
      </c>
      <c r="H98" s="11">
        <v>4</v>
      </c>
    </row>
    <row r="99" spans="1:8" x14ac:dyDescent="0.25">
      <c r="A99" s="12">
        <v>10</v>
      </c>
      <c r="B99" s="16" t="s">
        <v>31</v>
      </c>
      <c r="C99" s="9">
        <v>548</v>
      </c>
      <c r="D99" s="9">
        <f>C99*4</f>
        <v>2192</v>
      </c>
      <c r="E99" s="14">
        <v>0</v>
      </c>
      <c r="F99" s="14">
        <v>0</v>
      </c>
      <c r="G99" s="14">
        <v>0</v>
      </c>
      <c r="H99" s="11">
        <v>0</v>
      </c>
    </row>
    <row r="100" spans="1:8" x14ac:dyDescent="0.25">
      <c r="A100" s="12">
        <v>11</v>
      </c>
      <c r="B100" s="13" t="s">
        <v>14</v>
      </c>
      <c r="C100" s="9">
        <v>490</v>
      </c>
      <c r="D100" s="9">
        <v>2660</v>
      </c>
      <c r="E100" s="14">
        <v>1070</v>
      </c>
      <c r="F100" s="14">
        <v>0</v>
      </c>
      <c r="G100" s="14">
        <v>0</v>
      </c>
      <c r="H100" s="11">
        <v>7</v>
      </c>
    </row>
    <row r="101" spans="1:8" x14ac:dyDescent="0.25">
      <c r="A101" s="17">
        <v>12</v>
      </c>
      <c r="B101" s="19" t="s">
        <v>32</v>
      </c>
      <c r="C101" s="8">
        <v>11</v>
      </c>
      <c r="D101" s="8">
        <f>C101*4</f>
        <v>44</v>
      </c>
      <c r="E101" s="10">
        <v>0</v>
      </c>
      <c r="F101" s="10">
        <v>0</v>
      </c>
      <c r="G101" s="10">
        <v>0</v>
      </c>
      <c r="H101" s="11">
        <v>0</v>
      </c>
    </row>
    <row r="102" spans="1:8" ht="39" x14ac:dyDescent="0.25">
      <c r="A102" s="17">
        <v>13</v>
      </c>
      <c r="B102" s="7" t="s">
        <v>33</v>
      </c>
      <c r="C102" s="8">
        <v>260</v>
      </c>
      <c r="D102" s="9">
        <v>1570</v>
      </c>
      <c r="E102" s="10">
        <v>642</v>
      </c>
      <c r="F102" s="10">
        <v>0</v>
      </c>
      <c r="G102" s="10">
        <v>75</v>
      </c>
      <c r="H102" s="27">
        <v>0</v>
      </c>
    </row>
    <row r="103" spans="1:8" ht="26.25" x14ac:dyDescent="0.25">
      <c r="A103" s="17">
        <v>14</v>
      </c>
      <c r="B103" s="7" t="s">
        <v>34</v>
      </c>
      <c r="C103" s="8">
        <v>0</v>
      </c>
      <c r="D103" s="9">
        <v>0</v>
      </c>
      <c r="E103" s="10">
        <v>152</v>
      </c>
      <c r="F103" s="10">
        <v>0</v>
      </c>
      <c r="G103" s="10">
        <v>0</v>
      </c>
      <c r="H103" s="27">
        <v>0</v>
      </c>
    </row>
    <row r="104" spans="1:8" ht="26.25" x14ac:dyDescent="0.25">
      <c r="A104" s="17">
        <v>15</v>
      </c>
      <c r="B104" s="7" t="s">
        <v>35</v>
      </c>
      <c r="C104" s="8">
        <v>0</v>
      </c>
      <c r="D104" s="9">
        <v>0</v>
      </c>
      <c r="E104" s="10">
        <v>207</v>
      </c>
      <c r="F104" s="10">
        <v>0</v>
      </c>
      <c r="G104" s="10">
        <v>0</v>
      </c>
      <c r="H104" s="27">
        <v>0</v>
      </c>
    </row>
    <row r="105" spans="1:8" ht="26.25" x14ac:dyDescent="0.25">
      <c r="A105" s="17">
        <v>16</v>
      </c>
      <c r="B105" s="7" t="s">
        <v>36</v>
      </c>
      <c r="C105" s="8">
        <v>0</v>
      </c>
      <c r="D105" s="9">
        <v>0</v>
      </c>
      <c r="E105" s="10">
        <v>208</v>
      </c>
      <c r="F105" s="10">
        <v>0</v>
      </c>
      <c r="G105" s="10">
        <v>0</v>
      </c>
      <c r="H105" s="27">
        <v>0</v>
      </c>
    </row>
    <row r="106" spans="1:8" x14ac:dyDescent="0.25">
      <c r="A106" s="12">
        <v>17</v>
      </c>
      <c r="B106" s="16" t="s">
        <v>37</v>
      </c>
      <c r="C106" s="9">
        <v>166.6</v>
      </c>
      <c r="D106" s="9">
        <v>580</v>
      </c>
      <c r="E106" s="14">
        <v>0</v>
      </c>
      <c r="F106" s="14">
        <v>0</v>
      </c>
      <c r="G106" s="14">
        <v>0</v>
      </c>
      <c r="H106" s="11">
        <v>0</v>
      </c>
    </row>
    <row r="107" spans="1:8" x14ac:dyDescent="0.25">
      <c r="A107" s="12">
        <v>18</v>
      </c>
      <c r="B107" s="13" t="s">
        <v>38</v>
      </c>
      <c r="C107" s="9">
        <v>480</v>
      </c>
      <c r="D107" s="9">
        <v>1740</v>
      </c>
      <c r="E107" s="14">
        <v>0</v>
      </c>
      <c r="F107" s="14">
        <v>0</v>
      </c>
      <c r="G107" s="14">
        <v>0</v>
      </c>
      <c r="H107" s="11">
        <v>0</v>
      </c>
    </row>
    <row r="108" spans="1:8" x14ac:dyDescent="0.25">
      <c r="A108" s="12">
        <v>19</v>
      </c>
      <c r="B108" s="16" t="s">
        <v>39</v>
      </c>
      <c r="C108" s="9">
        <v>193.5</v>
      </c>
      <c r="D108" s="9">
        <f>C108*4</f>
        <v>774</v>
      </c>
      <c r="E108" s="14">
        <v>0</v>
      </c>
      <c r="F108" s="14">
        <v>0</v>
      </c>
      <c r="G108" s="14">
        <v>0</v>
      </c>
      <c r="H108" s="11">
        <v>0</v>
      </c>
    </row>
    <row r="109" spans="1:8" x14ac:dyDescent="0.25">
      <c r="A109" s="12">
        <v>20</v>
      </c>
      <c r="B109" s="16" t="s">
        <v>40</v>
      </c>
      <c r="C109" s="9">
        <v>890</v>
      </c>
      <c r="D109" s="9">
        <f>C109*4</f>
        <v>3560</v>
      </c>
      <c r="E109" s="14">
        <v>2250</v>
      </c>
      <c r="F109" s="14">
        <v>0</v>
      </c>
      <c r="G109" s="14">
        <v>0</v>
      </c>
      <c r="H109" s="11">
        <v>2</v>
      </c>
    </row>
    <row r="110" spans="1:8" x14ac:dyDescent="0.25">
      <c r="A110" s="12">
        <v>21</v>
      </c>
      <c r="B110" s="19" t="s">
        <v>40</v>
      </c>
      <c r="C110" s="8">
        <v>600</v>
      </c>
      <c r="D110" s="9">
        <v>4730</v>
      </c>
      <c r="E110" s="10">
        <v>1472</v>
      </c>
      <c r="F110" s="10">
        <v>1131</v>
      </c>
      <c r="G110" s="10">
        <v>630</v>
      </c>
      <c r="H110" s="27">
        <v>10</v>
      </c>
    </row>
    <row r="111" spans="1:8" x14ac:dyDescent="0.25">
      <c r="A111" s="12">
        <v>22</v>
      </c>
      <c r="B111" s="7" t="s">
        <v>13</v>
      </c>
      <c r="C111" s="8">
        <v>250</v>
      </c>
      <c r="D111" s="9">
        <f t="shared" ref="D111:D121" si="3">C111*4</f>
        <v>1000</v>
      </c>
      <c r="E111" s="10">
        <v>350</v>
      </c>
      <c r="F111" s="10">
        <v>0</v>
      </c>
      <c r="G111" s="10">
        <v>0</v>
      </c>
      <c r="H111" s="27">
        <v>9</v>
      </c>
    </row>
    <row r="112" spans="1:8" x14ac:dyDescent="0.25">
      <c r="A112" s="12">
        <v>23</v>
      </c>
      <c r="B112" s="16" t="s">
        <v>41</v>
      </c>
      <c r="C112" s="9">
        <v>157.5</v>
      </c>
      <c r="D112" s="9">
        <f t="shared" si="3"/>
        <v>630</v>
      </c>
      <c r="E112" s="14">
        <v>0</v>
      </c>
      <c r="F112" s="14">
        <v>0</v>
      </c>
      <c r="G112" s="14">
        <v>0</v>
      </c>
      <c r="H112" s="11">
        <v>0</v>
      </c>
    </row>
    <row r="113" spans="1:8" x14ac:dyDescent="0.25">
      <c r="A113" s="12">
        <v>24</v>
      </c>
      <c r="B113" s="16" t="s">
        <v>42</v>
      </c>
      <c r="C113" s="9">
        <v>235</v>
      </c>
      <c r="D113" s="9">
        <f t="shared" si="3"/>
        <v>940</v>
      </c>
      <c r="E113" s="14">
        <v>0</v>
      </c>
      <c r="F113" s="14">
        <v>0</v>
      </c>
      <c r="G113" s="14">
        <v>0</v>
      </c>
      <c r="H113" s="11">
        <v>0</v>
      </c>
    </row>
    <row r="114" spans="1:8" x14ac:dyDescent="0.25">
      <c r="A114" s="12">
        <v>25</v>
      </c>
      <c r="B114" s="16" t="s">
        <v>43</v>
      </c>
      <c r="C114" s="9">
        <v>229.8</v>
      </c>
      <c r="D114" s="9">
        <f t="shared" si="3"/>
        <v>919.2</v>
      </c>
      <c r="E114" s="14">
        <v>0</v>
      </c>
      <c r="F114" s="14">
        <v>0</v>
      </c>
      <c r="G114" s="14">
        <v>0</v>
      </c>
      <c r="H114" s="11">
        <v>0</v>
      </c>
    </row>
    <row r="115" spans="1:8" x14ac:dyDescent="0.25">
      <c r="A115" s="12">
        <v>26</v>
      </c>
      <c r="B115" s="18" t="s">
        <v>44</v>
      </c>
      <c r="C115" s="9">
        <v>1300</v>
      </c>
      <c r="D115" s="9">
        <f t="shared" si="3"/>
        <v>5200</v>
      </c>
      <c r="E115" s="14">
        <v>0</v>
      </c>
      <c r="F115" s="14">
        <v>0</v>
      </c>
      <c r="G115" s="14">
        <v>0</v>
      </c>
      <c r="H115" s="11"/>
    </row>
    <row r="116" spans="1:8" x14ac:dyDescent="0.25">
      <c r="A116" s="12">
        <v>27</v>
      </c>
      <c r="B116" s="18" t="s">
        <v>45</v>
      </c>
      <c r="C116" s="9">
        <v>387</v>
      </c>
      <c r="D116" s="9">
        <f t="shared" si="3"/>
        <v>1548</v>
      </c>
      <c r="E116" s="14">
        <v>0</v>
      </c>
      <c r="F116" s="14">
        <v>1041</v>
      </c>
      <c r="G116" s="14">
        <v>0</v>
      </c>
      <c r="H116" s="11">
        <v>0</v>
      </c>
    </row>
    <row r="117" spans="1:8" x14ac:dyDescent="0.25">
      <c r="A117" s="17">
        <v>28</v>
      </c>
      <c r="B117" s="19" t="s">
        <v>46</v>
      </c>
      <c r="C117" s="8">
        <v>521</v>
      </c>
      <c r="D117" s="8">
        <f t="shared" si="3"/>
        <v>2084</v>
      </c>
      <c r="E117" s="10">
        <v>0</v>
      </c>
      <c r="F117" s="10">
        <v>0</v>
      </c>
      <c r="G117" s="10">
        <v>0</v>
      </c>
      <c r="H117" s="27">
        <v>0</v>
      </c>
    </row>
    <row r="118" spans="1:8" x14ac:dyDescent="0.25">
      <c r="A118" s="12">
        <v>29</v>
      </c>
      <c r="B118" s="16" t="s">
        <v>47</v>
      </c>
      <c r="C118" s="9">
        <v>308.5</v>
      </c>
      <c r="D118" s="9">
        <f t="shared" si="3"/>
        <v>1234</v>
      </c>
      <c r="E118" s="14">
        <v>435</v>
      </c>
      <c r="F118" s="14">
        <v>0</v>
      </c>
      <c r="G118" s="14">
        <v>325</v>
      </c>
      <c r="H118" s="11">
        <v>3</v>
      </c>
    </row>
    <row r="119" spans="1:8" x14ac:dyDescent="0.25">
      <c r="A119" s="12">
        <v>30</v>
      </c>
      <c r="B119" s="16" t="s">
        <v>48</v>
      </c>
      <c r="C119" s="9">
        <v>110</v>
      </c>
      <c r="D119" s="9">
        <f t="shared" si="3"/>
        <v>440</v>
      </c>
      <c r="E119" s="14">
        <v>296</v>
      </c>
      <c r="F119" s="14">
        <v>0</v>
      </c>
      <c r="G119" s="14">
        <v>973</v>
      </c>
      <c r="H119" s="11">
        <v>4</v>
      </c>
    </row>
    <row r="120" spans="1:8" x14ac:dyDescent="0.25">
      <c r="A120" s="6">
        <v>31</v>
      </c>
      <c r="B120" s="15" t="s">
        <v>49</v>
      </c>
      <c r="C120" s="29">
        <v>535</v>
      </c>
      <c r="D120" s="29">
        <f t="shared" si="3"/>
        <v>2140</v>
      </c>
      <c r="E120" s="30">
        <v>1500</v>
      </c>
      <c r="F120" s="30">
        <v>0</v>
      </c>
      <c r="G120" s="30">
        <v>0</v>
      </c>
      <c r="H120" s="5">
        <v>0</v>
      </c>
    </row>
    <row r="121" spans="1:8" x14ac:dyDescent="0.25">
      <c r="A121" s="12">
        <v>32</v>
      </c>
      <c r="B121" s="19" t="s">
        <v>50</v>
      </c>
      <c r="C121" s="8">
        <f>1056</f>
        <v>1056</v>
      </c>
      <c r="D121" s="9">
        <f t="shared" si="3"/>
        <v>4224</v>
      </c>
      <c r="E121" s="10">
        <v>0</v>
      </c>
      <c r="F121" s="10">
        <v>0</v>
      </c>
      <c r="G121" s="10">
        <v>0</v>
      </c>
      <c r="H121" s="27">
        <v>0</v>
      </c>
    </row>
    <row r="122" spans="1:8" x14ac:dyDescent="0.25">
      <c r="A122" s="12">
        <v>33</v>
      </c>
      <c r="B122" s="19" t="s">
        <v>51</v>
      </c>
      <c r="C122" s="8">
        <v>1180</v>
      </c>
      <c r="D122" s="9">
        <f>C122*6.8</f>
        <v>8024</v>
      </c>
      <c r="E122" s="10">
        <f>C122*2.2</f>
        <v>2596</v>
      </c>
      <c r="F122" s="10">
        <v>0</v>
      </c>
      <c r="G122" s="10">
        <v>0</v>
      </c>
      <c r="H122" s="27">
        <v>0</v>
      </c>
    </row>
    <row r="123" spans="1:8" x14ac:dyDescent="0.25">
      <c r="A123" s="12">
        <v>34</v>
      </c>
      <c r="B123" s="16" t="s">
        <v>52</v>
      </c>
      <c r="C123" s="9">
        <v>549</v>
      </c>
      <c r="D123" s="9">
        <f>C123*4</f>
        <v>2196</v>
      </c>
      <c r="E123" s="14">
        <v>0</v>
      </c>
      <c r="F123" s="14">
        <v>0</v>
      </c>
      <c r="G123" s="14">
        <v>0</v>
      </c>
      <c r="H123" s="11">
        <v>0</v>
      </c>
    </row>
    <row r="124" spans="1:8" x14ac:dyDescent="0.25">
      <c r="A124" s="12">
        <v>35</v>
      </c>
      <c r="B124" s="16" t="s">
        <v>53</v>
      </c>
      <c r="C124" s="9">
        <v>320</v>
      </c>
      <c r="D124" s="9">
        <f>C124*4</f>
        <v>1280</v>
      </c>
      <c r="E124" s="14">
        <v>0</v>
      </c>
      <c r="F124" s="14">
        <v>0</v>
      </c>
      <c r="G124" s="14">
        <v>0</v>
      </c>
      <c r="H124" s="11">
        <v>0</v>
      </c>
    </row>
    <row r="125" spans="1:8" x14ac:dyDescent="0.25">
      <c r="A125" s="12">
        <v>36</v>
      </c>
      <c r="B125" s="16" t="s">
        <v>54</v>
      </c>
      <c r="C125" s="9">
        <f>375.3+88+198.7</f>
        <v>662</v>
      </c>
      <c r="D125" s="9">
        <f>C125*4</f>
        <v>2648</v>
      </c>
      <c r="E125" s="14">
        <v>960</v>
      </c>
      <c r="F125" s="14">
        <v>0</v>
      </c>
      <c r="G125" s="14">
        <v>204.11</v>
      </c>
      <c r="H125" s="11">
        <v>0</v>
      </c>
    </row>
    <row r="126" spans="1:8" x14ac:dyDescent="0.25">
      <c r="A126" s="12">
        <v>37</v>
      </c>
      <c r="B126" s="16" t="s">
        <v>55</v>
      </c>
      <c r="C126" s="9">
        <v>188</v>
      </c>
      <c r="D126" s="9">
        <f>188*4</f>
        <v>752</v>
      </c>
      <c r="E126" s="14">
        <v>0</v>
      </c>
      <c r="F126" s="14">
        <v>0</v>
      </c>
      <c r="G126" s="14">
        <v>0</v>
      </c>
      <c r="H126" s="11">
        <v>0</v>
      </c>
    </row>
    <row r="127" spans="1:8" x14ac:dyDescent="0.25">
      <c r="A127" s="31"/>
      <c r="B127" s="32"/>
      <c r="C127" s="33"/>
      <c r="D127" s="34" t="s">
        <v>56</v>
      </c>
      <c r="E127" s="35"/>
      <c r="F127" s="36"/>
      <c r="G127" s="36"/>
      <c r="H127" s="37"/>
    </row>
    <row r="128" spans="1:8" x14ac:dyDescent="0.25">
      <c r="A128" s="31">
        <v>38</v>
      </c>
      <c r="B128" s="32" t="s">
        <v>57</v>
      </c>
      <c r="C128" s="33">
        <v>187</v>
      </c>
      <c r="D128" s="38">
        <v>1274.5</v>
      </c>
      <c r="E128" s="39">
        <v>70</v>
      </c>
      <c r="F128" s="36">
        <v>0</v>
      </c>
      <c r="G128" s="36">
        <v>0</v>
      </c>
      <c r="H128" s="37">
        <v>0</v>
      </c>
    </row>
    <row r="129" spans="1:8" x14ac:dyDescent="0.25">
      <c r="A129" s="12">
        <v>39</v>
      </c>
      <c r="B129" s="16" t="s">
        <v>58</v>
      </c>
      <c r="C129" s="9">
        <v>154</v>
      </c>
      <c r="D129" s="9">
        <f>C129*4</f>
        <v>616</v>
      </c>
      <c r="E129" s="14">
        <v>308</v>
      </c>
      <c r="F129" s="14">
        <v>0</v>
      </c>
      <c r="G129" s="14">
        <v>0</v>
      </c>
      <c r="H129" s="11">
        <v>0</v>
      </c>
    </row>
    <row r="130" spans="1:8" x14ac:dyDescent="0.25">
      <c r="A130" s="12"/>
      <c r="B130" s="16" t="s">
        <v>59</v>
      </c>
      <c r="C130" s="9">
        <v>160</v>
      </c>
      <c r="D130" s="9">
        <v>960</v>
      </c>
      <c r="E130" s="14">
        <v>288</v>
      </c>
      <c r="F130" s="14">
        <v>0</v>
      </c>
      <c r="G130" s="14">
        <v>0</v>
      </c>
      <c r="H130" s="11">
        <v>0</v>
      </c>
    </row>
    <row r="131" spans="1:8" x14ac:dyDescent="0.25">
      <c r="A131" s="12">
        <v>40</v>
      </c>
      <c r="B131" s="16" t="s">
        <v>60</v>
      </c>
      <c r="C131" s="9">
        <v>650</v>
      </c>
      <c r="D131" s="9">
        <v>4130</v>
      </c>
      <c r="E131" s="14">
        <v>1450</v>
      </c>
      <c r="F131" s="14">
        <v>0</v>
      </c>
      <c r="G131" s="14">
        <v>125</v>
      </c>
      <c r="H131" s="11">
        <v>0</v>
      </c>
    </row>
    <row r="132" spans="1:8" x14ac:dyDescent="0.25">
      <c r="A132" s="12">
        <v>41</v>
      </c>
      <c r="B132" s="16" t="s">
        <v>61</v>
      </c>
      <c r="C132" s="9">
        <v>426.8</v>
      </c>
      <c r="D132" s="9">
        <v>2651.6</v>
      </c>
      <c r="E132" s="14">
        <v>1349.8</v>
      </c>
      <c r="F132" s="14">
        <v>0</v>
      </c>
      <c r="G132" s="14">
        <v>0</v>
      </c>
      <c r="H132" s="11">
        <v>0</v>
      </c>
    </row>
    <row r="133" spans="1:8" ht="26.25" x14ac:dyDescent="0.25">
      <c r="A133" s="12">
        <v>42</v>
      </c>
      <c r="B133" s="13" t="s">
        <v>62</v>
      </c>
      <c r="C133" s="9">
        <v>300</v>
      </c>
      <c r="D133" s="9">
        <f>C133*4</f>
        <v>1200</v>
      </c>
      <c r="E133" s="14">
        <v>900</v>
      </c>
      <c r="F133" s="14">
        <v>0</v>
      </c>
      <c r="G133" s="14">
        <v>0</v>
      </c>
      <c r="H133" s="11">
        <v>0</v>
      </c>
    </row>
    <row r="134" spans="1:8" x14ac:dyDescent="0.25">
      <c r="A134" s="17">
        <v>43</v>
      </c>
      <c r="B134" s="7" t="s">
        <v>137</v>
      </c>
      <c r="C134" s="8">
        <v>410</v>
      </c>
      <c r="D134" s="8">
        <v>4060</v>
      </c>
      <c r="E134" s="10">
        <v>1820</v>
      </c>
      <c r="F134" s="10">
        <v>0</v>
      </c>
      <c r="G134" s="10">
        <v>0</v>
      </c>
      <c r="H134" s="27">
        <v>0</v>
      </c>
    </row>
    <row r="135" spans="1:8" x14ac:dyDescent="0.25">
      <c r="A135" s="17">
        <v>44</v>
      </c>
      <c r="B135" s="7" t="s">
        <v>63</v>
      </c>
      <c r="C135" s="8">
        <v>190</v>
      </c>
      <c r="D135" s="8">
        <f>C135*4</f>
        <v>760</v>
      </c>
      <c r="E135" s="10">
        <v>380</v>
      </c>
      <c r="F135" s="10">
        <v>0</v>
      </c>
      <c r="G135" s="10">
        <v>0</v>
      </c>
      <c r="H135" s="27">
        <v>0</v>
      </c>
    </row>
    <row r="136" spans="1:8" ht="26.25" x14ac:dyDescent="0.25">
      <c r="A136" s="40">
        <v>45</v>
      </c>
      <c r="B136" s="41" t="s">
        <v>64</v>
      </c>
      <c r="C136" s="42">
        <v>100</v>
      </c>
      <c r="D136" s="42">
        <v>765</v>
      </c>
      <c r="E136" s="43">
        <v>307</v>
      </c>
      <c r="F136" s="43">
        <v>0</v>
      </c>
      <c r="G136" s="43">
        <v>0</v>
      </c>
      <c r="H136" s="44">
        <v>0</v>
      </c>
    </row>
    <row r="137" spans="1:8" x14ac:dyDescent="0.25">
      <c r="A137" s="45"/>
      <c r="B137" s="21"/>
      <c r="C137" s="46"/>
      <c r="D137" s="47" t="s">
        <v>65</v>
      </c>
      <c r="E137" s="48"/>
      <c r="F137" s="48"/>
      <c r="G137" s="48"/>
      <c r="H137" s="49"/>
    </row>
    <row r="138" spans="1:8" x14ac:dyDescent="0.25">
      <c r="A138" s="12">
        <v>46</v>
      </c>
      <c r="B138" s="16" t="s">
        <v>66</v>
      </c>
      <c r="C138" s="9">
        <v>950</v>
      </c>
      <c r="D138" s="9">
        <f>C138*4</f>
        <v>3800</v>
      </c>
      <c r="E138" s="14">
        <v>1529</v>
      </c>
      <c r="F138" s="14">
        <v>0</v>
      </c>
      <c r="G138" s="14">
        <v>478.7</v>
      </c>
      <c r="H138" s="50">
        <v>0</v>
      </c>
    </row>
    <row r="139" spans="1:8" x14ac:dyDescent="0.25">
      <c r="A139" s="51">
        <v>47</v>
      </c>
      <c r="B139" s="15" t="s">
        <v>67</v>
      </c>
      <c r="C139" s="29">
        <v>330.5</v>
      </c>
      <c r="D139" s="29">
        <f>C139*4</f>
        <v>1322</v>
      </c>
      <c r="E139" s="30">
        <v>860</v>
      </c>
      <c r="F139" s="30">
        <v>0</v>
      </c>
      <c r="G139" s="30">
        <v>0</v>
      </c>
      <c r="H139" s="5">
        <v>0</v>
      </c>
    </row>
    <row r="140" spans="1:8" x14ac:dyDescent="0.25">
      <c r="A140" s="12">
        <v>48</v>
      </c>
      <c r="B140" s="16" t="s">
        <v>68</v>
      </c>
      <c r="C140" s="9">
        <v>350</v>
      </c>
      <c r="D140" s="9">
        <f>C140*4</f>
        <v>1400</v>
      </c>
      <c r="E140" s="14">
        <v>420</v>
      </c>
      <c r="F140" s="14">
        <v>0</v>
      </c>
      <c r="G140" s="14">
        <v>0</v>
      </c>
      <c r="H140" s="11">
        <v>0</v>
      </c>
    </row>
    <row r="141" spans="1:8" x14ac:dyDescent="0.25">
      <c r="A141" s="52"/>
      <c r="B141" s="53"/>
      <c r="C141" s="54"/>
      <c r="D141" s="55" t="s">
        <v>69</v>
      </c>
      <c r="E141" s="56"/>
      <c r="F141" s="56"/>
      <c r="G141" s="56"/>
      <c r="H141" s="50"/>
    </row>
    <row r="142" spans="1:8" x14ac:dyDescent="0.25">
      <c r="A142" s="17">
        <v>49</v>
      </c>
      <c r="B142" s="19" t="s">
        <v>70</v>
      </c>
      <c r="C142" s="8">
        <v>265</v>
      </c>
      <c r="D142" s="8">
        <f>C142*4</f>
        <v>1060</v>
      </c>
      <c r="E142" s="10">
        <v>818.4</v>
      </c>
      <c r="F142" s="10">
        <v>0</v>
      </c>
      <c r="G142" s="10">
        <v>0</v>
      </c>
      <c r="H142" s="27">
        <v>0</v>
      </c>
    </row>
    <row r="143" spans="1:8" ht="39" x14ac:dyDescent="0.25">
      <c r="A143" s="12">
        <v>50</v>
      </c>
      <c r="B143" s="13" t="s">
        <v>71</v>
      </c>
      <c r="C143" s="9">
        <v>440</v>
      </c>
      <c r="D143" s="9">
        <v>3600</v>
      </c>
      <c r="E143" s="14">
        <v>150</v>
      </c>
      <c r="F143" s="14">
        <v>0</v>
      </c>
      <c r="G143" s="14">
        <v>1744.5</v>
      </c>
      <c r="H143" s="11">
        <v>7</v>
      </c>
    </row>
    <row r="144" spans="1:8" x14ac:dyDescent="0.25">
      <c r="A144" s="12">
        <v>51</v>
      </c>
      <c r="B144" s="16" t="s">
        <v>72</v>
      </c>
      <c r="C144" s="9">
        <v>140</v>
      </c>
      <c r="D144" s="9">
        <v>690</v>
      </c>
      <c r="E144" s="14">
        <v>0</v>
      </c>
      <c r="F144" s="14">
        <v>0</v>
      </c>
      <c r="G144" s="14">
        <v>0</v>
      </c>
      <c r="H144" s="57">
        <v>0</v>
      </c>
    </row>
    <row r="145" spans="1:8" x14ac:dyDescent="0.25">
      <c r="A145" s="6">
        <v>52</v>
      </c>
      <c r="B145" s="15" t="s">
        <v>73</v>
      </c>
      <c r="C145" s="29">
        <v>1170</v>
      </c>
      <c r="D145" s="29">
        <v>7020</v>
      </c>
      <c r="E145" s="30">
        <v>335</v>
      </c>
      <c r="F145" s="30">
        <v>0</v>
      </c>
      <c r="G145" s="30">
        <v>544</v>
      </c>
      <c r="H145" s="11">
        <v>2</v>
      </c>
    </row>
    <row r="146" spans="1:8" x14ac:dyDescent="0.25">
      <c r="A146" s="12">
        <v>53</v>
      </c>
      <c r="B146" s="16" t="s">
        <v>74</v>
      </c>
      <c r="C146" s="9">
        <v>775.9</v>
      </c>
      <c r="D146" s="9">
        <v>2437</v>
      </c>
      <c r="E146" s="14">
        <v>1418</v>
      </c>
      <c r="F146" s="14">
        <v>0</v>
      </c>
      <c r="G146" s="14">
        <v>1123.5</v>
      </c>
      <c r="H146" s="11">
        <v>0</v>
      </c>
    </row>
    <row r="147" spans="1:8" x14ac:dyDescent="0.25">
      <c r="A147" s="12">
        <v>54</v>
      </c>
      <c r="B147" s="13" t="s">
        <v>75</v>
      </c>
      <c r="C147" s="9">
        <v>353</v>
      </c>
      <c r="D147" s="9">
        <f>C147*4</f>
        <v>1412</v>
      </c>
      <c r="E147" s="14">
        <f>1178.3+1373.9</f>
        <v>2552.1999999999998</v>
      </c>
      <c r="F147" s="14">
        <v>0</v>
      </c>
      <c r="G147" s="14">
        <v>498.9</v>
      </c>
      <c r="H147" s="11">
        <v>20</v>
      </c>
    </row>
    <row r="148" spans="1:8" x14ac:dyDescent="0.25">
      <c r="A148" s="12">
        <v>55</v>
      </c>
      <c r="B148" s="13" t="s">
        <v>76</v>
      </c>
      <c r="C148" s="9">
        <v>340</v>
      </c>
      <c r="D148" s="9">
        <v>2230</v>
      </c>
      <c r="E148" s="14">
        <v>1533</v>
      </c>
      <c r="F148" s="14">
        <v>0</v>
      </c>
      <c r="G148" s="14">
        <v>2487.6999999999998</v>
      </c>
      <c r="H148" s="11">
        <v>7</v>
      </c>
    </row>
    <row r="149" spans="1:8" x14ac:dyDescent="0.25">
      <c r="A149" s="12">
        <v>56</v>
      </c>
      <c r="B149" s="16" t="s">
        <v>77</v>
      </c>
      <c r="C149" s="9">
        <v>195.7</v>
      </c>
      <c r="D149" s="9">
        <v>609</v>
      </c>
      <c r="E149" s="14">
        <v>397</v>
      </c>
      <c r="F149" s="14">
        <v>0</v>
      </c>
      <c r="G149" s="14">
        <v>149</v>
      </c>
      <c r="H149" s="11">
        <v>4</v>
      </c>
    </row>
    <row r="150" spans="1:8" x14ac:dyDescent="0.25">
      <c r="A150" s="12">
        <v>57</v>
      </c>
      <c r="B150" s="16" t="s">
        <v>78</v>
      </c>
      <c r="C150" s="9">
        <v>500</v>
      </c>
      <c r="D150" s="9">
        <f>C150*6</f>
        <v>3000</v>
      </c>
      <c r="E150" s="14">
        <v>0</v>
      </c>
      <c r="F150" s="14">
        <v>0</v>
      </c>
      <c r="G150" s="14">
        <v>0</v>
      </c>
      <c r="H150" s="11">
        <v>0</v>
      </c>
    </row>
    <row r="151" spans="1:8" x14ac:dyDescent="0.25">
      <c r="A151" s="6">
        <v>58</v>
      </c>
      <c r="B151" s="58" t="s">
        <v>79</v>
      </c>
      <c r="C151" s="29">
        <v>720.5</v>
      </c>
      <c r="D151" s="29">
        <f>C151*3.5</f>
        <v>2521.75</v>
      </c>
      <c r="E151" s="30">
        <v>2407</v>
      </c>
      <c r="F151" s="30">
        <v>0</v>
      </c>
      <c r="G151" s="30">
        <v>1165.0999999999999</v>
      </c>
      <c r="H151" s="11">
        <v>13</v>
      </c>
    </row>
    <row r="152" spans="1:8" x14ac:dyDescent="0.25">
      <c r="A152" s="12">
        <v>59</v>
      </c>
      <c r="B152" s="16" t="s">
        <v>80</v>
      </c>
      <c r="C152" s="9">
        <v>170</v>
      </c>
      <c r="D152" s="9">
        <v>800</v>
      </c>
      <c r="E152" s="14">
        <v>0</v>
      </c>
      <c r="F152" s="14">
        <v>0</v>
      </c>
      <c r="G152" s="14">
        <v>0</v>
      </c>
      <c r="H152" s="11">
        <v>0</v>
      </c>
    </row>
    <row r="153" spans="1:8" x14ac:dyDescent="0.25">
      <c r="A153" s="12">
        <v>60</v>
      </c>
      <c r="B153" s="19" t="s">
        <v>81</v>
      </c>
      <c r="C153" s="9">
        <v>356</v>
      </c>
      <c r="D153" s="9">
        <f>C153*4</f>
        <v>1424</v>
      </c>
      <c r="E153" s="14">
        <v>0</v>
      </c>
      <c r="F153" s="14">
        <v>0</v>
      </c>
      <c r="G153" s="14">
        <v>0</v>
      </c>
      <c r="H153" s="11">
        <v>3</v>
      </c>
    </row>
    <row r="154" spans="1:8" x14ac:dyDescent="0.25">
      <c r="A154" s="12">
        <v>61</v>
      </c>
      <c r="B154" s="16" t="s">
        <v>82</v>
      </c>
      <c r="C154" s="9">
        <v>594</v>
      </c>
      <c r="D154" s="9">
        <v>1594</v>
      </c>
      <c r="E154" s="14">
        <v>726.8</v>
      </c>
      <c r="F154" s="14">
        <v>0</v>
      </c>
      <c r="G154" s="14">
        <v>1509.73</v>
      </c>
      <c r="H154" s="11">
        <v>5</v>
      </c>
    </row>
    <row r="155" spans="1:8" x14ac:dyDescent="0.25">
      <c r="A155" s="12">
        <v>62</v>
      </c>
      <c r="B155" s="16" t="s">
        <v>83</v>
      </c>
      <c r="C155" s="9">
        <v>337.5</v>
      </c>
      <c r="D155" s="9">
        <v>610.9</v>
      </c>
      <c r="E155" s="14">
        <v>1341.5</v>
      </c>
      <c r="F155" s="14">
        <v>0</v>
      </c>
      <c r="G155" s="14">
        <v>1086</v>
      </c>
      <c r="H155" s="11">
        <v>3</v>
      </c>
    </row>
    <row r="156" spans="1:8" x14ac:dyDescent="0.25">
      <c r="A156" s="12">
        <v>63</v>
      </c>
      <c r="B156" s="59" t="s">
        <v>84</v>
      </c>
      <c r="C156" s="9">
        <v>442.5</v>
      </c>
      <c r="D156" s="9">
        <f>C156*4</f>
        <v>1770</v>
      </c>
      <c r="E156" s="14">
        <v>0</v>
      </c>
      <c r="F156" s="14">
        <v>0</v>
      </c>
      <c r="G156" s="14">
        <v>0</v>
      </c>
      <c r="H156" s="11">
        <v>0</v>
      </c>
    </row>
    <row r="157" spans="1:8" ht="39" x14ac:dyDescent="0.25">
      <c r="A157" s="12">
        <v>64</v>
      </c>
      <c r="B157" s="13" t="s">
        <v>85</v>
      </c>
      <c r="C157" s="9">
        <v>249.5</v>
      </c>
      <c r="D157" s="9">
        <v>347.9</v>
      </c>
      <c r="E157" s="14">
        <v>0</v>
      </c>
      <c r="F157" s="14">
        <v>0</v>
      </c>
      <c r="G157" s="14">
        <v>1682</v>
      </c>
      <c r="H157" s="11">
        <v>6</v>
      </c>
    </row>
    <row r="158" spans="1:8" x14ac:dyDescent="0.25">
      <c r="A158" s="12">
        <v>65</v>
      </c>
      <c r="B158" s="16" t="s">
        <v>86</v>
      </c>
      <c r="C158" s="9">
        <v>451</v>
      </c>
      <c r="D158" s="9">
        <f>C158*3.5</f>
        <v>1578.5</v>
      </c>
      <c r="E158" s="14">
        <v>1670.5</v>
      </c>
      <c r="F158" s="14">
        <v>0</v>
      </c>
      <c r="G158" s="14">
        <v>1385.7</v>
      </c>
      <c r="H158" s="11">
        <v>4</v>
      </c>
    </row>
    <row r="159" spans="1:8" x14ac:dyDescent="0.25">
      <c r="A159" s="17">
        <v>66</v>
      </c>
      <c r="B159" s="21" t="s">
        <v>87</v>
      </c>
      <c r="C159" s="8">
        <v>100</v>
      </c>
      <c r="D159" s="8">
        <f>C159*4</f>
        <v>400</v>
      </c>
      <c r="E159" s="10">
        <v>0</v>
      </c>
      <c r="F159" s="10">
        <v>0</v>
      </c>
      <c r="G159" s="10">
        <v>0</v>
      </c>
      <c r="H159" s="27">
        <v>0</v>
      </c>
    </row>
    <row r="160" spans="1:8" x14ac:dyDescent="0.25">
      <c r="A160" s="52">
        <v>67</v>
      </c>
      <c r="B160" s="60" t="s">
        <v>88</v>
      </c>
      <c r="C160" s="61">
        <v>260</v>
      </c>
      <c r="D160" s="8">
        <f>C160*6</f>
        <v>1560</v>
      </c>
      <c r="E160" s="10">
        <v>0</v>
      </c>
      <c r="F160" s="10">
        <v>0</v>
      </c>
      <c r="G160" s="10">
        <v>0</v>
      </c>
      <c r="H160" s="27">
        <v>0</v>
      </c>
    </row>
    <row r="161" spans="1:8" x14ac:dyDescent="0.25">
      <c r="A161" s="12">
        <v>68</v>
      </c>
      <c r="B161" s="15" t="s">
        <v>89</v>
      </c>
      <c r="C161" s="9">
        <v>385</v>
      </c>
      <c r="D161" s="9">
        <v>1119</v>
      </c>
      <c r="E161" s="14">
        <v>725</v>
      </c>
      <c r="F161" s="14">
        <v>0</v>
      </c>
      <c r="G161" s="14">
        <v>369</v>
      </c>
      <c r="H161" s="11">
        <v>0</v>
      </c>
    </row>
    <row r="162" spans="1:8" x14ac:dyDescent="0.25">
      <c r="A162" s="12">
        <v>69</v>
      </c>
      <c r="B162" s="19" t="s">
        <v>50</v>
      </c>
      <c r="C162" s="8">
        <f>1056</f>
        <v>1056</v>
      </c>
      <c r="D162" s="9">
        <f>C162*4</f>
        <v>4224</v>
      </c>
      <c r="E162" s="10">
        <v>0</v>
      </c>
      <c r="F162" s="10">
        <v>0</v>
      </c>
      <c r="G162" s="10">
        <v>0</v>
      </c>
      <c r="H162" s="27">
        <v>0</v>
      </c>
    </row>
    <row r="163" spans="1:8" x14ac:dyDescent="0.25">
      <c r="A163" s="17">
        <v>70</v>
      </c>
      <c r="B163" s="19" t="s">
        <v>90</v>
      </c>
      <c r="C163" s="8">
        <v>637</v>
      </c>
      <c r="D163" s="8">
        <f>C163*4</f>
        <v>2548</v>
      </c>
      <c r="E163" s="10">
        <v>0</v>
      </c>
      <c r="F163" s="10">
        <v>0</v>
      </c>
      <c r="G163" s="10">
        <v>0</v>
      </c>
      <c r="H163" s="27">
        <v>0</v>
      </c>
    </row>
    <row r="164" spans="1:8" x14ac:dyDescent="0.25">
      <c r="A164" s="12">
        <v>71</v>
      </c>
      <c r="B164" s="16" t="s">
        <v>91</v>
      </c>
      <c r="C164" s="9">
        <v>810</v>
      </c>
      <c r="D164" s="9">
        <f>C164*6.8</f>
        <v>5508</v>
      </c>
      <c r="E164" s="14">
        <f>C164*4.4</f>
        <v>3564.0000000000005</v>
      </c>
      <c r="F164" s="14">
        <v>0</v>
      </c>
      <c r="G164" s="14">
        <v>1873</v>
      </c>
      <c r="H164" s="11">
        <v>7</v>
      </c>
    </row>
    <row r="165" spans="1:8" x14ac:dyDescent="0.25">
      <c r="A165" s="12">
        <v>72</v>
      </c>
      <c r="B165" s="16" t="s">
        <v>92</v>
      </c>
      <c r="C165" s="9">
        <v>133</v>
      </c>
      <c r="D165" s="9">
        <f>C165*4</f>
        <v>532</v>
      </c>
      <c r="E165" s="14">
        <v>0</v>
      </c>
      <c r="F165" s="14">
        <v>0</v>
      </c>
      <c r="G165" s="14">
        <v>0</v>
      </c>
      <c r="H165" s="11">
        <v>0</v>
      </c>
    </row>
    <row r="166" spans="1:8" x14ac:dyDescent="0.25">
      <c r="A166" s="12"/>
      <c r="B166" s="16"/>
      <c r="C166" s="9"/>
      <c r="D166" s="62" t="s">
        <v>93</v>
      </c>
      <c r="E166" s="14"/>
      <c r="F166" s="14"/>
      <c r="G166" s="14"/>
      <c r="H166" s="11"/>
    </row>
    <row r="167" spans="1:8" x14ac:dyDescent="0.25">
      <c r="A167" s="12">
        <v>73</v>
      </c>
      <c r="B167" s="16" t="s">
        <v>94</v>
      </c>
      <c r="C167" s="9">
        <v>0</v>
      </c>
      <c r="D167" s="63">
        <v>0</v>
      </c>
      <c r="E167" s="14">
        <v>450</v>
      </c>
      <c r="F167" s="14">
        <v>0</v>
      </c>
      <c r="G167" s="14">
        <v>0</v>
      </c>
      <c r="H167" s="11">
        <v>0</v>
      </c>
    </row>
    <row r="168" spans="1:8" ht="26.25" x14ac:dyDescent="0.25">
      <c r="A168" s="12">
        <v>74</v>
      </c>
      <c r="B168" s="13" t="s">
        <v>95</v>
      </c>
      <c r="C168" s="9">
        <v>270</v>
      </c>
      <c r="D168" s="9">
        <v>1672.5</v>
      </c>
      <c r="E168" s="14">
        <v>1697</v>
      </c>
      <c r="F168" s="14">
        <v>0</v>
      </c>
      <c r="G168" s="14">
        <v>2914.28</v>
      </c>
      <c r="H168" s="11">
        <v>17</v>
      </c>
    </row>
    <row r="169" spans="1:8" x14ac:dyDescent="0.25">
      <c r="A169" s="12">
        <v>75</v>
      </c>
      <c r="B169" s="16" t="s">
        <v>96</v>
      </c>
      <c r="C169" s="9">
        <v>819</v>
      </c>
      <c r="D169" s="9">
        <f>C169*4</f>
        <v>3276</v>
      </c>
      <c r="E169" s="14">
        <v>1100</v>
      </c>
      <c r="F169" s="14">
        <v>0</v>
      </c>
      <c r="G169" s="14">
        <v>0</v>
      </c>
      <c r="H169" s="11">
        <v>0</v>
      </c>
    </row>
    <row r="170" spans="1:8" x14ac:dyDescent="0.25">
      <c r="A170" s="64"/>
      <c r="B170" s="65" t="s">
        <v>15</v>
      </c>
      <c r="C170" s="66">
        <f t="shared" ref="C170:H170" si="4">SUM(C90:C169)</f>
        <v>34377.4</v>
      </c>
      <c r="D170" s="63">
        <f t="shared" si="4"/>
        <v>156775.25</v>
      </c>
      <c r="E170" s="67">
        <f t="shared" si="4"/>
        <v>51445.9</v>
      </c>
      <c r="F170" s="67">
        <f t="shared" si="4"/>
        <v>3202</v>
      </c>
      <c r="G170" s="67">
        <f t="shared" si="4"/>
        <v>24842.469999999998</v>
      </c>
      <c r="H170" s="68">
        <f t="shared" si="4"/>
        <v>152</v>
      </c>
    </row>
    <row r="171" spans="1:8" x14ac:dyDescent="0.25">
      <c r="A171" s="69"/>
      <c r="B171" s="70"/>
      <c r="C171" s="47"/>
      <c r="D171" s="47"/>
      <c r="E171" s="71"/>
      <c r="F171" s="71"/>
      <c r="G171" s="71"/>
      <c r="H171" s="72"/>
    </row>
    <row r="172" spans="1:8" x14ac:dyDescent="0.25">
      <c r="A172" s="1" t="s">
        <v>16</v>
      </c>
      <c r="B172" s="1" t="s">
        <v>97</v>
      </c>
      <c r="C172" s="1"/>
      <c r="D172" s="1"/>
      <c r="E172" s="1"/>
      <c r="F172" s="71"/>
      <c r="G172" s="71"/>
      <c r="H172" s="72"/>
    </row>
    <row r="173" spans="1:8" x14ac:dyDescent="0.25">
      <c r="A173" s="1" t="s">
        <v>98</v>
      </c>
      <c r="B173" s="1" t="s">
        <v>99</v>
      </c>
      <c r="C173" s="1"/>
      <c r="D173" s="1"/>
      <c r="E173" s="71"/>
      <c r="F173" s="71"/>
      <c r="G173" s="71"/>
      <c r="H173" s="72"/>
    </row>
    <row r="174" spans="1:8" x14ac:dyDescent="0.25">
      <c r="A174" s="1" t="s">
        <v>17</v>
      </c>
      <c r="B174" s="1" t="s">
        <v>100</v>
      </c>
      <c r="C174" s="1"/>
      <c r="D174" s="1"/>
      <c r="E174" s="71"/>
      <c r="F174" s="71"/>
      <c r="G174" s="71"/>
      <c r="H174" s="72"/>
    </row>
    <row r="175" spans="1:8" x14ac:dyDescent="0.25">
      <c r="A175" s="1" t="s">
        <v>101</v>
      </c>
      <c r="B175" s="1" t="s">
        <v>102</v>
      </c>
      <c r="C175" s="47"/>
      <c r="D175" s="47"/>
      <c r="E175" s="71"/>
      <c r="F175" s="71"/>
      <c r="G175" s="71"/>
      <c r="H175" s="72"/>
    </row>
    <row r="176" spans="1:8" x14ac:dyDescent="0.25">
      <c r="A176" s="1" t="s">
        <v>103</v>
      </c>
      <c r="B176" s="1" t="s">
        <v>104</v>
      </c>
      <c r="C176" s="1"/>
      <c r="D176" s="1"/>
      <c r="E176" s="71"/>
      <c r="F176" s="71"/>
      <c r="G176" s="71"/>
      <c r="H176" s="72"/>
    </row>
    <row r="177" spans="1:8" x14ac:dyDescent="0.25">
      <c r="A177" s="1" t="s">
        <v>105</v>
      </c>
      <c r="B177" s="1" t="s">
        <v>106</v>
      </c>
      <c r="C177" s="1"/>
      <c r="D177" s="1"/>
      <c r="E177" s="71"/>
      <c r="F177" s="71"/>
      <c r="G177" s="71"/>
      <c r="H177" s="72"/>
    </row>
    <row r="178" spans="1:8" x14ac:dyDescent="0.25">
      <c r="A178" s="1" t="s">
        <v>107</v>
      </c>
      <c r="B178" s="1" t="s">
        <v>108</v>
      </c>
      <c r="C178" s="1"/>
      <c r="D178" s="1"/>
      <c r="E178" s="71"/>
      <c r="F178" s="71"/>
      <c r="G178" s="71"/>
      <c r="H178" s="72"/>
    </row>
    <row r="179" spans="1:8" x14ac:dyDescent="0.25">
      <c r="A179" s="1" t="s">
        <v>109</v>
      </c>
      <c r="B179" s="1" t="s">
        <v>110</v>
      </c>
      <c r="C179" s="47"/>
      <c r="D179" s="47"/>
      <c r="E179" s="71"/>
      <c r="F179" s="71"/>
      <c r="G179" s="71"/>
      <c r="H179" s="72"/>
    </row>
    <row r="180" spans="1:8" x14ac:dyDescent="0.25">
      <c r="A180" s="1" t="s">
        <v>111</v>
      </c>
      <c r="B180" s="1" t="s">
        <v>112</v>
      </c>
      <c r="C180" s="47"/>
      <c r="D180" s="47"/>
      <c r="E180" s="71"/>
      <c r="F180" s="71"/>
      <c r="G180" s="71"/>
      <c r="H180" s="72"/>
    </row>
    <row r="181" spans="1:8" x14ac:dyDescent="0.25">
      <c r="A181" s="1" t="s">
        <v>113</v>
      </c>
      <c r="B181" s="1" t="s">
        <v>114</v>
      </c>
      <c r="C181" s="47"/>
      <c r="D181" s="47"/>
      <c r="E181" s="71"/>
      <c r="F181" s="71"/>
      <c r="G181" s="71"/>
      <c r="H181" s="72"/>
    </row>
    <row r="182" spans="1:8" x14ac:dyDescent="0.25">
      <c r="A182" s="1" t="s">
        <v>115</v>
      </c>
      <c r="B182" s="1" t="s">
        <v>116</v>
      </c>
      <c r="C182" s="47"/>
      <c r="D182" s="47"/>
      <c r="E182" s="71"/>
      <c r="F182" s="71"/>
      <c r="G182" s="71"/>
      <c r="H182" s="72"/>
    </row>
    <row r="183" spans="1:8" x14ac:dyDescent="0.25">
      <c r="A183" s="1" t="s">
        <v>138</v>
      </c>
      <c r="B183" s="1" t="s">
        <v>117</v>
      </c>
      <c r="C183" s="47"/>
      <c r="D183" s="47"/>
      <c r="E183" s="71"/>
      <c r="F183" s="71"/>
      <c r="G183" s="71"/>
      <c r="H183" s="72"/>
    </row>
  </sheetData>
  <mergeCells count="1">
    <mergeCell ref="A1:H1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2022-02-15T12:18:59Z</cp:lastPrinted>
  <dcterms:created xsi:type="dcterms:W3CDTF">2021-10-07T11:43:02Z</dcterms:created>
  <dcterms:modified xsi:type="dcterms:W3CDTF">2022-02-15T12:19:03Z</dcterms:modified>
</cp:coreProperties>
</file>