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A:\2024\39_2024_Zarządzanie i pełnienie zastępstwa inwestycyjnego dla nieruchomości\PUBLIKACJA\"/>
    </mc:Choice>
  </mc:AlternateContent>
  <xr:revisionPtr revIDLastSave="0" documentId="8_{A8103CB6-4D3B-41F5-B7AB-13A5D47C2F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spółwłasność 11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29" i="1" l="1"/>
  <c r="S17" i="1" l="1"/>
  <c r="G17" i="1"/>
  <c r="L17" i="1" l="1"/>
  <c r="K17" i="1"/>
  <c r="D17" i="1" l="1"/>
  <c r="J13" i="1" l="1"/>
  <c r="F13" i="1"/>
  <c r="J14" i="1" l="1"/>
  <c r="N17" i="1" l="1"/>
  <c r="M17" i="1" l="1"/>
  <c r="F17" i="1" l="1"/>
  <c r="J8" i="1" l="1"/>
  <c r="J15" i="1" l="1"/>
  <c r="J10" i="1" l="1"/>
  <c r="J11" i="1" l="1"/>
  <c r="I11" i="1" l="1"/>
  <c r="I8" i="1" l="1"/>
  <c r="H17" i="1"/>
  <c r="I10" i="1"/>
  <c r="D29" i="1" l="1"/>
  <c r="H29" i="1" s="1"/>
  <c r="D22" i="1"/>
  <c r="K20" i="1" s="1"/>
  <c r="F28" i="1"/>
  <c r="D28" i="1"/>
  <c r="D26" i="1"/>
  <c r="I15" i="1"/>
  <c r="I14" i="1"/>
  <c r="I13" i="1"/>
  <c r="J17" i="1"/>
  <c r="D20" i="1"/>
  <c r="H28" i="1" l="1"/>
  <c r="I17" i="1"/>
  <c r="D19" i="1"/>
  <c r="K19" i="1" s="1"/>
  <c r="D24" i="1"/>
  <c r="D21" i="1" l="1"/>
  <c r="D25" i="1" s="1"/>
</calcChain>
</file>

<file path=xl/sharedStrings.xml><?xml version="1.0" encoding="utf-8"?>
<sst xmlns="http://schemas.openxmlformats.org/spreadsheetml/2006/main" count="90" uniqueCount="86">
  <si>
    <t xml:space="preserve"> </t>
  </si>
  <si>
    <t>LP.</t>
  </si>
  <si>
    <t>Adres nieruchomości</t>
  </si>
  <si>
    <t>ilość lokali mieszk. oczynsz.</t>
  </si>
  <si>
    <t>Ilość lokali wyłączonych z użytkowania</t>
  </si>
  <si>
    <t>Pow.mieszk. wyłączona z użytkowania</t>
  </si>
  <si>
    <t>ilość lok.uż.</t>
  </si>
  <si>
    <t>ilość garaży</t>
  </si>
  <si>
    <t>Numer działki</t>
  </si>
  <si>
    <t>Udział Gminy</t>
  </si>
  <si>
    <t>Podstawa prawna</t>
  </si>
  <si>
    <t>Nr inwentarzowy budynków mieszkalnych</t>
  </si>
  <si>
    <t>ilość lokali</t>
  </si>
  <si>
    <t>1/2</t>
  </si>
  <si>
    <t>Garncarska    21</t>
  </si>
  <si>
    <t>1928    1950</t>
  </si>
  <si>
    <t>1-983                1-1127</t>
  </si>
  <si>
    <t>Piastowska     3</t>
  </si>
  <si>
    <t>1-961</t>
  </si>
  <si>
    <t>299/1</t>
  </si>
  <si>
    <t>Roosevelta    29</t>
  </si>
  <si>
    <t>1-754/199</t>
  </si>
  <si>
    <t>Topolowa        5</t>
  </si>
  <si>
    <t>1-134/257</t>
  </si>
  <si>
    <t>18/24</t>
  </si>
  <si>
    <t>Wojska Polskiego 44</t>
  </si>
  <si>
    <t>1-654/039                 1-653/038</t>
  </si>
  <si>
    <t>104/1</t>
  </si>
  <si>
    <t>120563/125810</t>
  </si>
  <si>
    <t>104/2</t>
  </si>
  <si>
    <t>583/1000</t>
  </si>
  <si>
    <t>RAZEM :</t>
  </si>
  <si>
    <t>pow.mieszkalna wyłączona z użytkowania</t>
  </si>
  <si>
    <t>ogółem pow.lokali  mieszkalnych</t>
  </si>
  <si>
    <t>ogółem pow.lokali  użytkowych</t>
  </si>
  <si>
    <t>ogółem  pow.wydzierżawiona</t>
  </si>
  <si>
    <t>ilość budynków</t>
  </si>
  <si>
    <t>oczynszowanych</t>
  </si>
  <si>
    <t>ogółem</t>
  </si>
  <si>
    <t>mieszkalnych</t>
  </si>
  <si>
    <t>użytkowych</t>
  </si>
  <si>
    <t xml:space="preserve">Dąbrowskiego 5 </t>
  </si>
  <si>
    <t>1-942</t>
  </si>
  <si>
    <t>56/2</t>
  </si>
  <si>
    <t>56/3 56/4</t>
  </si>
  <si>
    <t>130156/221809</t>
  </si>
  <si>
    <t>Krak. Przedm.  30</t>
  </si>
  <si>
    <t>390/5 390/6</t>
  </si>
  <si>
    <t>1/4</t>
  </si>
  <si>
    <t>1-943               1-1013</t>
  </si>
  <si>
    <t>1-1012</t>
  </si>
  <si>
    <t>nr inwent garaży</t>
  </si>
  <si>
    <t>1-1021</t>
  </si>
  <si>
    <t>1-158/275</t>
  </si>
  <si>
    <t>1-1055        1-1056</t>
  </si>
  <si>
    <t>1-1016       1-1017              1-1020</t>
  </si>
  <si>
    <t>wył. z uż.</t>
  </si>
  <si>
    <t>PT1P/00012691/3</t>
  </si>
  <si>
    <t>PT1P/00008720/5</t>
  </si>
  <si>
    <t>obręb</t>
  </si>
  <si>
    <t>1-984                     1-1128       8-469</t>
  </si>
  <si>
    <t>PT1P/00009914/9</t>
  </si>
  <si>
    <t xml:space="preserve">PT1P/00081552/1 </t>
  </si>
  <si>
    <t>PT1P/00002742/3</t>
  </si>
  <si>
    <t>PT1P/00000980/9</t>
  </si>
  <si>
    <t>PT1P/00000858/5</t>
  </si>
  <si>
    <t>PT1P/00021972/3</t>
  </si>
  <si>
    <t>PT1P000 68942/5</t>
  </si>
  <si>
    <t>1-22008</t>
  </si>
  <si>
    <t>Rok budowy</t>
  </si>
  <si>
    <t>Nieruchomości stanowiące współwłasność Miasta Piotrków Trybunalski i innych osób, dotychczas pozostające w zarządzie Miasta lub podmiotów działających na jej zlecenie.</t>
  </si>
  <si>
    <t>Ilość bud.</t>
  </si>
  <si>
    <t>nr inwentarzony budynków gosp., komórek</t>
  </si>
  <si>
    <r>
      <t>Pow. oczynsz. (11+12)        m</t>
    </r>
    <r>
      <rPr>
        <b/>
        <vertAlign val="superscript"/>
        <sz val="6"/>
        <rFont val="Arial CE"/>
        <charset val="238"/>
      </rPr>
      <t>2</t>
    </r>
  </si>
  <si>
    <r>
      <t>Pow. oczynsz. lok. mieszk.  m</t>
    </r>
    <r>
      <rPr>
        <b/>
        <vertAlign val="superscript"/>
        <sz val="6"/>
        <rFont val="Arial CE"/>
        <charset val="238"/>
      </rPr>
      <t>2</t>
    </r>
  </si>
  <si>
    <r>
      <t xml:space="preserve">  Pow.         garaży   m</t>
    </r>
    <r>
      <rPr>
        <b/>
        <vertAlign val="superscript"/>
        <sz val="6"/>
        <rFont val="Arial CE"/>
        <charset val="238"/>
      </rPr>
      <t>2</t>
    </r>
  </si>
  <si>
    <r>
      <t>Pow. oczynsz. lok. użytk.  m</t>
    </r>
    <r>
      <rPr>
        <b/>
        <vertAlign val="superscript"/>
        <sz val="6"/>
        <rFont val="Arial CE"/>
        <charset val="238"/>
      </rPr>
      <t>2</t>
    </r>
  </si>
  <si>
    <r>
      <t>Pow. działki       m</t>
    </r>
    <r>
      <rPr>
        <b/>
        <vertAlign val="superscript"/>
        <sz val="6"/>
        <rFont val="Arial CE"/>
        <charset val="238"/>
      </rPr>
      <t>2</t>
    </r>
  </si>
  <si>
    <t>pow.oczynszowana lokali użytkowych</t>
  </si>
  <si>
    <t>pow.lokali użytkowych wyłączonych z użytk.</t>
  </si>
  <si>
    <t>OGÓŁEM pow. oczynszowa lokali mieszk.</t>
  </si>
  <si>
    <t>pow. oczynszowana garaży</t>
  </si>
  <si>
    <t>pow. oczynszowa lokali użytkowych</t>
  </si>
  <si>
    <t>pow. oczynszowa lokali mieszkalnych</t>
  </si>
  <si>
    <t>wg. stanu na dzień 30.11.2024 r.</t>
  </si>
  <si>
    <r>
      <rPr>
        <b/>
        <sz val="9"/>
        <rFont val="Arial CE"/>
        <charset val="238"/>
      </rPr>
      <t xml:space="preserve">Załącznik Nr 2 </t>
    </r>
    <r>
      <rPr>
        <sz val="9"/>
        <rFont val="Arial CE"/>
        <charset val="238"/>
      </rPr>
      <t>do umowy         Nr ………… z dnia                 ……………………….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</si>
</sst>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sz val="10"/>
      <name val="Arial CE"/>
      <charset val="238"/>
    </font>
    <font>
      <sz val="14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6"/>
      <name val="Arial CE"/>
      <charset val="238"/>
    </font>
    <font>
      <sz val="6"/>
      <name val="Arial CE"/>
      <charset val="238"/>
    </font>
    <font>
      <b/>
      <vertAlign val="superscript"/>
      <sz val="6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sz val="8"/>
      <color indexed="8"/>
      <name val="Arial CE"/>
      <charset val="238"/>
    </font>
    <font>
      <sz val="7"/>
      <name val="Arial CE"/>
      <charset val="238"/>
    </font>
    <font>
      <b/>
      <sz val="8"/>
      <name val="Arial CE"/>
      <family val="2"/>
      <charset val="238"/>
    </font>
    <font>
      <b/>
      <sz val="9"/>
      <name val="Arial CE"/>
      <charset val="238"/>
    </font>
    <font>
      <sz val="7"/>
      <color indexed="8"/>
      <name val="Arial CE"/>
      <charset val="238"/>
    </font>
    <font>
      <b/>
      <sz val="7"/>
      <color indexed="8"/>
      <name val="Arial CE"/>
      <charset val="238"/>
    </font>
    <font>
      <b/>
      <sz val="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11" fillId="0" borderId="0" xfId="0" applyFont="1"/>
    <xf numFmtId="0" fontId="3" fillId="0" borderId="0" xfId="0" applyFont="1"/>
    <xf numFmtId="0" fontId="3" fillId="0" borderId="3" xfId="0" applyFont="1" applyBorder="1" applyAlignment="1">
      <alignment horizontal="right" vertical="center" wrapText="1"/>
    </xf>
    <xf numFmtId="1" fontId="3" fillId="2" borderId="3" xfId="0" applyNumberFormat="1" applyFont="1" applyFill="1" applyBorder="1" applyAlignment="1">
      <alignment horizontal="right" vertical="center" wrapText="1"/>
    </xf>
    <xf numFmtId="0" fontId="3" fillId="0" borderId="3" xfId="0" quotePrefix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1" fontId="12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vertical="center"/>
    </xf>
    <xf numFmtId="4" fontId="3" fillId="2" borderId="3" xfId="0" applyNumberFormat="1" applyFont="1" applyFill="1" applyBorder="1" applyAlignment="1">
      <alignment vertical="center"/>
    </xf>
    <xf numFmtId="0" fontId="10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right" vertical="center" wrapText="1"/>
    </xf>
    <xf numFmtId="0" fontId="5" fillId="5" borderId="3" xfId="0" applyFont="1" applyFill="1" applyBorder="1" applyAlignment="1">
      <alignment horizontal="right" vertical="center" wrapText="1"/>
    </xf>
    <xf numFmtId="1" fontId="13" fillId="5" borderId="3" xfId="0" applyNumberFormat="1" applyFont="1" applyFill="1" applyBorder="1" applyAlignment="1">
      <alignment horizontal="right" vertical="center"/>
    </xf>
    <xf numFmtId="1" fontId="13" fillId="5" borderId="3" xfId="0" applyNumberFormat="1" applyFont="1" applyFill="1" applyBorder="1" applyAlignment="1">
      <alignment horizontal="center" vertical="center"/>
    </xf>
    <xf numFmtId="4" fontId="13" fillId="5" borderId="3" xfId="0" applyNumberFormat="1" applyFont="1" applyFill="1" applyBorder="1" applyAlignment="1">
      <alignment horizontal="right" vertical="center"/>
    </xf>
    <xf numFmtId="4" fontId="13" fillId="5" borderId="3" xfId="0" applyNumberFormat="1" applyFont="1" applyFill="1" applyBorder="1" applyAlignment="1">
      <alignment vertical="center"/>
    </xf>
    <xf numFmtId="2" fontId="13" fillId="5" borderId="3" xfId="0" applyNumberFormat="1" applyFont="1" applyFill="1" applyBorder="1" applyAlignment="1">
      <alignment horizontal="center" vertical="center"/>
    </xf>
    <xf numFmtId="4" fontId="13" fillId="5" borderId="3" xfId="0" applyNumberFormat="1" applyFont="1" applyFill="1" applyBorder="1" applyAlignment="1">
      <alignment horizontal="center" vertical="center"/>
    </xf>
    <xf numFmtId="1" fontId="13" fillId="5" borderId="3" xfId="0" applyNumberFormat="1" applyFont="1" applyFill="1" applyBorder="1" applyAlignment="1">
      <alignment horizontal="right" vertical="center" wrapText="1"/>
    </xf>
    <xf numFmtId="3" fontId="13" fillId="5" borderId="3" xfId="0" applyNumberFormat="1" applyFont="1" applyFill="1" applyBorder="1" applyAlignment="1">
      <alignment horizontal="right" vertical="center"/>
    </xf>
    <xf numFmtId="0" fontId="9" fillId="5" borderId="3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/>
    </xf>
    <xf numFmtId="0" fontId="0" fillId="5" borderId="0" xfId="0" applyFill="1"/>
    <xf numFmtId="0" fontId="5" fillId="0" borderId="0" xfId="0" applyFont="1"/>
    <xf numFmtId="0" fontId="3" fillId="0" borderId="3" xfId="0" applyFont="1" applyBorder="1" applyAlignment="1">
      <alignment vertical="center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1" fontId="3" fillId="0" borderId="0" xfId="0" applyNumberFormat="1" applyFont="1" applyAlignment="1">
      <alignment horizontal="right" vertical="center" wrapText="1"/>
    </xf>
    <xf numFmtId="1" fontId="3" fillId="0" borderId="5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" fontId="3" fillId="2" borderId="3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1" fontId="3" fillId="2" borderId="3" xfId="0" applyNumberFormat="1" applyFont="1" applyFill="1" applyBorder="1" applyAlignment="1">
      <alignment vertical="center"/>
    </xf>
    <xf numFmtId="4" fontId="3" fillId="0" borderId="3" xfId="0" quotePrefix="1" applyNumberFormat="1" applyFont="1" applyBorder="1" applyAlignment="1">
      <alignment horizontal="right" vertical="center"/>
    </xf>
    <xf numFmtId="1" fontId="3" fillId="0" borderId="3" xfId="0" quotePrefix="1" applyNumberFormat="1" applyFont="1" applyBorder="1" applyAlignment="1">
      <alignment horizontal="right" vertical="center"/>
    </xf>
    <xf numFmtId="1" fontId="3" fillId="0" borderId="3" xfId="0" quotePrefix="1" applyNumberFormat="1" applyFont="1" applyBorder="1" applyAlignment="1">
      <alignment horizontal="right" vertical="center" wrapText="1"/>
    </xf>
    <xf numFmtId="0" fontId="3" fillId="0" borderId="3" xfId="0" quotePrefix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wrapText="1"/>
    </xf>
    <xf numFmtId="3" fontId="3" fillId="0" borderId="3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4" fontId="3" fillId="0" borderId="3" xfId="0" quotePrefix="1" applyNumberFormat="1" applyFont="1" applyBorder="1" applyAlignment="1">
      <alignment horizontal="center" vertical="center"/>
    </xf>
    <xf numFmtId="4" fontId="3" fillId="0" borderId="3" xfId="0" quotePrefix="1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4" fontId="3" fillId="0" borderId="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5" fillId="0" borderId="3" xfId="0" applyFont="1" applyBorder="1" applyAlignment="1">
      <alignment wrapText="1"/>
    </xf>
    <xf numFmtId="0" fontId="12" fillId="0" borderId="16" xfId="0" applyFont="1" applyBorder="1"/>
    <xf numFmtId="0" fontId="15" fillId="0" borderId="17" xfId="0" applyFont="1" applyBorder="1" applyAlignment="1">
      <alignment vertical="center" wrapText="1"/>
    </xf>
    <xf numFmtId="0" fontId="15" fillId="4" borderId="3" xfId="0" applyFont="1" applyFill="1" applyBorder="1" applyAlignment="1">
      <alignment vertical="center" wrapText="1"/>
    </xf>
    <xf numFmtId="0" fontId="15" fillId="4" borderId="3" xfId="0" applyFont="1" applyFill="1" applyBorder="1" applyAlignment="1">
      <alignment wrapText="1"/>
    </xf>
    <xf numFmtId="0" fontId="15" fillId="0" borderId="17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 applyAlignment="1">
      <alignment horizontal="center"/>
    </xf>
    <xf numFmtId="0" fontId="12" fillId="0" borderId="0" xfId="0" applyFont="1"/>
    <xf numFmtId="2" fontId="16" fillId="5" borderId="2" xfId="0" applyNumberFormat="1" applyFont="1" applyFill="1" applyBorder="1" applyAlignment="1">
      <alignment vertical="center" wrapText="1"/>
    </xf>
    <xf numFmtId="2" fontId="15" fillId="5" borderId="7" xfId="0" applyNumberFormat="1" applyFont="1" applyFill="1" applyBorder="1" applyAlignment="1">
      <alignment wrapText="1"/>
    </xf>
    <xf numFmtId="2" fontId="15" fillId="4" borderId="3" xfId="0" applyNumberFormat="1" applyFont="1" applyFill="1" applyBorder="1" applyAlignment="1">
      <alignment vertical="center" wrapText="1"/>
    </xf>
    <xf numFmtId="2" fontId="15" fillId="4" borderId="8" xfId="0" applyNumberFormat="1" applyFont="1" applyFill="1" applyBorder="1" applyAlignment="1">
      <alignment wrapText="1"/>
    </xf>
    <xf numFmtId="0" fontId="12" fillId="0" borderId="8" xfId="0" applyFont="1" applyBorder="1" applyAlignment="1">
      <alignment horizontal="center"/>
    </xf>
    <xf numFmtId="1" fontId="12" fillId="0" borderId="8" xfId="0" applyNumberFormat="1" applyFont="1" applyBorder="1"/>
    <xf numFmtId="1" fontId="12" fillId="0" borderId="9" xfId="0" applyNumberFormat="1" applyFont="1" applyBorder="1"/>
    <xf numFmtId="1" fontId="12" fillId="0" borderId="8" xfId="0" applyNumberFormat="1" applyFont="1" applyBorder="1" applyAlignment="1">
      <alignment horizontal="center"/>
    </xf>
    <xf numFmtId="1" fontId="12" fillId="0" borderId="16" xfId="0" applyNumberFormat="1" applyFont="1" applyBorder="1"/>
    <xf numFmtId="2" fontId="15" fillId="4" borderId="3" xfId="0" applyNumberFormat="1" applyFont="1" applyFill="1" applyBorder="1" applyAlignment="1">
      <alignment vertical="center"/>
    </xf>
    <xf numFmtId="2" fontId="15" fillId="4" borderId="8" xfId="0" applyNumberFormat="1" applyFont="1" applyFill="1" applyBorder="1"/>
    <xf numFmtId="0" fontId="12" fillId="0" borderId="8" xfId="0" applyFont="1" applyBorder="1"/>
    <xf numFmtId="1" fontId="12" fillId="0" borderId="3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/>
    </xf>
    <xf numFmtId="3" fontId="3" fillId="0" borderId="5" xfId="0" applyNumberFormat="1" applyFont="1" applyBorder="1" applyAlignment="1">
      <alignment vertical="center"/>
    </xf>
    <xf numFmtId="12" fontId="3" fillId="0" borderId="5" xfId="0" quotePrefix="1" applyNumberFormat="1" applyFont="1" applyBorder="1" applyAlignment="1">
      <alignment horizontal="right" vertical="center"/>
    </xf>
    <xf numFmtId="0" fontId="16" fillId="5" borderId="3" xfId="0" applyFont="1" applyFill="1" applyBorder="1" applyAlignment="1">
      <alignment vertical="center" wrapText="1"/>
    </xf>
    <xf numFmtId="0" fontId="16" fillId="5" borderId="3" xfId="0" applyFont="1" applyFill="1" applyBorder="1" applyAlignment="1">
      <alignment wrapText="1"/>
    </xf>
    <xf numFmtId="4" fontId="12" fillId="0" borderId="3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10" fillId="0" borderId="10" xfId="0" applyNumberFormat="1" applyFont="1" applyBorder="1" applyAlignment="1">
      <alignment horizontal="center" vertical="center"/>
    </xf>
    <xf numFmtId="1" fontId="10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1" fontId="15" fillId="4" borderId="8" xfId="0" applyNumberFormat="1" applyFont="1" applyFill="1" applyBorder="1"/>
    <xf numFmtId="0" fontId="12" fillId="0" borderId="9" xfId="0" applyFont="1" applyBorder="1"/>
    <xf numFmtId="4" fontId="15" fillId="0" borderId="3" xfId="0" applyNumberFormat="1" applyFont="1" applyBorder="1"/>
    <xf numFmtId="4" fontId="16" fillId="5" borderId="8" xfId="0" applyNumberFormat="1" applyFont="1" applyFill="1" applyBorder="1"/>
    <xf numFmtId="4" fontId="17" fillId="5" borderId="9" xfId="0" applyNumberFormat="1" applyFont="1" applyFill="1" applyBorder="1"/>
    <xf numFmtId="0" fontId="15" fillId="4" borderId="8" xfId="0" applyFont="1" applyFill="1" applyBorder="1"/>
    <xf numFmtId="0" fontId="15" fillId="4" borderId="9" xfId="0" applyFont="1" applyFill="1" applyBorder="1"/>
    <xf numFmtId="0" fontId="15" fillId="4" borderId="8" xfId="0" applyFont="1" applyFill="1" applyBorder="1" applyAlignment="1">
      <alignment horizontal="right"/>
    </xf>
    <xf numFmtId="0" fontId="12" fillId="0" borderId="9" xfId="0" applyFont="1" applyBorder="1" applyAlignment="1">
      <alignment horizontal="right"/>
    </xf>
    <xf numFmtId="0" fontId="0" fillId="0" borderId="0" xfId="0" applyAlignment="1">
      <alignment horizontal="center" vertical="center"/>
    </xf>
    <xf numFmtId="0" fontId="15" fillId="4" borderId="8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4" fontId="16" fillId="5" borderId="3" xfId="0" applyNumberFormat="1" applyFont="1" applyFill="1" applyBorder="1" applyAlignment="1">
      <alignment vertical="center"/>
    </xf>
    <xf numFmtId="0" fontId="15" fillId="0" borderId="8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9"/>
  <sheetViews>
    <sheetView tabSelected="1" zoomScaleNormal="100" workbookViewId="0">
      <selection activeCell="F46" sqref="F46"/>
    </sheetView>
  </sheetViews>
  <sheetFormatPr defaultRowHeight="12.75" x14ac:dyDescent="0.2"/>
  <cols>
    <col min="1" max="1" width="3.140625" customWidth="1"/>
    <col min="2" max="2" width="17.85546875" customWidth="1"/>
    <col min="3" max="3" width="5.7109375" customWidth="1"/>
    <col min="4" max="4" width="4" customWidth="1"/>
    <col min="5" max="5" width="8.5703125" customWidth="1"/>
    <col min="6" max="6" width="5.85546875" style="2" customWidth="1"/>
    <col min="7" max="7" width="4.140625" style="2" customWidth="1"/>
    <col min="8" max="8" width="7.5703125" style="2" customWidth="1"/>
    <col min="9" max="9" width="7.42578125" customWidth="1"/>
    <col min="10" max="10" width="8.140625" customWidth="1"/>
    <col min="11" max="11" width="5.85546875" customWidth="1"/>
    <col min="12" max="12" width="4.42578125" style="3" customWidth="1"/>
    <col min="13" max="13" width="5" customWidth="1"/>
    <col min="14" max="14" width="4.28515625" customWidth="1"/>
    <col min="15" max="15" width="5.5703125" customWidth="1"/>
    <col min="16" max="16" width="8.140625" customWidth="1"/>
    <col min="17" max="17" width="3.85546875" bestFit="1" customWidth="1"/>
    <col min="18" max="18" width="6.28515625" customWidth="1"/>
    <col min="19" max="19" width="6.5703125" customWidth="1"/>
    <col min="20" max="20" width="10.28515625" customWidth="1"/>
    <col min="21" max="21" width="14.85546875" customWidth="1"/>
  </cols>
  <sheetData>
    <row r="1" spans="1:22" ht="11.45" customHeight="1" x14ac:dyDescent="0.25">
      <c r="A1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"/>
      <c r="O1" s="1"/>
      <c r="P1" s="1"/>
      <c r="Q1" s="1"/>
      <c r="T1" s="120" t="s">
        <v>85</v>
      </c>
      <c r="U1" s="120"/>
    </row>
    <row r="2" spans="1:22" ht="43.5" customHeight="1" x14ac:dyDescent="0.2">
      <c r="A2" s="118" t="s">
        <v>70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81"/>
      <c r="T2" s="120"/>
      <c r="U2" s="120"/>
    </row>
    <row r="3" spans="1:22" ht="15" customHeight="1" x14ac:dyDescent="0.2">
      <c r="A3" s="79"/>
      <c r="B3" s="80"/>
      <c r="C3" s="80"/>
      <c r="D3" s="80"/>
      <c r="E3" s="80"/>
      <c r="F3" s="80"/>
      <c r="G3" s="152" t="s">
        <v>84</v>
      </c>
      <c r="H3" s="152"/>
      <c r="I3" s="152"/>
      <c r="J3" s="152"/>
      <c r="K3" s="152"/>
      <c r="L3" s="152"/>
      <c r="M3" s="80"/>
      <c r="N3" s="80"/>
      <c r="O3" s="80"/>
      <c r="P3" s="80"/>
      <c r="Q3" s="80"/>
      <c r="R3" s="80"/>
      <c r="S3" s="81"/>
      <c r="T3" s="84"/>
      <c r="U3" s="84"/>
    </row>
    <row r="4" spans="1:22" ht="12" customHeight="1" x14ac:dyDescent="0.2">
      <c r="A4" s="79"/>
      <c r="B4" s="80"/>
      <c r="C4" s="80"/>
      <c r="D4" s="80"/>
      <c r="E4" s="80"/>
      <c r="F4" s="80"/>
      <c r="G4" s="77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1"/>
      <c r="T4" s="82"/>
      <c r="U4" s="82"/>
    </row>
    <row r="5" spans="1:22" ht="12.75" customHeight="1" x14ac:dyDescent="0.2">
      <c r="A5" s="121" t="s">
        <v>1</v>
      </c>
      <c r="B5" s="121" t="s">
        <v>2</v>
      </c>
      <c r="C5" s="4"/>
      <c r="D5" s="121" t="s">
        <v>71</v>
      </c>
      <c r="E5" s="4"/>
      <c r="F5" s="128" t="s">
        <v>3</v>
      </c>
      <c r="G5" s="130" t="s">
        <v>4</v>
      </c>
      <c r="H5" s="132" t="s">
        <v>5</v>
      </c>
      <c r="I5" s="121" t="s">
        <v>73</v>
      </c>
      <c r="J5" s="121" t="s">
        <v>74</v>
      </c>
      <c r="K5" s="121" t="s">
        <v>76</v>
      </c>
      <c r="L5" s="128" t="s">
        <v>6</v>
      </c>
      <c r="M5" s="121" t="s">
        <v>75</v>
      </c>
      <c r="N5" s="121" t="s">
        <v>7</v>
      </c>
      <c r="O5" s="4"/>
      <c r="P5" s="4"/>
      <c r="Q5" s="121" t="s">
        <v>59</v>
      </c>
      <c r="R5" s="121" t="s">
        <v>8</v>
      </c>
      <c r="S5" s="121" t="s">
        <v>77</v>
      </c>
      <c r="T5" s="121" t="s">
        <v>9</v>
      </c>
      <c r="U5" s="121" t="s">
        <v>10</v>
      </c>
    </row>
    <row r="6" spans="1:22" ht="54" customHeight="1" x14ac:dyDescent="0.2">
      <c r="A6" s="122"/>
      <c r="B6" s="122"/>
      <c r="C6" s="5" t="s">
        <v>69</v>
      </c>
      <c r="D6" s="122"/>
      <c r="E6" s="5" t="s">
        <v>11</v>
      </c>
      <c r="F6" s="129"/>
      <c r="G6" s="131"/>
      <c r="H6" s="133"/>
      <c r="I6" s="122"/>
      <c r="J6" s="122"/>
      <c r="K6" s="122"/>
      <c r="L6" s="129"/>
      <c r="M6" s="122"/>
      <c r="N6" s="122"/>
      <c r="O6" s="5" t="s">
        <v>51</v>
      </c>
      <c r="P6" s="5" t="s">
        <v>72</v>
      </c>
      <c r="Q6" s="122"/>
      <c r="R6" s="122"/>
      <c r="S6" s="122"/>
      <c r="T6" s="122"/>
      <c r="U6" s="122"/>
      <c r="V6" s="6"/>
    </row>
    <row r="7" spans="1:22" s="22" customFormat="1" ht="11.45" customHeight="1" x14ac:dyDescent="0.2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9">
        <v>6</v>
      </c>
      <c r="G7" s="19">
        <v>9</v>
      </c>
      <c r="H7" s="19">
        <v>10</v>
      </c>
      <c r="I7" s="18">
        <v>11</v>
      </c>
      <c r="J7" s="18">
        <v>12</v>
      </c>
      <c r="K7" s="18">
        <v>13</v>
      </c>
      <c r="L7" s="19">
        <v>14</v>
      </c>
      <c r="M7" s="18">
        <v>15</v>
      </c>
      <c r="N7" s="18">
        <v>16</v>
      </c>
      <c r="O7" s="18">
        <v>17</v>
      </c>
      <c r="P7" s="18">
        <v>18</v>
      </c>
      <c r="Q7" s="18"/>
      <c r="R7" s="18">
        <v>19</v>
      </c>
      <c r="S7" s="18">
        <v>20</v>
      </c>
      <c r="T7" s="20">
        <v>21</v>
      </c>
      <c r="U7" s="21">
        <v>22</v>
      </c>
    </row>
    <row r="8" spans="1:22" ht="17.25" customHeight="1" x14ac:dyDescent="0.2">
      <c r="A8" s="123">
        <v>1</v>
      </c>
      <c r="B8" s="125" t="s">
        <v>41</v>
      </c>
      <c r="C8" s="49">
        <v>1965</v>
      </c>
      <c r="D8" s="50">
        <v>1</v>
      </c>
      <c r="E8" s="10" t="s">
        <v>42</v>
      </c>
      <c r="F8" s="73">
        <v>21</v>
      </c>
      <c r="G8" s="52"/>
      <c r="H8" s="52" t="s">
        <v>0</v>
      </c>
      <c r="I8" s="53">
        <f>J8</f>
        <v>878.62</v>
      </c>
      <c r="J8" s="53">
        <f>864.93+7.07+6.62</f>
        <v>878.62</v>
      </c>
      <c r="K8" s="54"/>
      <c r="L8" s="54"/>
      <c r="M8" s="55"/>
      <c r="N8" s="56"/>
      <c r="O8" s="24"/>
      <c r="P8" s="57" t="s">
        <v>50</v>
      </c>
      <c r="Q8" s="10">
        <v>22</v>
      </c>
      <c r="R8" s="14" t="s">
        <v>43</v>
      </c>
      <c r="S8" s="48">
        <v>1256</v>
      </c>
      <c r="T8" s="58" t="s">
        <v>45</v>
      </c>
      <c r="U8" s="10" t="s">
        <v>61</v>
      </c>
    </row>
    <row r="9" spans="1:22" s="47" customFormat="1" ht="21.75" customHeight="1" x14ac:dyDescent="0.2">
      <c r="A9" s="124"/>
      <c r="B9" s="126"/>
      <c r="C9" s="59"/>
      <c r="D9" s="52"/>
      <c r="E9" s="59"/>
      <c r="F9" s="51"/>
      <c r="G9" s="52"/>
      <c r="H9" s="52"/>
      <c r="I9" s="53"/>
      <c r="J9" s="53" t="s">
        <v>0</v>
      </c>
      <c r="K9" s="54"/>
      <c r="L9" s="54"/>
      <c r="M9" s="55">
        <v>33.130000000000003</v>
      </c>
      <c r="N9" s="56">
        <v>2</v>
      </c>
      <c r="O9" s="60" t="s">
        <v>49</v>
      </c>
      <c r="P9" s="13"/>
      <c r="Q9" s="13"/>
      <c r="R9" s="10" t="s">
        <v>44</v>
      </c>
      <c r="S9" s="61">
        <v>40</v>
      </c>
      <c r="T9" s="62"/>
      <c r="U9" s="10" t="s">
        <v>62</v>
      </c>
    </row>
    <row r="10" spans="1:22" ht="35.25" customHeight="1" x14ac:dyDescent="0.2">
      <c r="A10" s="23">
        <v>2</v>
      </c>
      <c r="B10" s="48" t="s">
        <v>14</v>
      </c>
      <c r="C10" s="10" t="s">
        <v>15</v>
      </c>
      <c r="D10" s="10">
        <v>1</v>
      </c>
      <c r="E10" s="10" t="s">
        <v>16</v>
      </c>
      <c r="F10" s="27">
        <v>10</v>
      </c>
      <c r="G10" s="24"/>
      <c r="H10" s="25"/>
      <c r="I10" s="26">
        <f t="shared" ref="I10:I14" si="0">J10+K10</f>
        <v>432.18000000000006</v>
      </c>
      <c r="J10" s="26">
        <f>489.81-35.4-19.5-1.71-1.02</f>
        <v>432.18000000000006</v>
      </c>
      <c r="K10" s="26"/>
      <c r="L10" s="27"/>
      <c r="M10" s="25"/>
      <c r="N10" s="28"/>
      <c r="O10" s="25"/>
      <c r="P10" s="83" t="s">
        <v>60</v>
      </c>
      <c r="Q10" s="10">
        <v>21</v>
      </c>
      <c r="R10" s="13">
        <v>248</v>
      </c>
      <c r="S10" s="29">
        <v>1263</v>
      </c>
      <c r="T10" s="12" t="s">
        <v>13</v>
      </c>
      <c r="U10" s="13" t="s">
        <v>63</v>
      </c>
    </row>
    <row r="11" spans="1:22" s="9" customFormat="1" ht="21.75" customHeight="1" x14ac:dyDescent="0.2">
      <c r="A11" s="17">
        <v>3</v>
      </c>
      <c r="B11" s="48" t="s">
        <v>46</v>
      </c>
      <c r="C11" s="13">
        <v>1960</v>
      </c>
      <c r="D11" s="63">
        <v>1</v>
      </c>
      <c r="E11" s="11" t="s">
        <v>68</v>
      </c>
      <c r="F11" s="74">
        <v>3</v>
      </c>
      <c r="G11" s="64">
        <v>1</v>
      </c>
      <c r="H11" s="65">
        <v>35.85</v>
      </c>
      <c r="I11" s="26">
        <f t="shared" si="0"/>
        <v>129.59</v>
      </c>
      <c r="J11" s="30">
        <f>168.59-H11-3.15</f>
        <v>129.59</v>
      </c>
      <c r="K11" s="66"/>
      <c r="L11" s="67"/>
      <c r="M11" s="68"/>
      <c r="N11" s="68"/>
      <c r="O11" s="68"/>
      <c r="P11" s="69"/>
      <c r="Q11" s="70">
        <v>21</v>
      </c>
      <c r="R11" s="10" t="s">
        <v>47</v>
      </c>
      <c r="S11" s="29">
        <v>1013</v>
      </c>
      <c r="T11" s="12" t="s">
        <v>48</v>
      </c>
      <c r="U11" s="13" t="s">
        <v>57</v>
      </c>
    </row>
    <row r="12" spans="1:22" x14ac:dyDescent="0.2">
      <c r="A12" s="71">
        <v>4</v>
      </c>
      <c r="B12" s="48" t="s">
        <v>17</v>
      </c>
      <c r="C12" s="10">
        <v>1912</v>
      </c>
      <c r="D12" s="10">
        <v>1</v>
      </c>
      <c r="E12" s="10" t="s">
        <v>18</v>
      </c>
      <c r="F12" s="27">
        <f>12-1</f>
        <v>11</v>
      </c>
      <c r="G12" s="24">
        <v>1</v>
      </c>
      <c r="H12" s="25">
        <v>24.24</v>
      </c>
      <c r="I12" s="30">
        <v>772.85</v>
      </c>
      <c r="J12" s="30">
        <v>772.85</v>
      </c>
      <c r="K12" s="30"/>
      <c r="L12" s="27"/>
      <c r="M12" s="25"/>
      <c r="N12" s="28"/>
      <c r="O12" s="109"/>
      <c r="P12" s="110" t="s">
        <v>52</v>
      </c>
      <c r="Q12" s="16">
        <v>21</v>
      </c>
      <c r="R12" s="111" t="s">
        <v>19</v>
      </c>
      <c r="S12" s="112">
        <v>442</v>
      </c>
      <c r="T12" s="113">
        <v>0.5</v>
      </c>
      <c r="U12" s="13" t="s">
        <v>64</v>
      </c>
    </row>
    <row r="13" spans="1:22" s="47" customFormat="1" ht="30" customHeight="1" x14ac:dyDescent="0.2">
      <c r="A13" s="17">
        <v>5</v>
      </c>
      <c r="B13" s="48" t="s">
        <v>20</v>
      </c>
      <c r="C13" s="10">
        <v>1920</v>
      </c>
      <c r="D13" s="10">
        <v>1</v>
      </c>
      <c r="E13" s="10" t="s">
        <v>21</v>
      </c>
      <c r="F13" s="27">
        <f>6-1</f>
        <v>5</v>
      </c>
      <c r="G13" s="24"/>
      <c r="H13" s="25"/>
      <c r="I13" s="30">
        <f t="shared" si="0"/>
        <v>197.16</v>
      </c>
      <c r="J13" s="30">
        <f>195.96-1.33+1.04+1.49</f>
        <v>197.16</v>
      </c>
      <c r="K13" s="30"/>
      <c r="L13" s="27"/>
      <c r="M13" s="25"/>
      <c r="N13" s="28"/>
      <c r="O13" s="25"/>
      <c r="P13" s="78" t="s">
        <v>55</v>
      </c>
      <c r="Q13" s="10">
        <v>32</v>
      </c>
      <c r="R13" s="13">
        <v>246</v>
      </c>
      <c r="S13" s="29">
        <v>711</v>
      </c>
      <c r="T13" s="12" t="s">
        <v>13</v>
      </c>
      <c r="U13" s="13" t="s">
        <v>65</v>
      </c>
    </row>
    <row r="14" spans="1:22" s="47" customFormat="1" ht="15.75" customHeight="1" x14ac:dyDescent="0.2">
      <c r="A14" s="71">
        <v>6</v>
      </c>
      <c r="B14" s="48" t="s">
        <v>22</v>
      </c>
      <c r="C14" s="10">
        <v>1900</v>
      </c>
      <c r="D14" s="10">
        <v>1</v>
      </c>
      <c r="E14" s="10" t="s">
        <v>23</v>
      </c>
      <c r="F14" s="74">
        <v>5</v>
      </c>
      <c r="G14" s="24">
        <v>1</v>
      </c>
      <c r="H14" s="25">
        <v>52.13</v>
      </c>
      <c r="I14" s="30">
        <f t="shared" si="0"/>
        <v>219.73</v>
      </c>
      <c r="J14" s="30">
        <f>221.34-1.61</f>
        <v>219.73</v>
      </c>
      <c r="K14" s="30"/>
      <c r="L14" s="27"/>
      <c r="M14" s="67"/>
      <c r="N14" s="75"/>
      <c r="O14" s="67"/>
      <c r="P14" s="76" t="s">
        <v>53</v>
      </c>
      <c r="Q14" s="70">
        <v>14</v>
      </c>
      <c r="R14" s="13">
        <v>279</v>
      </c>
      <c r="S14" s="29">
        <v>1714</v>
      </c>
      <c r="T14" s="14" t="s">
        <v>24</v>
      </c>
      <c r="U14" s="13" t="s">
        <v>66</v>
      </c>
    </row>
    <row r="15" spans="1:22" s="7" customFormat="1" ht="21" customHeight="1" x14ac:dyDescent="0.2">
      <c r="A15" s="134">
        <v>7</v>
      </c>
      <c r="B15" s="136" t="s">
        <v>25</v>
      </c>
      <c r="C15" s="15">
        <v>1923</v>
      </c>
      <c r="D15" s="137">
        <v>1</v>
      </c>
      <c r="E15" s="137" t="s">
        <v>26</v>
      </c>
      <c r="F15" s="139">
        <v>6</v>
      </c>
      <c r="G15" s="13"/>
      <c r="H15" s="25"/>
      <c r="I15" s="140">
        <f>J15+K15</f>
        <v>417.53999999999996</v>
      </c>
      <c r="J15" s="140">
        <f>403.83-2.97+16.68</f>
        <v>417.53999999999996</v>
      </c>
      <c r="K15" s="140"/>
      <c r="L15" s="142"/>
      <c r="M15" s="25"/>
      <c r="N15" s="24"/>
      <c r="O15" s="24"/>
      <c r="P15" s="57" t="s">
        <v>54</v>
      </c>
      <c r="Q15" s="10">
        <v>22</v>
      </c>
      <c r="R15" s="13" t="s">
        <v>27</v>
      </c>
      <c r="S15" s="13">
        <v>1389</v>
      </c>
      <c r="T15" s="13" t="s">
        <v>28</v>
      </c>
      <c r="U15" s="13" t="s">
        <v>67</v>
      </c>
    </row>
    <row r="16" spans="1:22" s="7" customFormat="1" ht="13.5" customHeight="1" x14ac:dyDescent="0.2">
      <c r="A16" s="135"/>
      <c r="B16" s="136"/>
      <c r="C16" s="16"/>
      <c r="D16" s="138"/>
      <c r="E16" s="138"/>
      <c r="F16" s="139"/>
      <c r="G16" s="13"/>
      <c r="H16" s="25"/>
      <c r="I16" s="141"/>
      <c r="J16" s="141"/>
      <c r="K16" s="141"/>
      <c r="L16" s="136"/>
      <c r="M16" s="25"/>
      <c r="N16" s="24"/>
      <c r="O16" s="24"/>
      <c r="P16" s="57"/>
      <c r="Q16" s="57"/>
      <c r="R16" s="72" t="s">
        <v>29</v>
      </c>
      <c r="S16" s="13">
        <v>146</v>
      </c>
      <c r="T16" s="13" t="s">
        <v>30</v>
      </c>
      <c r="U16" s="13" t="s">
        <v>58</v>
      </c>
    </row>
    <row r="17" spans="1:21" s="46" customFormat="1" ht="20.25" customHeight="1" x14ac:dyDescent="0.2">
      <c r="A17" s="31" t="s">
        <v>0</v>
      </c>
      <c r="B17" s="32" t="s">
        <v>31</v>
      </c>
      <c r="C17" s="33"/>
      <c r="D17" s="34">
        <f>SUM(D8:D16)</f>
        <v>7</v>
      </c>
      <c r="E17" s="35"/>
      <c r="F17" s="37">
        <f t="shared" ref="F17:N17" si="1">SUM(F8:F16)</f>
        <v>61</v>
      </c>
      <c r="G17" s="36">
        <f t="shared" si="1"/>
        <v>3</v>
      </c>
      <c r="H17" s="38">
        <f t="shared" si="1"/>
        <v>112.22</v>
      </c>
      <c r="I17" s="39">
        <f t="shared" si="1"/>
        <v>3047.67</v>
      </c>
      <c r="J17" s="39">
        <f t="shared" si="1"/>
        <v>3047.67</v>
      </c>
      <c r="K17" s="40">
        <f t="shared" si="1"/>
        <v>0</v>
      </c>
      <c r="L17" s="37">
        <f t="shared" si="1"/>
        <v>0</v>
      </c>
      <c r="M17" s="41">
        <f t="shared" si="1"/>
        <v>33.130000000000003</v>
      </c>
      <c r="N17" s="37">
        <f t="shared" si="1"/>
        <v>2</v>
      </c>
      <c r="O17" s="36"/>
      <c r="P17" s="42"/>
      <c r="Q17" s="42"/>
      <c r="R17" s="41"/>
      <c r="S17" s="43">
        <f>SUM(S8:S16)</f>
        <v>7974</v>
      </c>
      <c r="T17" s="44"/>
      <c r="U17" s="45"/>
    </row>
    <row r="18" spans="1:21" ht="15.6" customHeight="1" x14ac:dyDescent="0.2">
      <c r="B18" s="8"/>
      <c r="C18" s="8"/>
      <c r="D18" s="8"/>
      <c r="E18" s="8"/>
      <c r="F18"/>
    </row>
    <row r="19" spans="1:21" ht="21.75" customHeight="1" x14ac:dyDescent="0.2">
      <c r="B19" s="114" t="s">
        <v>80</v>
      </c>
      <c r="C19" s="115"/>
      <c r="D19" s="155">
        <f>J17</f>
        <v>3047.67</v>
      </c>
      <c r="E19" s="155"/>
      <c r="F19" s="87"/>
      <c r="G19" s="88"/>
      <c r="H19" s="156" t="s">
        <v>83</v>
      </c>
      <c r="I19" s="157"/>
      <c r="J19" s="158"/>
      <c r="K19" s="116">
        <f>D19</f>
        <v>3047.67</v>
      </c>
      <c r="L19" s="117"/>
    </row>
    <row r="20" spans="1:21" ht="18.75" customHeight="1" x14ac:dyDescent="0.2">
      <c r="B20" s="89" t="s">
        <v>32</v>
      </c>
      <c r="C20" s="90"/>
      <c r="D20" s="145">
        <f>H17</f>
        <v>112.22</v>
      </c>
      <c r="E20" s="145"/>
      <c r="F20" s="87"/>
      <c r="G20" s="91"/>
      <c r="H20" s="156" t="s">
        <v>82</v>
      </c>
      <c r="I20" s="157"/>
      <c r="J20" s="158"/>
      <c r="K20" s="116">
        <f>D22</f>
        <v>0</v>
      </c>
      <c r="L20" s="117"/>
    </row>
    <row r="21" spans="1:21" ht="18" customHeight="1" x14ac:dyDescent="0.2">
      <c r="B21" s="89" t="s">
        <v>33</v>
      </c>
      <c r="C21" s="90"/>
      <c r="D21" s="145">
        <f>D19+D20</f>
        <v>3159.89</v>
      </c>
      <c r="E21" s="145"/>
      <c r="F21" s="87"/>
      <c r="G21" s="92"/>
      <c r="H21" s="156" t="s">
        <v>81</v>
      </c>
      <c r="I21" s="157"/>
      <c r="J21" s="158"/>
      <c r="K21" s="116">
        <v>33.130000000000003</v>
      </c>
      <c r="L21" s="117"/>
    </row>
    <row r="22" spans="1:21" ht="18" customHeight="1" x14ac:dyDescent="0.2">
      <c r="B22" s="85" t="s">
        <v>78</v>
      </c>
      <c r="C22" s="86"/>
      <c r="D22" s="145">
        <f>K17</f>
        <v>0</v>
      </c>
      <c r="E22" s="145"/>
      <c r="F22" s="93"/>
      <c r="G22" s="94"/>
      <c r="H22" s="94"/>
      <c r="I22" s="95"/>
      <c r="J22" s="95"/>
    </row>
    <row r="23" spans="1:21" ht="18.75" customHeight="1" x14ac:dyDescent="0.2">
      <c r="B23" s="89" t="s">
        <v>79</v>
      </c>
      <c r="C23" s="90"/>
      <c r="D23" s="145">
        <v>0</v>
      </c>
      <c r="E23" s="145"/>
      <c r="F23" s="95"/>
      <c r="G23" s="94"/>
      <c r="H23" s="94"/>
      <c r="I23" s="95"/>
      <c r="J23" s="95"/>
    </row>
    <row r="24" spans="1:21" ht="18" customHeight="1" x14ac:dyDescent="0.2">
      <c r="B24" s="89" t="s">
        <v>34</v>
      </c>
      <c r="C24" s="90"/>
      <c r="D24" s="145">
        <f>D22+D23</f>
        <v>0</v>
      </c>
      <c r="E24" s="145"/>
      <c r="F24" s="95"/>
      <c r="G24" s="94"/>
      <c r="H24" s="94"/>
      <c r="I24" s="95"/>
      <c r="J24" s="95"/>
    </row>
    <row r="25" spans="1:21" ht="18" x14ac:dyDescent="0.2">
      <c r="B25" s="96" t="s">
        <v>35</v>
      </c>
      <c r="C25" s="97"/>
      <c r="D25" s="146">
        <f>D21+D24</f>
        <v>3159.89</v>
      </c>
      <c r="E25" s="147"/>
      <c r="F25" s="95"/>
      <c r="G25" s="94"/>
      <c r="H25" s="94"/>
      <c r="I25" s="95"/>
      <c r="J25" s="95"/>
    </row>
    <row r="26" spans="1:21" x14ac:dyDescent="0.2">
      <c r="B26" s="98" t="s">
        <v>36</v>
      </c>
      <c r="C26" s="99"/>
      <c r="D26" s="148">
        <f>D17</f>
        <v>7</v>
      </c>
      <c r="E26" s="149"/>
      <c r="F26" s="95"/>
      <c r="G26" s="94"/>
      <c r="H26" s="94"/>
      <c r="I26" s="95"/>
      <c r="J26" s="95"/>
    </row>
    <row r="27" spans="1:21" ht="11.25" customHeight="1" x14ac:dyDescent="0.2">
      <c r="B27" s="98" t="s">
        <v>12</v>
      </c>
      <c r="C27" s="99"/>
      <c r="D27" s="150" t="s">
        <v>37</v>
      </c>
      <c r="E27" s="151"/>
      <c r="F27" s="153" t="s">
        <v>56</v>
      </c>
      <c r="G27" s="154"/>
      <c r="H27" s="100" t="s">
        <v>38</v>
      </c>
      <c r="I27" s="87"/>
      <c r="J27" s="95"/>
    </row>
    <row r="28" spans="1:21" x14ac:dyDescent="0.2">
      <c r="B28" s="98" t="s">
        <v>39</v>
      </c>
      <c r="C28" s="99"/>
      <c r="D28" s="143">
        <f>F17</f>
        <v>61</v>
      </c>
      <c r="E28" s="144"/>
      <c r="F28" s="101">
        <f>G17</f>
        <v>3</v>
      </c>
      <c r="G28" s="102"/>
      <c r="H28" s="103">
        <f>D28+F28</f>
        <v>64</v>
      </c>
      <c r="I28" s="104"/>
      <c r="J28" s="95"/>
    </row>
    <row r="29" spans="1:21" x14ac:dyDescent="0.2">
      <c r="B29" s="105" t="s">
        <v>40</v>
      </c>
      <c r="C29" s="106"/>
      <c r="D29" s="143">
        <f>L17</f>
        <v>0</v>
      </c>
      <c r="E29" s="144"/>
      <c r="F29" s="107">
        <f>W17</f>
        <v>0</v>
      </c>
      <c r="G29" s="102"/>
      <c r="H29" s="108">
        <f>D29+F29</f>
        <v>0</v>
      </c>
      <c r="I29" s="87"/>
      <c r="J29" s="95"/>
    </row>
  </sheetData>
  <mergeCells count="50">
    <mergeCell ref="G3:L3"/>
    <mergeCell ref="F27:G27"/>
    <mergeCell ref="D22:E22"/>
    <mergeCell ref="D23:E23"/>
    <mergeCell ref="D28:E28"/>
    <mergeCell ref="D19:E19"/>
    <mergeCell ref="H19:J19"/>
    <mergeCell ref="D20:E20"/>
    <mergeCell ref="D21:E21"/>
    <mergeCell ref="H20:J20"/>
    <mergeCell ref="H21:J21"/>
    <mergeCell ref="D29:E29"/>
    <mergeCell ref="D24:E24"/>
    <mergeCell ref="D25:E25"/>
    <mergeCell ref="D26:E26"/>
    <mergeCell ref="D27:E27"/>
    <mergeCell ref="I5:I6"/>
    <mergeCell ref="J5:J6"/>
    <mergeCell ref="K5:K6"/>
    <mergeCell ref="L5:L6"/>
    <mergeCell ref="I15:I16"/>
    <mergeCell ref="J15:J16"/>
    <mergeCell ref="K15:K16"/>
    <mergeCell ref="L15:L16"/>
    <mergeCell ref="A15:A16"/>
    <mergeCell ref="B15:B16"/>
    <mergeCell ref="D15:D16"/>
    <mergeCell ref="E15:E16"/>
    <mergeCell ref="F15:F16"/>
    <mergeCell ref="S5:S6"/>
    <mergeCell ref="T5:T6"/>
    <mergeCell ref="U5:U6"/>
    <mergeCell ref="M5:M6"/>
    <mergeCell ref="N5:N6"/>
    <mergeCell ref="K19:L19"/>
    <mergeCell ref="K20:L20"/>
    <mergeCell ref="K21:L21"/>
    <mergeCell ref="A2:R2"/>
    <mergeCell ref="T1:U2"/>
    <mergeCell ref="Q5:Q6"/>
    <mergeCell ref="A8:A9"/>
    <mergeCell ref="B8:B9"/>
    <mergeCell ref="B1:M1"/>
    <mergeCell ref="A5:A6"/>
    <mergeCell ref="B5:B6"/>
    <mergeCell ref="D5:D6"/>
    <mergeCell ref="F5:F6"/>
    <mergeCell ref="G5:G6"/>
    <mergeCell ref="H5:H6"/>
    <mergeCell ref="R5:R6"/>
  </mergeCells>
  <pageMargins left="0" right="0" top="0.15748031496062992" bottom="0.15748031496062992" header="0" footer="0"/>
  <pageSetup paperSize="9" orientation="landscape" r:id="rId1"/>
  <headerFooter alignWithMargins="0"/>
  <ignoredErrors>
    <ignoredError sqref="M17:N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współwłasność 11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Strąkowska Elżbieta</dc:creator>
  <cp:lastModifiedBy>Smolarczyk Izabela</cp:lastModifiedBy>
  <cp:lastPrinted>2024-04-10T07:46:13Z</cp:lastPrinted>
  <dcterms:created xsi:type="dcterms:W3CDTF">2015-03-02T09:56:10Z</dcterms:created>
  <dcterms:modified xsi:type="dcterms:W3CDTF">2024-12-12T12:21:02Z</dcterms:modified>
</cp:coreProperties>
</file>