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 filterPrivacy="1" defaultThemeVersion="124226"/>
  <xr:revisionPtr revIDLastSave="1" documentId="8_{5EBF97EC-EB36-4FE8-940B-F36AFD334402}" xr6:coauthVersionLast="47" xr6:coauthVersionMax="47" xr10:uidLastSave="{0C57E14B-D28A-4085-A599-BB96D0808828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31" i="1" l="1"/>
  <c r="G16" i="1"/>
  <c r="G21" i="1"/>
  <c r="G19" i="1"/>
  <c r="G18" i="1"/>
  <c r="E27" i="1"/>
  <c r="G27" i="1" s="1"/>
  <c r="E28" i="1"/>
  <c r="G28" i="1" s="1"/>
  <c r="G25" i="1"/>
  <c r="E23" i="1"/>
  <c r="G23" i="1" s="1"/>
  <c r="E32" i="1"/>
  <c r="G32" i="1" s="1"/>
  <c r="E17" i="1"/>
  <c r="G14" i="1"/>
  <c r="G15" i="1"/>
  <c r="G22" i="1"/>
  <c r="G24" i="1"/>
  <c r="G26" i="1"/>
  <c r="G29" i="1"/>
  <c r="G30" i="1"/>
  <c r="G33" i="1"/>
  <c r="G34" i="1"/>
  <c r="G35" i="1"/>
  <c r="G17" i="1" l="1"/>
  <c r="G36" i="1" s="1"/>
  <c r="G38" i="1" s="1"/>
</calcChain>
</file>

<file path=xl/sharedStrings.xml><?xml version="1.0" encoding="utf-8"?>
<sst xmlns="http://schemas.openxmlformats.org/spreadsheetml/2006/main" count="79" uniqueCount="60">
  <si>
    <t>Załącznik nr 1 do Formularza ofertowego</t>
  </si>
  <si>
    <t>dn,….....10.2024 r.</t>
  </si>
  <si>
    <t>KOSZTORYS OFERTOWY
Przebudowa BUDYNKU WYDZIAŁU MATEMATYKI I INFORMATYKI UŁ 
PRZY UL. BANACHA 22 W ŁODZI</t>
  </si>
  <si>
    <t>L.p.</t>
  </si>
  <si>
    <t>Zakres prac</t>
  </si>
  <si>
    <t>Jedn.</t>
  </si>
  <si>
    <t>Ilość</t>
  </si>
  <si>
    <t>Cena jedn.</t>
  </si>
  <si>
    <t>Wartość [zł]</t>
  </si>
  <si>
    <t>Budynek</t>
  </si>
  <si>
    <t>1.</t>
  </si>
  <si>
    <t>Wykonanie inwentaryzacji projektowej, dokumentacji projektowej i kosztorysowej</t>
  </si>
  <si>
    <t>kpl.</t>
  </si>
  <si>
    <t>2.</t>
  </si>
  <si>
    <t>Demontaż istniejących parapetów, obróbek, orynnowania, instalacji odgromowej, oświetlenia, tablic i pozostałych elementów elewacji, wywóz, utylizacja</t>
  </si>
  <si>
    <t>3.</t>
  </si>
  <si>
    <t>Demontaż i ponowny montaż z uruchomieniem jednostek klimatyzacyjnych, instalacji przy elewacji</t>
  </si>
  <si>
    <t>4.</t>
  </si>
  <si>
    <t>Wykonanie docieplenia stropu auli od góry w układzie: folia PE, twarda wełna 20cm, 2x płyta osb-3 22mm, papa podkładowa, papa termozgrzewalna 5,2mm, obróbki blacharskie</t>
  </si>
  <si>
    <t>m2</t>
  </si>
  <si>
    <t>5.</t>
  </si>
  <si>
    <t>Wymiana drzwi stalowych przeszklonych na spełniającą wymagania</t>
  </si>
  <si>
    <t>6.</t>
  </si>
  <si>
    <t>Regulacja i konserwacja skrzydeł / okuć wszystkch okien PCV, ślusarki zewnętrznej metalowej (okien i drzwi)</t>
  </si>
  <si>
    <t>7.</t>
  </si>
  <si>
    <t>Piaskowanie/oczyszczenie i malowanie krat okiennych oraz nad oknami piwnicznymi dedykowanymi farbami antykorozyjnymi do zastosowań zewnętrznych</t>
  </si>
  <si>
    <t>8.</t>
  </si>
  <si>
    <t>Wymiana uszkodzonych okuć obwiedniowych okiennych oraz klamek / prowadnic okien PCV</t>
  </si>
  <si>
    <t>9.</t>
  </si>
  <si>
    <t>Odcinkowe odkopanie ścian fundamentowych do poziomu fundamentów (do gł. ok. 2,8m), demontaż utwardzeń z kostki</t>
  </si>
  <si>
    <t>mb</t>
  </si>
  <si>
    <t>10.</t>
  </si>
  <si>
    <t>Przygotowanie podłoża i wykonanie izolacji przeciwwilgociowej pionowej ścian fundamentowych z mas KMB oraz docieplenia z 12cm styropianem fundamentowym hydrofobowym</t>
  </si>
  <si>
    <t>11.</t>
  </si>
  <si>
    <t>Wykonanie izolacji poziomej ścian zewnętrznych piwnicznych w formie iniekcji krystalicznej jednorzędowej preparatami uszczelniającymi</t>
  </si>
  <si>
    <t>12.</t>
  </si>
  <si>
    <t>Wykonanie drenażu opaskowego fi100 dookoła budynku przy piwnicach w otulinie 30cm z kruszywa otoczakowego 8-32mm i geowłókninie 100g/m2 z rewizjami i wpięciem do kanalizacji deszczowej</t>
  </si>
  <si>
    <t>13.</t>
  </si>
  <si>
    <t>Zasypanie ścian fundamentowych, zagęszczenie zasypki warstwami, odtworzenie kostki i infrastruktury zewnętrznej</t>
  </si>
  <si>
    <t>14.</t>
  </si>
  <si>
    <t>Dostawa i montaż nowych obróbek blacharskich gzymsów, parapetów - blacha ocynkowana i malowana proszkowo</t>
  </si>
  <si>
    <t>15.</t>
  </si>
  <si>
    <t>Wykonanie docieplenia ścian nadziemia styropianem grafitowym 15cm (12cm w strefie cokołowej) + klej na siatce + tynk elewacyjny silikonowy (płytki klinkierowe w strefie cokołowej) + kołkowanie; wraz z wykonaniem obróbek ościeży okien/drzwi, elewacyjnymi listwami narożnymi i okapowymi, listwami startowymi metalowymi</t>
  </si>
  <si>
    <t>16.</t>
  </si>
  <si>
    <t>Modernizacja podjazdu dla osób niepełnosprawnych w celu zachowania wymaganej szerokości przejazdu</t>
  </si>
  <si>
    <t>17.</t>
  </si>
  <si>
    <t>Remont schodów zewnętrznych do pomieszczenia rozdzielni głównej -  reprofilacja schodów, osuszenie, przygotowanie podłoża, izolacja pozioma, wykonanie nowego gresu, wykonanie nowych cokołów</t>
  </si>
  <si>
    <t>18.</t>
  </si>
  <si>
    <t>Wymiana zadaszenia wejścia głównego z poliwęglanu komorowego na pokrycie z blachy trapezowej gr. 0,5mm T35 z podbiciem filcem przeciwkondensacyjnym, obróbkami blacharskimi, montażem łat metalowych z profili ocynkowanych i malowanych proszkowo na kolor RAL</t>
  </si>
  <si>
    <t>19.</t>
  </si>
  <si>
    <t>Wykonanie zadaszenia schodów zewnętrznych do pomieszczenia rozdzielni głównej - zadaszenie z blachy trapezowej 0,5mm, T35, z podbiciem filcem przeciwkondensacyjnym na podkonstrukcji stalowej spawanej, ocynkowanej ogniowo, malowanej proszkowo na kolor RAL</t>
  </si>
  <si>
    <t>20.</t>
  </si>
  <si>
    <t>Dostawa i montaż nowych opraw oświetleniowych na elewację</t>
  </si>
  <si>
    <t>21.</t>
  </si>
  <si>
    <t>Wymiana instalacji odgromowej przy ścianach oraz w części podziemnej</t>
  </si>
  <si>
    <t>22.</t>
  </si>
  <si>
    <t>Czas pracy rusztowań</t>
  </si>
  <si>
    <t>RAZEM netto:</t>
  </si>
  <si>
    <t>Razem brutto: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</si>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</sst>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0.0"/>
  </numFmts>
  <fonts count="8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164" fontId="0" fillId="0" borderId="0" xfId="0" applyNumberFormat="1"/>
    <xf numFmtId="164" fontId="1" fillId="0" borderId="0" xfId="0" applyNumberFormat="1" applyFont="1"/>
    <xf numFmtId="164" fontId="2" fillId="2" borderId="1" xfId="0" applyNumberFormat="1" applyFont="1" applyFill="1" applyBorder="1" applyAlignment="1">
      <alignment vertical="center"/>
    </xf>
    <xf numFmtId="164" fontId="1" fillId="0" borderId="0" xfId="0" applyNumberFormat="1" applyFont="1" applyAlignment="1">
      <alignment vertical="center"/>
    </xf>
    <xf numFmtId="164" fontId="0" fillId="0" borderId="0" xfId="0" applyNumberFormat="1" applyAlignment="1">
      <alignment horizontal="right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5" fontId="0" fillId="0" borderId="0" xfId="0" applyNumberFormat="1"/>
    <xf numFmtId="165" fontId="1" fillId="0" borderId="0" xfId="0" applyNumberFormat="1" applyFont="1"/>
    <xf numFmtId="165" fontId="2" fillId="2" borderId="1" xfId="0" applyNumberFormat="1" applyFont="1" applyFill="1" applyBorder="1" applyAlignment="1">
      <alignment vertical="center"/>
    </xf>
    <xf numFmtId="165" fontId="1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5" fontId="4" fillId="2" borderId="1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165" fontId="4" fillId="2" borderId="3" xfId="0" applyNumberFormat="1" applyFont="1" applyFill="1" applyBorder="1" applyAlignment="1">
      <alignment vertical="center"/>
    </xf>
    <xf numFmtId="164" fontId="6" fillId="2" borderId="4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2" fillId="3" borderId="2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66675</xdr:rowOff>
    </xdr:from>
    <xdr:to>
      <xdr:col>2</xdr:col>
      <xdr:colOff>1191676</xdr:colOff>
      <xdr:row>6</xdr:row>
      <xdr:rowOff>85725</xdr:rowOff>
    </xdr:to>
    <xdr:pic>
      <xdr:nvPicPr>
        <xdr:cNvPr id="1025" name="Picture 1" descr="Uniwersytet Łódzki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66675"/>
          <a:ext cx="1277401" cy="1162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3"/>
  <sheetViews>
    <sheetView tabSelected="1" view="pageBreakPreview" zoomScaleNormal="100" zoomScaleSheetLayoutView="100" workbookViewId="0">
      <selection activeCell="B10" sqref="B10:G10"/>
    </sheetView>
  </sheetViews>
  <sheetFormatPr defaultRowHeight="15"/>
  <cols>
    <col min="1" max="1" width="7" customWidth="1"/>
    <col min="2" max="2" width="3.7109375" customWidth="1"/>
    <col min="3" max="3" width="69.140625" style="1" customWidth="1"/>
    <col min="4" max="4" width="4.85546875" customWidth="1"/>
    <col min="5" max="5" width="9.42578125" style="13" bestFit="1" customWidth="1"/>
    <col min="6" max="6" width="16.140625" style="5" bestFit="1" customWidth="1"/>
    <col min="7" max="7" width="17.5703125" style="5" bestFit="1" customWidth="1"/>
    <col min="10" max="10" width="9.85546875" bestFit="1" customWidth="1"/>
  </cols>
  <sheetData>
    <row r="1" spans="2:7">
      <c r="D1" s="31" t="s">
        <v>0</v>
      </c>
      <c r="E1" s="31"/>
      <c r="F1" s="31"/>
      <c r="G1" s="31"/>
    </row>
    <row r="2" spans="2:7">
      <c r="F2" s="40"/>
      <c r="G2" s="40"/>
    </row>
    <row r="3" spans="2:7">
      <c r="G3" s="9" t="s">
        <v>1</v>
      </c>
    </row>
    <row r="8" spans="2:7" ht="7.5" customHeight="1"/>
    <row r="9" spans="2:7" ht="1.5" customHeight="1"/>
    <row r="10" spans="2:7" ht="57" customHeight="1">
      <c r="B10" s="32" t="s">
        <v>2</v>
      </c>
      <c r="C10" s="32"/>
      <c r="D10" s="32"/>
      <c r="E10" s="32"/>
      <c r="F10" s="32"/>
      <c r="G10" s="32"/>
    </row>
    <row r="11" spans="2:7" ht="4.5" customHeight="1">
      <c r="B11" s="2"/>
      <c r="C11" s="10"/>
      <c r="D11" s="2"/>
      <c r="E11" s="14"/>
      <c r="F11" s="6"/>
      <c r="G11" s="6"/>
    </row>
    <row r="12" spans="2:7" ht="15.75">
      <c r="B12" s="3" t="s">
        <v>3</v>
      </c>
      <c r="C12" s="11" t="s">
        <v>4</v>
      </c>
      <c r="D12" s="3" t="s">
        <v>5</v>
      </c>
      <c r="E12" s="15" t="s">
        <v>6</v>
      </c>
      <c r="F12" s="7" t="s">
        <v>7</v>
      </c>
      <c r="G12" s="7" t="s">
        <v>8</v>
      </c>
    </row>
    <row r="13" spans="2:7" ht="15.75" customHeight="1">
      <c r="B13" s="36" t="s">
        <v>9</v>
      </c>
      <c r="C13" s="37"/>
      <c r="D13" s="37"/>
      <c r="E13" s="37"/>
      <c r="F13" s="37"/>
      <c r="G13" s="38"/>
    </row>
    <row r="14" spans="2:7" ht="31.5">
      <c r="B14" s="17" t="s">
        <v>10</v>
      </c>
      <c r="C14" s="18" t="s">
        <v>11</v>
      </c>
      <c r="D14" s="17" t="s">
        <v>12</v>
      </c>
      <c r="E14" s="19">
        <v>1</v>
      </c>
      <c r="F14" s="20"/>
      <c r="G14" s="20">
        <f t="shared" ref="G14:G34" si="0">E14*F14</f>
        <v>0</v>
      </c>
    </row>
    <row r="15" spans="2:7" ht="47.25">
      <c r="B15" s="17" t="s">
        <v>13</v>
      </c>
      <c r="C15" s="18" t="s">
        <v>14</v>
      </c>
      <c r="D15" s="17" t="s">
        <v>12</v>
      </c>
      <c r="E15" s="19">
        <v>1</v>
      </c>
      <c r="F15" s="20"/>
      <c r="G15" s="20">
        <f t="shared" si="0"/>
        <v>0</v>
      </c>
    </row>
    <row r="16" spans="2:7" ht="31.5">
      <c r="B16" s="17" t="s">
        <v>15</v>
      </c>
      <c r="C16" s="18" t="s">
        <v>16</v>
      </c>
      <c r="D16" s="17" t="s">
        <v>12</v>
      </c>
      <c r="E16" s="19">
        <v>1</v>
      </c>
      <c r="F16" s="20"/>
      <c r="G16" s="20">
        <f t="shared" si="0"/>
        <v>0</v>
      </c>
    </row>
    <row r="17" spans="2:7" ht="47.25">
      <c r="B17" s="17" t="s">
        <v>17</v>
      </c>
      <c r="C17" s="18" t="s">
        <v>18</v>
      </c>
      <c r="D17" s="17" t="s">
        <v>19</v>
      </c>
      <c r="E17" s="19">
        <f>15.5*20+8*4</f>
        <v>342</v>
      </c>
      <c r="F17" s="20"/>
      <c r="G17" s="20">
        <f t="shared" si="0"/>
        <v>0</v>
      </c>
    </row>
    <row r="18" spans="2:7" ht="15.75">
      <c r="B18" s="17" t="s">
        <v>20</v>
      </c>
      <c r="C18" s="18" t="s">
        <v>21</v>
      </c>
      <c r="D18" s="17" t="s">
        <v>19</v>
      </c>
      <c r="E18" s="19">
        <v>6</v>
      </c>
      <c r="F18" s="20"/>
      <c r="G18" s="20">
        <f>E18*F18</f>
        <v>0</v>
      </c>
    </row>
    <row r="19" spans="2:7" ht="31.5">
      <c r="B19" s="17" t="s">
        <v>22</v>
      </c>
      <c r="C19" s="18" t="s">
        <v>23</v>
      </c>
      <c r="D19" s="17" t="s">
        <v>19</v>
      </c>
      <c r="E19" s="19">
        <v>1340</v>
      </c>
      <c r="F19" s="20"/>
      <c r="G19" s="20">
        <f>E19*F19</f>
        <v>0</v>
      </c>
    </row>
    <row r="20" spans="2:7" ht="47.25">
      <c r="B20" s="17" t="s">
        <v>24</v>
      </c>
      <c r="C20" s="18" t="s">
        <v>25</v>
      </c>
      <c r="D20" s="17" t="s">
        <v>12</v>
      </c>
      <c r="E20" s="19">
        <v>1</v>
      </c>
      <c r="F20" s="20"/>
      <c r="G20" s="20">
        <f>E20*F20</f>
        <v>0</v>
      </c>
    </row>
    <row r="21" spans="2:7" ht="31.5">
      <c r="B21" s="17" t="s">
        <v>26</v>
      </c>
      <c r="C21" s="18" t="s">
        <v>27</v>
      </c>
      <c r="D21" s="17" t="s">
        <v>12</v>
      </c>
      <c r="E21" s="19">
        <v>100</v>
      </c>
      <c r="F21" s="20"/>
      <c r="G21" s="20">
        <f>E21*F21</f>
        <v>0</v>
      </c>
    </row>
    <row r="22" spans="2:7" ht="31.5">
      <c r="B22" s="17" t="s">
        <v>28</v>
      </c>
      <c r="C22" s="18" t="s">
        <v>29</v>
      </c>
      <c r="D22" s="17" t="s">
        <v>30</v>
      </c>
      <c r="E22" s="19">
        <v>214</v>
      </c>
      <c r="F22" s="20"/>
      <c r="G22" s="20">
        <f t="shared" si="0"/>
        <v>0</v>
      </c>
    </row>
    <row r="23" spans="2:7" ht="47.25">
      <c r="B23" s="17" t="s">
        <v>31</v>
      </c>
      <c r="C23" s="18" t="s">
        <v>32</v>
      </c>
      <c r="D23" s="17" t="s">
        <v>19</v>
      </c>
      <c r="E23" s="19">
        <f>194*2.8</f>
        <v>543.19999999999993</v>
      </c>
      <c r="F23" s="20"/>
      <c r="G23" s="20">
        <f t="shared" si="0"/>
        <v>0</v>
      </c>
    </row>
    <row r="24" spans="2:7" ht="31.5">
      <c r="B24" s="17" t="s">
        <v>33</v>
      </c>
      <c r="C24" s="18" t="s">
        <v>34</v>
      </c>
      <c r="D24" s="17" t="s">
        <v>30</v>
      </c>
      <c r="E24" s="19">
        <v>214</v>
      </c>
      <c r="F24" s="20"/>
      <c r="G24" s="20">
        <f t="shared" si="0"/>
        <v>0</v>
      </c>
    </row>
    <row r="25" spans="2:7" ht="47.25">
      <c r="B25" s="17" t="s">
        <v>35</v>
      </c>
      <c r="C25" s="18" t="s">
        <v>36</v>
      </c>
      <c r="D25" s="17" t="s">
        <v>30</v>
      </c>
      <c r="E25" s="19">
        <v>240</v>
      </c>
      <c r="F25" s="20"/>
      <c r="G25" s="20">
        <f t="shared" ref="G25" si="1">E25*F25</f>
        <v>0</v>
      </c>
    </row>
    <row r="26" spans="2:7" ht="31.5">
      <c r="B26" s="17" t="s">
        <v>37</v>
      </c>
      <c r="C26" s="18" t="s">
        <v>38</v>
      </c>
      <c r="D26" s="17" t="s">
        <v>30</v>
      </c>
      <c r="E26" s="19">
        <v>214</v>
      </c>
      <c r="F26" s="20"/>
      <c r="G26" s="20">
        <f t="shared" si="0"/>
        <v>0</v>
      </c>
    </row>
    <row r="27" spans="2:7" ht="31.5">
      <c r="B27" s="17" t="s">
        <v>39</v>
      </c>
      <c r="C27" s="18" t="s">
        <v>40</v>
      </c>
      <c r="D27" s="17" t="s">
        <v>19</v>
      </c>
      <c r="E27" s="19">
        <f>1850*0.35</f>
        <v>647.5</v>
      </c>
      <c r="F27" s="20"/>
      <c r="G27" s="20">
        <f t="shared" si="0"/>
        <v>0</v>
      </c>
    </row>
    <row r="28" spans="2:7" ht="78.75">
      <c r="B28" s="17" t="s">
        <v>41</v>
      </c>
      <c r="C28" s="18" t="s">
        <v>42</v>
      </c>
      <c r="D28" s="17" t="s">
        <v>19</v>
      </c>
      <c r="E28" s="19">
        <f>1110+603+673+650+340+150+100+260+260+820</f>
        <v>4966</v>
      </c>
      <c r="F28" s="20"/>
      <c r="G28" s="20">
        <f t="shared" si="0"/>
        <v>0</v>
      </c>
    </row>
    <row r="29" spans="2:7" ht="31.5">
      <c r="B29" s="17" t="s">
        <v>43</v>
      </c>
      <c r="C29" s="18" t="s">
        <v>44</v>
      </c>
      <c r="D29" s="17" t="s">
        <v>12</v>
      </c>
      <c r="E29" s="19">
        <v>1</v>
      </c>
      <c r="F29" s="20"/>
      <c r="G29" s="20">
        <f t="shared" si="0"/>
        <v>0</v>
      </c>
    </row>
    <row r="30" spans="2:7" ht="47.25">
      <c r="B30" s="17" t="s">
        <v>45</v>
      </c>
      <c r="C30" s="18" t="s">
        <v>46</v>
      </c>
      <c r="D30" s="17" t="s">
        <v>12</v>
      </c>
      <c r="E30" s="19">
        <v>1</v>
      </c>
      <c r="F30" s="20"/>
      <c r="G30" s="20">
        <f t="shared" si="0"/>
        <v>0</v>
      </c>
    </row>
    <row r="31" spans="2:7" ht="78.75">
      <c r="B31" s="17" t="s">
        <v>47</v>
      </c>
      <c r="C31" s="18" t="s">
        <v>48</v>
      </c>
      <c r="D31" s="17" t="s">
        <v>19</v>
      </c>
      <c r="E31" s="19">
        <v>21</v>
      </c>
      <c r="F31" s="20"/>
      <c r="G31" s="20">
        <f t="shared" si="0"/>
        <v>0</v>
      </c>
    </row>
    <row r="32" spans="2:7" ht="63">
      <c r="B32" s="17" t="s">
        <v>49</v>
      </c>
      <c r="C32" s="18" t="s">
        <v>50</v>
      </c>
      <c r="D32" s="17" t="s">
        <v>19</v>
      </c>
      <c r="E32" s="19">
        <f>11.5*2.5</f>
        <v>28.75</v>
      </c>
      <c r="F32" s="20"/>
      <c r="G32" s="20">
        <f t="shared" si="0"/>
        <v>0</v>
      </c>
    </row>
    <row r="33" spans="2:7" ht="15.75">
      <c r="B33" s="17" t="s">
        <v>51</v>
      </c>
      <c r="C33" s="18" t="s">
        <v>52</v>
      </c>
      <c r="D33" s="17" t="s">
        <v>12</v>
      </c>
      <c r="E33" s="19">
        <v>1</v>
      </c>
      <c r="F33" s="20"/>
      <c r="G33" s="20">
        <f t="shared" si="0"/>
        <v>0</v>
      </c>
    </row>
    <row r="34" spans="2:7" ht="31.5">
      <c r="B34" s="17" t="s">
        <v>53</v>
      </c>
      <c r="C34" s="18" t="s">
        <v>54</v>
      </c>
      <c r="D34" s="17" t="s">
        <v>12</v>
      </c>
      <c r="E34" s="19">
        <v>1</v>
      </c>
      <c r="F34" s="20"/>
      <c r="G34" s="20">
        <f t="shared" si="0"/>
        <v>0</v>
      </c>
    </row>
    <row r="35" spans="2:7" ht="15.75">
      <c r="B35" s="17" t="s">
        <v>55</v>
      </c>
      <c r="C35" s="18" t="s">
        <v>56</v>
      </c>
      <c r="D35" s="17" t="s">
        <v>12</v>
      </c>
      <c r="E35" s="19">
        <v>1</v>
      </c>
      <c r="F35" s="20"/>
      <c r="G35" s="20">
        <f>E35*F35</f>
        <v>0</v>
      </c>
    </row>
    <row r="36" spans="2:7" ht="15.75">
      <c r="B36" s="22"/>
      <c r="C36" s="23"/>
      <c r="D36" s="22"/>
      <c r="E36" s="24"/>
      <c r="F36" s="25" t="s">
        <v>57</v>
      </c>
      <c r="G36" s="25">
        <f>SUM(G14:G35)</f>
        <v>0</v>
      </c>
    </row>
    <row r="37" spans="2:7" ht="6.75" customHeight="1">
      <c r="B37" s="26"/>
      <c r="C37" s="27"/>
      <c r="D37" s="28"/>
      <c r="E37" s="29"/>
      <c r="F37" s="30"/>
      <c r="G37" s="25"/>
    </row>
    <row r="38" spans="2:7" ht="15.75">
      <c r="B38" s="33" t="s">
        <v>58</v>
      </c>
      <c r="C38" s="34"/>
      <c r="D38" s="34"/>
      <c r="E38" s="34"/>
      <c r="F38" s="35"/>
      <c r="G38" s="21">
        <f>G36*1.23</f>
        <v>0</v>
      </c>
    </row>
    <row r="39" spans="2:7" ht="15.75">
      <c r="B39" s="4"/>
      <c r="C39" s="12"/>
      <c r="D39" s="4"/>
      <c r="E39" s="16"/>
      <c r="F39" s="8"/>
      <c r="G39" s="8"/>
    </row>
    <row r="40" spans="2:7" ht="23.25" customHeight="1">
      <c r="B40" s="4"/>
      <c r="C40" s="12"/>
      <c r="D40" s="4"/>
      <c r="E40" s="39" t="s">
        <v>59</v>
      </c>
      <c r="F40" s="39"/>
      <c r="G40" s="39"/>
    </row>
    <row r="41" spans="2:7" ht="23.25" customHeight="1">
      <c r="B41" s="4"/>
      <c r="C41" s="12"/>
      <c r="D41" s="4"/>
      <c r="E41" s="39"/>
      <c r="F41" s="39"/>
      <c r="G41" s="39"/>
    </row>
    <row r="42" spans="2:7" ht="23.25" customHeight="1">
      <c r="E42" s="39"/>
      <c r="F42" s="39"/>
      <c r="G42" s="39"/>
    </row>
    <row r="43" spans="2:7" ht="23.25" customHeight="1"/>
  </sheetData>
  <mergeCells count="6">
    <mergeCell ref="D1:G1"/>
    <mergeCell ref="B10:G10"/>
    <mergeCell ref="B38:F38"/>
    <mergeCell ref="B13:G13"/>
    <mergeCell ref="E40:G42"/>
    <mergeCell ref="F2:G2"/>
  </mergeCells>
  <phoneticPr fontId="5" type="noConversion"/>
  <pageMargins left="0.47244094488188981" right="0.47244094488188981" top="0.98425196850393704" bottom="0.98425196850393704" header="0.31496062992125984" footer="0.31496062992125984"/>
  <pageSetup paperSize="9" scale="6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2a68d7-1108-43a5-abe3-4fdccd6f884b">
      <Terms xmlns="http://schemas.microsoft.com/office/infopath/2007/PartnerControls"/>
    </lcf76f155ced4ddcb4097134ff3c332f>
    <TaxCatchAll xmlns="1a22a174-00b3-4bbe-bcf3-64e7726705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260A84C1481144B0B782F66610A358" ma:contentTypeVersion="22" ma:contentTypeDescription="Utwórz nowy dokument." ma:contentTypeScope="" ma:versionID="f692095beb5fddd2797784b197c7a549">
  <xsd:schema xmlns:xsd="http://www.w3.org/2001/XMLSchema" xmlns:xs="http://www.w3.org/2001/XMLSchema" xmlns:p="http://schemas.microsoft.com/office/2006/metadata/properties" xmlns:ns2="c12a68d7-1108-43a5-abe3-4fdccd6f884b" xmlns:ns3="1a22a174-00b3-4bbe-bcf3-64e772670538" targetNamespace="http://schemas.microsoft.com/office/2006/metadata/properties" ma:root="true" ma:fieldsID="7b292b54cf35a5d1140f5db0bcf97a26" ns2:_="" ns3:_="">
    <xsd:import namespace="c12a68d7-1108-43a5-abe3-4fdccd6f884b"/>
    <xsd:import namespace="1a22a174-00b3-4bbe-bcf3-64e7726705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2a68d7-1108-43a5-abe3-4fdccd6f88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Tagi obrazów" ma:readOnly="false" ma:fieldId="{5cf76f15-5ced-4ddc-b409-7134ff3c332f}" ma:taxonomyMulti="true" ma:sspId="e202bf10-4f99-490d-b6a4-1cff37ab84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22a174-00b3-4bbe-bcf3-64e77267053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3a4612c-19c6-4b6f-8d62-a1411dd76da7}" ma:internalName="TaxCatchAll" ma:showField="CatchAllData" ma:web="1a22a174-00b3-4bbe-bcf3-64e7726705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9B0548-67B1-4CAE-80D8-37EE893D8A24}"/>
</file>

<file path=customXml/itemProps2.xml><?xml version="1.0" encoding="utf-8"?>
<ds:datastoreItem xmlns:ds="http://schemas.openxmlformats.org/officeDocument/2006/customXml" ds:itemID="{28E35A93-F646-48CC-9E0C-F6F8FF8C25A0}"/>
</file>

<file path=customXml/itemProps3.xml><?xml version="1.0" encoding="utf-8"?>
<ds:datastoreItem xmlns:ds="http://schemas.openxmlformats.org/officeDocument/2006/customXml" ds:itemID="{8A3D7724-AA95-4E84-AC10-EE6994622A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Anna Sochala</cp:lastModifiedBy>
  <cp:revision/>
  <dcterms:created xsi:type="dcterms:W3CDTF">2006-09-22T13:37:51Z</dcterms:created>
  <dcterms:modified xsi:type="dcterms:W3CDTF">2024-09-23T09:28:30Z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0x010100B4260A84C1481144B0B782F66610A358</vt:lpwstr>
  </property>
</Properties>
</file>