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enata\Desktop\Pulpit\2024\ZP_.....055_U_24 Świadczenie usługi hotelowej, restauracyjnej oraz konferencyjnej dla PG\"/>
    </mc:Choice>
  </mc:AlternateContent>
  <xr:revisionPtr revIDLastSave="0" documentId="13_ncr:1_{058F7240-E532-4520-BC42-793DEC767F66}" xr6:coauthVersionLast="36" xr6:coauthVersionMax="36" xr10:uidLastSave="{00000000-0000-0000-0000-000000000000}"/>
  <bookViews>
    <workbookView xWindow="0" yWindow="0" windowWidth="23040" windowHeight="8904" activeTab="4" xr2:uid="{00000000-000D-0000-FFFF-FFFF00000000}"/>
  </bookViews>
  <sheets>
    <sheet name="INDYWIDUALNE" sheetId="1" r:id="rId1"/>
    <sheet name="GRUPOWE I KONFERENCYJNE" sheetId="2" r:id="rId2"/>
    <sheet name="SALA KONFERENCYJNA" sheetId="4" r:id="rId3"/>
    <sheet name="GASTRONOMIA" sheetId="6" r:id="rId4"/>
    <sheet name="PODSUMOWANIE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C12" i="8"/>
  <c r="D11" i="8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8" i="6"/>
  <c r="I39" i="6"/>
  <c r="H39" i="6"/>
  <c r="H28" i="6"/>
  <c r="H29" i="6"/>
  <c r="H30" i="6"/>
  <c r="H31" i="6"/>
  <c r="H32" i="6"/>
  <c r="H33" i="6"/>
  <c r="H34" i="6"/>
  <c r="H35" i="6"/>
  <c r="H36" i="6"/>
  <c r="H37" i="6"/>
  <c r="H3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8" i="6"/>
  <c r="B13" i="4"/>
  <c r="C10" i="8" s="1"/>
  <c r="B14" i="4"/>
  <c r="D10" i="8" s="1"/>
  <c r="B25" i="4"/>
  <c r="B24" i="4"/>
  <c r="C11" i="8" s="1"/>
  <c r="M10" i="4"/>
  <c r="N10" i="4" s="1"/>
  <c r="L10" i="4"/>
  <c r="M9" i="4"/>
  <c r="L9" i="4"/>
  <c r="B23" i="2"/>
  <c r="D9" i="8" s="1"/>
  <c r="B22" i="2"/>
  <c r="C9" i="8" s="1"/>
  <c r="B24" i="1"/>
  <c r="D8" i="8" s="1"/>
  <c r="B23" i="1"/>
  <c r="C8" i="8" s="1"/>
  <c r="F10" i="6"/>
  <c r="F11" i="6"/>
  <c r="F18" i="6"/>
  <c r="F19" i="6"/>
  <c r="F26" i="6"/>
  <c r="F27" i="6"/>
  <c r="F34" i="6"/>
  <c r="F3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8" i="6"/>
  <c r="E39" i="6" s="1"/>
  <c r="D9" i="6"/>
  <c r="F9" i="6" s="1"/>
  <c r="D10" i="6"/>
  <c r="D11" i="6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D19" i="6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D27" i="6"/>
  <c r="D28" i="6"/>
  <c r="F28" i="6" s="1"/>
  <c r="D29" i="6"/>
  <c r="F29" i="6" s="1"/>
  <c r="D30" i="6"/>
  <c r="F30" i="6" s="1"/>
  <c r="D31" i="6"/>
  <c r="F31" i="6" s="1"/>
  <c r="D32" i="6"/>
  <c r="F32" i="6" s="1"/>
  <c r="D33" i="6"/>
  <c r="F33" i="6" s="1"/>
  <c r="D34" i="6"/>
  <c r="D35" i="6"/>
  <c r="D36" i="6"/>
  <c r="F36" i="6" s="1"/>
  <c r="D37" i="6"/>
  <c r="F37" i="6" s="1"/>
  <c r="D38" i="6"/>
  <c r="F38" i="6" s="1"/>
  <c r="D8" i="6"/>
  <c r="F8" i="6" s="1"/>
  <c r="D22" i="4"/>
  <c r="N9" i="4"/>
  <c r="L11" i="4"/>
  <c r="I10" i="4"/>
  <c r="I11" i="4"/>
  <c r="I9" i="4"/>
  <c r="H11" i="4"/>
  <c r="G11" i="4"/>
  <c r="C11" i="4"/>
  <c r="D11" i="4" s="1"/>
  <c r="B11" i="4"/>
  <c r="D10" i="4"/>
  <c r="D9" i="4"/>
  <c r="F39" i="6" l="1"/>
  <c r="M11" i="4"/>
  <c r="N11" i="4"/>
  <c r="D39" i="6"/>
  <c r="C20" i="2"/>
  <c r="B20" i="2"/>
  <c r="D19" i="2"/>
  <c r="D20" i="2"/>
  <c r="D18" i="2"/>
  <c r="C19" i="2"/>
  <c r="C18" i="2"/>
  <c r="B19" i="2"/>
  <c r="B18" i="2"/>
  <c r="M12" i="2"/>
  <c r="L12" i="2"/>
  <c r="N12" i="2" s="1"/>
  <c r="N11" i="2"/>
  <c r="N10" i="2"/>
  <c r="I12" i="2"/>
  <c r="I11" i="2"/>
  <c r="I10" i="2"/>
  <c r="G12" i="2"/>
  <c r="H12" i="2"/>
  <c r="D12" i="2"/>
  <c r="C12" i="2"/>
  <c r="B12" i="2"/>
  <c r="D11" i="2"/>
  <c r="D10" i="2"/>
  <c r="F11" i="1"/>
  <c r="D21" i="1"/>
  <c r="D20" i="1"/>
  <c r="D19" i="1"/>
  <c r="C21" i="1"/>
  <c r="C20" i="1"/>
  <c r="C19" i="1"/>
  <c r="B21" i="1"/>
  <c r="B20" i="1"/>
  <c r="B19" i="1"/>
  <c r="M13" i="1"/>
  <c r="L13" i="1"/>
  <c r="N12" i="1"/>
  <c r="N11" i="1"/>
  <c r="H13" i="1"/>
  <c r="I13" i="1" s="1"/>
  <c r="G13" i="1"/>
  <c r="I12" i="1"/>
  <c r="I11" i="1"/>
  <c r="C13" i="1"/>
  <c r="B13" i="1"/>
  <c r="D12" i="1"/>
  <c r="D11" i="1"/>
  <c r="N13" i="1" l="1"/>
  <c r="D13" i="1"/>
  <c r="D13" i="8"/>
  <c r="C13" i="8"/>
  <c r="J38" i="6" l="1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F10" i="2"/>
  <c r="F11" i="2"/>
  <c r="F12" i="2" l="1"/>
  <c r="J39" i="6"/>
  <c r="F22" i="4"/>
  <c r="K10" i="4"/>
  <c r="K9" i="4"/>
  <c r="F10" i="4"/>
  <c r="F9" i="4"/>
  <c r="P11" i="2"/>
  <c r="P10" i="2"/>
  <c r="K11" i="2"/>
  <c r="K10" i="2"/>
  <c r="K11" i="1"/>
  <c r="K12" i="1"/>
  <c r="P12" i="1"/>
  <c r="P11" i="1"/>
  <c r="F12" i="1"/>
  <c r="E19" i="2" l="1"/>
  <c r="P12" i="2"/>
  <c r="K12" i="2"/>
  <c r="E18" i="2"/>
  <c r="K11" i="4"/>
  <c r="F11" i="4"/>
  <c r="O10" i="4"/>
  <c r="O9" i="4"/>
  <c r="P13" i="1"/>
  <c r="E19" i="1"/>
  <c r="K13" i="1"/>
  <c r="E20" i="1"/>
  <c r="F13" i="1"/>
  <c r="E20" i="2" l="1"/>
  <c r="O11" i="4"/>
  <c r="E21" i="1"/>
</calcChain>
</file>

<file path=xl/sharedStrings.xml><?xml version="1.0" encoding="utf-8"?>
<sst xmlns="http://schemas.openxmlformats.org/spreadsheetml/2006/main" count="210" uniqueCount="81">
  <si>
    <t>Łącznie</t>
  </si>
  <si>
    <t>Doba w pokoju 1-osobowym ze śniadaniem</t>
  </si>
  <si>
    <t>Doba w pokoju 2-osobowym ze śniadaniem</t>
  </si>
  <si>
    <t>Rok 2021 i 2022 Łącznie</t>
  </si>
  <si>
    <t>Wynajem do 4  godzin</t>
  </si>
  <si>
    <t>Wynajem cało dniowy (8h)</t>
  </si>
  <si>
    <t>Wynajem łącznie</t>
  </si>
  <si>
    <t>Sala do 25 osób</t>
  </si>
  <si>
    <t>Sala do 90 osób</t>
  </si>
  <si>
    <t>Parking</t>
  </si>
  <si>
    <t xml:space="preserve">Zestaw I - Podstawowa przerwa kawowa </t>
  </si>
  <si>
    <t>serwowany w formie bufetu</t>
  </si>
  <si>
    <t>Zestaw X – przerwa owocowo-warzywna</t>
  </si>
  <si>
    <t>Zestaw XI – przerwa z ciastem i kanapkami</t>
  </si>
  <si>
    <t>Zestaw XII - Bufet - Przystawki</t>
  </si>
  <si>
    <t>Zestaw XIII -Bufet Sałatki</t>
  </si>
  <si>
    <t>Zestaw XIV - Bufet Zupy</t>
  </si>
  <si>
    <t>Zestaw XV - Bufet Dania Główne</t>
  </si>
  <si>
    <t>Zestaw XVIII – Menu serwowane do stołu - 1 daniowe</t>
  </si>
  <si>
    <t>Zestaw XIX - Menu serwowane do stołu - 2 daniowe</t>
  </si>
  <si>
    <t>Zestaw XX - Menu serwowane do stołu - 3 daniowe</t>
  </si>
  <si>
    <t>Formularz rzeczowo - cenowy 
zamówienia indywidualne</t>
  </si>
  <si>
    <r>
      <t xml:space="preserve">Doba w pokoju </t>
    </r>
    <r>
      <rPr>
        <b/>
        <sz val="11"/>
        <rFont val="Calibri"/>
        <family val="2"/>
        <charset val="238"/>
        <scheme val="minor"/>
      </rPr>
      <t xml:space="preserve">1-osobowym </t>
    </r>
    <r>
      <rPr>
        <b/>
        <sz val="10"/>
        <rFont val="Calibri"/>
        <family val="2"/>
        <charset val="238"/>
        <scheme val="minor"/>
      </rPr>
      <t>ze śniadaniem</t>
    </r>
  </si>
  <si>
    <r>
      <t xml:space="preserve">Doba w pokoju </t>
    </r>
    <r>
      <rPr>
        <b/>
        <sz val="11"/>
        <rFont val="Calibri"/>
        <family val="2"/>
        <charset val="238"/>
        <scheme val="minor"/>
      </rPr>
      <t xml:space="preserve">2-osobowym </t>
    </r>
    <r>
      <rPr>
        <b/>
        <sz val="10"/>
        <rFont val="Calibri"/>
        <family val="2"/>
        <charset val="238"/>
        <scheme val="minor"/>
      </rPr>
      <t>ze śniadaniem</t>
    </r>
  </si>
  <si>
    <t>Formularz rzeczowo - cenowy 
zamówienia grupowe i konferencyjne</t>
  </si>
  <si>
    <t>Formularz rzeczowo - cenowy 
sala konferencyjna z pełnym wyposażeniem</t>
  </si>
  <si>
    <t>Formularz rzeczowo - cenowy 
parkowanie samochodu osobowego</t>
  </si>
  <si>
    <t>Przedmiot zamówienia</t>
  </si>
  <si>
    <r>
      <t xml:space="preserve">Zestaw II - kruche ciasteczka, dodatek do </t>
    </r>
    <r>
      <rPr>
        <b/>
        <sz val="10"/>
        <rFont val="Arial"/>
        <family val="2"/>
        <charset val="238"/>
      </rPr>
      <t xml:space="preserve">– dodatek do 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</si>
  <si>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 xml:space="preserve">Zestaw III - mini ciasteczka,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</si>
  <si>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 xml:space="preserve">Zestaw IV - ciasta domowe,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</si>
  <si>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 xml:space="preserve">Zestaw V - owoce,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</si>
  <si>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 xml:space="preserve">Zestaw VI - warzywa,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</si>
  <si>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 xml:space="preserve">Zestaw VII - kanapki,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</si>
  <si>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r>
      <t>Zestaw VIII - woda, dodatek do</t>
    </r>
    <r>
      <rPr>
        <b/>
        <sz val="10"/>
        <rFont val="Arial"/>
        <family val="2"/>
        <charset val="238"/>
      </rPr>
      <t xml:space="preserve"> podstawowej</t>
    </r>
    <r>
      <rPr>
        <b/>
        <sz val="11"/>
        <rFont val="Calibri"/>
        <family val="2"/>
        <charset val="238"/>
        <scheme val="minor"/>
      </rPr>
      <t xml:space="preserve"> przerwy kawowej</t>
    </r>
  </si>
  <si>
    <r>
      <t xml:space="preserve">Zestaw IX - soki, dodatek do </t>
    </r>
    <r>
      <rPr>
        <b/>
        <sz val="10"/>
        <rFont val="Arial"/>
        <family val="2"/>
        <charset val="238"/>
      </rPr>
      <t xml:space="preserve">podstawowej </t>
    </r>
    <r>
      <rPr>
        <b/>
        <sz val="11"/>
        <rFont val="Calibri"/>
        <family val="2"/>
        <charset val="238"/>
        <scheme val="minor"/>
      </rPr>
      <t>przerwy kawowej</t>
    </r>
  </si>
  <si>
    <t>Zamówienie podstawowe</t>
  </si>
  <si>
    <t>Zamówienie w ramach prawa opcji</t>
  </si>
  <si>
    <t>Liczba osób [szt.]</t>
  </si>
  <si>
    <t>Cena
brutto
[PLN]</t>
  </si>
  <si>
    <t>Wartość
brutto
[PLN]</t>
  </si>
  <si>
    <t>Liczba noclegów [szt]:</t>
  </si>
  <si>
    <t>Formularz rzeczowo - cenowy 
gastronomia</t>
  </si>
  <si>
    <t xml:space="preserve">Zamówienie w ramach prawa opcji </t>
  </si>
  <si>
    <t xml:space="preserve">Liczba dni </t>
  </si>
  <si>
    <t>Liczba dób</t>
  </si>
  <si>
    <t>Razem</t>
  </si>
  <si>
    <t>Lp.</t>
  </si>
  <si>
    <t>Formularz rzeczowo - cenowy 
PODSUMOWANIE</t>
  </si>
  <si>
    <t>SALA KONFERENCYJNA</t>
  </si>
  <si>
    <t>PARKING</t>
  </si>
  <si>
    <t>GASTRONOMIA</t>
  </si>
  <si>
    <t>Łączna wartość 
zamówienia podstawowego
brutto [PLN]</t>
  </si>
  <si>
    <t>Łączna wartość zamówienia 
w ramach prawa opcji
brutto [PLN]</t>
  </si>
  <si>
    <t xml:space="preserve">INDYWIDUALNE </t>
  </si>
  <si>
    <t xml:space="preserve">GRUPOWE I KONFERENCYJNE </t>
  </si>
  <si>
    <t>01.11-31.12 (2024 i 2025)</t>
  </si>
  <si>
    <t>01.09-31.10 (2024 i 2025)</t>
  </si>
  <si>
    <t>01.06-31.08 (2024 i 2025)</t>
  </si>
  <si>
    <t>Nr postępowania ZP/……./055/U/24</t>
  </si>
  <si>
    <t>01.01-31.03 (2024 i 2025)</t>
  </si>
  <si>
    <t>01.04-30.05 (2024 i 2025)</t>
  </si>
  <si>
    <t>Rok 2024 i 2025 Łącznie</t>
  </si>
  <si>
    <t>Nr postępowania ZP/…../055/U/24</t>
  </si>
  <si>
    <t>Nr postępowania ZP/….../055/U/24</t>
  </si>
  <si>
    <t xml:space="preserve">Zestaw XVI - Bufet - dodatki do dań </t>
  </si>
  <si>
    <t xml:space="preserve">Zestaw XVII - Bufet Gotowane Warzywa i surówki wegańskie </t>
  </si>
  <si>
    <t>Wartość brutto [PLN] zamówienie podstawowe</t>
  </si>
  <si>
    <t>wartośc brutto [PLN] zamówienie w ramach prawa opcji</t>
  </si>
  <si>
    <t>Wartość brutto zamówienia podstawowego PLN (sale konferencyjne)</t>
  </si>
  <si>
    <t>Wartość brutto zamówienia w ramach prawa opcji PLN (sale konferencyjne)</t>
  </si>
  <si>
    <t>Wartość brutto zamówienia podstawowego PLN (parking)</t>
  </si>
  <si>
    <t>Wartość brutto zamówienia w ramach prawa opcji PLN (parking)</t>
  </si>
  <si>
    <t>Wartość brutto zamówienia podstawowego PLN</t>
  </si>
  <si>
    <t>Wartość brutto zamówienia w ramach prawa opcji PLN</t>
  </si>
  <si>
    <t>ciągła do 8h</t>
  </si>
  <si>
    <t>jedorazowa do 1h</t>
  </si>
  <si>
    <t>Załącznik nr 3 do SWZ</t>
  </si>
  <si>
    <t>Dokument należy podpisać kwalifikowanym podpisem elektronicznym 
lub podpisem zaufanym lub podpisem osobistym</t>
  </si>
  <si>
    <t>Sumę wartości brutto z wiersza RAZEM kolumny 3 i 4 należy przenieść w odpowiednie miejsca na druk Formularz oferty  – Załącznik nr 1 do SWZ.</t>
  </si>
  <si>
    <t>Dokument należy podpisać kwalifikowanym podpisem 
elektronicznym 
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</si>
</sst>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1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2" borderId="13" xfId="0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3" fontId="6" fillId="0" borderId="13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3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13" xfId="0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4" borderId="30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4" fontId="0" fillId="0" borderId="30" xfId="1" applyNumberFormat="1" applyFont="1" applyBorder="1" applyAlignment="1">
      <alignment vertical="center" wrapText="1"/>
    </xf>
    <xf numFmtId="4" fontId="2" fillId="0" borderId="30" xfId="1" applyNumberFormat="1" applyFont="1" applyBorder="1" applyAlignment="1">
      <alignment vertical="center" wrapText="1"/>
    </xf>
    <xf numFmtId="0" fontId="6" fillId="0" borderId="30" xfId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30" xfId="1" applyFont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zoomScaleNormal="100" workbookViewId="0">
      <selection activeCell="H24" sqref="H24:L24"/>
    </sheetView>
  </sheetViews>
  <sheetFormatPr defaultRowHeight="14.4"/>
  <cols>
    <col min="1" max="1" width="36.21875" customWidth="1"/>
    <col min="2" max="2" width="11.5546875" customWidth="1"/>
    <col min="3" max="3" width="11.77734375" customWidth="1"/>
    <col min="7" max="7" width="11.6640625" customWidth="1"/>
    <col min="8" max="8" width="10.6640625" customWidth="1"/>
    <col min="12" max="12" width="11.109375" customWidth="1"/>
    <col min="13" max="13" width="10.6640625" customWidth="1"/>
  </cols>
  <sheetData>
    <row r="1" spans="1:16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7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9.4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5.2" customHeight="1" thickBot="1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thickBot="1">
      <c r="A6" s="59" t="s">
        <v>27</v>
      </c>
      <c r="B6" s="61" t="s">
        <v>60</v>
      </c>
      <c r="C6" s="62"/>
      <c r="D6" s="62"/>
      <c r="E6" s="62"/>
      <c r="F6" s="63"/>
      <c r="G6" s="64" t="s">
        <v>61</v>
      </c>
      <c r="H6" s="62"/>
      <c r="I6" s="62"/>
      <c r="J6" s="62"/>
      <c r="K6" s="63"/>
      <c r="L6" s="65" t="s">
        <v>58</v>
      </c>
      <c r="M6" s="66"/>
      <c r="N6" s="66"/>
      <c r="O6" s="66"/>
      <c r="P6" s="67"/>
    </row>
    <row r="7" spans="1:16" ht="15" thickBot="1">
      <c r="A7" s="60"/>
      <c r="B7" s="61" t="s">
        <v>56</v>
      </c>
      <c r="C7" s="62"/>
      <c r="D7" s="62"/>
      <c r="E7" s="62"/>
      <c r="F7" s="63"/>
      <c r="G7" s="64" t="s">
        <v>57</v>
      </c>
      <c r="H7" s="62"/>
      <c r="I7" s="62"/>
      <c r="J7" s="62"/>
      <c r="K7" s="63"/>
      <c r="L7" s="68"/>
      <c r="M7" s="69"/>
      <c r="N7" s="69"/>
      <c r="O7" s="69"/>
      <c r="P7" s="70"/>
    </row>
    <row r="8" spans="1:16" ht="27.6" customHeight="1" thickBot="1">
      <c r="A8" s="60"/>
      <c r="B8" s="71" t="s">
        <v>41</v>
      </c>
      <c r="C8" s="72"/>
      <c r="D8" s="73"/>
      <c r="E8" s="74" t="s">
        <v>39</v>
      </c>
      <c r="F8" s="76" t="s">
        <v>40</v>
      </c>
      <c r="G8" s="71" t="s">
        <v>41</v>
      </c>
      <c r="H8" s="72"/>
      <c r="I8" s="73"/>
      <c r="J8" s="74" t="s">
        <v>39</v>
      </c>
      <c r="K8" s="76" t="s">
        <v>40</v>
      </c>
      <c r="L8" s="71" t="s">
        <v>41</v>
      </c>
      <c r="M8" s="72"/>
      <c r="N8" s="73"/>
      <c r="O8" s="74" t="s">
        <v>39</v>
      </c>
      <c r="P8" s="76" t="s">
        <v>40</v>
      </c>
    </row>
    <row r="9" spans="1:16" ht="57.6" customHeight="1" thickBot="1">
      <c r="A9" s="60"/>
      <c r="B9" s="47" t="s">
        <v>36</v>
      </c>
      <c r="C9" s="47" t="s">
        <v>37</v>
      </c>
      <c r="D9" s="48" t="s">
        <v>0</v>
      </c>
      <c r="E9" s="75"/>
      <c r="F9" s="77"/>
      <c r="G9" s="47" t="s">
        <v>36</v>
      </c>
      <c r="H9" s="47" t="s">
        <v>37</v>
      </c>
      <c r="I9" s="48" t="s">
        <v>0</v>
      </c>
      <c r="J9" s="75"/>
      <c r="K9" s="77"/>
      <c r="L9" s="47" t="s">
        <v>36</v>
      </c>
      <c r="M9" s="47" t="s">
        <v>37</v>
      </c>
      <c r="N9" s="48" t="s">
        <v>0</v>
      </c>
      <c r="O9" s="75"/>
      <c r="P9" s="77"/>
    </row>
    <row r="10" spans="1:16" ht="15.6" customHeight="1" thickTop="1" thickBot="1">
      <c r="A10" s="49">
        <v>1</v>
      </c>
      <c r="B10" s="50">
        <v>2</v>
      </c>
      <c r="C10" s="49">
        <v>3</v>
      </c>
      <c r="D10" s="50">
        <v>4</v>
      </c>
      <c r="E10" s="49">
        <v>5</v>
      </c>
      <c r="F10" s="50">
        <v>6</v>
      </c>
      <c r="G10" s="49">
        <v>7</v>
      </c>
      <c r="H10" s="50">
        <v>8</v>
      </c>
      <c r="I10" s="49">
        <v>9</v>
      </c>
      <c r="J10" s="50">
        <v>10</v>
      </c>
      <c r="K10" s="49">
        <v>11</v>
      </c>
      <c r="L10" s="50">
        <v>12</v>
      </c>
      <c r="M10" s="49">
        <v>13</v>
      </c>
      <c r="N10" s="50">
        <v>14</v>
      </c>
      <c r="O10" s="49">
        <v>15</v>
      </c>
      <c r="P10" s="50">
        <v>16</v>
      </c>
    </row>
    <row r="11" spans="1:16" ht="29.4" thickTop="1" thickBot="1">
      <c r="A11" s="5" t="s">
        <v>22</v>
      </c>
      <c r="B11" s="3">
        <v>83</v>
      </c>
      <c r="C11" s="3">
        <v>83</v>
      </c>
      <c r="D11" s="4">
        <f>B11+C11</f>
        <v>166</v>
      </c>
      <c r="E11" s="6"/>
      <c r="F11" s="7">
        <f>D11*E11</f>
        <v>0</v>
      </c>
      <c r="G11" s="3">
        <v>28</v>
      </c>
      <c r="H11" s="3">
        <v>28</v>
      </c>
      <c r="I11" s="4">
        <f>SUM(G11:H11)</f>
        <v>56</v>
      </c>
      <c r="J11" s="6"/>
      <c r="K11" s="7">
        <f>I11*J11</f>
        <v>0</v>
      </c>
      <c r="L11" s="3">
        <v>20</v>
      </c>
      <c r="M11" s="3">
        <v>20</v>
      </c>
      <c r="N11" s="4">
        <f>SUM(L11:M11)</f>
        <v>40</v>
      </c>
      <c r="O11" s="6"/>
      <c r="P11" s="7">
        <f>N11*O11</f>
        <v>0</v>
      </c>
    </row>
    <row r="12" spans="1:16" ht="28.8" thickBot="1">
      <c r="A12" s="5" t="s">
        <v>23</v>
      </c>
      <c r="B12" s="3">
        <v>83</v>
      </c>
      <c r="C12" s="3">
        <v>83</v>
      </c>
      <c r="D12" s="4">
        <f t="shared" ref="D12:D13" si="0">B12+C12</f>
        <v>166</v>
      </c>
      <c r="E12" s="6"/>
      <c r="F12" s="7">
        <f>D12*E12</f>
        <v>0</v>
      </c>
      <c r="G12" s="3">
        <v>84</v>
      </c>
      <c r="H12" s="3">
        <v>84</v>
      </c>
      <c r="I12" s="4">
        <f t="shared" ref="I12:I13" si="1">SUM(G12:H12)</f>
        <v>168</v>
      </c>
      <c r="J12" s="6"/>
      <c r="K12" s="7">
        <f>I12*J12</f>
        <v>0</v>
      </c>
      <c r="L12" s="3">
        <v>64</v>
      </c>
      <c r="M12" s="3">
        <v>64</v>
      </c>
      <c r="N12" s="4">
        <f t="shared" ref="N12:N13" si="2">SUM(L12:M12)</f>
        <v>128</v>
      </c>
      <c r="O12" s="6"/>
      <c r="P12" s="7">
        <f>N12*O12</f>
        <v>0</v>
      </c>
    </row>
    <row r="13" spans="1:16" ht="21" customHeight="1" thickBot="1">
      <c r="A13" s="8" t="s">
        <v>0</v>
      </c>
      <c r="B13" s="4">
        <f>SUM(B11:B12)</f>
        <v>166</v>
      </c>
      <c r="C13" s="4">
        <f>SUM(C11:C12)</f>
        <v>166</v>
      </c>
      <c r="D13" s="4">
        <f t="shared" si="0"/>
        <v>332</v>
      </c>
      <c r="E13" s="9"/>
      <c r="F13" s="10">
        <f>F11+F12</f>
        <v>0</v>
      </c>
      <c r="G13" s="4">
        <f>SUM(G11:G12)</f>
        <v>112</v>
      </c>
      <c r="H13" s="4">
        <f>SUM(H11:H12)</f>
        <v>112</v>
      </c>
      <c r="I13" s="4">
        <f t="shared" si="1"/>
        <v>224</v>
      </c>
      <c r="J13" s="9"/>
      <c r="K13" s="10">
        <f>K11+K12</f>
        <v>0</v>
      </c>
      <c r="L13" s="4">
        <f>SUM(L11:L12)</f>
        <v>84</v>
      </c>
      <c r="M13" s="4">
        <f>SUM(M11:M12)</f>
        <v>84</v>
      </c>
      <c r="N13" s="4">
        <f t="shared" si="2"/>
        <v>168</v>
      </c>
      <c r="O13" s="9"/>
      <c r="P13" s="10">
        <f>P11+P12</f>
        <v>0</v>
      </c>
    </row>
    <row r="14" spans="1:16" ht="42" customHeight="1" thickBo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>
      <c r="A15" s="59" t="s">
        <v>27</v>
      </c>
      <c r="B15" s="78" t="s">
        <v>62</v>
      </c>
      <c r="C15" s="79"/>
      <c r="D15" s="79"/>
      <c r="E15" s="80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 thickBot="1">
      <c r="A16" s="60"/>
      <c r="B16" s="81"/>
      <c r="C16" s="82"/>
      <c r="D16" s="82"/>
      <c r="E16" s="83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8.8" customHeight="1" thickBot="1">
      <c r="A17" s="60"/>
      <c r="B17" s="71" t="s">
        <v>41</v>
      </c>
      <c r="C17" s="72"/>
      <c r="D17" s="73"/>
      <c r="E17" s="76" t="s">
        <v>40</v>
      </c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42" thickBot="1">
      <c r="A18" s="60"/>
      <c r="B18" s="36" t="s">
        <v>36</v>
      </c>
      <c r="C18" s="36" t="s">
        <v>37</v>
      </c>
      <c r="D18" s="4" t="s">
        <v>0</v>
      </c>
      <c r="E18" s="84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9.4" thickBot="1">
      <c r="A19" s="37" t="s">
        <v>1</v>
      </c>
      <c r="B19" s="3">
        <f>B11+G11+L11</f>
        <v>131</v>
      </c>
      <c r="C19" s="3">
        <f>C11+H11+M11</f>
        <v>131</v>
      </c>
      <c r="D19" s="4">
        <f>SUM(B19:C19)</f>
        <v>262</v>
      </c>
      <c r="E19" s="14">
        <f>F11+K11+P11</f>
        <v>0</v>
      </c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9.4" thickBot="1">
      <c r="A20" s="5" t="s">
        <v>2</v>
      </c>
      <c r="B20" s="3">
        <f>B12+G12+L12</f>
        <v>231</v>
      </c>
      <c r="C20" s="3">
        <f>C12+H12+M12</f>
        <v>231</v>
      </c>
      <c r="D20" s="4">
        <f>SUM(B20:C20)</f>
        <v>462</v>
      </c>
      <c r="E20" s="14">
        <f>F12+K12+P12</f>
        <v>0</v>
      </c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2.2" customHeight="1" thickBot="1">
      <c r="A21" s="8" t="s">
        <v>0</v>
      </c>
      <c r="B21" s="4">
        <f>SUM(B19:B20)</f>
        <v>362</v>
      </c>
      <c r="C21" s="4">
        <f>SUM(C19:C20)</f>
        <v>362</v>
      </c>
      <c r="D21" s="4">
        <f>SUM(B21:C21)</f>
        <v>724</v>
      </c>
      <c r="E21" s="14">
        <f>E19+E20</f>
        <v>0</v>
      </c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3" spans="1:16" ht="28.8">
      <c r="A23" s="51" t="s">
        <v>73</v>
      </c>
      <c r="B23">
        <f>(B11*E11)+(G11*J11)+(L11*O11)+(B12*E12)+(G12*J12)+(L12*O12)</f>
        <v>0</v>
      </c>
    </row>
    <row r="24" spans="1:16" ht="37.799999999999997" customHeight="1">
      <c r="A24" s="51" t="s">
        <v>74</v>
      </c>
      <c r="B24">
        <f>(C11*E11)+(H11*J11)+(M11*O11)+(C12*E12)+(H12*J12)+(M12*O12)</f>
        <v>0</v>
      </c>
      <c r="H24" s="130" t="s">
        <v>78</v>
      </c>
      <c r="I24" s="130"/>
      <c r="J24" s="130"/>
      <c r="K24" s="130"/>
      <c r="L24" s="130"/>
    </row>
    <row r="28" spans="1:16" ht="43.2" customHeight="1"/>
    <row r="31" spans="1:16">
      <c r="L31" s="15"/>
      <c r="M31" s="15"/>
      <c r="N31" s="16"/>
      <c r="O31" s="15"/>
      <c r="P31" s="15"/>
    </row>
    <row r="32" spans="1:16" ht="41.4" customHeight="1">
      <c r="L32" s="15"/>
      <c r="M32" s="58"/>
      <c r="N32" s="58"/>
      <c r="O32" s="58"/>
      <c r="P32" s="15"/>
    </row>
  </sheetData>
  <mergeCells count="23">
    <mergeCell ref="H24:L24"/>
    <mergeCell ref="K8:K9"/>
    <mergeCell ref="B8:D8"/>
    <mergeCell ref="E8:E9"/>
    <mergeCell ref="F8:F9"/>
    <mergeCell ref="G8:I8"/>
    <mergeCell ref="J8:J9"/>
    <mergeCell ref="A1:P1"/>
    <mergeCell ref="A5:P5"/>
    <mergeCell ref="M32:O32"/>
    <mergeCell ref="A6:A9"/>
    <mergeCell ref="A15:A18"/>
    <mergeCell ref="B6:F6"/>
    <mergeCell ref="G6:K6"/>
    <mergeCell ref="L6:P7"/>
    <mergeCell ref="B7:F7"/>
    <mergeCell ref="G7:K7"/>
    <mergeCell ref="L8:N8"/>
    <mergeCell ref="O8:O9"/>
    <mergeCell ref="P8:P9"/>
    <mergeCell ref="B15:E16"/>
    <mergeCell ref="B17:D17"/>
    <mergeCell ref="E17:E18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workbookViewId="0">
      <selection activeCell="H24" sqref="H24:L24"/>
    </sheetView>
  </sheetViews>
  <sheetFormatPr defaultRowHeight="14.4"/>
  <cols>
    <col min="1" max="1" width="37.109375" customWidth="1"/>
    <col min="2" max="2" width="11.6640625" customWidth="1"/>
    <col min="3" max="3" width="11.5546875" customWidth="1"/>
    <col min="7" max="7" width="11.6640625" customWidth="1"/>
    <col min="8" max="8" width="11" customWidth="1"/>
    <col min="12" max="12" width="11.6640625" customWidth="1"/>
    <col min="13" max="13" width="10.6640625" customWidth="1"/>
  </cols>
  <sheetData>
    <row r="1" spans="1:16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2.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2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5.8" customHeight="1" thickBo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" thickBot="1">
      <c r="A6" s="86" t="s">
        <v>27</v>
      </c>
      <c r="B6" s="62" t="s">
        <v>60</v>
      </c>
      <c r="C6" s="62"/>
      <c r="D6" s="62"/>
      <c r="E6" s="62"/>
      <c r="F6" s="63"/>
      <c r="G6" s="64" t="s">
        <v>61</v>
      </c>
      <c r="H6" s="62"/>
      <c r="I6" s="62"/>
      <c r="J6" s="62"/>
      <c r="K6" s="63"/>
      <c r="L6" s="65" t="s">
        <v>58</v>
      </c>
      <c r="M6" s="66"/>
      <c r="N6" s="66"/>
      <c r="O6" s="66"/>
      <c r="P6" s="67"/>
    </row>
    <row r="7" spans="1:16" ht="15" thickBot="1">
      <c r="A7" s="87"/>
      <c r="B7" s="62" t="s">
        <v>56</v>
      </c>
      <c r="C7" s="62"/>
      <c r="D7" s="62"/>
      <c r="E7" s="62"/>
      <c r="F7" s="63"/>
      <c r="G7" s="64" t="s">
        <v>57</v>
      </c>
      <c r="H7" s="62"/>
      <c r="I7" s="62"/>
      <c r="J7" s="62"/>
      <c r="K7" s="63"/>
      <c r="L7" s="68"/>
      <c r="M7" s="69"/>
      <c r="N7" s="69"/>
      <c r="O7" s="69"/>
      <c r="P7" s="70"/>
    </row>
    <row r="8" spans="1:16" ht="27.6" customHeight="1" thickBot="1">
      <c r="A8" s="87"/>
      <c r="B8" s="72" t="s">
        <v>41</v>
      </c>
      <c r="C8" s="72"/>
      <c r="D8" s="73"/>
      <c r="E8" s="74" t="s">
        <v>39</v>
      </c>
      <c r="F8" s="76" t="s">
        <v>40</v>
      </c>
      <c r="G8" s="71" t="s">
        <v>41</v>
      </c>
      <c r="H8" s="72"/>
      <c r="I8" s="73"/>
      <c r="J8" s="74" t="s">
        <v>39</v>
      </c>
      <c r="K8" s="76" t="s">
        <v>40</v>
      </c>
      <c r="L8" s="71" t="s">
        <v>41</v>
      </c>
      <c r="M8" s="72"/>
      <c r="N8" s="73"/>
      <c r="O8" s="74" t="s">
        <v>39</v>
      </c>
      <c r="P8" s="76" t="s">
        <v>40</v>
      </c>
    </row>
    <row r="9" spans="1:16" ht="42" thickBot="1">
      <c r="A9" s="88"/>
      <c r="B9" s="36" t="s">
        <v>36</v>
      </c>
      <c r="C9" s="36" t="s">
        <v>37</v>
      </c>
      <c r="D9" s="4" t="s">
        <v>0</v>
      </c>
      <c r="E9" s="92"/>
      <c r="F9" s="84"/>
      <c r="G9" s="36" t="s">
        <v>36</v>
      </c>
      <c r="H9" s="36" t="s">
        <v>37</v>
      </c>
      <c r="I9" s="4" t="s">
        <v>0</v>
      </c>
      <c r="J9" s="92"/>
      <c r="K9" s="84"/>
      <c r="L9" s="36" t="s">
        <v>36</v>
      </c>
      <c r="M9" s="36" t="s">
        <v>37</v>
      </c>
      <c r="N9" s="4" t="s">
        <v>0</v>
      </c>
      <c r="O9" s="92"/>
      <c r="P9" s="84"/>
    </row>
    <row r="10" spans="1:16" ht="15" thickBot="1">
      <c r="A10" s="37" t="s">
        <v>22</v>
      </c>
      <c r="B10" s="3">
        <v>55</v>
      </c>
      <c r="C10" s="3">
        <v>55</v>
      </c>
      <c r="D10" s="4">
        <f>SUM(B10:C10)</f>
        <v>110</v>
      </c>
      <c r="E10" s="6"/>
      <c r="F10" s="7">
        <f>D10*E10</f>
        <v>0</v>
      </c>
      <c r="G10" s="3">
        <v>65</v>
      </c>
      <c r="H10" s="3">
        <v>65</v>
      </c>
      <c r="I10" s="4">
        <f>SUM(G10:H10)</f>
        <v>130</v>
      </c>
      <c r="J10" s="6"/>
      <c r="K10" s="7">
        <f>I10*J10</f>
        <v>0</v>
      </c>
      <c r="L10" s="3">
        <v>20</v>
      </c>
      <c r="M10" s="3">
        <v>20</v>
      </c>
      <c r="N10" s="4">
        <f>SUM(L10:M10)</f>
        <v>40</v>
      </c>
      <c r="O10" s="17"/>
      <c r="P10" s="7">
        <f>N10*O10</f>
        <v>0</v>
      </c>
    </row>
    <row r="11" spans="1:16" ht="15" thickBot="1">
      <c r="A11" s="5" t="s">
        <v>23</v>
      </c>
      <c r="B11" s="3">
        <v>55</v>
      </c>
      <c r="C11" s="3">
        <v>55</v>
      </c>
      <c r="D11" s="4">
        <f>SUM(B11:C11)</f>
        <v>110</v>
      </c>
      <c r="E11" s="6"/>
      <c r="F11" s="7">
        <f>D11*E11</f>
        <v>0</v>
      </c>
      <c r="G11" s="3">
        <v>196</v>
      </c>
      <c r="H11" s="3">
        <v>196</v>
      </c>
      <c r="I11" s="4">
        <f>SUM(G11:H11)</f>
        <v>392</v>
      </c>
      <c r="J11" s="6"/>
      <c r="K11" s="7">
        <f>I11*J11</f>
        <v>0</v>
      </c>
      <c r="L11" s="3">
        <v>64</v>
      </c>
      <c r="M11" s="3">
        <v>64</v>
      </c>
      <c r="N11" s="4">
        <f t="shared" ref="N11:N12" si="0">SUM(L11:M11)</f>
        <v>128</v>
      </c>
      <c r="O11" s="17"/>
      <c r="P11" s="7">
        <f>N11*O11</f>
        <v>0</v>
      </c>
    </row>
    <row r="12" spans="1:16" ht="15" thickBot="1">
      <c r="A12" s="8" t="s">
        <v>0</v>
      </c>
      <c r="B12" s="4">
        <f>SUM(B10:B11)</f>
        <v>110</v>
      </c>
      <c r="C12" s="4">
        <f>SUM(C10:C11)</f>
        <v>110</v>
      </c>
      <c r="D12" s="4">
        <f>SUM(B12:C12)</f>
        <v>220</v>
      </c>
      <c r="E12" s="9"/>
      <c r="F12" s="10">
        <f>F10+F11</f>
        <v>0</v>
      </c>
      <c r="G12" s="4">
        <f>SUM(G10:G11)</f>
        <v>261</v>
      </c>
      <c r="H12" s="4">
        <f>SUM(H10:H11)</f>
        <v>261</v>
      </c>
      <c r="I12" s="4">
        <f>SUM(G12:H12)</f>
        <v>522</v>
      </c>
      <c r="J12" s="9"/>
      <c r="K12" s="10">
        <f>K10+K11</f>
        <v>0</v>
      </c>
      <c r="L12" s="4">
        <f>SUM(L10:L11)</f>
        <v>84</v>
      </c>
      <c r="M12" s="4">
        <f>SUM(M10:M11)</f>
        <v>84</v>
      </c>
      <c r="N12" s="4">
        <f t="shared" si="0"/>
        <v>168</v>
      </c>
      <c r="O12" s="18"/>
      <c r="P12" s="10">
        <f>P10+P11</f>
        <v>0</v>
      </c>
    </row>
    <row r="13" spans="1:16" ht="37.799999999999997" customHeight="1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>
      <c r="A14" s="59" t="s">
        <v>27</v>
      </c>
      <c r="B14" s="78" t="s">
        <v>3</v>
      </c>
      <c r="C14" s="79"/>
      <c r="D14" s="79"/>
      <c r="E14" s="80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 thickBot="1">
      <c r="A15" s="60"/>
      <c r="B15" s="81"/>
      <c r="C15" s="82"/>
      <c r="D15" s="82"/>
      <c r="E15" s="8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8" customHeight="1" thickBot="1">
      <c r="A16" s="60"/>
      <c r="B16" s="71" t="s">
        <v>41</v>
      </c>
      <c r="C16" s="72"/>
      <c r="D16" s="73"/>
      <c r="E16" s="90" t="s">
        <v>40</v>
      </c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42" thickBot="1">
      <c r="A17" s="89"/>
      <c r="B17" s="36" t="s">
        <v>36</v>
      </c>
      <c r="C17" s="36" t="s">
        <v>37</v>
      </c>
      <c r="D17" s="4" t="s">
        <v>0</v>
      </c>
      <c r="E17" s="91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 thickBot="1">
      <c r="A18" s="5" t="s">
        <v>1</v>
      </c>
      <c r="B18" s="3">
        <f>B10+G10+L10</f>
        <v>140</v>
      </c>
      <c r="C18" s="3">
        <f>C10+H10+M10</f>
        <v>140</v>
      </c>
      <c r="D18" s="4">
        <f>SUM(B18:C18)</f>
        <v>280</v>
      </c>
      <c r="E18" s="10">
        <f>F10+K10+P10</f>
        <v>0</v>
      </c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 thickBot="1">
      <c r="A19" s="5" t="s">
        <v>2</v>
      </c>
      <c r="B19" s="3">
        <f>B11+G11+L11</f>
        <v>315</v>
      </c>
      <c r="C19" s="3">
        <f>C11+H11+M11</f>
        <v>315</v>
      </c>
      <c r="D19" s="4">
        <f t="shared" ref="D19:D20" si="1">SUM(B19:C19)</f>
        <v>630</v>
      </c>
      <c r="E19" s="10">
        <f>F11+K11+P11</f>
        <v>0</v>
      </c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 thickBot="1">
      <c r="A20" s="8" t="s">
        <v>0</v>
      </c>
      <c r="B20" s="4">
        <f>SUM(B18:B19)</f>
        <v>455</v>
      </c>
      <c r="C20" s="4">
        <f>SUM(C18:C19)</f>
        <v>455</v>
      </c>
      <c r="D20" s="4">
        <f t="shared" si="1"/>
        <v>910</v>
      </c>
      <c r="E20" s="10">
        <f>E18+E19</f>
        <v>0</v>
      </c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8.8">
      <c r="A22" s="55" t="s">
        <v>73</v>
      </c>
      <c r="B22" s="12">
        <f>(B10*E10)+(G10*J10)+(L10*O10)+(B11*E11)+(G11*J11)+(L11*O11)</f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8.8">
      <c r="A23" s="55" t="s">
        <v>74</v>
      </c>
      <c r="B23" s="12">
        <f>(C10*E10)+(H10*J10)+(M10*O10)+(C11*E11)+(H11*J11)+(M11*O11)</f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61.2" customHeight="1">
      <c r="A24" s="12"/>
      <c r="B24" s="12"/>
      <c r="C24" s="12"/>
      <c r="D24" s="12"/>
      <c r="E24" s="12"/>
      <c r="F24" s="12"/>
      <c r="G24" s="12"/>
      <c r="H24" s="129" t="s">
        <v>78</v>
      </c>
      <c r="I24" s="129"/>
      <c r="J24" s="129"/>
      <c r="K24" s="129"/>
      <c r="L24" s="12"/>
      <c r="M24" s="12"/>
      <c r="N24" s="12"/>
      <c r="O24" s="12"/>
      <c r="P24" s="12"/>
    </row>
    <row r="25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0" spans="1:16">
      <c r="L30" s="15"/>
      <c r="M30" s="15"/>
      <c r="N30" s="16"/>
      <c r="O30" s="15"/>
      <c r="P30" s="15"/>
    </row>
    <row r="31" spans="1:16" ht="42.6" customHeight="1">
      <c r="L31" s="15"/>
      <c r="M31" s="58"/>
      <c r="N31" s="58"/>
      <c r="O31" s="58"/>
      <c r="P31" s="15"/>
    </row>
  </sheetData>
  <mergeCells count="23">
    <mergeCell ref="H24:K24"/>
    <mergeCell ref="B14:E15"/>
    <mergeCell ref="J8:J9"/>
    <mergeCell ref="K8:K9"/>
    <mergeCell ref="L8:N8"/>
    <mergeCell ref="O8:O9"/>
    <mergeCell ref="G8:I8"/>
    <mergeCell ref="P8:P9"/>
    <mergeCell ref="A1:P1"/>
    <mergeCell ref="A5:P5"/>
    <mergeCell ref="M31:O31"/>
    <mergeCell ref="B6:F6"/>
    <mergeCell ref="G6:K6"/>
    <mergeCell ref="L6:P7"/>
    <mergeCell ref="B7:F7"/>
    <mergeCell ref="G7:K7"/>
    <mergeCell ref="A6:A9"/>
    <mergeCell ref="A14:A17"/>
    <mergeCell ref="B16:D16"/>
    <mergeCell ref="E16:E17"/>
    <mergeCell ref="B8:D8"/>
    <mergeCell ref="E8:E9"/>
    <mergeCell ref="F8:F9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workbookViewId="0">
      <selection activeCell="H24" sqref="H24:L24"/>
    </sheetView>
  </sheetViews>
  <sheetFormatPr defaultRowHeight="14.4"/>
  <cols>
    <col min="1" max="1" width="25.6640625" customWidth="1"/>
    <col min="2" max="2" width="11.88671875" customWidth="1"/>
    <col min="3" max="3" width="11.21875" customWidth="1"/>
    <col min="7" max="7" width="11.21875" customWidth="1"/>
    <col min="8" max="8" width="10.6640625" customWidth="1"/>
    <col min="12" max="12" width="11.21875" customWidth="1"/>
    <col min="13" max="13" width="10.6640625" customWidth="1"/>
  </cols>
  <sheetData>
    <row r="1" spans="1:15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2.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6" t="s">
        <v>63</v>
      </c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4" customHeight="1">
      <c r="A4" s="26"/>
      <c r="B4" s="26"/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5" customHeight="1" thickBot="1">
      <c r="A5" s="57" t="s">
        <v>25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5" customHeight="1" thickBot="1">
      <c r="A6" s="59" t="s">
        <v>27</v>
      </c>
      <c r="B6" s="104" t="s">
        <v>4</v>
      </c>
      <c r="C6" s="105"/>
      <c r="D6" s="105"/>
      <c r="E6" s="105"/>
      <c r="F6" s="107"/>
      <c r="G6" s="108" t="s">
        <v>5</v>
      </c>
      <c r="H6" s="105"/>
      <c r="I6" s="105"/>
      <c r="J6" s="105"/>
      <c r="K6" s="107"/>
      <c r="L6" s="108" t="s">
        <v>6</v>
      </c>
      <c r="M6" s="105"/>
      <c r="N6" s="105"/>
      <c r="O6" s="106"/>
    </row>
    <row r="7" spans="1:15" ht="15" customHeight="1" thickBot="1">
      <c r="A7" s="102"/>
      <c r="B7" s="97" t="s">
        <v>44</v>
      </c>
      <c r="C7" s="98"/>
      <c r="D7" s="99"/>
      <c r="E7" s="74" t="s">
        <v>39</v>
      </c>
      <c r="F7" s="76" t="s">
        <v>40</v>
      </c>
      <c r="G7" s="97" t="s">
        <v>44</v>
      </c>
      <c r="H7" s="98"/>
      <c r="I7" s="99"/>
      <c r="J7" s="74" t="s">
        <v>39</v>
      </c>
      <c r="K7" s="76" t="s">
        <v>40</v>
      </c>
      <c r="L7" s="97" t="s">
        <v>44</v>
      </c>
      <c r="M7" s="98"/>
      <c r="N7" s="99"/>
      <c r="O7" s="100" t="s">
        <v>40</v>
      </c>
    </row>
    <row r="8" spans="1:15" ht="42" customHeight="1" thickBot="1">
      <c r="A8" s="102"/>
      <c r="B8" s="36" t="s">
        <v>36</v>
      </c>
      <c r="C8" s="36" t="s">
        <v>43</v>
      </c>
      <c r="D8" s="4" t="s">
        <v>0</v>
      </c>
      <c r="E8" s="92"/>
      <c r="F8" s="96"/>
      <c r="G8" s="36" t="s">
        <v>36</v>
      </c>
      <c r="H8" s="36" t="s">
        <v>43</v>
      </c>
      <c r="I8" s="4" t="s">
        <v>0</v>
      </c>
      <c r="J8" s="92"/>
      <c r="K8" s="96"/>
      <c r="L8" s="36" t="s">
        <v>36</v>
      </c>
      <c r="M8" s="36" t="s">
        <v>43</v>
      </c>
      <c r="N8" s="4" t="s">
        <v>0</v>
      </c>
      <c r="O8" s="91"/>
    </row>
    <row r="9" spans="1:15" ht="15" thickBot="1">
      <c r="A9" s="37" t="s">
        <v>7</v>
      </c>
      <c r="B9" s="19">
        <v>6</v>
      </c>
      <c r="C9" s="19">
        <v>6</v>
      </c>
      <c r="D9" s="20">
        <f>SUM(B9:C9)</f>
        <v>12</v>
      </c>
      <c r="E9" s="6"/>
      <c r="F9" s="7">
        <f>D9*E9</f>
        <v>0</v>
      </c>
      <c r="G9" s="19">
        <v>17</v>
      </c>
      <c r="H9" s="19">
        <v>17</v>
      </c>
      <c r="I9" s="20">
        <f>SUM(G9:H9)</f>
        <v>34</v>
      </c>
      <c r="J9" s="6"/>
      <c r="K9" s="7">
        <f>I9*J9</f>
        <v>0</v>
      </c>
      <c r="L9" s="20">
        <f>B9+G9</f>
        <v>23</v>
      </c>
      <c r="M9" s="19">
        <f>C9+H9</f>
        <v>23</v>
      </c>
      <c r="N9" s="20">
        <f>SUM(L9:M9)</f>
        <v>46</v>
      </c>
      <c r="O9" s="7">
        <f>F9+K9</f>
        <v>0</v>
      </c>
    </row>
    <row r="10" spans="1:15" ht="15" thickBot="1">
      <c r="A10" s="5" t="s">
        <v>8</v>
      </c>
      <c r="B10" s="3">
        <v>11</v>
      </c>
      <c r="C10" s="3">
        <v>11</v>
      </c>
      <c r="D10" s="45">
        <f t="shared" ref="D10:D11" si="0">SUM(B10:C10)</f>
        <v>22</v>
      </c>
      <c r="E10" s="6"/>
      <c r="F10" s="7">
        <f>D10*E10</f>
        <v>0</v>
      </c>
      <c r="G10" s="3">
        <v>34</v>
      </c>
      <c r="H10" s="3">
        <v>34</v>
      </c>
      <c r="I10" s="45">
        <f t="shared" ref="I10:I11" si="1">SUM(G10:H10)</f>
        <v>68</v>
      </c>
      <c r="J10" s="6"/>
      <c r="K10" s="7">
        <f>I10*J10</f>
        <v>0</v>
      </c>
      <c r="L10" s="4">
        <f>B10+G10</f>
        <v>45</v>
      </c>
      <c r="M10" s="3">
        <f>C10+H10</f>
        <v>45</v>
      </c>
      <c r="N10" s="45">
        <f t="shared" ref="N10:N11" si="2">SUM(L10:M10)</f>
        <v>90</v>
      </c>
      <c r="O10" s="7">
        <f>F10+K10</f>
        <v>0</v>
      </c>
    </row>
    <row r="11" spans="1:15" ht="16.2" thickBot="1">
      <c r="A11" s="5" t="s">
        <v>0</v>
      </c>
      <c r="B11" s="3">
        <f>SUM(B9:B10)</f>
        <v>17</v>
      </c>
      <c r="C11" s="4">
        <f>SUM(C9:C10)</f>
        <v>17</v>
      </c>
      <c r="D11" s="45">
        <f t="shared" si="0"/>
        <v>34</v>
      </c>
      <c r="E11" s="21"/>
      <c r="F11" s="10">
        <f>F9+F10</f>
        <v>0</v>
      </c>
      <c r="G11" s="3">
        <f>SUM(G9:G10)</f>
        <v>51</v>
      </c>
      <c r="H11" s="4">
        <f>SUM(H9:H10)</f>
        <v>51</v>
      </c>
      <c r="I11" s="45">
        <f t="shared" si="1"/>
        <v>102</v>
      </c>
      <c r="J11" s="21"/>
      <c r="K11" s="10">
        <f>K9+K10</f>
        <v>0</v>
      </c>
      <c r="L11" s="4">
        <f>SUM(L9:L10)</f>
        <v>68</v>
      </c>
      <c r="M11" s="4">
        <f>SUM(M9:M10)</f>
        <v>68</v>
      </c>
      <c r="N11" s="45">
        <f t="shared" si="2"/>
        <v>136</v>
      </c>
      <c r="O11" s="22">
        <f>O9+O10</f>
        <v>0</v>
      </c>
    </row>
    <row r="12" spans="1: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39.6">
      <c r="A13" s="52" t="s">
        <v>69</v>
      </c>
      <c r="B13" s="12">
        <f>(B9*E9)+(G9*J9)+(B10*E10)+(G10*J10)</f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39.6">
      <c r="A14" s="52" t="s">
        <v>70</v>
      </c>
      <c r="B14" s="12">
        <f>(C10*E10)+(H10*J10)+(C9*E9)+(H9*J9)</f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2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93" t="s">
        <v>26</v>
      </c>
      <c r="B17" s="94"/>
      <c r="C17" s="94"/>
      <c r="D17" s="94"/>
      <c r="E17" s="94"/>
      <c r="F17" s="9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9.8" customHeight="1" thickBot="1">
      <c r="A18" s="95"/>
      <c r="B18" s="95"/>
      <c r="C18" s="95"/>
      <c r="D18" s="95"/>
      <c r="E18" s="95"/>
      <c r="F18" s="95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 thickBot="1">
      <c r="A19" s="101" t="s">
        <v>27</v>
      </c>
      <c r="B19" s="104" t="s">
        <v>62</v>
      </c>
      <c r="C19" s="105"/>
      <c r="D19" s="105"/>
      <c r="E19" s="105"/>
      <c r="F19" s="106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" customHeight="1" thickBot="1">
      <c r="A20" s="102"/>
      <c r="B20" s="97" t="s">
        <v>45</v>
      </c>
      <c r="C20" s="98"/>
      <c r="D20" s="99"/>
      <c r="E20" s="74" t="s">
        <v>39</v>
      </c>
      <c r="F20" s="76" t="s">
        <v>40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42" thickBot="1">
      <c r="A21" s="103"/>
      <c r="B21" s="36" t="s">
        <v>36</v>
      </c>
      <c r="C21" s="36" t="s">
        <v>43</v>
      </c>
      <c r="D21" s="4" t="s">
        <v>0</v>
      </c>
      <c r="E21" s="92"/>
      <c r="F21" s="96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5" thickBot="1">
      <c r="A22" s="37" t="s">
        <v>9</v>
      </c>
      <c r="B22" s="4">
        <v>816</v>
      </c>
      <c r="C22" s="4">
        <v>816</v>
      </c>
      <c r="D22" s="24">
        <f>SUM(B22:C22)</f>
        <v>1632</v>
      </c>
      <c r="E22" s="25"/>
      <c r="F22" s="14">
        <f>D22*E22</f>
        <v>0</v>
      </c>
      <c r="G22" s="12"/>
      <c r="H22" s="12"/>
      <c r="I22" s="12"/>
      <c r="J22" s="12"/>
      <c r="K22" s="12"/>
      <c r="L22" s="12"/>
      <c r="M22" s="12"/>
      <c r="N22" s="12"/>
      <c r="O22" s="12"/>
    </row>
    <row r="24" spans="1:15" ht="28.8">
      <c r="A24" s="51" t="s">
        <v>71</v>
      </c>
      <c r="B24">
        <f>B22*E22</f>
        <v>0</v>
      </c>
    </row>
    <row r="25" spans="1:15" ht="43.2">
      <c r="A25" s="51" t="s">
        <v>72</v>
      </c>
      <c r="B25">
        <f>C22*E22</f>
        <v>0</v>
      </c>
    </row>
    <row r="27" spans="1:15" ht="64.8" customHeight="1">
      <c r="F27" s="129" t="s">
        <v>78</v>
      </c>
      <c r="G27" s="129"/>
      <c r="H27" s="129"/>
      <c r="I27" s="129"/>
    </row>
    <row r="36" spans="11:15">
      <c r="K36" s="15"/>
      <c r="L36" s="15"/>
      <c r="M36" s="16"/>
      <c r="N36" s="15"/>
      <c r="O36" s="15"/>
    </row>
    <row r="37" spans="11:15" ht="42" customHeight="1">
      <c r="K37" s="15"/>
      <c r="L37" s="58"/>
      <c r="M37" s="58"/>
      <c r="N37" s="58"/>
      <c r="O37" s="15"/>
    </row>
  </sheetData>
  <mergeCells count="22">
    <mergeCell ref="F27:I27"/>
    <mergeCell ref="B7:D7"/>
    <mergeCell ref="E7:E8"/>
    <mergeCell ref="F7:F8"/>
    <mergeCell ref="G7:I7"/>
    <mergeCell ref="J7:J8"/>
    <mergeCell ref="A17:F18"/>
    <mergeCell ref="L37:N37"/>
    <mergeCell ref="A1:O1"/>
    <mergeCell ref="A5:O5"/>
    <mergeCell ref="K7:K8"/>
    <mergeCell ref="L7:N7"/>
    <mergeCell ref="O7:O8"/>
    <mergeCell ref="A19:A21"/>
    <mergeCell ref="B19:F19"/>
    <mergeCell ref="B20:D20"/>
    <mergeCell ref="E20:E21"/>
    <mergeCell ref="F20:F21"/>
    <mergeCell ref="A6:A8"/>
    <mergeCell ref="B6:F6"/>
    <mergeCell ref="G6:K6"/>
    <mergeCell ref="L6:O6"/>
  </mergeCell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7"/>
  <sheetViews>
    <sheetView workbookViewId="0">
      <selection activeCell="H24" sqref="H24:L24"/>
    </sheetView>
  </sheetViews>
  <sheetFormatPr defaultRowHeight="14.4"/>
  <cols>
    <col min="1" max="1" width="77.33203125" customWidth="1"/>
    <col min="2" max="2" width="10.88671875" customWidth="1"/>
    <col min="3" max="3" width="17.5546875" customWidth="1"/>
    <col min="4" max="4" width="12.77734375" customWidth="1"/>
    <col min="5" max="5" width="18.21875" customWidth="1"/>
    <col min="6" max="6" width="9.6640625" customWidth="1"/>
    <col min="8" max="8" width="15.44140625" customWidth="1"/>
    <col min="9" max="9" width="14.5546875" customWidth="1"/>
    <col min="10" max="10" width="10.6640625" customWidth="1"/>
    <col min="12" max="13" width="0" hidden="1" customWidth="1"/>
  </cols>
  <sheetData>
    <row r="1" spans="1:17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26"/>
      <c r="L1" s="26"/>
      <c r="M1" s="26"/>
      <c r="N1" s="26"/>
      <c r="O1" s="26"/>
      <c r="P1" s="26"/>
      <c r="Q1" s="26"/>
    </row>
    <row r="2" spans="1:17" ht="22.8" customHeight="1">
      <c r="A2" s="30"/>
      <c r="B2" s="30"/>
      <c r="C2" s="30"/>
      <c r="D2" s="30"/>
      <c r="E2" s="30"/>
      <c r="F2" s="30"/>
      <c r="G2" s="30"/>
      <c r="H2" s="46"/>
      <c r="I2" s="46"/>
      <c r="J2" s="30"/>
      <c r="K2" s="1"/>
      <c r="L2" s="1"/>
      <c r="M2" s="1"/>
      <c r="N2" s="1"/>
      <c r="O2" s="1"/>
      <c r="P2" s="1"/>
      <c r="Q2" s="1"/>
    </row>
    <row r="3" spans="1:17">
      <c r="A3" s="31" t="s">
        <v>64</v>
      </c>
      <c r="B3" s="31"/>
      <c r="C3" s="31"/>
      <c r="D3" s="30"/>
      <c r="E3" s="30"/>
      <c r="F3" s="30"/>
      <c r="G3" s="30"/>
      <c r="H3" s="46"/>
      <c r="I3" s="46"/>
      <c r="J3" s="30"/>
      <c r="K3" s="1"/>
      <c r="L3" s="1"/>
      <c r="M3" s="1"/>
      <c r="N3" s="1"/>
      <c r="O3" s="1"/>
      <c r="P3" s="1"/>
      <c r="Q3" s="1"/>
    </row>
    <row r="4" spans="1:17" ht="23.4" customHeight="1">
      <c r="A4" s="31"/>
      <c r="B4" s="31"/>
      <c r="C4" s="31"/>
      <c r="D4" s="30"/>
      <c r="E4" s="30"/>
      <c r="F4" s="30"/>
      <c r="G4" s="30"/>
      <c r="H4" s="46"/>
      <c r="I4" s="46"/>
      <c r="J4" s="30"/>
      <c r="K4" s="1"/>
      <c r="L4" s="1"/>
      <c r="M4" s="1"/>
      <c r="N4" s="1"/>
      <c r="O4" s="1"/>
      <c r="P4" s="1"/>
      <c r="Q4" s="1"/>
    </row>
    <row r="5" spans="1:17" ht="32.4" customHeight="1" thickBo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27"/>
      <c r="L5" s="27"/>
      <c r="M5" s="27"/>
      <c r="N5" s="27"/>
      <c r="O5" s="27"/>
      <c r="P5" s="27"/>
      <c r="Q5" s="27"/>
    </row>
    <row r="6" spans="1:17" ht="31.8" customHeight="1" thickBot="1">
      <c r="A6" s="78" t="s">
        <v>27</v>
      </c>
      <c r="B6" s="79"/>
      <c r="C6" s="80"/>
      <c r="D6" s="124" t="s">
        <v>38</v>
      </c>
      <c r="E6" s="98"/>
      <c r="F6" s="99"/>
      <c r="G6" s="74" t="s">
        <v>39</v>
      </c>
      <c r="H6" s="59" t="s">
        <v>67</v>
      </c>
      <c r="I6" s="59" t="s">
        <v>68</v>
      </c>
      <c r="J6" s="76" t="s">
        <v>40</v>
      </c>
      <c r="K6" s="28"/>
      <c r="L6" s="28"/>
      <c r="M6" s="28"/>
      <c r="N6" s="28"/>
      <c r="O6" s="28"/>
      <c r="P6" s="28"/>
      <c r="Q6" s="28"/>
    </row>
    <row r="7" spans="1:17" ht="51" customHeight="1" thickBot="1">
      <c r="A7" s="121"/>
      <c r="B7" s="122"/>
      <c r="C7" s="123"/>
      <c r="D7" s="36" t="s">
        <v>36</v>
      </c>
      <c r="E7" s="36" t="s">
        <v>37</v>
      </c>
      <c r="F7" s="4" t="s">
        <v>0</v>
      </c>
      <c r="G7" s="92"/>
      <c r="H7" s="89"/>
      <c r="I7" s="89"/>
      <c r="J7" s="84"/>
    </row>
    <row r="8" spans="1:17" ht="28.8" customHeight="1" thickBot="1">
      <c r="A8" s="120" t="s">
        <v>10</v>
      </c>
      <c r="B8" s="118" t="s">
        <v>11</v>
      </c>
      <c r="C8" s="35" t="s">
        <v>76</v>
      </c>
      <c r="D8" s="33">
        <f>L8+(L8*0.2)</f>
        <v>1764</v>
      </c>
      <c r="E8" s="33">
        <f>M8+(M8*0.2)</f>
        <v>1764</v>
      </c>
      <c r="F8" s="33">
        <f>D8+E8</f>
        <v>3528</v>
      </c>
      <c r="G8" s="17"/>
      <c r="H8" s="54">
        <f>D8*G8</f>
        <v>0</v>
      </c>
      <c r="I8" s="54">
        <f>E8*G8</f>
        <v>0</v>
      </c>
      <c r="J8" s="10">
        <f t="shared" ref="J8:J38" si="0">F8*G8</f>
        <v>0</v>
      </c>
      <c r="L8" s="33">
        <v>1470</v>
      </c>
      <c r="M8" s="33">
        <v>1470</v>
      </c>
    </row>
    <row r="9" spans="1:17" ht="28.8" customHeight="1" thickBot="1">
      <c r="A9" s="117"/>
      <c r="B9" s="119"/>
      <c r="C9" s="32" t="s">
        <v>75</v>
      </c>
      <c r="D9" s="33">
        <f t="shared" ref="D9:D38" si="1">L9+(L9*0.2)</f>
        <v>882</v>
      </c>
      <c r="E9" s="33">
        <f t="shared" ref="E9:E38" si="2">M9+(M9*0.2)</f>
        <v>882</v>
      </c>
      <c r="F9" s="33">
        <f t="shared" ref="F9:F38" si="3">D9+E9</f>
        <v>1764</v>
      </c>
      <c r="G9" s="17"/>
      <c r="H9" s="54">
        <f t="shared" ref="H9:H38" si="4">D9*G9</f>
        <v>0</v>
      </c>
      <c r="I9" s="54">
        <f t="shared" ref="I9:I38" si="5">E9*G9</f>
        <v>0</v>
      </c>
      <c r="J9" s="10">
        <f t="shared" si="0"/>
        <v>0</v>
      </c>
      <c r="L9" s="3">
        <v>735</v>
      </c>
      <c r="M9" s="3">
        <v>735</v>
      </c>
    </row>
    <row r="10" spans="1:17" ht="28.8" customHeight="1" thickBot="1">
      <c r="A10" s="116" t="s">
        <v>28</v>
      </c>
      <c r="B10" s="118" t="s">
        <v>11</v>
      </c>
      <c r="C10" s="35" t="s">
        <v>76</v>
      </c>
      <c r="D10" s="33">
        <f t="shared" si="1"/>
        <v>705.6</v>
      </c>
      <c r="E10" s="33">
        <f t="shared" si="2"/>
        <v>705.6</v>
      </c>
      <c r="F10" s="33">
        <f t="shared" si="3"/>
        <v>1411.2</v>
      </c>
      <c r="G10" s="17"/>
      <c r="H10" s="54">
        <f t="shared" si="4"/>
        <v>0</v>
      </c>
      <c r="I10" s="54">
        <f t="shared" si="5"/>
        <v>0</v>
      </c>
      <c r="J10" s="10">
        <f t="shared" si="0"/>
        <v>0</v>
      </c>
      <c r="L10" s="3">
        <v>588</v>
      </c>
      <c r="M10" s="3">
        <v>588</v>
      </c>
    </row>
    <row r="11" spans="1:17" ht="28.8" customHeight="1" thickBot="1">
      <c r="A11" s="117"/>
      <c r="B11" s="119"/>
      <c r="C11" s="32" t="s">
        <v>75</v>
      </c>
      <c r="D11" s="33">
        <f t="shared" si="1"/>
        <v>705.6</v>
      </c>
      <c r="E11" s="33">
        <f t="shared" si="2"/>
        <v>705.6</v>
      </c>
      <c r="F11" s="33">
        <f t="shared" si="3"/>
        <v>1411.2</v>
      </c>
      <c r="G11" s="17"/>
      <c r="H11" s="54">
        <f t="shared" si="4"/>
        <v>0</v>
      </c>
      <c r="I11" s="54">
        <f t="shared" si="5"/>
        <v>0</v>
      </c>
      <c r="J11" s="10">
        <f t="shared" si="0"/>
        <v>0</v>
      </c>
      <c r="L11" s="3">
        <v>588</v>
      </c>
      <c r="M11" s="3">
        <v>588</v>
      </c>
    </row>
    <row r="12" spans="1:17" ht="28.8" customHeight="1" thickBot="1">
      <c r="A12" s="116" t="s">
        <v>29</v>
      </c>
      <c r="B12" s="118" t="s">
        <v>11</v>
      </c>
      <c r="C12" s="35" t="s">
        <v>76</v>
      </c>
      <c r="D12" s="33">
        <f t="shared" si="1"/>
        <v>176.4</v>
      </c>
      <c r="E12" s="33">
        <f t="shared" si="2"/>
        <v>176.4</v>
      </c>
      <c r="F12" s="33">
        <f t="shared" si="3"/>
        <v>352.8</v>
      </c>
      <c r="G12" s="17"/>
      <c r="H12" s="54">
        <f t="shared" si="4"/>
        <v>0</v>
      </c>
      <c r="I12" s="54">
        <f t="shared" si="5"/>
        <v>0</v>
      </c>
      <c r="J12" s="10">
        <f t="shared" si="0"/>
        <v>0</v>
      </c>
      <c r="L12" s="3">
        <v>147</v>
      </c>
      <c r="M12" s="3">
        <v>147</v>
      </c>
    </row>
    <row r="13" spans="1:17" ht="28.8" customHeight="1" thickBot="1">
      <c r="A13" s="117"/>
      <c r="B13" s="119"/>
      <c r="C13" s="32" t="s">
        <v>75</v>
      </c>
      <c r="D13" s="33">
        <f t="shared" si="1"/>
        <v>176.4</v>
      </c>
      <c r="E13" s="33">
        <f t="shared" si="2"/>
        <v>176.4</v>
      </c>
      <c r="F13" s="33">
        <f t="shared" si="3"/>
        <v>352.8</v>
      </c>
      <c r="G13" s="17"/>
      <c r="H13" s="54">
        <f t="shared" si="4"/>
        <v>0</v>
      </c>
      <c r="I13" s="54">
        <f t="shared" si="5"/>
        <v>0</v>
      </c>
      <c r="J13" s="10">
        <f t="shared" si="0"/>
        <v>0</v>
      </c>
      <c r="L13" s="3">
        <v>147</v>
      </c>
      <c r="M13" s="3">
        <v>147</v>
      </c>
    </row>
    <row r="14" spans="1:17" ht="28.8" customHeight="1" thickBot="1">
      <c r="A14" s="116" t="s">
        <v>30</v>
      </c>
      <c r="B14" s="118" t="s">
        <v>11</v>
      </c>
      <c r="C14" s="35" t="s">
        <v>76</v>
      </c>
      <c r="D14" s="33">
        <f t="shared" si="1"/>
        <v>238.8</v>
      </c>
      <c r="E14" s="33">
        <f t="shared" si="2"/>
        <v>238.8</v>
      </c>
      <c r="F14" s="33">
        <f t="shared" si="3"/>
        <v>477.6</v>
      </c>
      <c r="G14" s="17"/>
      <c r="H14" s="54">
        <f t="shared" si="4"/>
        <v>0</v>
      </c>
      <c r="I14" s="54">
        <f t="shared" si="5"/>
        <v>0</v>
      </c>
      <c r="J14" s="10">
        <f t="shared" si="0"/>
        <v>0</v>
      </c>
      <c r="L14" s="3">
        <v>199</v>
      </c>
      <c r="M14" s="3">
        <v>199</v>
      </c>
    </row>
    <row r="15" spans="1:17" ht="28.8" customHeight="1" thickBot="1">
      <c r="A15" s="117"/>
      <c r="B15" s="119"/>
      <c r="C15" s="32" t="s">
        <v>75</v>
      </c>
      <c r="D15" s="33">
        <f t="shared" si="1"/>
        <v>26.4</v>
      </c>
      <c r="E15" s="33">
        <f t="shared" si="2"/>
        <v>26.4</v>
      </c>
      <c r="F15" s="33">
        <f t="shared" si="3"/>
        <v>52.8</v>
      </c>
      <c r="G15" s="17"/>
      <c r="H15" s="54">
        <f t="shared" si="4"/>
        <v>0</v>
      </c>
      <c r="I15" s="54">
        <f t="shared" si="5"/>
        <v>0</v>
      </c>
      <c r="J15" s="10">
        <f t="shared" si="0"/>
        <v>0</v>
      </c>
      <c r="L15" s="3">
        <v>22</v>
      </c>
      <c r="M15" s="3">
        <v>22</v>
      </c>
    </row>
    <row r="16" spans="1:17" ht="28.8" customHeight="1" thickBot="1">
      <c r="A16" s="116" t="s">
        <v>31</v>
      </c>
      <c r="B16" s="118" t="s">
        <v>11</v>
      </c>
      <c r="C16" s="35" t="s">
        <v>76</v>
      </c>
      <c r="D16" s="33">
        <f t="shared" si="1"/>
        <v>80.400000000000006</v>
      </c>
      <c r="E16" s="33">
        <f t="shared" si="2"/>
        <v>80.400000000000006</v>
      </c>
      <c r="F16" s="33">
        <f t="shared" si="3"/>
        <v>160.80000000000001</v>
      </c>
      <c r="G16" s="17"/>
      <c r="H16" s="54">
        <f t="shared" si="4"/>
        <v>0</v>
      </c>
      <c r="I16" s="54">
        <f t="shared" si="5"/>
        <v>0</v>
      </c>
      <c r="J16" s="10">
        <f t="shared" si="0"/>
        <v>0</v>
      </c>
      <c r="L16" s="3">
        <v>67</v>
      </c>
      <c r="M16" s="3">
        <v>67</v>
      </c>
    </row>
    <row r="17" spans="1:13" ht="28.8" customHeight="1" thickBot="1">
      <c r="A17" s="117"/>
      <c r="B17" s="119"/>
      <c r="C17" s="32" t="s">
        <v>75</v>
      </c>
      <c r="D17" s="33">
        <f t="shared" si="1"/>
        <v>8.4</v>
      </c>
      <c r="E17" s="33">
        <f t="shared" si="2"/>
        <v>8.4</v>
      </c>
      <c r="F17" s="33">
        <f t="shared" si="3"/>
        <v>16.8</v>
      </c>
      <c r="G17" s="17"/>
      <c r="H17" s="54">
        <f t="shared" si="4"/>
        <v>0</v>
      </c>
      <c r="I17" s="54">
        <f t="shared" si="5"/>
        <v>0</v>
      </c>
      <c r="J17" s="10">
        <f t="shared" si="0"/>
        <v>0</v>
      </c>
      <c r="L17" s="3">
        <v>7</v>
      </c>
      <c r="M17" s="3">
        <v>7</v>
      </c>
    </row>
    <row r="18" spans="1:13" ht="28.8" customHeight="1" thickBot="1">
      <c r="A18" s="116" t="s">
        <v>32</v>
      </c>
      <c r="B18" s="118" t="s">
        <v>11</v>
      </c>
      <c r="C18" s="35" t="s">
        <v>76</v>
      </c>
      <c r="D18" s="33">
        <f t="shared" si="1"/>
        <v>80.400000000000006</v>
      </c>
      <c r="E18" s="33">
        <f t="shared" si="2"/>
        <v>80.400000000000006</v>
      </c>
      <c r="F18" s="33">
        <f t="shared" si="3"/>
        <v>160.80000000000001</v>
      </c>
      <c r="G18" s="17"/>
      <c r="H18" s="54">
        <f t="shared" si="4"/>
        <v>0</v>
      </c>
      <c r="I18" s="54">
        <f t="shared" si="5"/>
        <v>0</v>
      </c>
      <c r="J18" s="10">
        <f t="shared" si="0"/>
        <v>0</v>
      </c>
      <c r="L18" s="3">
        <v>67</v>
      </c>
      <c r="M18" s="3">
        <v>67</v>
      </c>
    </row>
    <row r="19" spans="1:13" ht="28.8" customHeight="1" thickBot="1">
      <c r="A19" s="117"/>
      <c r="B19" s="119"/>
      <c r="C19" s="32" t="s">
        <v>75</v>
      </c>
      <c r="D19" s="33">
        <f t="shared" si="1"/>
        <v>8.4</v>
      </c>
      <c r="E19" s="33">
        <f t="shared" si="2"/>
        <v>8.4</v>
      </c>
      <c r="F19" s="33">
        <f t="shared" si="3"/>
        <v>16.8</v>
      </c>
      <c r="G19" s="17"/>
      <c r="H19" s="54">
        <f t="shared" si="4"/>
        <v>0</v>
      </c>
      <c r="I19" s="54">
        <f t="shared" si="5"/>
        <v>0</v>
      </c>
      <c r="J19" s="10">
        <f t="shared" si="0"/>
        <v>0</v>
      </c>
      <c r="L19" s="3">
        <v>7</v>
      </c>
      <c r="M19" s="3">
        <v>7</v>
      </c>
    </row>
    <row r="20" spans="1:13" ht="28.8" customHeight="1" thickBot="1">
      <c r="A20" s="116" t="s">
        <v>33</v>
      </c>
      <c r="B20" s="118" t="s">
        <v>11</v>
      </c>
      <c r="C20" s="35" t="s">
        <v>76</v>
      </c>
      <c r="D20" s="33">
        <f t="shared" si="1"/>
        <v>80.400000000000006</v>
      </c>
      <c r="E20" s="33">
        <f t="shared" si="2"/>
        <v>80.400000000000006</v>
      </c>
      <c r="F20" s="33">
        <f t="shared" si="3"/>
        <v>160.80000000000001</v>
      </c>
      <c r="G20" s="17"/>
      <c r="H20" s="54">
        <f t="shared" si="4"/>
        <v>0</v>
      </c>
      <c r="I20" s="54">
        <f t="shared" si="5"/>
        <v>0</v>
      </c>
      <c r="J20" s="10">
        <f t="shared" si="0"/>
        <v>0</v>
      </c>
      <c r="L20" s="3">
        <v>67</v>
      </c>
      <c r="M20" s="3">
        <v>67</v>
      </c>
    </row>
    <row r="21" spans="1:13" ht="28.8" customHeight="1" thickBot="1">
      <c r="A21" s="117"/>
      <c r="B21" s="119"/>
      <c r="C21" s="32" t="s">
        <v>75</v>
      </c>
      <c r="D21" s="33">
        <f t="shared" si="1"/>
        <v>8.4</v>
      </c>
      <c r="E21" s="33">
        <f t="shared" si="2"/>
        <v>8.4</v>
      </c>
      <c r="F21" s="33">
        <f t="shared" si="3"/>
        <v>16.8</v>
      </c>
      <c r="G21" s="17"/>
      <c r="H21" s="54">
        <f t="shared" si="4"/>
        <v>0</v>
      </c>
      <c r="I21" s="54">
        <f t="shared" si="5"/>
        <v>0</v>
      </c>
      <c r="J21" s="10">
        <f t="shared" si="0"/>
        <v>0</v>
      </c>
      <c r="L21" s="3">
        <v>7</v>
      </c>
      <c r="M21" s="3">
        <v>7</v>
      </c>
    </row>
    <row r="22" spans="1:13" ht="28.8" customHeight="1" thickBot="1">
      <c r="A22" s="116" t="s">
        <v>34</v>
      </c>
      <c r="B22" s="118" t="s">
        <v>11</v>
      </c>
      <c r="C22" s="35" t="s">
        <v>76</v>
      </c>
      <c r="D22" s="33">
        <f t="shared" si="1"/>
        <v>44.4</v>
      </c>
      <c r="E22" s="33">
        <f t="shared" si="2"/>
        <v>44.4</v>
      </c>
      <c r="F22" s="33">
        <f t="shared" si="3"/>
        <v>88.8</v>
      </c>
      <c r="G22" s="6"/>
      <c r="H22" s="54">
        <f t="shared" si="4"/>
        <v>0</v>
      </c>
      <c r="I22" s="54">
        <f t="shared" si="5"/>
        <v>0</v>
      </c>
      <c r="J22" s="10">
        <f t="shared" si="0"/>
        <v>0</v>
      </c>
      <c r="L22" s="3">
        <v>37</v>
      </c>
      <c r="M22" s="3">
        <v>37</v>
      </c>
    </row>
    <row r="23" spans="1:13" ht="28.8" customHeight="1" thickBot="1">
      <c r="A23" s="117"/>
      <c r="B23" s="119"/>
      <c r="C23" s="32" t="s">
        <v>75</v>
      </c>
      <c r="D23" s="33">
        <f t="shared" si="1"/>
        <v>44.4</v>
      </c>
      <c r="E23" s="33">
        <f t="shared" si="2"/>
        <v>44.4</v>
      </c>
      <c r="F23" s="33">
        <f t="shared" si="3"/>
        <v>88.8</v>
      </c>
      <c r="G23" s="6"/>
      <c r="H23" s="54">
        <f t="shared" si="4"/>
        <v>0</v>
      </c>
      <c r="I23" s="54">
        <f t="shared" si="5"/>
        <v>0</v>
      </c>
      <c r="J23" s="10">
        <f t="shared" si="0"/>
        <v>0</v>
      </c>
      <c r="L23" s="3">
        <v>37</v>
      </c>
      <c r="M23" s="3">
        <v>37</v>
      </c>
    </row>
    <row r="24" spans="1:13" ht="28.8" customHeight="1" thickBot="1">
      <c r="A24" s="116" t="s">
        <v>35</v>
      </c>
      <c r="B24" s="118" t="s">
        <v>11</v>
      </c>
      <c r="C24" s="35" t="s">
        <v>76</v>
      </c>
      <c r="D24" s="33">
        <f t="shared" si="1"/>
        <v>176.4</v>
      </c>
      <c r="E24" s="33">
        <f t="shared" si="2"/>
        <v>176.4</v>
      </c>
      <c r="F24" s="33">
        <f t="shared" si="3"/>
        <v>352.8</v>
      </c>
      <c r="G24" s="6"/>
      <c r="H24" s="54">
        <f t="shared" si="4"/>
        <v>0</v>
      </c>
      <c r="I24" s="54">
        <f t="shared" si="5"/>
        <v>0</v>
      </c>
      <c r="J24" s="10">
        <f t="shared" si="0"/>
        <v>0</v>
      </c>
      <c r="L24" s="3">
        <v>147</v>
      </c>
      <c r="M24" s="3">
        <v>147</v>
      </c>
    </row>
    <row r="25" spans="1:13" ht="28.8" customHeight="1" thickBot="1">
      <c r="A25" s="117"/>
      <c r="B25" s="119"/>
      <c r="C25" s="32" t="s">
        <v>75</v>
      </c>
      <c r="D25" s="33">
        <f t="shared" si="1"/>
        <v>176.4</v>
      </c>
      <c r="E25" s="33">
        <f t="shared" si="2"/>
        <v>176.4</v>
      </c>
      <c r="F25" s="33">
        <f t="shared" si="3"/>
        <v>352.8</v>
      </c>
      <c r="G25" s="6"/>
      <c r="H25" s="54">
        <f t="shared" si="4"/>
        <v>0</v>
      </c>
      <c r="I25" s="54">
        <f t="shared" si="5"/>
        <v>0</v>
      </c>
      <c r="J25" s="10">
        <f t="shared" si="0"/>
        <v>0</v>
      </c>
      <c r="L25" s="3">
        <v>147</v>
      </c>
      <c r="M25" s="3">
        <v>147</v>
      </c>
    </row>
    <row r="26" spans="1:13" ht="28.8" customHeight="1" thickBot="1">
      <c r="A26" s="116" t="s">
        <v>12</v>
      </c>
      <c r="B26" s="118" t="s">
        <v>11</v>
      </c>
      <c r="C26" s="35" t="s">
        <v>76</v>
      </c>
      <c r="D26" s="33">
        <f t="shared" si="1"/>
        <v>117.6</v>
      </c>
      <c r="E26" s="33">
        <f t="shared" si="2"/>
        <v>117.6</v>
      </c>
      <c r="F26" s="33">
        <f t="shared" si="3"/>
        <v>235.2</v>
      </c>
      <c r="G26" s="17"/>
      <c r="H26" s="54">
        <f t="shared" si="4"/>
        <v>0</v>
      </c>
      <c r="I26" s="54">
        <f t="shared" si="5"/>
        <v>0</v>
      </c>
      <c r="J26" s="10">
        <f t="shared" si="0"/>
        <v>0</v>
      </c>
      <c r="L26" s="3">
        <v>98</v>
      </c>
      <c r="M26" s="3">
        <v>98</v>
      </c>
    </row>
    <row r="27" spans="1:13" ht="28.8" customHeight="1" thickBot="1">
      <c r="A27" s="117"/>
      <c r="B27" s="119"/>
      <c r="C27" s="32" t="s">
        <v>75</v>
      </c>
      <c r="D27" s="33">
        <f t="shared" si="1"/>
        <v>117.6</v>
      </c>
      <c r="E27" s="33">
        <f t="shared" si="2"/>
        <v>117.6</v>
      </c>
      <c r="F27" s="33">
        <f t="shared" si="3"/>
        <v>235.2</v>
      </c>
      <c r="G27" s="17"/>
      <c r="H27" s="54">
        <f t="shared" si="4"/>
        <v>0</v>
      </c>
      <c r="I27" s="54">
        <f t="shared" si="5"/>
        <v>0</v>
      </c>
      <c r="J27" s="10">
        <f t="shared" si="0"/>
        <v>0</v>
      </c>
      <c r="L27" s="3">
        <v>98</v>
      </c>
      <c r="M27" s="3">
        <v>98</v>
      </c>
    </row>
    <row r="28" spans="1:13" ht="28.8" customHeight="1" thickBot="1">
      <c r="A28" s="116" t="s">
        <v>13</v>
      </c>
      <c r="B28" s="118" t="s">
        <v>11</v>
      </c>
      <c r="C28" s="35" t="s">
        <v>76</v>
      </c>
      <c r="D28" s="33">
        <f t="shared" si="1"/>
        <v>176.4</v>
      </c>
      <c r="E28" s="33">
        <f t="shared" si="2"/>
        <v>176.4</v>
      </c>
      <c r="F28" s="33">
        <f t="shared" si="3"/>
        <v>352.8</v>
      </c>
      <c r="G28" s="17"/>
      <c r="H28" s="54">
        <f>D28*G28</f>
        <v>0</v>
      </c>
      <c r="I28" s="54">
        <f t="shared" si="5"/>
        <v>0</v>
      </c>
      <c r="J28" s="10">
        <f t="shared" si="0"/>
        <v>0</v>
      </c>
      <c r="L28" s="3">
        <v>147</v>
      </c>
      <c r="M28" s="3">
        <v>147</v>
      </c>
    </row>
    <row r="29" spans="1:13" ht="28.8" customHeight="1" thickBot="1">
      <c r="A29" s="117"/>
      <c r="B29" s="119"/>
      <c r="C29" s="32" t="s">
        <v>75</v>
      </c>
      <c r="D29" s="33">
        <f t="shared" si="1"/>
        <v>176.4</v>
      </c>
      <c r="E29" s="33">
        <f t="shared" si="2"/>
        <v>176.4</v>
      </c>
      <c r="F29" s="33">
        <f t="shared" si="3"/>
        <v>352.8</v>
      </c>
      <c r="G29" s="17"/>
      <c r="H29" s="54">
        <f t="shared" si="4"/>
        <v>0</v>
      </c>
      <c r="I29" s="54">
        <f t="shared" si="5"/>
        <v>0</v>
      </c>
      <c r="J29" s="10">
        <f t="shared" si="0"/>
        <v>0</v>
      </c>
      <c r="L29" s="3">
        <v>147</v>
      </c>
      <c r="M29" s="3">
        <v>147</v>
      </c>
    </row>
    <row r="30" spans="1:13" ht="15" thickBot="1">
      <c r="A30" s="113" t="s">
        <v>14</v>
      </c>
      <c r="B30" s="114"/>
      <c r="C30" s="115"/>
      <c r="D30" s="33">
        <f t="shared" si="1"/>
        <v>564</v>
      </c>
      <c r="E30" s="33">
        <f t="shared" si="2"/>
        <v>564</v>
      </c>
      <c r="F30" s="33">
        <f t="shared" si="3"/>
        <v>1128</v>
      </c>
      <c r="G30" s="17"/>
      <c r="H30" s="54">
        <f t="shared" si="4"/>
        <v>0</v>
      </c>
      <c r="I30" s="54">
        <f t="shared" si="5"/>
        <v>0</v>
      </c>
      <c r="J30" s="10">
        <f t="shared" si="0"/>
        <v>0</v>
      </c>
      <c r="L30" s="3">
        <v>470</v>
      </c>
      <c r="M30" s="3">
        <v>470</v>
      </c>
    </row>
    <row r="31" spans="1:13" ht="15" thickBot="1">
      <c r="A31" s="110" t="s">
        <v>15</v>
      </c>
      <c r="B31" s="111"/>
      <c r="C31" s="112"/>
      <c r="D31" s="33">
        <f t="shared" si="1"/>
        <v>847.2</v>
      </c>
      <c r="E31" s="33">
        <f t="shared" si="2"/>
        <v>847.2</v>
      </c>
      <c r="F31" s="33">
        <f t="shared" si="3"/>
        <v>1694.4</v>
      </c>
      <c r="G31" s="17"/>
      <c r="H31" s="54">
        <f t="shared" si="4"/>
        <v>0</v>
      </c>
      <c r="I31" s="54">
        <f t="shared" si="5"/>
        <v>0</v>
      </c>
      <c r="J31" s="10">
        <f t="shared" si="0"/>
        <v>0</v>
      </c>
      <c r="L31" s="3">
        <v>706</v>
      </c>
      <c r="M31" s="3">
        <v>706</v>
      </c>
    </row>
    <row r="32" spans="1:13" ht="15" thickBot="1">
      <c r="A32" s="110" t="s">
        <v>16</v>
      </c>
      <c r="B32" s="111"/>
      <c r="C32" s="112"/>
      <c r="D32" s="33">
        <f t="shared" si="1"/>
        <v>1411.2</v>
      </c>
      <c r="E32" s="33">
        <f t="shared" si="2"/>
        <v>1411.2</v>
      </c>
      <c r="F32" s="33">
        <f t="shared" si="3"/>
        <v>2822.4</v>
      </c>
      <c r="G32" s="17"/>
      <c r="H32" s="54">
        <f t="shared" si="4"/>
        <v>0</v>
      </c>
      <c r="I32" s="54">
        <f t="shared" si="5"/>
        <v>0</v>
      </c>
      <c r="J32" s="10">
        <f t="shared" si="0"/>
        <v>0</v>
      </c>
      <c r="L32" s="34">
        <v>1176</v>
      </c>
      <c r="M32" s="34">
        <v>1176</v>
      </c>
    </row>
    <row r="33" spans="1:13" ht="15" thickBot="1">
      <c r="A33" s="110" t="s">
        <v>17</v>
      </c>
      <c r="B33" s="111"/>
      <c r="C33" s="112"/>
      <c r="D33" s="33">
        <f t="shared" si="1"/>
        <v>1411.2</v>
      </c>
      <c r="E33" s="33">
        <f t="shared" si="2"/>
        <v>1411.2</v>
      </c>
      <c r="F33" s="33">
        <f t="shared" si="3"/>
        <v>2822.4</v>
      </c>
      <c r="G33" s="17"/>
      <c r="H33" s="54">
        <f t="shared" si="4"/>
        <v>0</v>
      </c>
      <c r="I33" s="54">
        <f t="shared" si="5"/>
        <v>0</v>
      </c>
      <c r="J33" s="10">
        <f t="shared" si="0"/>
        <v>0</v>
      </c>
      <c r="L33" s="34">
        <v>1176</v>
      </c>
      <c r="M33" s="34">
        <v>1176</v>
      </c>
    </row>
    <row r="34" spans="1:13" ht="15" thickBot="1">
      <c r="A34" s="110" t="s">
        <v>65</v>
      </c>
      <c r="B34" s="111"/>
      <c r="C34" s="112"/>
      <c r="D34" s="33">
        <f t="shared" si="1"/>
        <v>1411.2</v>
      </c>
      <c r="E34" s="33">
        <f t="shared" si="2"/>
        <v>1411.2</v>
      </c>
      <c r="F34" s="33">
        <f t="shared" si="3"/>
        <v>2822.4</v>
      </c>
      <c r="G34" s="17"/>
      <c r="H34" s="54">
        <f t="shared" si="4"/>
        <v>0</v>
      </c>
      <c r="I34" s="54">
        <f t="shared" si="5"/>
        <v>0</v>
      </c>
      <c r="J34" s="10">
        <f t="shared" si="0"/>
        <v>0</v>
      </c>
      <c r="L34" s="34">
        <v>1176</v>
      </c>
      <c r="M34" s="34">
        <v>1176</v>
      </c>
    </row>
    <row r="35" spans="1:13" ht="15" thickBot="1">
      <c r="A35" s="110" t="s">
        <v>66</v>
      </c>
      <c r="B35" s="111"/>
      <c r="C35" s="112"/>
      <c r="D35" s="33">
        <f t="shared" si="1"/>
        <v>1411.2</v>
      </c>
      <c r="E35" s="33">
        <f t="shared" si="2"/>
        <v>1411.2</v>
      </c>
      <c r="F35" s="33">
        <f t="shared" si="3"/>
        <v>2822.4</v>
      </c>
      <c r="G35" s="17"/>
      <c r="H35" s="54">
        <f t="shared" si="4"/>
        <v>0</v>
      </c>
      <c r="I35" s="54">
        <f t="shared" si="5"/>
        <v>0</v>
      </c>
      <c r="J35" s="10">
        <f t="shared" si="0"/>
        <v>0</v>
      </c>
      <c r="L35" s="34">
        <v>1176</v>
      </c>
      <c r="M35" s="34">
        <v>1176</v>
      </c>
    </row>
    <row r="36" spans="1:13" ht="15" thickBot="1">
      <c r="A36" s="110" t="s">
        <v>18</v>
      </c>
      <c r="B36" s="111"/>
      <c r="C36" s="112"/>
      <c r="D36" s="33">
        <f t="shared" si="1"/>
        <v>141.6</v>
      </c>
      <c r="E36" s="33">
        <f t="shared" si="2"/>
        <v>141.6</v>
      </c>
      <c r="F36" s="33">
        <f t="shared" si="3"/>
        <v>283.2</v>
      </c>
      <c r="G36" s="17"/>
      <c r="H36" s="54">
        <f t="shared" si="4"/>
        <v>0</v>
      </c>
      <c r="I36" s="54">
        <f t="shared" si="5"/>
        <v>0</v>
      </c>
      <c r="J36" s="10">
        <f t="shared" si="0"/>
        <v>0</v>
      </c>
      <c r="L36" s="3">
        <v>118</v>
      </c>
      <c r="M36" s="3">
        <v>118</v>
      </c>
    </row>
    <row r="37" spans="1:13" ht="15" thickBot="1">
      <c r="A37" s="110" t="s">
        <v>19</v>
      </c>
      <c r="B37" s="111"/>
      <c r="C37" s="112"/>
      <c r="D37" s="33">
        <f t="shared" si="1"/>
        <v>235.2</v>
      </c>
      <c r="E37" s="33">
        <f t="shared" si="2"/>
        <v>235.2</v>
      </c>
      <c r="F37" s="33">
        <f t="shared" si="3"/>
        <v>470.4</v>
      </c>
      <c r="G37" s="17"/>
      <c r="H37" s="54">
        <f t="shared" si="4"/>
        <v>0</v>
      </c>
      <c r="I37" s="54">
        <f t="shared" si="5"/>
        <v>0</v>
      </c>
      <c r="J37" s="10">
        <f t="shared" si="0"/>
        <v>0</v>
      </c>
      <c r="L37" s="3">
        <v>196</v>
      </c>
      <c r="M37" s="3">
        <v>196</v>
      </c>
    </row>
    <row r="38" spans="1:13" ht="15" thickBot="1">
      <c r="A38" s="110" t="s">
        <v>20</v>
      </c>
      <c r="B38" s="111"/>
      <c r="C38" s="112"/>
      <c r="D38" s="33">
        <f t="shared" si="1"/>
        <v>564</v>
      </c>
      <c r="E38" s="33">
        <f t="shared" si="2"/>
        <v>564</v>
      </c>
      <c r="F38" s="33">
        <f t="shared" si="3"/>
        <v>1128</v>
      </c>
      <c r="G38" s="17"/>
      <c r="H38" s="54">
        <f t="shared" si="4"/>
        <v>0</v>
      </c>
      <c r="I38" s="54">
        <f t="shared" si="5"/>
        <v>0</v>
      </c>
      <c r="J38" s="10">
        <f t="shared" si="0"/>
        <v>0</v>
      </c>
      <c r="L38" s="3">
        <v>470</v>
      </c>
      <c r="M38" s="3">
        <v>470</v>
      </c>
    </row>
    <row r="39" spans="1:13" ht="15" thickBot="1">
      <c r="A39" s="110" t="s">
        <v>0</v>
      </c>
      <c r="B39" s="111"/>
      <c r="C39" s="112"/>
      <c r="D39" s="24">
        <f>SUM(D8:D38)</f>
        <v>13967.999999999998</v>
      </c>
      <c r="E39" s="24">
        <f>SUM(E8:E38)</f>
        <v>13967.999999999998</v>
      </c>
      <c r="F39" s="24">
        <f>SUM(F8:F38)</f>
        <v>27935.999999999996</v>
      </c>
      <c r="G39" s="18"/>
      <c r="H39" s="54">
        <f>SUM(H8:H38)</f>
        <v>0</v>
      </c>
      <c r="I39" s="53">
        <f>SUM(I8:I38)</f>
        <v>0</v>
      </c>
      <c r="J39" s="10">
        <f>SUM(J8:J38)</f>
        <v>0</v>
      </c>
    </row>
    <row r="42" spans="1:13" ht="51.6" customHeight="1">
      <c r="E42" s="129" t="s">
        <v>78</v>
      </c>
      <c r="F42" s="129"/>
      <c r="G42" s="129"/>
      <c r="H42" s="129"/>
    </row>
    <row r="46" spans="1:13">
      <c r="D46" s="15"/>
      <c r="E46" s="15"/>
      <c r="F46" s="16"/>
      <c r="G46" s="15"/>
      <c r="H46" s="15"/>
      <c r="I46" s="15"/>
      <c r="J46" s="15"/>
    </row>
    <row r="47" spans="1:13" ht="43.2" customHeight="1">
      <c r="D47" s="15"/>
      <c r="E47" s="58"/>
      <c r="F47" s="58"/>
      <c r="G47" s="58"/>
      <c r="H47" s="58"/>
      <c r="I47" s="58"/>
      <c r="J47" s="58"/>
    </row>
  </sheetData>
  <mergeCells count="42">
    <mergeCell ref="E42:H42"/>
    <mergeCell ref="J6:J7"/>
    <mergeCell ref="A8:A9"/>
    <mergeCell ref="B8:B9"/>
    <mergeCell ref="A12:A13"/>
    <mergeCell ref="B12:B13"/>
    <mergeCell ref="H6:H7"/>
    <mergeCell ref="I6:I7"/>
    <mergeCell ref="A10:A11"/>
    <mergeCell ref="B10:B11"/>
    <mergeCell ref="A6:C7"/>
    <mergeCell ref="D6:F6"/>
    <mergeCell ref="G6:G7"/>
    <mergeCell ref="A14:A15"/>
    <mergeCell ref="B14:B15"/>
    <mergeCell ref="A16:A17"/>
    <mergeCell ref="B16:B1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:J1"/>
    <mergeCell ref="A5:J5"/>
    <mergeCell ref="E47:J47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35:C35"/>
    <mergeCell ref="A24:A25"/>
    <mergeCell ref="B24:B25"/>
    <mergeCell ref="A26:A27"/>
  </mergeCells>
  <pageMargins left="0.7" right="0.7" top="0.75" bottom="0.75" header="0.3" footer="0.3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tabSelected="1" topLeftCell="A13" workbookViewId="0">
      <selection activeCell="D20" sqref="D20"/>
    </sheetView>
  </sheetViews>
  <sheetFormatPr defaultRowHeight="14.4"/>
  <cols>
    <col min="2" max="2" width="27.21875" customWidth="1"/>
    <col min="3" max="3" width="27" customWidth="1"/>
    <col min="4" max="4" width="26.21875" customWidth="1"/>
    <col min="5" max="5" width="71.33203125" customWidth="1"/>
  </cols>
  <sheetData>
    <row r="1" spans="1:5">
      <c r="A1" s="109" t="s">
        <v>77</v>
      </c>
      <c r="B1" s="109"/>
      <c r="C1" s="109"/>
      <c r="D1" s="109"/>
      <c r="E1" s="31"/>
    </row>
    <row r="2" spans="1:5" ht="20.399999999999999" customHeight="1">
      <c r="A2" s="30"/>
      <c r="B2" s="30"/>
      <c r="C2" s="30"/>
      <c r="D2" s="30"/>
      <c r="E2" s="30"/>
    </row>
    <row r="3" spans="1:5">
      <c r="A3" s="31" t="s">
        <v>64</v>
      </c>
      <c r="B3" s="31"/>
      <c r="C3" s="31"/>
      <c r="D3" s="30"/>
      <c r="E3" s="30"/>
    </row>
    <row r="4" spans="1:5" ht="51" customHeight="1">
      <c r="A4" s="31"/>
      <c r="B4" s="31"/>
      <c r="C4" s="31"/>
      <c r="D4" s="30"/>
      <c r="E4" s="30"/>
    </row>
    <row r="5" spans="1:5" ht="47.4" customHeight="1">
      <c r="A5" s="128" t="s">
        <v>48</v>
      </c>
      <c r="B5" s="128"/>
      <c r="C5" s="128"/>
      <c r="D5" s="128"/>
      <c r="E5" s="38"/>
    </row>
    <row r="6" spans="1:5" ht="43.8" customHeight="1">
      <c r="A6" s="39" t="s">
        <v>47</v>
      </c>
      <c r="B6" s="39" t="s">
        <v>27</v>
      </c>
      <c r="C6" s="39" t="s">
        <v>52</v>
      </c>
      <c r="D6" s="39" t="s">
        <v>53</v>
      </c>
      <c r="E6" s="28"/>
    </row>
    <row r="7" spans="1:5" ht="12.6" customHeight="1">
      <c r="A7" s="39">
        <v>1</v>
      </c>
      <c r="B7" s="39">
        <v>2</v>
      </c>
      <c r="C7" s="39">
        <v>3</v>
      </c>
      <c r="D7" s="39">
        <v>4</v>
      </c>
      <c r="E7" s="28"/>
    </row>
    <row r="8" spans="1:5" ht="15" customHeight="1">
      <c r="A8" s="40">
        <v>1</v>
      </c>
      <c r="B8" s="43" t="s">
        <v>54</v>
      </c>
      <c r="C8" s="41">
        <f>INDYWIDUALNE!B23</f>
        <v>0</v>
      </c>
      <c r="D8" s="41">
        <f>INDYWIDUALNE!B24</f>
        <v>0</v>
      </c>
    </row>
    <row r="9" spans="1:5" ht="15" customHeight="1">
      <c r="A9" s="40">
        <v>2</v>
      </c>
      <c r="B9" s="43" t="s">
        <v>55</v>
      </c>
      <c r="C9" s="41">
        <f>'GRUPOWE I KONFERENCYJNE'!B22</f>
        <v>0</v>
      </c>
      <c r="D9" s="41">
        <f>'GRUPOWE I KONFERENCYJNE'!B23</f>
        <v>0</v>
      </c>
    </row>
    <row r="10" spans="1:5" ht="15" customHeight="1">
      <c r="A10" s="40">
        <v>3</v>
      </c>
      <c r="B10" s="43" t="s">
        <v>49</v>
      </c>
      <c r="C10" s="41">
        <f>'SALA KONFERENCYJNA'!B13</f>
        <v>0</v>
      </c>
      <c r="D10" s="41">
        <f>'SALA KONFERENCYJNA'!B14</f>
        <v>0</v>
      </c>
    </row>
    <row r="11" spans="1:5" ht="15" customHeight="1">
      <c r="A11" s="40">
        <v>4</v>
      </c>
      <c r="B11" s="43" t="s">
        <v>50</v>
      </c>
      <c r="C11" s="41">
        <f>'SALA KONFERENCYJNA'!B24</f>
        <v>0</v>
      </c>
      <c r="D11" s="41">
        <f>'SALA KONFERENCYJNA'!B25</f>
        <v>0</v>
      </c>
    </row>
    <row r="12" spans="1:5" ht="15" customHeight="1">
      <c r="A12" s="40">
        <v>5</v>
      </c>
      <c r="B12" s="43" t="s">
        <v>51</v>
      </c>
      <c r="C12" s="41">
        <f>GASTRONOMIA!H39</f>
        <v>0</v>
      </c>
      <c r="D12" s="41">
        <f>GASTRONOMIA!I39</f>
        <v>0</v>
      </c>
    </row>
    <row r="13" spans="1:5" ht="22.8" customHeight="1">
      <c r="A13" s="127" t="s">
        <v>46</v>
      </c>
      <c r="B13" s="127"/>
      <c r="C13" s="42">
        <f>SUM(C8:C12)</f>
        <v>0</v>
      </c>
      <c r="D13" s="42">
        <f>SUM(D8:D12)</f>
        <v>0</v>
      </c>
    </row>
    <row r="16" spans="1:5" ht="30" customHeight="1">
      <c r="A16" s="126" t="s">
        <v>79</v>
      </c>
      <c r="B16" s="126"/>
      <c r="C16" s="126"/>
      <c r="D16" s="126"/>
      <c r="E16" s="44"/>
    </row>
    <row r="18" spans="3:6" ht="41.4" customHeight="1">
      <c r="C18" s="129" t="s">
        <v>80</v>
      </c>
      <c r="D18" s="129"/>
      <c r="E18" s="129"/>
      <c r="F18" s="129"/>
    </row>
    <row r="25" spans="3:6">
      <c r="C25" s="125"/>
      <c r="D25" s="125"/>
      <c r="E25" s="15"/>
      <c r="F25" s="15"/>
    </row>
    <row r="26" spans="3:6" ht="36" customHeight="1">
      <c r="C26" s="58"/>
      <c r="D26" s="58"/>
      <c r="E26" s="29"/>
      <c r="F26" s="29"/>
    </row>
  </sheetData>
  <mergeCells count="7">
    <mergeCell ref="C26:D26"/>
    <mergeCell ref="C25:D25"/>
    <mergeCell ref="A16:D16"/>
    <mergeCell ref="A13:B13"/>
    <mergeCell ref="A1:D1"/>
    <mergeCell ref="A5:D5"/>
    <mergeCell ref="C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INDYWIDUALNE</vt:lpstr>
      <vt:lpstr>GRUPOWE I KONFERENCYJNE</vt:lpstr>
      <vt:lpstr>SALA KONFERENCYJNA</vt:lpstr>
      <vt:lpstr>GASTRONOMIA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adminpg</dc:creator>
  <cp:lastModifiedBy>Renata Bartuś</cp:lastModifiedBy>
  <cp:lastPrinted>2024-01-30T12:45:39Z</cp:lastPrinted>
  <dcterms:created xsi:type="dcterms:W3CDTF">2020-12-21T09:28:41Z</dcterms:created>
  <dcterms:modified xsi:type="dcterms:W3CDTF">2024-01-30T12:46:06Z</dcterms:modified>
</cp:coreProperties>
</file>