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6\IZ\2020\ZAMOWIENIA\272 zamowienia przetargi\272.1 przetargi\04-ubezpieczenie\siwz\"/>
    </mc:Choice>
  </mc:AlternateContent>
  <xr:revisionPtr revIDLastSave="0" documentId="8_{F0B29CDA-661A-4B2A-B507-831362FCC336}" xr6:coauthVersionLast="45" xr6:coauthVersionMax="45" xr10:uidLastSave="{00000000-0000-0000-0000-000000000000}"/>
  <workbookProtection workbookPassword="DCEA" lockStructure="1"/>
  <bookViews>
    <workbookView xWindow="-120" yWindow="-120" windowWidth="29040" windowHeight="15840" xr2:uid="{00000000-000D-0000-FFFF-FFFF00000000}"/>
  </bookViews>
  <sheets>
    <sheet name="Załącznik 2B" sheetId="1" r:id="rId1"/>
  </sheets>
  <definedNames>
    <definedName name="_xlnm.Print_Area" localSheetId="0">'Załącznik 2B'!$A$1:$J$78</definedName>
    <definedName name="Z_FA12B6A9_6E9E_47DA_B710_2356F4FB0990_.wvu.PrintArea" localSheetId="0" hidden="1">'Załącznik 2B'!$A$1:$J$78</definedName>
  </definedNames>
  <calcPr calcId="181029"/>
  <customWorkbookViews>
    <customWorkbookView name="Paulina Stasiołek-Omiecińska - Widok osobisty" guid="{FA12B6A9-6E9E-47DA-B710-2356F4FB0990}" mergeInterval="0" personalView="1" maximized="1" xWindow="-8" yWindow="-8" windowWidth="1696" windowHeight="1026" activeSheetId="1" showComments="commIndAndComment"/>
  </customWorkbookViews>
</workbook>
</file>

<file path=xl/calcChain.xml><?xml version="1.0" encoding="utf-8"?>
<calcChain xmlns="http://schemas.openxmlformats.org/spreadsheetml/2006/main">
  <c r="E51" i="1" l="1"/>
  <c r="E50" i="1"/>
  <c r="E49" i="1"/>
  <c r="F68" i="1" l="1"/>
  <c r="G67" i="1"/>
  <c r="F67" i="1"/>
  <c r="F66" i="1"/>
  <c r="E68" i="1"/>
  <c r="E67" i="1"/>
  <c r="I67" i="1" s="1"/>
  <c r="J67" i="1" s="1"/>
  <c r="E66" i="1"/>
  <c r="I66" i="1" s="1"/>
  <c r="G66" i="1"/>
  <c r="G65" i="1"/>
  <c r="G53" i="1"/>
  <c r="F65" i="1"/>
  <c r="E65" i="1"/>
  <c r="I65" i="1"/>
  <c r="J65" i="1" s="1"/>
  <c r="F64" i="1"/>
  <c r="F51" i="1"/>
  <c r="I51" i="1" s="1"/>
  <c r="J51" i="1" s="1"/>
  <c r="I50" i="1"/>
  <c r="J50" i="1" s="1"/>
  <c r="I49" i="1"/>
  <c r="J49" i="1" s="1"/>
  <c r="G34" i="1"/>
  <c r="I34" i="1" s="1"/>
  <c r="J34" i="1" s="1"/>
  <c r="F34" i="1"/>
  <c r="E34" i="1"/>
  <c r="H24" i="1"/>
  <c r="G24" i="1"/>
  <c r="F29" i="1"/>
  <c r="F24" i="1"/>
  <c r="E24" i="1"/>
  <c r="F26" i="1"/>
  <c r="J66" i="1" l="1"/>
  <c r="G63" i="1"/>
  <c r="F63" i="1"/>
  <c r="H32" i="1"/>
  <c r="G32" i="1"/>
  <c r="F32" i="1"/>
  <c r="E32" i="1"/>
  <c r="F62" i="1"/>
  <c r="F61" i="1"/>
  <c r="F60" i="1"/>
  <c r="F59" i="1"/>
  <c r="G68" i="1"/>
  <c r="I68" i="1" s="1"/>
  <c r="J68" i="1" s="1"/>
  <c r="G64" i="1"/>
  <c r="G62" i="1"/>
  <c r="G61" i="1"/>
  <c r="G60" i="1"/>
  <c r="G59" i="1"/>
  <c r="G58" i="1"/>
  <c r="I58" i="1" s="1"/>
  <c r="J58" i="1" s="1"/>
  <c r="G57" i="1"/>
  <c r="G56" i="1"/>
  <c r="G55" i="1"/>
  <c r="G54" i="1"/>
  <c r="I54" i="1" s="1"/>
  <c r="J54" i="1" s="1"/>
  <c r="E64" i="1"/>
  <c r="E63" i="1"/>
  <c r="E62" i="1"/>
  <c r="I62" i="1" s="1"/>
  <c r="J62" i="1" s="1"/>
  <c r="E61" i="1"/>
  <c r="E60" i="1"/>
  <c r="E59" i="1"/>
  <c r="E58" i="1"/>
  <c r="E57" i="1"/>
  <c r="I57" i="1" s="1"/>
  <c r="J57" i="1" s="1"/>
  <c r="E56" i="1"/>
  <c r="I56" i="1" s="1"/>
  <c r="J56" i="1" s="1"/>
  <c r="E55" i="1"/>
  <c r="E54" i="1"/>
  <c r="E53" i="1"/>
  <c r="E48" i="1"/>
  <c r="I48" i="1" s="1"/>
  <c r="J48" i="1" s="1"/>
  <c r="E47" i="1"/>
  <c r="I47" i="1" s="1"/>
  <c r="J47" i="1" s="1"/>
  <c r="E46" i="1"/>
  <c r="I46" i="1" s="1"/>
  <c r="J46" i="1" s="1"/>
  <c r="E45" i="1"/>
  <c r="I45" i="1" s="1"/>
  <c r="J45" i="1" s="1"/>
  <c r="E44" i="1"/>
  <c r="I44" i="1"/>
  <c r="J44" i="1" s="1"/>
  <c r="E43" i="1"/>
  <c r="I43" i="1" s="1"/>
  <c r="J43" i="1" s="1"/>
  <c r="E42" i="1"/>
  <c r="I42" i="1" s="1"/>
  <c r="J42" i="1" s="1"/>
  <c r="E41" i="1"/>
  <c r="I41" i="1"/>
  <c r="J41" i="1" s="1"/>
  <c r="E40" i="1"/>
  <c r="I40" i="1"/>
  <c r="J40" i="1" s="1"/>
  <c r="E39" i="1"/>
  <c r="I39" i="1" s="1"/>
  <c r="J39" i="1" s="1"/>
  <c r="E38" i="1"/>
  <c r="I38" i="1" s="1"/>
  <c r="J38" i="1" s="1"/>
  <c r="E37" i="1"/>
  <c r="I37" i="1" s="1"/>
  <c r="J37" i="1" s="1"/>
  <c r="E36" i="1"/>
  <c r="I36" i="1" s="1"/>
  <c r="J36" i="1" s="1"/>
  <c r="F31" i="1"/>
  <c r="F30" i="1"/>
  <c r="I30" i="1" s="1"/>
  <c r="J30" i="1" s="1"/>
  <c r="F28" i="1"/>
  <c r="F27" i="1"/>
  <c r="H31" i="1"/>
  <c r="H30" i="1"/>
  <c r="H29" i="1"/>
  <c r="H28" i="1"/>
  <c r="H27" i="1"/>
  <c r="H26" i="1"/>
  <c r="H25" i="1"/>
  <c r="G31" i="1"/>
  <c r="G30" i="1"/>
  <c r="G29" i="1"/>
  <c r="G28" i="1"/>
  <c r="G27" i="1"/>
  <c r="G26" i="1"/>
  <c r="G25" i="1"/>
  <c r="E31" i="1"/>
  <c r="E30" i="1"/>
  <c r="E29" i="1"/>
  <c r="E28" i="1"/>
  <c r="E27" i="1"/>
  <c r="E26" i="1"/>
  <c r="I26" i="1" s="1"/>
  <c r="J26" i="1" s="1"/>
  <c r="E25" i="1"/>
  <c r="I29" i="1" l="1"/>
  <c r="J29" i="1" s="1"/>
  <c r="I27" i="1"/>
  <c r="J27" i="1" s="1"/>
  <c r="I53" i="1"/>
  <c r="J53" i="1" s="1"/>
  <c r="G71" i="1" s="1"/>
  <c r="G72" i="1" s="1"/>
  <c r="I63" i="1"/>
  <c r="I25" i="1"/>
  <c r="J25" i="1" s="1"/>
  <c r="I28" i="1"/>
  <c r="J28" i="1" s="1"/>
  <c r="I55" i="1"/>
  <c r="J55" i="1" s="1"/>
  <c r="I64" i="1"/>
  <c r="J64" i="1" s="1"/>
  <c r="I32" i="1"/>
  <c r="J32" i="1" s="1"/>
  <c r="J63" i="1"/>
  <c r="I61" i="1"/>
  <c r="J61" i="1" s="1"/>
  <c r="I60" i="1"/>
  <c r="J60" i="1" s="1"/>
  <c r="I59" i="1"/>
  <c r="J59" i="1" s="1"/>
  <c r="I31" i="1"/>
  <c r="J31" i="1" s="1"/>
  <c r="I24" i="1"/>
  <c r="J24" i="1" s="1"/>
</calcChain>
</file>

<file path=xl/sharedStrings.xml><?xml version="1.0" encoding="utf-8"?>
<sst xmlns="http://schemas.openxmlformats.org/spreadsheetml/2006/main" count="226" uniqueCount="107">
  <si>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</si>
  <si>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</si>
  <si>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</si>
  <si>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</si>
  <si>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</si>
  <si>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</si>
  <si>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</si>
  <si>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</si>
  <si>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</si>
  <si>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</si>
  <si>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</si>
  <si>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</si>
  <si>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</si>
  <si>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</si>
  <si>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</si>
  <si>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(pieczęć Wykonawcy)</t>
  </si>
  <si>
    <t>Załącznik nr 2B. Wzór załącznika do formularza ofertowego „szczegółowa kalkulacja oferowanej ceny”</t>
  </si>
  <si>
    <t>Składka za okres obowiązywania Umowy Generalnej Ubezpieczenia</t>
  </si>
  <si>
    <t>L.p.</t>
  </si>
  <si>
    <t>Kategoria pojazdów</t>
  </si>
  <si>
    <t>3.</t>
  </si>
  <si>
    <t>4.</t>
  </si>
  <si>
    <t>pozostałe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</si>
  <si>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</si>
  <si>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</si>
  <si>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</si>
  <si>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</si>
  <si>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</si>
  <si>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</si>
  <si>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</si>
  <si>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</si>
  <si>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</si>
  <si>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</si>
  <si>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osobowe i ciężarowe do 3,5 t DMC</t>
  </si>
  <si>
    <t>samochody ciężarowe pow. 3,5 t DMC</t>
  </si>
  <si>
    <t>SAMOCHODY OSOBOWE I CIĘŻAROWE DO 3,5 T DMC</t>
  </si>
  <si>
    <t>POZOSTAŁE</t>
  </si>
  <si>
    <t>-</t>
  </si>
  <si>
    <t>Roczna składka za ubezpieczenie assistance</t>
  </si>
  <si>
    <t>Nr rejestracyjny</t>
  </si>
  <si>
    <t>5.</t>
  </si>
  <si>
    <t>FORD</t>
  </si>
  <si>
    <t>AUTOSAN</t>
  </si>
  <si>
    <t>autobusy</t>
  </si>
  <si>
    <t>AUTOBUSY</t>
  </si>
  <si>
    <t>URSUS</t>
  </si>
  <si>
    <t>6.</t>
  </si>
  <si>
    <t>przyczepy</t>
  </si>
  <si>
    <t>PRZYCZEPY</t>
  </si>
  <si>
    <t>SANOK</t>
  </si>
  <si>
    <t>NIEWIADÓW</t>
  </si>
  <si>
    <t>pojazdy przejęte na podstawie orzeczenia sądu</t>
  </si>
  <si>
    <t>CITROEN</t>
  </si>
  <si>
    <t>VOLKSWAGEN</t>
  </si>
  <si>
    <t>VOLSWAGEN</t>
  </si>
  <si>
    <t>ELA 40FF</t>
  </si>
  <si>
    <t>ELA 60LU</t>
  </si>
  <si>
    <t>ELA 62F6</t>
  </si>
  <si>
    <t>ELA 27SY</t>
  </si>
  <si>
    <t>ELA 95KS</t>
  </si>
  <si>
    <t>ELA99CP</t>
  </si>
  <si>
    <t>ELA 77E7</t>
  </si>
  <si>
    <t>IVECO DAILY</t>
  </si>
  <si>
    <t>ELA 5N99</t>
  </si>
  <si>
    <t>PRONAR</t>
  </si>
  <si>
    <t>ELA 56CA</t>
  </si>
  <si>
    <t>ELA P512</t>
  </si>
  <si>
    <t>ELA 55CA</t>
  </si>
  <si>
    <t>ELA 39FJ</t>
  </si>
  <si>
    <t>SIL 317F</t>
  </si>
  <si>
    <t>SIL 107F</t>
  </si>
  <si>
    <t>SIL 330F</t>
  </si>
  <si>
    <t>SIL 293F</t>
  </si>
  <si>
    <t>SIL 602E</t>
  </si>
  <si>
    <t>SIL 145E</t>
  </si>
  <si>
    <t>SIL 144E</t>
  </si>
  <si>
    <t>SAI 0944</t>
  </si>
  <si>
    <t>BOMAG</t>
  </si>
  <si>
    <t>LAMBORGHINI</t>
  </si>
  <si>
    <t>ZETOR</t>
  </si>
  <si>
    <t>FUMIKAR</t>
  </si>
  <si>
    <t>MTZ</t>
  </si>
  <si>
    <t>BIZON</t>
  </si>
  <si>
    <t>ELA 55FH</t>
  </si>
  <si>
    <t>ELA 90KM</t>
  </si>
  <si>
    <t>ELA 88C8</t>
  </si>
  <si>
    <t>SIK 302T</t>
  </si>
  <si>
    <t>SIL 163T</t>
  </si>
  <si>
    <t>ELA 04XC</t>
  </si>
  <si>
    <t>SIK 6244</t>
  </si>
  <si>
    <t>ELA 61EE</t>
  </si>
  <si>
    <t>OPEL</t>
  </si>
  <si>
    <t>ELA36A8</t>
  </si>
  <si>
    <t>TYM T503</t>
  </si>
  <si>
    <t>ELACK70</t>
  </si>
  <si>
    <t>ELA85L9</t>
  </si>
  <si>
    <t>ELA86L9</t>
  </si>
  <si>
    <t>ELAAU76</t>
  </si>
  <si>
    <t>SKORPION</t>
  </si>
  <si>
    <t>ELA49MB</t>
  </si>
  <si>
    <t>ELA77N1</t>
  </si>
  <si>
    <t>ELA79N1</t>
  </si>
  <si>
    <t>ELA82U2</t>
  </si>
  <si>
    <t>ELA47W2</t>
  </si>
  <si>
    <t>JOHNSON</t>
  </si>
  <si>
    <t>ELACW15</t>
  </si>
  <si>
    <t>Maksymalnie zaoferowana cena z uwzględnieniem 10% przewidywanego wzrostu składki z tytułu doubezpieczeń i dokonanych inwestycji (do przeniesienia do oferty - pkt 5 - Zadanie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</si>
</sst>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5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1" xfId="0" applyFont="1" applyBorder="1" applyProtection="1">
      <protection locked="0"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164" fontId="12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165" fontId="1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2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4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/>
      <protection locked="0" hidden="1"/>
    </xf>
    <xf numFmtId="164" fontId="6" fillId="2" borderId="1" xfId="0" applyNumberFormat="1" applyFont="1" applyFill="1" applyBorder="1" applyAlignment="1" applyProtection="1">
      <alignment horizontal="right" vertical="center"/>
      <protection hidden="1"/>
    </xf>
    <xf numFmtId="164" fontId="6" fillId="4" borderId="1" xfId="0" applyNumberFormat="1" applyFont="1" applyFill="1" applyBorder="1" applyAlignment="1" applyProtection="1">
      <alignment horizontal="center" vertical="center"/>
      <protection locked="0" hidden="1"/>
    </xf>
    <xf numFmtId="10" fontId="6" fillId="0" borderId="0" xfId="0" applyNumberFormat="1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1" xfId="0" applyNumberFormat="1" applyFont="1" applyFill="1" applyBorder="1" applyAlignment="1" applyProtection="1">
      <alignment horizontal="right" vertical="center"/>
      <protection locked="0" hidden="1"/>
    </xf>
    <xf numFmtId="164" fontId="6" fillId="0" borderId="1" xfId="0" applyNumberFormat="1" applyFont="1" applyFill="1" applyBorder="1" applyAlignment="1" applyProtection="1">
      <alignment horizontal="right" vertical="center"/>
      <protection locked="0" hidden="1"/>
    </xf>
    <xf numFmtId="164" fontId="6" fillId="2" borderId="1" xfId="0" applyNumberFormat="1" applyFont="1" applyFill="1" applyBorder="1" applyAlignment="1" applyProtection="1">
      <alignment horizontal="right" vertical="center"/>
      <protection locked="0" hidden="1"/>
    </xf>
    <xf numFmtId="164" fontId="9" fillId="2" borderId="2" xfId="0" applyNumberFormat="1" applyFont="1" applyFill="1" applyBorder="1" applyAlignment="1" applyProtection="1">
      <alignment horizontal="right" vertical="center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12" fillId="2" borderId="1" xfId="3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right" vertical="center"/>
      <protection hidden="1"/>
    </xf>
    <xf numFmtId="10" fontId="6" fillId="4" borderId="1" xfId="0" applyNumberFormat="1" applyFont="1" applyFill="1" applyBorder="1" applyAlignment="1" applyProtection="1">
      <alignment horizontal="right" vertical="center"/>
      <protection locked="0" hidden="1"/>
    </xf>
    <xf numFmtId="0" fontId="12" fillId="2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right" vertical="center"/>
      <protection locked="0" hidden="1"/>
    </xf>
    <xf numFmtId="0" fontId="6" fillId="2" borderId="1" xfId="0" applyFont="1" applyFill="1" applyBorder="1" applyAlignment="1" applyProtection="1">
      <alignment horizontal="left" vertical="top" wrapText="1"/>
      <protection hidden="1"/>
    </xf>
    <xf numFmtId="44" fontId="12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Protection="1">
      <protection hidden="1"/>
    </xf>
    <xf numFmtId="164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9" fillId="2" borderId="4" xfId="0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6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</cellXfs>
  <cellStyles count="7">
    <cellStyle name="Hiperłącze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Normalny 4" xfId="4" xr:uid="{00000000-0005-0000-0000-000004000000}"/>
    <cellStyle name="Walutowy 2" xfId="5" xr:uid="{00000000-0005-0000-0000-000005000000}"/>
    <cellStyle name="Walutowy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showGridLines="0" tabSelected="1" zoomScale="90" zoomScaleNormal="90" zoomScaleSheetLayoutView="100" workbookViewId="0">
      <selection activeCell="E17" sqref="E17"/>
    </sheetView>
  </sheetViews>
  <sheetFormatPr defaultRowHeight="11.25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>
      <c r="A1" s="11" t="s">
        <v>16</v>
      </c>
      <c r="B1" s="11"/>
      <c r="C1" s="11"/>
      <c r="D1" s="11"/>
      <c r="E1" s="11"/>
      <c r="F1" s="11"/>
      <c r="G1" s="11"/>
      <c r="H1" s="10"/>
      <c r="I1" s="9"/>
      <c r="J1" s="9"/>
      <c r="K1" s="9"/>
      <c r="L1" s="9"/>
    </row>
    <row r="2" spans="1:12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</row>
    <row r="4" spans="1:12" ht="108.75" customHeight="1">
      <c r="C4" s="54" t="s">
        <v>15</v>
      </c>
      <c r="D4" s="54"/>
      <c r="E4" s="8"/>
    </row>
    <row r="5" spans="1:12">
      <c r="C5" s="24"/>
      <c r="D5" s="8"/>
      <c r="E5" s="8"/>
    </row>
    <row r="6" spans="1:12">
      <c r="C6" s="8"/>
      <c r="D6" s="8"/>
      <c r="E6" s="8"/>
    </row>
    <row r="7" spans="1:12" ht="15" customHeight="1">
      <c r="A7" s="55" t="s">
        <v>14</v>
      </c>
      <c r="B7" s="55"/>
      <c r="C7" s="55"/>
      <c r="D7" s="55"/>
      <c r="E7" s="55"/>
      <c r="F7" s="55"/>
      <c r="G7" s="55"/>
      <c r="H7" s="55"/>
      <c r="I7" s="7"/>
      <c r="J7" s="7"/>
      <c r="K7" s="7"/>
      <c r="L7" s="7"/>
    </row>
    <row r="8" spans="1: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4" t="s">
        <v>13</v>
      </c>
      <c r="B9" s="4" t="s">
        <v>12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>
      <c r="A11" s="6"/>
      <c r="B11" s="3" t="s">
        <v>11</v>
      </c>
      <c r="C11" s="59" t="s">
        <v>23</v>
      </c>
      <c r="D11" s="59"/>
      <c r="E11" s="59"/>
      <c r="F11" s="59"/>
      <c r="G11" s="59"/>
      <c r="H11" s="59"/>
      <c r="I11" s="59"/>
      <c r="J11" s="5"/>
      <c r="K11" s="5"/>
      <c r="L11" s="5"/>
    </row>
    <row r="12" spans="1:12" ht="92.25" customHeight="1">
      <c r="A12" s="6"/>
      <c r="B12" s="3"/>
      <c r="C12" s="2" t="s">
        <v>18</v>
      </c>
      <c r="D12" s="2" t="s">
        <v>19</v>
      </c>
      <c r="E12" s="2" t="s">
        <v>24</v>
      </c>
      <c r="F12" s="2" t="s">
        <v>26</v>
      </c>
      <c r="G12" s="2" t="s">
        <v>25</v>
      </c>
      <c r="H12" s="2" t="s">
        <v>32</v>
      </c>
      <c r="I12" s="5"/>
      <c r="J12" s="5"/>
      <c r="K12" s="5"/>
    </row>
    <row r="13" spans="1:12" ht="41.25" customHeight="1">
      <c r="A13" s="6"/>
      <c r="B13" s="3"/>
      <c r="C13" s="2" t="s">
        <v>13</v>
      </c>
      <c r="D13" s="48" t="s">
        <v>51</v>
      </c>
      <c r="E13" s="51"/>
      <c r="F13" s="2"/>
      <c r="G13" s="2"/>
      <c r="H13" s="2"/>
      <c r="I13" s="5"/>
      <c r="J13" s="5"/>
      <c r="K13" s="5"/>
    </row>
    <row r="14" spans="1:12" ht="33" customHeight="1">
      <c r="A14" s="6"/>
      <c r="B14" s="3"/>
      <c r="C14" s="25" t="s">
        <v>7</v>
      </c>
      <c r="D14" s="26" t="s">
        <v>33</v>
      </c>
      <c r="E14" s="27"/>
      <c r="F14" s="37"/>
      <c r="G14" s="38"/>
      <c r="H14" s="38"/>
      <c r="I14" s="5"/>
      <c r="J14" s="5"/>
      <c r="K14" s="5"/>
    </row>
    <row r="15" spans="1:12" ht="33" customHeight="1">
      <c r="A15" s="6"/>
      <c r="B15" s="3"/>
      <c r="C15" s="25" t="s">
        <v>20</v>
      </c>
      <c r="D15" s="26" t="s">
        <v>34</v>
      </c>
      <c r="E15" s="29"/>
      <c r="F15" s="45"/>
      <c r="G15" s="38"/>
      <c r="H15" s="39"/>
      <c r="I15" s="5"/>
      <c r="J15" s="5"/>
      <c r="K15" s="5"/>
    </row>
    <row r="16" spans="1:12" ht="32.25" customHeight="1">
      <c r="C16" s="25" t="s">
        <v>21</v>
      </c>
      <c r="D16" s="26" t="s">
        <v>43</v>
      </c>
      <c r="E16" s="29"/>
      <c r="F16" s="45"/>
      <c r="G16" s="47"/>
      <c r="H16" s="28"/>
    </row>
    <row r="17" spans="1:10" ht="32.25" customHeight="1">
      <c r="C17" s="25" t="s">
        <v>40</v>
      </c>
      <c r="D17" s="26" t="s">
        <v>47</v>
      </c>
      <c r="E17" s="29"/>
      <c r="F17" s="29"/>
      <c r="G17" s="44"/>
      <c r="H17" s="28"/>
    </row>
    <row r="18" spans="1:10" ht="29.25" customHeight="1">
      <c r="C18" s="25" t="s">
        <v>46</v>
      </c>
      <c r="D18" s="26" t="s">
        <v>22</v>
      </c>
      <c r="E18" s="29"/>
      <c r="F18" s="45"/>
      <c r="G18" s="38"/>
      <c r="H18" s="28"/>
    </row>
    <row r="19" spans="1:10">
      <c r="C19" s="32"/>
      <c r="D19" s="33"/>
      <c r="E19" s="36"/>
      <c r="F19" s="30"/>
      <c r="G19" s="31"/>
      <c r="H19" s="31"/>
    </row>
    <row r="20" spans="1:10" ht="12.75" customHeight="1">
      <c r="A20" s="4"/>
      <c r="B20" s="3" t="s">
        <v>10</v>
      </c>
      <c r="C20" s="59" t="s">
        <v>31</v>
      </c>
      <c r="D20" s="59"/>
      <c r="E20" s="59"/>
      <c r="F20" s="59"/>
      <c r="G20" s="59"/>
      <c r="H20" s="59"/>
      <c r="I20" s="59"/>
    </row>
    <row r="21" spans="1:10" ht="12.75">
      <c r="A21" s="4"/>
      <c r="C21" s="23"/>
      <c r="D21" s="23"/>
      <c r="E21" s="23"/>
      <c r="F21" s="23"/>
      <c r="G21" s="23"/>
      <c r="H21" s="23"/>
    </row>
    <row r="22" spans="1:10" ht="56.25">
      <c r="A22" s="15" t="s">
        <v>5</v>
      </c>
      <c r="B22" s="15" t="s">
        <v>8</v>
      </c>
      <c r="C22" s="15" t="s">
        <v>39</v>
      </c>
      <c r="D22" s="15" t="s">
        <v>9</v>
      </c>
      <c r="E22" s="2" t="s">
        <v>30</v>
      </c>
      <c r="F22" s="34" t="s">
        <v>29</v>
      </c>
      <c r="G22" s="34" t="s">
        <v>28</v>
      </c>
      <c r="H22" s="34" t="s">
        <v>38</v>
      </c>
      <c r="I22" s="16" t="s">
        <v>27</v>
      </c>
      <c r="J22" s="16" t="s">
        <v>17</v>
      </c>
    </row>
    <row r="23" spans="1:10" ht="15" customHeight="1">
      <c r="A23" s="60" t="s">
        <v>35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ht="22.5" customHeight="1">
      <c r="A24" s="17">
        <v>1</v>
      </c>
      <c r="B24" s="46" t="s">
        <v>52</v>
      </c>
      <c r="C24" s="46" t="s">
        <v>55</v>
      </c>
      <c r="D24" s="49">
        <v>7100</v>
      </c>
      <c r="E24" s="14">
        <f>E14</f>
        <v>0</v>
      </c>
      <c r="F24" s="42">
        <f>ROUND(D24*$F$14,2)</f>
        <v>0</v>
      </c>
      <c r="G24" s="28">
        <f>G14</f>
        <v>0</v>
      </c>
      <c r="H24" s="42">
        <f>H14</f>
        <v>0</v>
      </c>
      <c r="I24" s="28">
        <f t="shared" ref="I24:I30" si="0">SUM(E24:H24)</f>
        <v>0</v>
      </c>
      <c r="J24" s="28">
        <f t="shared" ref="J24:J31" si="1">I24*2</f>
        <v>0</v>
      </c>
    </row>
    <row r="25" spans="1:10" ht="22.5" customHeight="1">
      <c r="A25" s="17">
        <v>2</v>
      </c>
      <c r="B25" s="46" t="s">
        <v>53</v>
      </c>
      <c r="C25" s="46" t="s">
        <v>56</v>
      </c>
      <c r="D25" s="49" t="s">
        <v>37</v>
      </c>
      <c r="E25" s="14">
        <f>E14</f>
        <v>0</v>
      </c>
      <c r="F25" s="42" t="s">
        <v>37</v>
      </c>
      <c r="G25" s="28">
        <f>G14</f>
        <v>0</v>
      </c>
      <c r="H25" s="42">
        <f>H14</f>
        <v>0</v>
      </c>
      <c r="I25" s="28">
        <f t="shared" si="0"/>
        <v>0</v>
      </c>
      <c r="J25" s="28">
        <f t="shared" si="1"/>
        <v>0</v>
      </c>
    </row>
    <row r="26" spans="1:10" s="52" customFormat="1" ht="22.5" customHeight="1">
      <c r="A26" s="17">
        <v>3</v>
      </c>
      <c r="B26" s="46" t="s">
        <v>91</v>
      </c>
      <c r="C26" s="46" t="s">
        <v>94</v>
      </c>
      <c r="D26" s="49">
        <v>49999.5</v>
      </c>
      <c r="E26" s="14">
        <f>E14</f>
        <v>0</v>
      </c>
      <c r="F26" s="53">
        <f t="shared" ref="F26:F31" si="2">ROUND(D26*$F$14,2)</f>
        <v>0</v>
      </c>
      <c r="G26" s="44">
        <f>G14</f>
        <v>0</v>
      </c>
      <c r="H26" s="53">
        <f>H14</f>
        <v>0</v>
      </c>
      <c r="I26" s="44">
        <f>SUM(E26:H26)</f>
        <v>0</v>
      </c>
      <c r="J26" s="44">
        <f t="shared" si="1"/>
        <v>0</v>
      </c>
    </row>
    <row r="27" spans="1:10" ht="22.5" customHeight="1">
      <c r="A27" s="17">
        <v>4</v>
      </c>
      <c r="B27" s="46" t="s">
        <v>41</v>
      </c>
      <c r="C27" s="46" t="s">
        <v>57</v>
      </c>
      <c r="D27" s="49">
        <v>88300</v>
      </c>
      <c r="E27" s="14">
        <f>E14</f>
        <v>0</v>
      </c>
      <c r="F27" s="42">
        <f t="shared" si="2"/>
        <v>0</v>
      </c>
      <c r="G27" s="28">
        <f>G14</f>
        <v>0</v>
      </c>
      <c r="H27" s="42">
        <f>H14</f>
        <v>0</v>
      </c>
      <c r="I27" s="28">
        <f t="shared" si="0"/>
        <v>0</v>
      </c>
      <c r="J27" s="28">
        <f t="shared" si="1"/>
        <v>0</v>
      </c>
    </row>
    <row r="28" spans="1:10" ht="22.5" customHeight="1">
      <c r="A28" s="17">
        <v>5</v>
      </c>
      <c r="B28" s="46" t="s">
        <v>54</v>
      </c>
      <c r="C28" s="46" t="s">
        <v>58</v>
      </c>
      <c r="D28" s="49">
        <v>34500</v>
      </c>
      <c r="E28" s="14">
        <f>E14</f>
        <v>0</v>
      </c>
      <c r="F28" s="42">
        <f t="shared" si="2"/>
        <v>0</v>
      </c>
      <c r="G28" s="28">
        <f>G14</f>
        <v>0</v>
      </c>
      <c r="H28" s="42">
        <f>H14</f>
        <v>0</v>
      </c>
      <c r="I28" s="28">
        <f t="shared" si="0"/>
        <v>0</v>
      </c>
      <c r="J28" s="28">
        <f t="shared" si="1"/>
        <v>0</v>
      </c>
    </row>
    <row r="29" spans="1:10" ht="22.5" customHeight="1">
      <c r="A29" s="17">
        <v>6</v>
      </c>
      <c r="B29" s="46" t="s">
        <v>52</v>
      </c>
      <c r="C29" s="46" t="s">
        <v>59</v>
      </c>
      <c r="D29" s="49">
        <v>10000</v>
      </c>
      <c r="E29" s="14">
        <f>E14</f>
        <v>0</v>
      </c>
      <c r="F29" s="42">
        <f>ROUND(D29*$F$14,2)</f>
        <v>0</v>
      </c>
      <c r="G29" s="28">
        <f>G14</f>
        <v>0</v>
      </c>
      <c r="H29" s="42">
        <f>H14</f>
        <v>0</v>
      </c>
      <c r="I29" s="28">
        <f t="shared" si="0"/>
        <v>0</v>
      </c>
      <c r="J29" s="28">
        <f t="shared" si="1"/>
        <v>0</v>
      </c>
    </row>
    <row r="30" spans="1:10" ht="22.5" customHeight="1">
      <c r="A30" s="17">
        <v>7</v>
      </c>
      <c r="B30" s="46" t="s">
        <v>53</v>
      </c>
      <c r="C30" s="46" t="s">
        <v>60</v>
      </c>
      <c r="D30" s="49">
        <v>22400</v>
      </c>
      <c r="E30" s="14">
        <f>E14</f>
        <v>0</v>
      </c>
      <c r="F30" s="42">
        <f t="shared" si="2"/>
        <v>0</v>
      </c>
      <c r="G30" s="28">
        <f>G14</f>
        <v>0</v>
      </c>
      <c r="H30" s="42">
        <f>H14</f>
        <v>0</v>
      </c>
      <c r="I30" s="28">
        <f t="shared" si="0"/>
        <v>0</v>
      </c>
      <c r="J30" s="28">
        <f t="shared" si="1"/>
        <v>0</v>
      </c>
    </row>
    <row r="31" spans="1:10" ht="22.5" customHeight="1">
      <c r="A31" s="17">
        <v>8</v>
      </c>
      <c r="B31" s="46" t="s">
        <v>53</v>
      </c>
      <c r="C31" s="46" t="s">
        <v>61</v>
      </c>
      <c r="D31" s="49">
        <v>73500</v>
      </c>
      <c r="E31" s="14">
        <f>E14</f>
        <v>0</v>
      </c>
      <c r="F31" s="42">
        <f t="shared" si="2"/>
        <v>0</v>
      </c>
      <c r="G31" s="28">
        <f>G14</f>
        <v>0</v>
      </c>
      <c r="H31" s="42">
        <f>H14</f>
        <v>0</v>
      </c>
      <c r="I31" s="28">
        <f>SUM(E31:H31)</f>
        <v>0</v>
      </c>
      <c r="J31" s="28">
        <f t="shared" si="1"/>
        <v>0</v>
      </c>
    </row>
    <row r="32" spans="1:10" ht="22.5" customHeight="1">
      <c r="A32" s="17">
        <v>9</v>
      </c>
      <c r="B32" s="46" t="s">
        <v>91</v>
      </c>
      <c r="C32" s="46" t="s">
        <v>92</v>
      </c>
      <c r="D32" s="49">
        <v>22400</v>
      </c>
      <c r="E32" s="21">
        <f>E14</f>
        <v>0</v>
      </c>
      <c r="F32" s="42">
        <f>ROUND(D32*$F$14,2)</f>
        <v>0</v>
      </c>
      <c r="G32" s="28">
        <f>G14</f>
        <v>0</v>
      </c>
      <c r="H32" s="42">
        <f>H14</f>
        <v>0</v>
      </c>
      <c r="I32" s="28">
        <f>SUM(E32:H32)</f>
        <v>0</v>
      </c>
      <c r="J32" s="28">
        <f>I32*2</f>
        <v>0</v>
      </c>
    </row>
    <row r="33" spans="1:10" ht="11.25" customHeight="1">
      <c r="A33" s="60" t="s">
        <v>44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2.5" customHeight="1">
      <c r="A34" s="17">
        <v>1</v>
      </c>
      <c r="B34" s="50" t="s">
        <v>62</v>
      </c>
      <c r="C34" s="50" t="s">
        <v>63</v>
      </c>
      <c r="D34" s="49">
        <v>134910</v>
      </c>
      <c r="E34" s="14">
        <f>E16</f>
        <v>0</v>
      </c>
      <c r="F34" s="42">
        <f>ROUND(D34*$F$16,2)</f>
        <v>0</v>
      </c>
      <c r="G34" s="28">
        <f>G16</f>
        <v>0</v>
      </c>
      <c r="H34" s="25" t="s">
        <v>37</v>
      </c>
      <c r="I34" s="28">
        <f>SUM(E34+F34+G34)</f>
        <v>0</v>
      </c>
      <c r="J34" s="28">
        <f>I34*2</f>
        <v>0</v>
      </c>
    </row>
    <row r="35" spans="1:10" ht="22.5" customHeight="1">
      <c r="A35" s="60" t="s">
        <v>48</v>
      </c>
      <c r="B35" s="61"/>
      <c r="C35" s="61"/>
      <c r="D35" s="61"/>
      <c r="E35" s="61"/>
      <c r="F35" s="61"/>
      <c r="G35" s="61"/>
      <c r="H35" s="61"/>
      <c r="I35" s="61"/>
      <c r="J35" s="62"/>
    </row>
    <row r="36" spans="1:10" ht="22.5" customHeight="1">
      <c r="A36" s="17">
        <v>1</v>
      </c>
      <c r="B36" s="46" t="s">
        <v>50</v>
      </c>
      <c r="C36" s="46" t="s">
        <v>65</v>
      </c>
      <c r="D36" s="43" t="s">
        <v>37</v>
      </c>
      <c r="E36" s="21">
        <f>E17</f>
        <v>0</v>
      </c>
      <c r="F36" s="42" t="s">
        <v>37</v>
      </c>
      <c r="G36" s="28" t="s">
        <v>37</v>
      </c>
      <c r="H36" s="25" t="s">
        <v>37</v>
      </c>
      <c r="I36" s="28">
        <f t="shared" ref="I36:I49" si="3">E36</f>
        <v>0</v>
      </c>
      <c r="J36" s="28">
        <f t="shared" ref="J36:J49" si="4">I36*2</f>
        <v>0</v>
      </c>
    </row>
    <row r="37" spans="1:10" ht="22.5" customHeight="1">
      <c r="A37" s="17">
        <v>2</v>
      </c>
      <c r="B37" s="46" t="s">
        <v>50</v>
      </c>
      <c r="C37" s="46" t="s">
        <v>66</v>
      </c>
      <c r="D37" s="43" t="s">
        <v>37</v>
      </c>
      <c r="E37" s="21">
        <f>E17</f>
        <v>0</v>
      </c>
      <c r="F37" s="42" t="s">
        <v>37</v>
      </c>
      <c r="G37" s="28" t="s">
        <v>37</v>
      </c>
      <c r="H37" s="25" t="s">
        <v>37</v>
      </c>
      <c r="I37" s="28">
        <f t="shared" si="3"/>
        <v>0</v>
      </c>
      <c r="J37" s="28">
        <f t="shared" si="4"/>
        <v>0</v>
      </c>
    </row>
    <row r="38" spans="1:10" ht="22.5" customHeight="1">
      <c r="A38" s="17">
        <v>3</v>
      </c>
      <c r="B38" s="46" t="s">
        <v>50</v>
      </c>
      <c r="C38" s="46" t="s">
        <v>67</v>
      </c>
      <c r="D38" s="43" t="s">
        <v>37</v>
      </c>
      <c r="E38" s="21">
        <f>E17</f>
        <v>0</v>
      </c>
      <c r="F38" s="42" t="s">
        <v>37</v>
      </c>
      <c r="G38" s="28" t="s">
        <v>37</v>
      </c>
      <c r="H38" s="25" t="s">
        <v>37</v>
      </c>
      <c r="I38" s="28">
        <f t="shared" si="3"/>
        <v>0</v>
      </c>
      <c r="J38" s="28">
        <f t="shared" si="4"/>
        <v>0</v>
      </c>
    </row>
    <row r="39" spans="1:10" ht="22.5" customHeight="1">
      <c r="A39" s="17">
        <v>4</v>
      </c>
      <c r="B39" s="46" t="s">
        <v>64</v>
      </c>
      <c r="C39" s="46" t="s">
        <v>68</v>
      </c>
      <c r="D39" s="43" t="s">
        <v>37</v>
      </c>
      <c r="E39" s="21">
        <f>E17</f>
        <v>0</v>
      </c>
      <c r="F39" s="42" t="s">
        <v>37</v>
      </c>
      <c r="G39" s="28" t="s">
        <v>37</v>
      </c>
      <c r="H39" s="25" t="s">
        <v>37</v>
      </c>
      <c r="I39" s="28">
        <f t="shared" si="3"/>
        <v>0</v>
      </c>
      <c r="J39" s="28">
        <f t="shared" si="4"/>
        <v>0</v>
      </c>
    </row>
    <row r="40" spans="1:10" ht="22.5" customHeight="1">
      <c r="A40" s="17">
        <v>5</v>
      </c>
      <c r="B40" s="46" t="s">
        <v>42</v>
      </c>
      <c r="C40" s="46" t="s">
        <v>69</v>
      </c>
      <c r="D40" s="43" t="s">
        <v>37</v>
      </c>
      <c r="E40" s="21">
        <f>E17</f>
        <v>0</v>
      </c>
      <c r="F40" s="42" t="s">
        <v>37</v>
      </c>
      <c r="G40" s="28" t="s">
        <v>37</v>
      </c>
      <c r="H40" s="25" t="s">
        <v>37</v>
      </c>
      <c r="I40" s="28">
        <f t="shared" si="3"/>
        <v>0</v>
      </c>
      <c r="J40" s="28">
        <f t="shared" si="4"/>
        <v>0</v>
      </c>
    </row>
    <row r="41" spans="1:10" ht="22.5" customHeight="1">
      <c r="A41" s="17">
        <v>6</v>
      </c>
      <c r="B41" s="46" t="s">
        <v>42</v>
      </c>
      <c r="C41" s="46" t="s">
        <v>70</v>
      </c>
      <c r="D41" s="43" t="s">
        <v>37</v>
      </c>
      <c r="E41" s="21">
        <f>E17</f>
        <v>0</v>
      </c>
      <c r="F41" s="42" t="s">
        <v>37</v>
      </c>
      <c r="G41" s="28" t="s">
        <v>37</v>
      </c>
      <c r="H41" s="25" t="s">
        <v>37</v>
      </c>
      <c r="I41" s="28">
        <f t="shared" si="3"/>
        <v>0</v>
      </c>
      <c r="J41" s="28">
        <f t="shared" si="4"/>
        <v>0</v>
      </c>
    </row>
    <row r="42" spans="1:10" ht="22.5" customHeight="1">
      <c r="A42" s="17">
        <v>7</v>
      </c>
      <c r="B42" s="46" t="s">
        <v>42</v>
      </c>
      <c r="C42" s="46" t="s">
        <v>71</v>
      </c>
      <c r="D42" s="43" t="s">
        <v>37</v>
      </c>
      <c r="E42" s="21">
        <f>E17</f>
        <v>0</v>
      </c>
      <c r="F42" s="42" t="s">
        <v>37</v>
      </c>
      <c r="G42" s="28" t="s">
        <v>37</v>
      </c>
      <c r="H42" s="25" t="s">
        <v>37</v>
      </c>
      <c r="I42" s="28">
        <f t="shared" si="3"/>
        <v>0</v>
      </c>
      <c r="J42" s="28">
        <f t="shared" si="4"/>
        <v>0</v>
      </c>
    </row>
    <row r="43" spans="1:10" ht="22.5" customHeight="1">
      <c r="A43" s="17">
        <v>8</v>
      </c>
      <c r="B43" s="46" t="s">
        <v>49</v>
      </c>
      <c r="C43" s="46" t="s">
        <v>72</v>
      </c>
      <c r="D43" s="43" t="s">
        <v>37</v>
      </c>
      <c r="E43" s="21">
        <f>E17</f>
        <v>0</v>
      </c>
      <c r="F43" s="42" t="s">
        <v>37</v>
      </c>
      <c r="G43" s="28" t="s">
        <v>37</v>
      </c>
      <c r="H43" s="25" t="s">
        <v>37</v>
      </c>
      <c r="I43" s="28">
        <f t="shared" si="3"/>
        <v>0</v>
      </c>
      <c r="J43" s="28">
        <f t="shared" si="4"/>
        <v>0</v>
      </c>
    </row>
    <row r="44" spans="1:10" ht="22.5" customHeight="1">
      <c r="A44" s="17">
        <v>9</v>
      </c>
      <c r="B44" s="46" t="s">
        <v>49</v>
      </c>
      <c r="C44" s="46" t="s">
        <v>73</v>
      </c>
      <c r="D44" s="43" t="s">
        <v>37</v>
      </c>
      <c r="E44" s="21">
        <f>E17</f>
        <v>0</v>
      </c>
      <c r="F44" s="42" t="s">
        <v>37</v>
      </c>
      <c r="G44" s="28" t="s">
        <v>37</v>
      </c>
      <c r="H44" s="25" t="s">
        <v>37</v>
      </c>
      <c r="I44" s="28">
        <f t="shared" si="3"/>
        <v>0</v>
      </c>
      <c r="J44" s="28">
        <f t="shared" si="4"/>
        <v>0</v>
      </c>
    </row>
    <row r="45" spans="1:10" ht="22.5" customHeight="1">
      <c r="A45" s="17">
        <v>10</v>
      </c>
      <c r="B45" s="46" t="s">
        <v>42</v>
      </c>
      <c r="C45" s="46" t="s">
        <v>74</v>
      </c>
      <c r="D45" s="43" t="s">
        <v>37</v>
      </c>
      <c r="E45" s="21">
        <f>E17</f>
        <v>0</v>
      </c>
      <c r="F45" s="42" t="s">
        <v>37</v>
      </c>
      <c r="G45" s="28" t="s">
        <v>37</v>
      </c>
      <c r="H45" s="25" t="s">
        <v>37</v>
      </c>
      <c r="I45" s="28">
        <f t="shared" si="3"/>
        <v>0</v>
      </c>
      <c r="J45" s="28">
        <f t="shared" si="4"/>
        <v>0</v>
      </c>
    </row>
    <row r="46" spans="1:10" ht="22.5" customHeight="1">
      <c r="A46" s="17">
        <v>11</v>
      </c>
      <c r="B46" s="46" t="s">
        <v>42</v>
      </c>
      <c r="C46" s="46" t="s">
        <v>75</v>
      </c>
      <c r="D46" s="43" t="s">
        <v>37</v>
      </c>
      <c r="E46" s="21">
        <f>E17</f>
        <v>0</v>
      </c>
      <c r="F46" s="42" t="s">
        <v>37</v>
      </c>
      <c r="G46" s="28" t="s">
        <v>37</v>
      </c>
      <c r="H46" s="25" t="s">
        <v>37</v>
      </c>
      <c r="I46" s="28">
        <f t="shared" si="3"/>
        <v>0</v>
      </c>
      <c r="J46" s="28">
        <f t="shared" si="4"/>
        <v>0</v>
      </c>
    </row>
    <row r="47" spans="1:10" ht="22.5" customHeight="1">
      <c r="A47" s="17">
        <v>12</v>
      </c>
      <c r="B47" s="46" t="s">
        <v>42</v>
      </c>
      <c r="C47" s="46" t="s">
        <v>76</v>
      </c>
      <c r="D47" s="43" t="s">
        <v>37</v>
      </c>
      <c r="E47" s="21">
        <f>E17</f>
        <v>0</v>
      </c>
      <c r="F47" s="42" t="s">
        <v>37</v>
      </c>
      <c r="G47" s="28" t="s">
        <v>37</v>
      </c>
      <c r="H47" s="25" t="s">
        <v>37</v>
      </c>
      <c r="I47" s="28">
        <f t="shared" si="3"/>
        <v>0</v>
      </c>
      <c r="J47" s="28">
        <f t="shared" si="4"/>
        <v>0</v>
      </c>
    </row>
    <row r="48" spans="1:10" ht="22.5" customHeight="1">
      <c r="A48" s="17">
        <v>13</v>
      </c>
      <c r="B48" s="46" t="s">
        <v>42</v>
      </c>
      <c r="C48" s="46" t="s">
        <v>95</v>
      </c>
      <c r="D48" s="43" t="s">
        <v>37</v>
      </c>
      <c r="E48" s="21">
        <f>E17</f>
        <v>0</v>
      </c>
      <c r="F48" s="42" t="s">
        <v>37</v>
      </c>
      <c r="G48" s="28" t="s">
        <v>37</v>
      </c>
      <c r="H48" s="25" t="s">
        <v>37</v>
      </c>
      <c r="I48" s="28">
        <f t="shared" si="3"/>
        <v>0</v>
      </c>
      <c r="J48" s="28">
        <f t="shared" si="4"/>
        <v>0</v>
      </c>
    </row>
    <row r="49" spans="1:10" ht="22.5" customHeight="1">
      <c r="A49" s="17">
        <v>14</v>
      </c>
      <c r="B49" s="46" t="s">
        <v>49</v>
      </c>
      <c r="C49" s="46" t="s">
        <v>96</v>
      </c>
      <c r="D49" s="43" t="s">
        <v>37</v>
      </c>
      <c r="E49" s="21">
        <f>E17</f>
        <v>0</v>
      </c>
      <c r="F49" s="42" t="s">
        <v>37</v>
      </c>
      <c r="G49" s="28" t="s">
        <v>37</v>
      </c>
      <c r="H49" s="25" t="s">
        <v>37</v>
      </c>
      <c r="I49" s="28">
        <f t="shared" si="3"/>
        <v>0</v>
      </c>
      <c r="J49" s="28">
        <f t="shared" si="4"/>
        <v>0</v>
      </c>
    </row>
    <row r="50" spans="1:10" ht="22.5" customHeight="1">
      <c r="A50" s="17">
        <v>15</v>
      </c>
      <c r="B50" s="46" t="s">
        <v>50</v>
      </c>
      <c r="C50" s="46" t="s">
        <v>97</v>
      </c>
      <c r="D50" s="43" t="s">
        <v>37</v>
      </c>
      <c r="E50" s="21">
        <f>E17</f>
        <v>0</v>
      </c>
      <c r="F50" s="42" t="s">
        <v>37</v>
      </c>
      <c r="G50" s="28" t="s">
        <v>37</v>
      </c>
      <c r="H50" s="25" t="s">
        <v>37</v>
      </c>
      <c r="I50" s="28">
        <f t="shared" ref="I50" si="5">E50</f>
        <v>0</v>
      </c>
      <c r="J50" s="28">
        <f t="shared" ref="J50" si="6">I50*2</f>
        <v>0</v>
      </c>
    </row>
    <row r="51" spans="1:10" ht="22.5" customHeight="1">
      <c r="A51" s="17">
        <v>16</v>
      </c>
      <c r="B51" s="46" t="s">
        <v>98</v>
      </c>
      <c r="C51" s="46" t="s">
        <v>99</v>
      </c>
      <c r="D51" s="43">
        <v>69999.990000000005</v>
      </c>
      <c r="E51" s="21">
        <f>E17</f>
        <v>0</v>
      </c>
      <c r="F51" s="42">
        <f>ROUND(D51*$F$17,2)</f>
        <v>0</v>
      </c>
      <c r="G51" s="28" t="s">
        <v>37</v>
      </c>
      <c r="H51" s="25" t="s">
        <v>37</v>
      </c>
      <c r="I51" s="28">
        <f>E51+F51</f>
        <v>0</v>
      </c>
      <c r="J51" s="28">
        <f>I51*2</f>
        <v>0</v>
      </c>
    </row>
    <row r="52" spans="1:10" ht="15" customHeight="1">
      <c r="A52" s="60" t="s">
        <v>36</v>
      </c>
      <c r="B52" s="61"/>
      <c r="C52" s="61"/>
      <c r="D52" s="61"/>
      <c r="E52" s="61"/>
      <c r="F52" s="61"/>
      <c r="G52" s="61"/>
      <c r="H52" s="61"/>
      <c r="I52" s="61"/>
      <c r="J52" s="62"/>
    </row>
    <row r="53" spans="1:10" ht="22.5" customHeight="1">
      <c r="A53" s="17">
        <v>1</v>
      </c>
      <c r="B53" s="46" t="s">
        <v>77</v>
      </c>
      <c r="C53" s="46" t="s">
        <v>37</v>
      </c>
      <c r="D53" s="49" t="s">
        <v>37</v>
      </c>
      <c r="E53" s="21">
        <f>E18</f>
        <v>0</v>
      </c>
      <c r="F53" s="42" t="s">
        <v>37</v>
      </c>
      <c r="G53" s="28">
        <f>G18</f>
        <v>0</v>
      </c>
      <c r="H53" s="25" t="s">
        <v>37</v>
      </c>
      <c r="I53" s="28">
        <f>E53+G53</f>
        <v>0</v>
      </c>
      <c r="J53" s="28">
        <f t="shared" ref="J53:J64" si="7">I53*2</f>
        <v>0</v>
      </c>
    </row>
    <row r="54" spans="1:10" ht="22.5" customHeight="1">
      <c r="A54" s="17">
        <v>2</v>
      </c>
      <c r="B54" s="46" t="s">
        <v>78</v>
      </c>
      <c r="C54" s="46" t="s">
        <v>83</v>
      </c>
      <c r="D54" s="49" t="s">
        <v>37</v>
      </c>
      <c r="E54" s="21">
        <f>E18</f>
        <v>0</v>
      </c>
      <c r="F54" s="42" t="s">
        <v>37</v>
      </c>
      <c r="G54" s="28">
        <f>G18</f>
        <v>0</v>
      </c>
      <c r="H54" s="25" t="s">
        <v>37</v>
      </c>
      <c r="I54" s="28">
        <f t="shared" ref="I54:I58" si="8">E54+G54</f>
        <v>0</v>
      </c>
      <c r="J54" s="28">
        <f t="shared" si="7"/>
        <v>0</v>
      </c>
    </row>
    <row r="55" spans="1:10" ht="22.5" customHeight="1">
      <c r="A55" s="17">
        <v>3</v>
      </c>
      <c r="B55" s="46" t="s">
        <v>79</v>
      </c>
      <c r="C55" s="46" t="s">
        <v>84</v>
      </c>
      <c r="D55" s="49" t="s">
        <v>37</v>
      </c>
      <c r="E55" s="21">
        <f>E18</f>
        <v>0</v>
      </c>
      <c r="F55" s="42" t="s">
        <v>37</v>
      </c>
      <c r="G55" s="28">
        <f>G18</f>
        <v>0</v>
      </c>
      <c r="H55" s="25" t="s">
        <v>37</v>
      </c>
      <c r="I55" s="28">
        <f t="shared" si="8"/>
        <v>0</v>
      </c>
      <c r="J55" s="28">
        <f t="shared" si="7"/>
        <v>0</v>
      </c>
    </row>
    <row r="56" spans="1:10" ht="22.5" customHeight="1">
      <c r="A56" s="17">
        <v>4</v>
      </c>
      <c r="B56" s="46" t="s">
        <v>80</v>
      </c>
      <c r="C56" s="46" t="s">
        <v>37</v>
      </c>
      <c r="D56" s="49" t="s">
        <v>37</v>
      </c>
      <c r="E56" s="21">
        <f>E18</f>
        <v>0</v>
      </c>
      <c r="F56" s="42" t="s">
        <v>37</v>
      </c>
      <c r="G56" s="28">
        <f>G18</f>
        <v>0</v>
      </c>
      <c r="H56" s="25" t="s">
        <v>37</v>
      </c>
      <c r="I56" s="28">
        <f t="shared" si="8"/>
        <v>0</v>
      </c>
      <c r="J56" s="28">
        <f t="shared" si="7"/>
        <v>0</v>
      </c>
    </row>
    <row r="57" spans="1:10" ht="22.5" customHeight="1">
      <c r="A57" s="17">
        <v>5</v>
      </c>
      <c r="B57" s="46" t="s">
        <v>45</v>
      </c>
      <c r="C57" s="46" t="s">
        <v>85</v>
      </c>
      <c r="D57" s="49" t="s">
        <v>37</v>
      </c>
      <c r="E57" s="21">
        <f>E18</f>
        <v>0</v>
      </c>
      <c r="F57" s="42" t="s">
        <v>37</v>
      </c>
      <c r="G57" s="28">
        <f>G18</f>
        <v>0</v>
      </c>
      <c r="H57" s="25" t="s">
        <v>37</v>
      </c>
      <c r="I57" s="28">
        <f t="shared" si="8"/>
        <v>0</v>
      </c>
      <c r="J57" s="28">
        <f t="shared" si="7"/>
        <v>0</v>
      </c>
    </row>
    <row r="58" spans="1:10" ht="22.5" customHeight="1">
      <c r="A58" s="17">
        <v>6</v>
      </c>
      <c r="B58" s="46" t="s">
        <v>45</v>
      </c>
      <c r="C58" s="46" t="s">
        <v>86</v>
      </c>
      <c r="D58" s="49" t="s">
        <v>37</v>
      </c>
      <c r="E58" s="21">
        <f>E18</f>
        <v>0</v>
      </c>
      <c r="F58" s="42" t="s">
        <v>37</v>
      </c>
      <c r="G58" s="28">
        <f>G18</f>
        <v>0</v>
      </c>
      <c r="H58" s="25" t="s">
        <v>37</v>
      </c>
      <c r="I58" s="28">
        <f t="shared" si="8"/>
        <v>0</v>
      </c>
      <c r="J58" s="28">
        <f t="shared" si="7"/>
        <v>0</v>
      </c>
    </row>
    <row r="59" spans="1:10" ht="22.5" customHeight="1">
      <c r="A59" s="17">
        <v>7</v>
      </c>
      <c r="B59" s="46" t="s">
        <v>45</v>
      </c>
      <c r="C59" s="46" t="s">
        <v>87</v>
      </c>
      <c r="D59" s="49">
        <v>8648</v>
      </c>
      <c r="E59" s="21">
        <f>E18</f>
        <v>0</v>
      </c>
      <c r="F59" s="42">
        <f>ROUND(D59*$F$18,2)</f>
        <v>0</v>
      </c>
      <c r="G59" s="28">
        <f>G18</f>
        <v>0</v>
      </c>
      <c r="H59" s="25" t="s">
        <v>37</v>
      </c>
      <c r="I59" s="28">
        <f t="shared" ref="I59:I68" si="9">E59+F59+G59</f>
        <v>0</v>
      </c>
      <c r="J59" s="28">
        <f t="shared" si="7"/>
        <v>0</v>
      </c>
    </row>
    <row r="60" spans="1:10" ht="22.5" customHeight="1">
      <c r="A60" s="17">
        <v>8</v>
      </c>
      <c r="B60" s="46" t="s">
        <v>45</v>
      </c>
      <c r="C60" s="46" t="s">
        <v>88</v>
      </c>
      <c r="D60" s="49">
        <v>8648</v>
      </c>
      <c r="E60" s="21">
        <f>E18</f>
        <v>0</v>
      </c>
      <c r="F60" s="42">
        <f>ROUND(D60*$F$18,2)</f>
        <v>0</v>
      </c>
      <c r="G60" s="28">
        <f>G18</f>
        <v>0</v>
      </c>
      <c r="H60" s="25" t="s">
        <v>37</v>
      </c>
      <c r="I60" s="28">
        <f t="shared" si="9"/>
        <v>0</v>
      </c>
      <c r="J60" s="28">
        <f t="shared" si="7"/>
        <v>0</v>
      </c>
    </row>
    <row r="61" spans="1:10" ht="22.5" customHeight="1">
      <c r="A61" s="17">
        <v>9</v>
      </c>
      <c r="B61" s="46" t="s">
        <v>79</v>
      </c>
      <c r="C61" s="46" t="s">
        <v>89</v>
      </c>
      <c r="D61" s="49">
        <v>14260</v>
      </c>
      <c r="E61" s="21">
        <f>E18</f>
        <v>0</v>
      </c>
      <c r="F61" s="42">
        <f>ROUND(D61*$F$18,2)</f>
        <v>0</v>
      </c>
      <c r="G61" s="28">
        <f>G18</f>
        <v>0</v>
      </c>
      <c r="H61" s="25" t="s">
        <v>37</v>
      </c>
      <c r="I61" s="28">
        <f t="shared" si="9"/>
        <v>0</v>
      </c>
      <c r="J61" s="28">
        <f t="shared" si="7"/>
        <v>0</v>
      </c>
    </row>
    <row r="62" spans="1:10" ht="22.5" customHeight="1">
      <c r="A62" s="17">
        <v>10</v>
      </c>
      <c r="B62" s="46" t="s">
        <v>81</v>
      </c>
      <c r="C62" s="46" t="s">
        <v>90</v>
      </c>
      <c r="D62" s="49">
        <v>22356</v>
      </c>
      <c r="E62" s="21">
        <f>E18</f>
        <v>0</v>
      </c>
      <c r="F62" s="42">
        <f>ROUND(D62*$F$18,2)</f>
        <v>0</v>
      </c>
      <c r="G62" s="28">
        <f>G18</f>
        <v>0</v>
      </c>
      <c r="H62" s="25" t="s">
        <v>37</v>
      </c>
      <c r="I62" s="28">
        <f t="shared" si="9"/>
        <v>0</v>
      </c>
      <c r="J62" s="28">
        <f t="shared" si="7"/>
        <v>0</v>
      </c>
    </row>
    <row r="63" spans="1:10" ht="27" customHeight="1">
      <c r="A63" s="17">
        <v>11</v>
      </c>
      <c r="B63" s="46" t="s">
        <v>82</v>
      </c>
      <c r="C63" s="46" t="s">
        <v>37</v>
      </c>
      <c r="D63" s="49">
        <v>30268</v>
      </c>
      <c r="E63" s="21">
        <f>E18</f>
        <v>0</v>
      </c>
      <c r="F63" s="42">
        <f>ROUND(D63*$F$18,2)</f>
        <v>0</v>
      </c>
      <c r="G63" s="28">
        <f>G18</f>
        <v>0</v>
      </c>
      <c r="H63" s="25" t="s">
        <v>37</v>
      </c>
      <c r="I63" s="28">
        <f t="shared" si="9"/>
        <v>0</v>
      </c>
      <c r="J63" s="28">
        <f t="shared" si="7"/>
        <v>0</v>
      </c>
    </row>
    <row r="64" spans="1:10" ht="22.5" customHeight="1">
      <c r="A64" s="17">
        <v>12</v>
      </c>
      <c r="B64" s="46" t="s">
        <v>45</v>
      </c>
      <c r="C64" s="46" t="s">
        <v>100</v>
      </c>
      <c r="D64" s="49">
        <v>20000</v>
      </c>
      <c r="E64" s="21">
        <f>E18</f>
        <v>0</v>
      </c>
      <c r="F64" s="42">
        <f t="shared" ref="F64" si="10">ROUND(D64*$F$18,2)</f>
        <v>0</v>
      </c>
      <c r="G64" s="28">
        <f>G18</f>
        <v>0</v>
      </c>
      <c r="H64" s="25" t="s">
        <v>37</v>
      </c>
      <c r="I64" s="28">
        <f t="shared" si="9"/>
        <v>0</v>
      </c>
      <c r="J64" s="28">
        <f t="shared" si="7"/>
        <v>0</v>
      </c>
    </row>
    <row r="65" spans="1:10" ht="22.5" customHeight="1">
      <c r="A65" s="17">
        <v>13</v>
      </c>
      <c r="B65" s="46" t="s">
        <v>79</v>
      </c>
      <c r="C65" s="46" t="s">
        <v>101</v>
      </c>
      <c r="D65" s="49">
        <v>20000</v>
      </c>
      <c r="E65" s="21">
        <f>E18</f>
        <v>0</v>
      </c>
      <c r="F65" s="42">
        <f>ROUND(D65*$F$18,2)</f>
        <v>0</v>
      </c>
      <c r="G65" s="28">
        <f>G18</f>
        <v>0</v>
      </c>
      <c r="H65" s="25" t="s">
        <v>37</v>
      </c>
      <c r="I65" s="28">
        <f t="shared" si="9"/>
        <v>0</v>
      </c>
      <c r="J65" s="28">
        <f t="shared" ref="J65" si="11">I65*2</f>
        <v>0</v>
      </c>
    </row>
    <row r="66" spans="1:10" ht="22.5" customHeight="1">
      <c r="A66" s="17">
        <v>14</v>
      </c>
      <c r="B66" s="46" t="s">
        <v>93</v>
      </c>
      <c r="C66" s="46" t="s">
        <v>102</v>
      </c>
      <c r="D66" s="49">
        <v>103479.9</v>
      </c>
      <c r="E66" s="21">
        <f>E18</f>
        <v>0</v>
      </c>
      <c r="F66" s="42">
        <f>ROUND(D66*$F$18,2)</f>
        <v>0</v>
      </c>
      <c r="G66" s="28">
        <f>G18</f>
        <v>0</v>
      </c>
      <c r="H66" s="42" t="s">
        <v>37</v>
      </c>
      <c r="I66" s="28">
        <f t="shared" si="9"/>
        <v>0</v>
      </c>
      <c r="J66" s="28">
        <f>I66*2</f>
        <v>0</v>
      </c>
    </row>
    <row r="67" spans="1:10" ht="22.5" customHeight="1">
      <c r="A67" s="17">
        <v>15</v>
      </c>
      <c r="B67" s="46" t="s">
        <v>79</v>
      </c>
      <c r="C67" s="46" t="s">
        <v>103</v>
      </c>
      <c r="D67" s="49">
        <v>215250</v>
      </c>
      <c r="E67" s="21">
        <f>E18</f>
        <v>0</v>
      </c>
      <c r="F67" s="42">
        <f>ROUND(D67*$F$18,2)</f>
        <v>0</v>
      </c>
      <c r="G67" s="28">
        <f>G18</f>
        <v>0</v>
      </c>
      <c r="H67" s="42" t="s">
        <v>37</v>
      </c>
      <c r="I67" s="28">
        <f t="shared" si="9"/>
        <v>0</v>
      </c>
      <c r="J67" s="28">
        <f>I67*2</f>
        <v>0</v>
      </c>
    </row>
    <row r="68" spans="1:10" ht="29.25" customHeight="1">
      <c r="A68" s="17">
        <v>16</v>
      </c>
      <c r="B68" s="46" t="s">
        <v>104</v>
      </c>
      <c r="C68" s="46" t="s">
        <v>105</v>
      </c>
      <c r="D68" s="49">
        <v>148461</v>
      </c>
      <c r="E68" s="21">
        <f>E18</f>
        <v>0</v>
      </c>
      <c r="F68" s="42">
        <f>ROUND(D68*$F$18,2)</f>
        <v>0</v>
      </c>
      <c r="G68" s="28">
        <f>G18</f>
        <v>0</v>
      </c>
      <c r="H68" s="25" t="s">
        <v>37</v>
      </c>
      <c r="I68" s="28">
        <f t="shared" si="9"/>
        <v>0</v>
      </c>
      <c r="J68" s="28">
        <f>I68*2</f>
        <v>0</v>
      </c>
    </row>
    <row r="69" spans="1:10" ht="12.75">
      <c r="A69" s="4"/>
      <c r="C69" s="18"/>
      <c r="D69" s="19"/>
      <c r="E69" s="19"/>
      <c r="F69" s="20"/>
      <c r="G69" s="20"/>
    </row>
    <row r="70" spans="1:10" ht="12.75">
      <c r="A70" s="4"/>
      <c r="C70" s="18"/>
      <c r="D70" s="19"/>
      <c r="E70" s="19"/>
      <c r="F70" s="20"/>
      <c r="G70" s="20"/>
    </row>
    <row r="71" spans="1:10" ht="26.25" customHeight="1">
      <c r="A71" s="4"/>
      <c r="C71" s="64" t="s">
        <v>6</v>
      </c>
      <c r="D71" s="65"/>
      <c r="E71" s="65"/>
      <c r="F71" s="66"/>
      <c r="G71" s="41">
        <f>SUM(J24:J32)+SUM(J34)+SUM(J36:J51)+SUM(J53:J68)</f>
        <v>0</v>
      </c>
    </row>
    <row r="72" spans="1:10" ht="64.5" customHeight="1">
      <c r="C72" s="67" t="s">
        <v>106</v>
      </c>
      <c r="D72" s="68"/>
      <c r="E72" s="68"/>
      <c r="F72" s="69"/>
      <c r="G72" s="40">
        <f>G71*1.1</f>
        <v>0</v>
      </c>
    </row>
    <row r="76" spans="1:10" ht="78.75">
      <c r="A76" s="13" t="s">
        <v>5</v>
      </c>
      <c r="B76" s="56" t="s">
        <v>4</v>
      </c>
      <c r="C76" s="58"/>
      <c r="D76" s="58"/>
      <c r="E76" s="57"/>
      <c r="F76" s="13" t="s">
        <v>3</v>
      </c>
      <c r="G76" s="13" t="s">
        <v>2</v>
      </c>
      <c r="H76" s="56" t="s">
        <v>1</v>
      </c>
      <c r="I76" s="57"/>
      <c r="J76" s="13" t="s">
        <v>0</v>
      </c>
    </row>
    <row r="77" spans="1:10" ht="81" customHeight="1">
      <c r="A77" s="13">
        <v>1</v>
      </c>
      <c r="B77" s="63"/>
      <c r="C77" s="63"/>
      <c r="D77" s="63"/>
      <c r="E77" s="63"/>
      <c r="F77" s="35"/>
      <c r="G77" s="22"/>
      <c r="H77" s="56"/>
      <c r="I77" s="57"/>
      <c r="J77" s="12"/>
    </row>
    <row r="78" spans="1:10" ht="81" customHeight="1">
      <c r="A78" s="13">
        <v>2</v>
      </c>
      <c r="B78" s="63"/>
      <c r="C78" s="63"/>
      <c r="D78" s="63"/>
      <c r="E78" s="63"/>
      <c r="F78" s="35"/>
      <c r="G78" s="22"/>
      <c r="H78" s="56"/>
      <c r="I78" s="57"/>
      <c r="J78" s="12"/>
    </row>
  </sheetData>
  <sheetProtection password="CA4F" sheet="1" objects="1" scenarios="1" selectLockedCells="1"/>
  <customSheetViews>
    <customSheetView guid="{FA12B6A9-6E9E-47DA-B710-2356F4FB0990}" scale="90" showGridLines="0" printArea="1">
      <selection activeCell="E13" sqref="E13"/>
      <pageMargins left="0.70866141732283472" right="0.70866141732283472" top="0.74803149606299213" bottom="0.74803149606299213" header="0.31496062992125984" footer="0.31496062992125984"/>
      <printOptions horizontalCentered="1"/>
      <pageSetup paperSize="9" scale="69" orientation="portrait" r:id="rId1"/>
    </customSheetView>
  </customSheetViews>
  <mergeCells count="16">
    <mergeCell ref="H77:I77"/>
    <mergeCell ref="H78:I78"/>
    <mergeCell ref="B77:E77"/>
    <mergeCell ref="B78:E78"/>
    <mergeCell ref="C11:I11"/>
    <mergeCell ref="C71:F71"/>
    <mergeCell ref="C72:F72"/>
    <mergeCell ref="A35:J35"/>
    <mergeCell ref="C4:D4"/>
    <mergeCell ref="A7:H7"/>
    <mergeCell ref="H76:I76"/>
    <mergeCell ref="B76:E76"/>
    <mergeCell ref="C20:I20"/>
    <mergeCell ref="A33:J33"/>
    <mergeCell ref="A52:J52"/>
    <mergeCell ref="A23:J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Marek Biegański</cp:lastModifiedBy>
  <cp:lastPrinted>2016-02-25T09:21:51Z</cp:lastPrinted>
  <dcterms:created xsi:type="dcterms:W3CDTF">2013-11-27T08:47:05Z</dcterms:created>
  <dcterms:modified xsi:type="dcterms:W3CDTF">2020-10-21T10:16:30Z</dcterms:modified>
</cp:coreProperties>
</file>