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Kubełek\m.czerniej\Postępowania 2024\U Zima\UE\platforma\"/>
    </mc:Choice>
  </mc:AlternateContent>
  <xr:revisionPtr revIDLastSave="0" documentId="8_{CFE5730A-2D80-4FA2-AB7E-4858BAA73F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DRÓG I POWIERZCHNI DO ODŚ" sheetId="2" r:id="rId1"/>
  </sheets>
  <definedNames>
    <definedName name="_xlnm._FilterDatabase" localSheetId="0" hidden="1">'WYKAZ DRÓG I POWIERZCHNI DO ODŚ'!$A$5:$H$205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6" i="2" l="1"/>
  <c r="D346" i="2" s="1"/>
  <c r="E345" i="2"/>
  <c r="E346" i="2" s="1"/>
  <c r="C343" i="2"/>
  <c r="D343" i="2" s="1"/>
  <c r="E342" i="2"/>
  <c r="E343" i="2" s="1"/>
  <c r="C340" i="2"/>
  <c r="D340" i="2" s="1"/>
  <c r="E339" i="2"/>
  <c r="E340" i="2" s="1"/>
  <c r="C337" i="2"/>
  <c r="D337" i="2" s="1"/>
  <c r="E336" i="2"/>
  <c r="E335" i="2"/>
  <c r="C333" i="2"/>
  <c r="D333" i="2" s="1"/>
  <c r="E332" i="2"/>
  <c r="E333" i="2" s="1"/>
  <c r="E330" i="2"/>
  <c r="C330" i="2"/>
  <c r="D330" i="2" s="1"/>
  <c r="E329" i="2"/>
  <c r="E328" i="2"/>
  <c r="C326" i="2"/>
  <c r="D326" i="2" s="1"/>
  <c r="E325" i="2"/>
  <c r="E324" i="2"/>
  <c r="E323" i="2"/>
  <c r="E322" i="2"/>
  <c r="E321" i="2"/>
  <c r="E320" i="2"/>
  <c r="E319" i="2"/>
  <c r="E318" i="2"/>
  <c r="E317" i="2"/>
  <c r="E316" i="2"/>
  <c r="C313" i="2"/>
  <c r="D313" i="2" s="1"/>
  <c r="E312" i="2"/>
  <c r="E311" i="2"/>
  <c r="E313" i="2" s="1"/>
  <c r="C309" i="2"/>
  <c r="D309" i="2" s="1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C285" i="2"/>
  <c r="D285" i="2" s="1"/>
  <c r="E284" i="2"/>
  <c r="E283" i="2"/>
  <c r="E285" i="2" s="1"/>
  <c r="C280" i="2"/>
  <c r="D280" i="2" s="1"/>
  <c r="E279" i="2"/>
  <c r="E280" i="2" s="1"/>
  <c r="C277" i="2"/>
  <c r="D277" i="2" s="1"/>
  <c r="E276" i="2"/>
  <c r="E277" i="2" s="1"/>
  <c r="C274" i="2"/>
  <c r="D274" i="2" s="1"/>
  <c r="E273" i="2"/>
  <c r="E274" i="2" s="1"/>
  <c r="C271" i="2"/>
  <c r="D271" i="2" s="1"/>
  <c r="E270" i="2"/>
  <c r="E269" i="2"/>
  <c r="E271" i="2" s="1"/>
  <c r="C267" i="2"/>
  <c r="D267" i="2" s="1"/>
  <c r="E266" i="2"/>
  <c r="E267" i="2" s="1"/>
  <c r="C264" i="2"/>
  <c r="D264" i="2" s="1"/>
  <c r="E263" i="2"/>
  <c r="E264" i="2" s="1"/>
  <c r="C261" i="2"/>
  <c r="D261" i="2" s="1"/>
  <c r="E260" i="2"/>
  <c r="E259" i="2"/>
  <c r="E257" i="2"/>
  <c r="C257" i="2"/>
  <c r="D257" i="2" s="1"/>
  <c r="E256" i="2"/>
  <c r="E254" i="2"/>
  <c r="C254" i="2"/>
  <c r="D254" i="2" s="1"/>
  <c r="C250" i="2"/>
  <c r="D250" i="2" s="1"/>
  <c r="E249" i="2"/>
  <c r="E248" i="2"/>
  <c r="E247" i="2"/>
  <c r="E246" i="2"/>
  <c r="E245" i="2"/>
  <c r="C243" i="2"/>
  <c r="D243" i="2" s="1"/>
  <c r="E242" i="2"/>
  <c r="E243" i="2" s="1"/>
  <c r="C240" i="2"/>
  <c r="D240" i="2" s="1"/>
  <c r="E239" i="2"/>
  <c r="E238" i="2"/>
  <c r="E237" i="2"/>
  <c r="E236" i="2"/>
  <c r="E235" i="2"/>
  <c r="E234" i="2"/>
  <c r="E233" i="2"/>
  <c r="C231" i="2"/>
  <c r="D231" i="2" s="1"/>
  <c r="E230" i="2"/>
  <c r="E229" i="2"/>
  <c r="E228" i="2"/>
  <c r="E227" i="2"/>
  <c r="E231" i="2" s="1"/>
  <c r="C225" i="2"/>
  <c r="D225" i="2" s="1"/>
  <c r="E224" i="2"/>
  <c r="E223" i="2"/>
  <c r="E222" i="2"/>
  <c r="C220" i="2"/>
  <c r="D220" i="2" s="1"/>
  <c r="E219" i="2"/>
  <c r="E218" i="2"/>
  <c r="E217" i="2"/>
  <c r="E216" i="2"/>
  <c r="E215" i="2"/>
  <c r="E214" i="2"/>
  <c r="E213" i="2"/>
  <c r="C211" i="2"/>
  <c r="D211" i="2" s="1"/>
  <c r="E210" i="2"/>
  <c r="E209" i="2"/>
  <c r="E208" i="2"/>
  <c r="E261" i="2" l="1"/>
  <c r="E240" i="2"/>
  <c r="E220" i="2"/>
  <c r="E250" i="2"/>
  <c r="E337" i="2"/>
  <c r="E211" i="2"/>
  <c r="E225" i="2"/>
  <c r="E309" i="2"/>
  <c r="E326" i="2"/>
  <c r="C174" i="2"/>
  <c r="E174" i="2" s="1"/>
  <c r="E21" i="2"/>
  <c r="E96" i="2"/>
  <c r="E75" i="2"/>
  <c r="E176" i="2"/>
  <c r="E177" i="2"/>
  <c r="E178" i="2"/>
  <c r="E179" i="2"/>
  <c r="E180" i="2"/>
  <c r="E181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7" i="2"/>
  <c r="E199" i="2"/>
  <c r="E200" i="2"/>
  <c r="E201" i="2"/>
  <c r="E202" i="2"/>
  <c r="E203" i="2"/>
  <c r="E204" i="2"/>
  <c r="E173" i="2"/>
  <c r="E166" i="2"/>
  <c r="E167" i="2"/>
  <c r="E168" i="2"/>
  <c r="E169" i="2"/>
  <c r="E170" i="2"/>
  <c r="E165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38" i="2"/>
  <c r="E128" i="2"/>
  <c r="E130" i="2"/>
  <c r="E131" i="2"/>
  <c r="E132" i="2"/>
  <c r="E133" i="2"/>
  <c r="E134" i="2"/>
  <c r="E135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2" i="2"/>
  <c r="E43" i="2"/>
  <c r="E44" i="2"/>
  <c r="E46" i="2"/>
  <c r="E47" i="2"/>
  <c r="E48" i="2"/>
  <c r="E49" i="2"/>
  <c r="E50" i="2"/>
  <c r="E51" i="2"/>
  <c r="E52" i="2"/>
  <c r="E53" i="2"/>
  <c r="E54" i="2"/>
  <c r="E55" i="2"/>
  <c r="E56" i="2"/>
  <c r="E58" i="2"/>
  <c r="E59" i="2"/>
  <c r="E60" i="2"/>
  <c r="E61" i="2"/>
  <c r="E62" i="2"/>
  <c r="E63" i="2"/>
  <c r="E64" i="2"/>
  <c r="E65" i="2"/>
  <c r="E66" i="2"/>
  <c r="E67" i="2"/>
  <c r="E68" i="2"/>
  <c r="E69" i="2"/>
  <c r="E71" i="2"/>
  <c r="E72" i="2"/>
  <c r="E73" i="2"/>
  <c r="E74" i="2"/>
  <c r="E76" i="2"/>
  <c r="E77" i="2"/>
  <c r="E78" i="2"/>
  <c r="E79" i="2"/>
  <c r="E81" i="2"/>
  <c r="E82" i="2"/>
  <c r="E83" i="2"/>
  <c r="E85" i="2"/>
  <c r="E86" i="2"/>
  <c r="E87" i="2"/>
  <c r="E88" i="2"/>
  <c r="E89" i="2"/>
  <c r="E90" i="2"/>
  <c r="E91" i="2"/>
  <c r="E92" i="2"/>
  <c r="E93" i="2"/>
  <c r="E94" i="2"/>
  <c r="E95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6" i="2"/>
  <c r="E117" i="2"/>
  <c r="E118" i="2"/>
  <c r="E119" i="2"/>
  <c r="E120" i="2"/>
  <c r="E121" i="2"/>
  <c r="E122" i="2"/>
  <c r="E123" i="2"/>
  <c r="E124" i="2"/>
  <c r="E125" i="2"/>
  <c r="E6" i="2"/>
  <c r="C171" i="2"/>
  <c r="D171" i="2" s="1"/>
  <c r="C163" i="2"/>
  <c r="D163" i="2" s="1"/>
  <c r="C198" i="2"/>
  <c r="E198" i="2" s="1"/>
  <c r="C196" i="2"/>
  <c r="E196" i="2" s="1"/>
  <c r="C182" i="2"/>
  <c r="E182" i="2" s="1"/>
  <c r="C175" i="2"/>
  <c r="E175" i="2" s="1"/>
  <c r="C129" i="2"/>
  <c r="C136" i="2" s="1"/>
  <c r="D136" i="2" s="1"/>
  <c r="C115" i="2"/>
  <c r="E115" i="2" s="1"/>
  <c r="C84" i="2"/>
  <c r="E84" i="2" s="1"/>
  <c r="C80" i="2"/>
  <c r="E80" i="2" s="1"/>
  <c r="C70" i="2"/>
  <c r="E70" i="2" s="1"/>
  <c r="C57" i="2"/>
  <c r="E57" i="2" s="1"/>
  <c r="C45" i="2"/>
  <c r="E45" i="2" s="1"/>
  <c r="C41" i="2"/>
  <c r="E41" i="2" s="1"/>
  <c r="E129" i="2" l="1"/>
  <c r="E136" i="2" s="1"/>
  <c r="E163" i="2"/>
  <c r="E171" i="2"/>
  <c r="E126" i="2"/>
  <c r="E205" i="2"/>
  <c r="C126" i="2"/>
  <c r="D126" i="2" s="1"/>
  <c r="C205" i="2"/>
  <c r="D205" i="2" s="1"/>
</calcChain>
</file>

<file path=xl/sharedStrings.xml><?xml version="1.0" encoding="utf-8"?>
<sst xmlns="http://schemas.openxmlformats.org/spreadsheetml/2006/main" count="1442" uniqueCount="734">
  <si>
    <t>Lokalizacja</t>
  </si>
  <si>
    <t>Długość (m)</t>
  </si>
  <si>
    <t>Standard ZUD</t>
  </si>
  <si>
    <t>Uwagi</t>
  </si>
  <si>
    <t>KOBYLNICA</t>
  </si>
  <si>
    <t>III</t>
  </si>
  <si>
    <t>ul. Ogrodowa</t>
  </si>
  <si>
    <t>IV</t>
  </si>
  <si>
    <t>ul. Sportowa</t>
  </si>
  <si>
    <t>ul. Rzeczna</t>
  </si>
  <si>
    <t>ul. Łąkowa</t>
  </si>
  <si>
    <t>ul. Strumykowa</t>
  </si>
  <si>
    <t>ul. Rybacka</t>
  </si>
  <si>
    <t>ul. Młyńska</t>
  </si>
  <si>
    <t>ul. Rzemieślnicza</t>
  </si>
  <si>
    <t>ul. Topolowa</t>
  </si>
  <si>
    <t>ul. Słoneczna</t>
  </si>
  <si>
    <t>ul. Krótka</t>
  </si>
  <si>
    <t>ul. Leśna</t>
  </si>
  <si>
    <t>ul. Sosnowa</t>
  </si>
  <si>
    <t>ul. Kasztanowa</t>
  </si>
  <si>
    <t>ul. Klonowa</t>
  </si>
  <si>
    <t>ul. Świerkowa</t>
  </si>
  <si>
    <t>ul. Brzozowa</t>
  </si>
  <si>
    <t>ul. Bukowa</t>
  </si>
  <si>
    <t>ul. Olchowa</t>
  </si>
  <si>
    <t>ul. Jaśminowa</t>
  </si>
  <si>
    <t>ul. Nad Śluzą</t>
  </si>
  <si>
    <t>ul. Kalinowa</t>
  </si>
  <si>
    <t>ul. Franciszkańska</t>
  </si>
  <si>
    <t>ul. Pocztowa</t>
  </si>
  <si>
    <t>ul. Kolejowa</t>
  </si>
  <si>
    <t>II</t>
  </si>
  <si>
    <t>Rondo Rzemieślników</t>
  </si>
  <si>
    <t>ul. Stefczyka</t>
  </si>
  <si>
    <t>ul. Drzymały</t>
  </si>
  <si>
    <t>ul. Kosynierów</t>
  </si>
  <si>
    <t>ul. Mikołajczyka</t>
  </si>
  <si>
    <t>ul. Banacha</t>
  </si>
  <si>
    <t>ul. Rataja</t>
  </si>
  <si>
    <t>ul. Parkowa</t>
  </si>
  <si>
    <t>ul. Krzywa</t>
  </si>
  <si>
    <t>ul. Polna</t>
  </si>
  <si>
    <t>ul. Kwiatowa</t>
  </si>
  <si>
    <t>ul. Rumiankowa</t>
  </si>
  <si>
    <t>ul. Fiołkowa</t>
  </si>
  <si>
    <t>ul. Różana</t>
  </si>
  <si>
    <t>ul. Liliowa</t>
  </si>
  <si>
    <t>ul. Makowa</t>
  </si>
  <si>
    <t>ul. Tulipanowa</t>
  </si>
  <si>
    <t>ul. Malwowa</t>
  </si>
  <si>
    <t>ul. Storczykowa</t>
  </si>
  <si>
    <t>ul. Konwaliowa</t>
  </si>
  <si>
    <t>WIDZINO</t>
  </si>
  <si>
    <t>ul. Główna</t>
  </si>
  <si>
    <t>ul. Prosta</t>
  </si>
  <si>
    <t>ŁOSINO</t>
  </si>
  <si>
    <t>ul. Radosna</t>
  </si>
  <si>
    <t>ul. Wiatraczna</t>
  </si>
  <si>
    <t>ul. Lipowa</t>
  </si>
  <si>
    <t>ul. Modrzewiowa</t>
  </si>
  <si>
    <t>ul. Ku Słońcu</t>
  </si>
  <si>
    <t>ul. Akacjowa</t>
  </si>
  <si>
    <t>ul. Wichrowa</t>
  </si>
  <si>
    <t>ul. Dębowa</t>
  </si>
  <si>
    <t>ul. Starowiejska w str. mostu</t>
  </si>
  <si>
    <t>ul. Starowiejska w str. Zajączkowa</t>
  </si>
  <si>
    <t>ZAJĄCZKOWO</t>
  </si>
  <si>
    <t>sięgacz do „solaria”</t>
  </si>
  <si>
    <t>droga do b. PGR  (str. lewa)</t>
  </si>
  <si>
    <t>droga k/ osiedla  (str. prawa)</t>
  </si>
  <si>
    <t>BOLESŁAWICE</t>
  </si>
  <si>
    <t>ul. Sezamkowa</t>
  </si>
  <si>
    <t>ul. Jodłowa</t>
  </si>
  <si>
    <t>ul. Słupska - chodnik</t>
  </si>
  <si>
    <t>ul. Akacjowa - chodnik</t>
  </si>
  <si>
    <t>ul. Nad Słupią</t>
  </si>
  <si>
    <t>Aleja Orzechowa do ul. Wodnej</t>
  </si>
  <si>
    <t>Rodzaj nawierzchni</t>
  </si>
  <si>
    <t>asfaltowa</t>
  </si>
  <si>
    <t>kostka betonowa</t>
  </si>
  <si>
    <t>gruntowa</t>
  </si>
  <si>
    <t>płyty betonowe</t>
  </si>
  <si>
    <t>ul. Kolejowa - chodnik</t>
  </si>
  <si>
    <t>ul. Jana Kilińskiego - chodnik</t>
  </si>
  <si>
    <t>asfaltowa / gruntowa</t>
  </si>
  <si>
    <t>kamień polny</t>
  </si>
  <si>
    <t>ul. Wiązowa</t>
  </si>
  <si>
    <t>ul. Wspólna</t>
  </si>
  <si>
    <t>betonowa</t>
  </si>
  <si>
    <t>ul. Sportowa - chodnik</t>
  </si>
  <si>
    <t xml:space="preserve">WYKAZ DRÓG I POWIERZCHNI DO ODŚNIEŻANIA </t>
  </si>
  <si>
    <t>ul. Zielona</t>
  </si>
  <si>
    <t>Aleja Orzechowa od ul. Młyńskiej</t>
  </si>
  <si>
    <t>ul. Drogowców</t>
  </si>
  <si>
    <t>ul. Paderewskiego</t>
  </si>
  <si>
    <t>ul. Krokusowa</t>
  </si>
  <si>
    <t xml:space="preserve"> betonowa</t>
  </si>
  <si>
    <t xml:space="preserve">ul. Akacjowa </t>
  </si>
  <si>
    <t>ul Cisowa</t>
  </si>
  <si>
    <t>ul.Grabskiego</t>
  </si>
  <si>
    <t>ul. Kościeliska</t>
  </si>
  <si>
    <t>ul. Leszczynowa</t>
  </si>
  <si>
    <t>ul. Przemęcka</t>
  </si>
  <si>
    <t>ul. Szałwiowa</t>
  </si>
  <si>
    <t>ul. Tymiankowa</t>
  </si>
  <si>
    <t>ul. Wiśniowa</t>
  </si>
  <si>
    <t>ul. Tetmajera</t>
  </si>
  <si>
    <t>ul. Zaciszna</t>
  </si>
  <si>
    <t xml:space="preserve">ul. W. Chotomskiej </t>
  </si>
  <si>
    <t>ul. Jarzębinowa</t>
  </si>
  <si>
    <t>ul. Malinowa</t>
  </si>
  <si>
    <t>ul.Parkowa</t>
  </si>
  <si>
    <t xml:space="preserve">ul. Piękna </t>
  </si>
  <si>
    <t>ul. Lisia</t>
  </si>
  <si>
    <t xml:space="preserve">ul. Ogrodowa </t>
  </si>
  <si>
    <t>400 m kostka/ grunt 540 m</t>
  </si>
  <si>
    <t xml:space="preserve">ul. Wrzosowa  </t>
  </si>
  <si>
    <t xml:space="preserve">kostka betonowa </t>
  </si>
  <si>
    <t>ul. Lawendowa</t>
  </si>
  <si>
    <t xml:space="preserve">ul. W. Bartoszewskiego </t>
  </si>
  <si>
    <t>ul. Migdałowa - sięgacz</t>
  </si>
  <si>
    <t>ul. Leśny Zakątek</t>
  </si>
  <si>
    <t xml:space="preserve">asfaltowa </t>
  </si>
  <si>
    <t>ul. Wodna - chodnik</t>
  </si>
  <si>
    <t>ul. Młyńska - chodnik</t>
  </si>
  <si>
    <t>ul. Cyprysowa</t>
  </si>
  <si>
    <t>równoległa do drogi prywatnej</t>
  </si>
  <si>
    <t>ul. Magnoliowa</t>
  </si>
  <si>
    <t>ul. Bukszpanowa</t>
  </si>
  <si>
    <t xml:space="preserve">ul. Mahoniowa </t>
  </si>
  <si>
    <t>ul. Widzińska + siegacz / pętla do Źródlanej</t>
  </si>
  <si>
    <t>ul. Miła</t>
  </si>
  <si>
    <t>ul. Jabłoniowa</t>
  </si>
  <si>
    <t xml:space="preserve">ul. Kolejowa </t>
  </si>
  <si>
    <t>ul. Stefczyka - chodnik</t>
  </si>
  <si>
    <t>ul. Głowackiego - od ul. Stefczyka + sięgacz</t>
  </si>
  <si>
    <t>ul. Irysowa - chodnik + ściezka rowerowa</t>
  </si>
  <si>
    <t xml:space="preserve">ul. Chabrowa </t>
  </si>
  <si>
    <t>ul. Paderewskiego - chodnik + ścieżka rowerowa</t>
  </si>
  <si>
    <t>ul. Toskańska + sięgacze</t>
  </si>
  <si>
    <t>ul. Miętowa</t>
  </si>
  <si>
    <t>ul. Głowackiego - od ul. Witosa</t>
  </si>
  <si>
    <t>ul. Witosa / chodnik - od torów do Szczecińskiej</t>
  </si>
  <si>
    <t>ul. Witosa / chodnik -od. Głównej do torów obustronny</t>
  </si>
  <si>
    <t>ul. Nad Słupią - od Rzecznej do Wodnej</t>
  </si>
  <si>
    <t>ul. Nad Słupia - od Świerkowej do wybudowania Otoki</t>
  </si>
  <si>
    <t>ul. Wodna + sięgacz</t>
  </si>
  <si>
    <t xml:space="preserve">ul. Główna - chodnik </t>
  </si>
  <si>
    <t>ul. Modrzewiowa - chodnik</t>
  </si>
  <si>
    <t xml:space="preserve">ul. Borówkowa </t>
  </si>
  <si>
    <t xml:space="preserve">ul. Pogodna </t>
  </si>
  <si>
    <t>ul. Jesionowa</t>
  </si>
  <si>
    <t>ul. Leśna - chodnik</t>
  </si>
  <si>
    <t>płyty betonowe 460 m / kostka betonowa - 255 m</t>
  </si>
  <si>
    <t>ul. Oliwkowa</t>
  </si>
  <si>
    <t>ul. Tęczowa</t>
  </si>
  <si>
    <t>ul. Błękitna</t>
  </si>
  <si>
    <t>ul. Pastelowa</t>
  </si>
  <si>
    <t>ul. Kolorowa</t>
  </si>
  <si>
    <t>ul. Jaworowa</t>
  </si>
  <si>
    <t>ul. Aroniowa</t>
  </si>
  <si>
    <t>ul. Morelowa</t>
  </si>
  <si>
    <t>ul. Bursztynowa</t>
  </si>
  <si>
    <t>ul. Akacjowa + sięgacz do Jaworowej</t>
  </si>
  <si>
    <t>ul. Jaworowa - chodnik</t>
  </si>
  <si>
    <t xml:space="preserve">betonowa </t>
  </si>
  <si>
    <t>płyty betonowe - 300 m/grunt - 900 m</t>
  </si>
  <si>
    <t xml:space="preserve">ul. Dębowa / pętla </t>
  </si>
  <si>
    <t>ul. Migdałowa - sięgacze (4)</t>
  </si>
  <si>
    <t>ul. Jaśminowa + sięgacze (3)</t>
  </si>
  <si>
    <t>ul. Bukowa + sięgacz</t>
  </si>
  <si>
    <t>ul. Wierzbowa + sięgacz</t>
  </si>
  <si>
    <t>ul. Widzińska - pętla przy kościele</t>
  </si>
  <si>
    <t>ul. Widzińska - chodnik / pętla przy kościele</t>
  </si>
  <si>
    <t>ul. Widzińska - parking na wprost pętli</t>
  </si>
  <si>
    <t>ul. Kolejowa - miejsca postojowe</t>
  </si>
  <si>
    <t xml:space="preserve">ul. Szczecińska - chodnik obustronny </t>
  </si>
  <si>
    <t>płyty bet.-240 m, gruntowa-940 m</t>
  </si>
  <si>
    <t>płyty betonowe/ kostka betonowa</t>
  </si>
  <si>
    <t>ul. Sosnowa + siegacze (3)</t>
  </si>
  <si>
    <t>kostka betonowa / gruntowa</t>
  </si>
  <si>
    <t>kostka betonowa/ asfaltowa</t>
  </si>
  <si>
    <t>150 m kostka betonowa /betonowa/ gruntowa</t>
  </si>
  <si>
    <t>ul. Al. Spacerowa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</si>
  <si>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</si>
  <si>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</si>
  <si>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</si>
  <si>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</si>
  <si>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</si>
  <si>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</si>
  <si>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</si>
  <si>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</si>
  <si>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</si>
  <si>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</si>
  <si>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</si>
  <si>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</si>
  <si>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</si>
  <si>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</si>
  <si>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</si>
  <si>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</si>
  <si>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</si>
  <si>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</si>
  <si>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</si>
  <si>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</si>
  <si>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</si>
  <si>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</si>
  <si>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</si>
  <si>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</si>
  <si>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</si>
  <si>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</si>
  <si>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</si>
  <si>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</si>
  <si>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</si>
  <si>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</si>
  <si>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</si>
  <si>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</si>
  <si>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</si>
  <si>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</si>
  <si>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</si>
  <si>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</si>
  <si>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</si>
  <si>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</si>
  <si>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</si>
  <si>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</si>
  <si>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</si>
  <si>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</si>
  <si>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</si>
  <si>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</si>
  <si>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</si>
  <si>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</si>
  <si>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</si>
  <si>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</si>
  <si>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</si>
  <si>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</si>
  <si>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</si>
  <si>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</si>
  <si>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</si>
  <si>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</si>
  <si>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</si>
  <si>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</si>
  <si>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</si>
  <si>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</si>
  <si>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</si>
  <si>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</si>
  <si>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</si>
  <si>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</si>
  <si>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</si>
  <si>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</si>
  <si>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</si>
  <si>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</si>
  <si>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</si>
  <si>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</si>
  <si>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</si>
  <si>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</si>
  <si>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</si>
  <si>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</si>
  <si>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</si>
  <si>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</si>
  <si>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</si>
  <si>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</si>
  <si>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</si>
  <si>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</si>
  <si>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</si>
  <si>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</si>
  <si>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</si>
  <si>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</si>
  <si>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</si>
  <si>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</si>
  <si>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</si>
  <si>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</si>
  <si>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</si>
  <si>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</si>
  <si>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</si>
  <si>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</si>
  <si>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</si>
  <si>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</si>
  <si>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</si>
  <si>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</si>
  <si>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</si>
  <si>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</si>
  <si>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</si>
  <si>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</si>
  <si>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</si>
  <si>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</si>
  <si>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</si>
  <si>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</si>
  <si>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</si>
  <si>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</si>
  <si>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</si>
  <si>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</si>
  <si>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</si>
  <si>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</si>
  <si>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</si>
  <si>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</si>
  <si>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</si>
  <si>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</si>
  <si>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</si>
  <si>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</si>
  <si>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</si>
  <si>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</si>
  <si>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</si>
  <si>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</si>
  <si>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</si>
  <si>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</si>
  <si>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kostka betonowa/ gruntowa</t>
  </si>
  <si>
    <t>ul. Hiacyntowa</t>
  </si>
  <si>
    <t>ul. Głogowa</t>
  </si>
  <si>
    <t>122.</t>
  </si>
  <si>
    <t>ul. Stanisława Kądzieli</t>
  </si>
  <si>
    <t>płytki betonowe/ kostka betonowa</t>
  </si>
  <si>
    <t>1) sięgacze - dr. prywatna
2) odc. od ul. Głównej do szeregówek - dr. prywatna</t>
  </si>
  <si>
    <t>gruntowa / kostka betonowa</t>
  </si>
  <si>
    <t>123.</t>
  </si>
  <si>
    <t>ul. Przy torach</t>
  </si>
  <si>
    <t>koska betonowa / asfaltowa</t>
  </si>
  <si>
    <t>ul. Źródlana</t>
  </si>
  <si>
    <t>dojazd do „Auchan”</t>
  </si>
  <si>
    <t xml:space="preserve">ul. Zarszyńska </t>
  </si>
  <si>
    <t>75.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</si>
  <si>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</si>
  <si>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</si>
  <si>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</si>
  <si>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</si>
  <si>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</si>
  <si>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</si>
  <si>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</si>
  <si>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</si>
  <si>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</si>
  <si>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</si>
  <si>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</si>
  <si>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</si>
  <si>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</si>
  <si>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</si>
  <si>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</si>
  <si>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</si>
  <si>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</si>
  <si>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</si>
  <si>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</si>
  <si>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</si>
  <si>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</si>
  <si>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</si>
  <si>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</si>
  <si>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</si>
  <si>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</si>
  <si>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</si>
  <si>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</si>
  <si>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</si>
  <si>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</si>
  <si>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</si>
  <si>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155.</t>
  </si>
  <si>
    <t>156.</t>
  </si>
  <si>
    <t>157.</t>
  </si>
  <si>
    <t>kostka betonowa/gruntowa</t>
  </si>
  <si>
    <t>ul. Ulubiona</t>
  </si>
  <si>
    <t>płyty betonowe / gruntowa</t>
  </si>
  <si>
    <t>158.</t>
  </si>
  <si>
    <t>sięgacz od ul. Głównej do ul. Długiej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</si>
  <si>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</si>
  <si>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</si>
  <si>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</si>
  <si>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</si>
  <si>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</si>
  <si>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</si>
  <si>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</si>
  <si>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</si>
  <si>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</si>
  <si>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</si>
  <si>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</si>
  <si>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</si>
  <si>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</si>
  <si>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</si>
  <si>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</si>
  <si>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</si>
  <si>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</si>
  <si>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</si>
  <si>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</si>
  <si>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</si>
  <si>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</si>
  <si>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</si>
  <si>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</si>
  <si>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</si>
  <si>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afaltowa / kostka betonowa</t>
  </si>
  <si>
    <t>kostka betonowa 200 m / gruntowa 120 m</t>
  </si>
  <si>
    <t>płyty betonowe /gruntowa</t>
  </si>
  <si>
    <t>ul. Cedrowa</t>
  </si>
  <si>
    <t>ul. Oliwkowa - chodnik</t>
  </si>
  <si>
    <t>kostka betonowa 150 m / gruntowa 520 m</t>
  </si>
  <si>
    <t>ul. Rubinowa</t>
  </si>
  <si>
    <t>ul. Szafirowa</t>
  </si>
  <si>
    <t>kostka betonowa -127 m/ płyty betonowe - 473 m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</si>
  <si>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</si>
  <si>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</si>
  <si>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</si>
  <si>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</si>
  <si>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</si>
  <si>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</si>
  <si>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</si>
  <si>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</si>
  <si>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</si>
  <si>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Lp.</t>
  </si>
  <si>
    <t>REJON I</t>
  </si>
  <si>
    <t>kostka betonowa  /betonowa/gruntowa</t>
  </si>
  <si>
    <t>betonowa / gruntowa</t>
  </si>
  <si>
    <t>betonowa / kostka betonowa</t>
  </si>
  <si>
    <t xml:space="preserve"> betonowa / gruntowa</t>
  </si>
  <si>
    <t>asfaltowa - 800 m/ gruntowa</t>
  </si>
  <si>
    <t>Długość odśnieżania [m]</t>
  </si>
  <si>
    <t>2x1408</t>
  </si>
  <si>
    <t>2x1440</t>
  </si>
  <si>
    <t>2x1120</t>
  </si>
  <si>
    <t>2x1100</t>
  </si>
  <si>
    <t>2x1200</t>
  </si>
  <si>
    <t>2x310</t>
  </si>
  <si>
    <t>2x525</t>
  </si>
  <si>
    <t>2x700</t>
  </si>
  <si>
    <t>2x940</t>
  </si>
  <si>
    <t>2x540</t>
  </si>
  <si>
    <t>2x220</t>
  </si>
  <si>
    <t>2x280</t>
  </si>
  <si>
    <t>2x400</t>
  </si>
  <si>
    <t>2x110</t>
  </si>
  <si>
    <t>2x100</t>
  </si>
  <si>
    <t>2x170</t>
  </si>
  <si>
    <t>2x200</t>
  </si>
  <si>
    <t>2x600</t>
  </si>
  <si>
    <t>2x270</t>
  </si>
  <si>
    <t>2x150</t>
  </si>
  <si>
    <t>2x80</t>
  </si>
  <si>
    <t>2x260</t>
  </si>
  <si>
    <t>2x265</t>
  </si>
  <si>
    <t>2x350</t>
  </si>
  <si>
    <t>2x510</t>
  </si>
  <si>
    <t>2x1050</t>
  </si>
  <si>
    <t>2x870</t>
  </si>
  <si>
    <t>2x250</t>
  </si>
  <si>
    <t>2x980</t>
  </si>
  <si>
    <t>2x690</t>
  </si>
  <si>
    <t>2x95</t>
  </si>
  <si>
    <t>2x900</t>
  </si>
  <si>
    <t>2x780</t>
  </si>
  <si>
    <t>2x240</t>
  </si>
  <si>
    <t>2x330</t>
  </si>
  <si>
    <t>2x160</t>
  </si>
  <si>
    <t>2x155</t>
  </si>
  <si>
    <t>2x530</t>
  </si>
  <si>
    <t>2x390</t>
  </si>
  <si>
    <t>2x60</t>
  </si>
  <si>
    <t>2x40</t>
  </si>
  <si>
    <t>2x1490</t>
  </si>
  <si>
    <t>2x1330</t>
  </si>
  <si>
    <t>2x800</t>
  </si>
  <si>
    <t>2x290</t>
  </si>
  <si>
    <t>2x450</t>
  </si>
  <si>
    <t>2x1000</t>
  </si>
  <si>
    <t>2x120</t>
  </si>
  <si>
    <t>2x45</t>
  </si>
  <si>
    <t>2x1140</t>
  </si>
  <si>
    <t>2x190</t>
  </si>
  <si>
    <t>2x1420</t>
  </si>
  <si>
    <t>2x720</t>
  </si>
  <si>
    <t>2x630</t>
  </si>
  <si>
    <t>2x1025</t>
  </si>
  <si>
    <t>2x70</t>
  </si>
  <si>
    <t>2x410</t>
  </si>
  <si>
    <t>2x340</t>
  </si>
  <si>
    <t>2x950</t>
  </si>
  <si>
    <t>2x1180</t>
  </si>
  <si>
    <t>2x500</t>
  </si>
  <si>
    <t>2x695</t>
  </si>
  <si>
    <t>2x550</t>
  </si>
  <si>
    <t>2x140</t>
  </si>
  <si>
    <t>2x130</t>
  </si>
  <si>
    <t>2x180</t>
  </si>
  <si>
    <t>2x355</t>
  </si>
  <si>
    <t>2x380</t>
  </si>
  <si>
    <t>2x1360</t>
  </si>
  <si>
    <t>2x1390</t>
  </si>
  <si>
    <t>2x370</t>
  </si>
  <si>
    <t>2x1780</t>
  </si>
  <si>
    <t>2x300</t>
  </si>
  <si>
    <t>2x864</t>
  </si>
  <si>
    <t>2x440</t>
  </si>
  <si>
    <t>2x470</t>
  </si>
  <si>
    <t>2x480</t>
  </si>
  <si>
    <t>4x390</t>
  </si>
  <si>
    <t>2x123</t>
  </si>
  <si>
    <t>2x2040</t>
  </si>
  <si>
    <t>2x1475</t>
  </si>
  <si>
    <t>2x1660</t>
  </si>
  <si>
    <t>2x570</t>
  </si>
  <si>
    <t>2x715</t>
  </si>
  <si>
    <t>2x235</t>
  </si>
  <si>
    <t>2x210</t>
  </si>
  <si>
    <t>2x670</t>
  </si>
  <si>
    <t>2x90</t>
  </si>
  <si>
    <t>2x360</t>
  </si>
  <si>
    <t>2x320</t>
  </si>
  <si>
    <t>2x560</t>
  </si>
  <si>
    <t>2x505</t>
  </si>
  <si>
    <t>2x145</t>
  </si>
  <si>
    <t>2x2200</t>
  </si>
  <si>
    <t>betonowa /płyty batonowe / gruntowa</t>
  </si>
  <si>
    <t>kostka betonowa / asfaltowa</t>
  </si>
  <si>
    <t>RAZEM:</t>
  </si>
  <si>
    <t>Długość likwidacji śliskości * [m]</t>
  </si>
  <si>
    <t xml:space="preserve">ul. Widzińska - chodnik </t>
  </si>
  <si>
    <t>ul. Jana Kilińskiego + zatoka autobusowa</t>
  </si>
  <si>
    <t>ul. J. Szczypińskiej + zatoka autobusowa</t>
  </si>
  <si>
    <t>ul. Szczecińska + zatoki autobusowe</t>
  </si>
  <si>
    <t>ul. Witosa + zatoki autobusowe</t>
  </si>
  <si>
    <t>ul. Słupska + zatoki autobusowe</t>
  </si>
  <si>
    <t>ul. Turkusowa + chodnik + ścieżka rowerowa</t>
  </si>
  <si>
    <t xml:space="preserve">ul. Irysowa </t>
  </si>
  <si>
    <t>ul. J. Szczypińskiej - chodnik wraz ze ścieżka rowerową</t>
  </si>
  <si>
    <t>nawierzchnię należy sypać solą</t>
  </si>
  <si>
    <t>III/IV</t>
  </si>
  <si>
    <t>ul. Borówkowa ścieżka rowerowa + chodnik</t>
  </si>
  <si>
    <t>nawierzchnię należy sypać mieszanką piaskowo-solną</t>
  </si>
  <si>
    <t>154.</t>
  </si>
  <si>
    <t>asfaltowa/ betonowa</t>
  </si>
  <si>
    <t>asfaltowa grunt</t>
  </si>
  <si>
    <t>ul. Al. Przyjaźni (teren szkoły) + parking</t>
  </si>
  <si>
    <t>asfaltowa / kostka betonowa</t>
  </si>
  <si>
    <t>teren szkoły podstawowej - parking od ul. Młyńskiej</t>
  </si>
  <si>
    <t>2x2140</t>
  </si>
  <si>
    <t>REJON II</t>
  </si>
  <si>
    <t>REBLINKO</t>
  </si>
  <si>
    <t>193.</t>
  </si>
  <si>
    <t>droga betonowa do posesji 9b</t>
  </si>
  <si>
    <t>2x138</t>
  </si>
  <si>
    <t>194.</t>
  </si>
  <si>
    <t>droga dojazdowa do posesji nr 5</t>
  </si>
  <si>
    <t xml:space="preserve">gruntowa </t>
  </si>
  <si>
    <t>195.</t>
  </si>
  <si>
    <t>droga dojazdowa do posesji 6a</t>
  </si>
  <si>
    <t>REBLINO</t>
  </si>
  <si>
    <t>196.</t>
  </si>
  <si>
    <t>ul. Kręta</t>
  </si>
  <si>
    <t>197.</t>
  </si>
  <si>
    <t>198.</t>
  </si>
  <si>
    <t>ul. Nowa</t>
  </si>
  <si>
    <t>199.</t>
  </si>
  <si>
    <t>200.</t>
  </si>
  <si>
    <t>201.</t>
  </si>
  <si>
    <t>202.</t>
  </si>
  <si>
    <t>RUNOWO SŁAWIEŃSKIE</t>
  </si>
  <si>
    <t>203.</t>
  </si>
  <si>
    <t>droga do posesji 7a</t>
  </si>
  <si>
    <t>204.</t>
  </si>
  <si>
    <t>droga wokół stawu</t>
  </si>
  <si>
    <t>205.</t>
  </si>
  <si>
    <t>droga do zabudowań (str. lewa)</t>
  </si>
  <si>
    <t>kamień polny/ gruntowa</t>
  </si>
  <si>
    <t>SIERAKOWO SŁUPSKIE</t>
  </si>
  <si>
    <t>206.</t>
  </si>
  <si>
    <t>207.</t>
  </si>
  <si>
    <t>droga do posesji nr 11a</t>
  </si>
  <si>
    <t>2x35</t>
  </si>
  <si>
    <t>208.</t>
  </si>
  <si>
    <t>droga do cmentarza</t>
  </si>
  <si>
    <t>209.</t>
  </si>
  <si>
    <t>droga za posesja nr 19</t>
  </si>
  <si>
    <t>kostka + kamień polny</t>
  </si>
  <si>
    <t>KOŃCZEWO</t>
  </si>
  <si>
    <t>210.</t>
  </si>
  <si>
    <t>ulice osiedlowe</t>
  </si>
  <si>
    <t>211.</t>
  </si>
  <si>
    <t>droga dojazdowa do garaży i boiska</t>
  </si>
  <si>
    <t>212.</t>
  </si>
  <si>
    <t xml:space="preserve">ul. Leśna </t>
  </si>
  <si>
    <t>2x1 100</t>
  </si>
  <si>
    <t>polna</t>
  </si>
  <si>
    <t>213.</t>
  </si>
  <si>
    <t xml:space="preserve">ul. Szkolna </t>
  </si>
  <si>
    <t>214.</t>
  </si>
  <si>
    <t>2x640</t>
  </si>
  <si>
    <t>asfalt-240 m, kostka betonowa-400 m</t>
  </si>
  <si>
    <t>215.</t>
  </si>
  <si>
    <t>2x230</t>
  </si>
  <si>
    <t>216.</t>
  </si>
  <si>
    <t>GIEŁDOŃ</t>
  </si>
  <si>
    <t>217.</t>
  </si>
  <si>
    <t>od drogi powiatowej</t>
  </si>
  <si>
    <t>WRZĄCA</t>
  </si>
  <si>
    <t>218.</t>
  </si>
  <si>
    <t>droga do młyna</t>
  </si>
  <si>
    <t>2x2500</t>
  </si>
  <si>
    <t>219.</t>
  </si>
  <si>
    <t>droga do posesji nr 55a</t>
  </si>
  <si>
    <t>220.</t>
  </si>
  <si>
    <t>droga do posesji nr 48</t>
  </si>
  <si>
    <t>221.</t>
  </si>
  <si>
    <t xml:space="preserve">droga (ul. Kozia/ str. prawa) </t>
  </si>
  <si>
    <t>kostka brukowa</t>
  </si>
  <si>
    <t>222.</t>
  </si>
  <si>
    <t>Wrząca - Ścięgnica</t>
  </si>
  <si>
    <t>ŚCIĘGNICA</t>
  </si>
  <si>
    <t>223.</t>
  </si>
  <si>
    <t>droga do posesji nr 20</t>
  </si>
  <si>
    <t>224.</t>
  </si>
  <si>
    <t>droga do zabudowań (do posesji nr 12)</t>
  </si>
  <si>
    <t>ZBYSZEWO</t>
  </si>
  <si>
    <t>225.</t>
  </si>
  <si>
    <t>droga do zabudowań</t>
  </si>
  <si>
    <t>ZAGÓRKI</t>
  </si>
  <si>
    <t>226.</t>
  </si>
  <si>
    <t>227.</t>
  </si>
  <si>
    <t>droga do torów</t>
  </si>
  <si>
    <t>KULESZEWO</t>
  </si>
  <si>
    <t>228.</t>
  </si>
  <si>
    <t>ul.Polna</t>
  </si>
  <si>
    <t>CIECHOMICE</t>
  </si>
  <si>
    <t>229.</t>
  </si>
  <si>
    <t>2x3500</t>
  </si>
  <si>
    <t>SŁONOWICE</t>
  </si>
  <si>
    <t>230.</t>
  </si>
  <si>
    <t xml:space="preserve">droga Słonowice - Dobrzęcino </t>
  </si>
  <si>
    <t>231.</t>
  </si>
  <si>
    <t xml:space="preserve">droga Słonowice - Kończewo </t>
  </si>
  <si>
    <t>2x3650</t>
  </si>
  <si>
    <t>SŁONOWICZKI</t>
  </si>
  <si>
    <t>232.</t>
  </si>
  <si>
    <t>dojazd do posesji</t>
  </si>
  <si>
    <t>KCZEWO</t>
  </si>
  <si>
    <t>233.</t>
  </si>
  <si>
    <t>dojazd do posesji 13, 14</t>
  </si>
  <si>
    <t>BZOWO</t>
  </si>
  <si>
    <t>234.</t>
  </si>
  <si>
    <t>dojazd do posesji (str. prawa)</t>
  </si>
  <si>
    <t>2x460</t>
  </si>
  <si>
    <t>kostka betonowa / betonowa</t>
  </si>
  <si>
    <t>REJON III</t>
  </si>
  <si>
    <t>KOMORCZYN</t>
  </si>
  <si>
    <t>235.</t>
  </si>
  <si>
    <t xml:space="preserve">drogi we wsi </t>
  </si>
  <si>
    <t>beton -200</t>
  </si>
  <si>
    <t>236.</t>
  </si>
  <si>
    <r>
      <t>Sycewice - Komorczyn</t>
    </r>
    <r>
      <rPr>
        <sz val="11"/>
        <color rgb="FF000000"/>
        <rFont val="Garamond"/>
        <family val="1"/>
        <charset val="238"/>
      </rPr>
      <t xml:space="preserve"> (skrót)</t>
    </r>
  </si>
  <si>
    <t>SYCEWICE</t>
  </si>
  <si>
    <t>237.</t>
  </si>
  <si>
    <t>pętla autobusowa (stary ślad drogi Nr 6)</t>
  </si>
  <si>
    <t>238.</t>
  </si>
  <si>
    <t>239.</t>
  </si>
  <si>
    <t>240.</t>
  </si>
  <si>
    <t>płytki betonowe / kostka betonowa</t>
  </si>
  <si>
    <t>241.</t>
  </si>
  <si>
    <t>ul. Szkolna</t>
  </si>
  <si>
    <t>242.</t>
  </si>
  <si>
    <t>ul. Szkolna - chodnik</t>
  </si>
  <si>
    <t>płytki betonowe</t>
  </si>
  <si>
    <t>243.</t>
  </si>
  <si>
    <t>ul. Poprzeczna</t>
  </si>
  <si>
    <t>244.</t>
  </si>
  <si>
    <t>ul. Poprzeczna - chodnik</t>
  </si>
  <si>
    <t>245.</t>
  </si>
  <si>
    <t>246.</t>
  </si>
  <si>
    <t>ul. Pocztowa - chodnik</t>
  </si>
  <si>
    <t>247.</t>
  </si>
  <si>
    <t>ul. Pogodna</t>
  </si>
  <si>
    <t>248.</t>
  </si>
  <si>
    <t>249.</t>
  </si>
  <si>
    <t>ul. Za Stawem</t>
  </si>
  <si>
    <t>250.</t>
  </si>
  <si>
    <t>ul. Kościelna</t>
  </si>
  <si>
    <t>gruntowa+ chodnik kostka</t>
  </si>
  <si>
    <t>251.</t>
  </si>
  <si>
    <t>252.</t>
  </si>
  <si>
    <t>253.</t>
  </si>
  <si>
    <t>2x590</t>
  </si>
  <si>
    <t>254.</t>
  </si>
  <si>
    <t>ul. al. Dębowa</t>
  </si>
  <si>
    <t>255.</t>
  </si>
  <si>
    <t>ul. Dworcowa</t>
  </si>
  <si>
    <t>256.</t>
  </si>
  <si>
    <t>ul. Żonkilowa</t>
  </si>
  <si>
    <t>257.</t>
  </si>
  <si>
    <t>Al. Dębowa</t>
  </si>
  <si>
    <t>258.</t>
  </si>
  <si>
    <t>ul. Irysowa</t>
  </si>
  <si>
    <t>ZĘBOWO</t>
  </si>
  <si>
    <t>259.</t>
  </si>
  <si>
    <t>pętla - kolonia</t>
  </si>
  <si>
    <t>2x2000</t>
  </si>
  <si>
    <t>260.</t>
  </si>
  <si>
    <t>sięgacz do Kościoła i cmentarza</t>
  </si>
  <si>
    <t>REJON IV</t>
  </si>
  <si>
    <t>KWAKOWO</t>
  </si>
  <si>
    <t>261.</t>
  </si>
  <si>
    <t>drogi osiedlowe po byłym PGR</t>
  </si>
  <si>
    <t>262.</t>
  </si>
  <si>
    <t>ul. Spacerowa</t>
  </si>
  <si>
    <t>263.</t>
  </si>
  <si>
    <t>2x1 530</t>
  </si>
  <si>
    <t>264.</t>
  </si>
  <si>
    <t>265.</t>
  </si>
  <si>
    <t>ul. Cicha</t>
  </si>
  <si>
    <t>266.</t>
  </si>
  <si>
    <t>267.</t>
  </si>
  <si>
    <t>ul. Poziomkowa</t>
  </si>
  <si>
    <t>268.</t>
  </si>
  <si>
    <t>ul. Leśna - droga do Maszkowa</t>
  </si>
  <si>
    <t>2x2 520</t>
  </si>
  <si>
    <t>269.</t>
  </si>
  <si>
    <t>Kruszyna - Komiłowo</t>
  </si>
  <si>
    <t>2x1 600</t>
  </si>
  <si>
    <t>betonowa/asfaltowa / batonowa</t>
  </si>
  <si>
    <t>270.</t>
  </si>
  <si>
    <t>Kruszyna - Lulemino</t>
  </si>
  <si>
    <t>2x1 750</t>
  </si>
  <si>
    <t>PŁASZEWO</t>
  </si>
  <si>
    <t>271.</t>
  </si>
  <si>
    <t>drogi we wsi</t>
  </si>
  <si>
    <t>272.</t>
  </si>
  <si>
    <t>droga gminna 114116G</t>
  </si>
  <si>
    <t>CZERWONY KOGUT</t>
  </si>
  <si>
    <t>273.</t>
  </si>
  <si>
    <t>od drogi Nr 21</t>
  </si>
  <si>
    <t>2x650</t>
  </si>
  <si>
    <t xml:space="preserve">ŻELKI  </t>
  </si>
  <si>
    <t>274.</t>
  </si>
  <si>
    <t>275.</t>
  </si>
  <si>
    <t>Żelki -   Zelkówko</t>
  </si>
  <si>
    <t>ŻELKÓWKO</t>
  </si>
  <si>
    <t>276.</t>
  </si>
  <si>
    <t>droga do „Pstrąga”</t>
  </si>
  <si>
    <t>LUBUŃ</t>
  </si>
  <si>
    <t>277.</t>
  </si>
  <si>
    <t>betonowa-800 m, kamień polny-1010m, gruntowa - 225m</t>
  </si>
  <si>
    <t>LULEMINO</t>
  </si>
  <si>
    <t>278.</t>
  </si>
  <si>
    <t xml:space="preserve">drogi we wsi  </t>
  </si>
  <si>
    <t>2x850</t>
  </si>
  <si>
    <t xml:space="preserve">kostka betonowa / betonowa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</si>
</sst>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sz val="11"/>
      <name val="Garamond"/>
      <family val="1"/>
      <charset val="238"/>
    </font>
    <font>
      <sz val="11"/>
      <color rgb="FF000000"/>
      <name val="Garamond"/>
      <family val="1"/>
      <charset val="238"/>
    </font>
    <font>
      <b/>
      <sz val="11"/>
      <color rgb="FF000000"/>
      <name val="Garamond"/>
      <family val="1"/>
      <charset val="238"/>
    </font>
    <font>
      <sz val="11"/>
      <name val="Calibri"/>
      <family val="2"/>
      <charset val="238"/>
      <scheme val="minor"/>
    </font>
    <font>
      <b/>
      <sz val="11"/>
      <name val="Garamond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Garamond"/>
      <family val="1"/>
      <charset val="238"/>
    </font>
    <font>
      <b/>
      <i/>
      <sz val="10"/>
      <name val="Garamond"/>
      <family val="1"/>
      <charset val="238"/>
    </font>
    <font>
      <sz val="9"/>
      <name val="Garamond"/>
      <family val="1"/>
      <charset val="238"/>
    </font>
    <font>
      <sz val="8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2" borderId="0" xfId="0" applyFill="1" applyAlignment="1">
      <alignment vertical="center"/>
    </xf>
    <xf numFmtId="3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3" fontId="10" fillId="2" borderId="1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3" xfId="0" applyFont="1" applyFill="1" applyBorder="1"/>
    <xf numFmtId="0" fontId="2" fillId="3" borderId="4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7" fillId="3" borderId="2" xfId="0" applyFont="1" applyFill="1" applyBorder="1"/>
    <xf numFmtId="0" fontId="5" fillId="3" borderId="4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 wrapText="1"/>
    </xf>
    <xf numFmtId="0" fontId="6" fillId="0" borderId="0" xfId="0" applyFont="1"/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12" fillId="2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6" fillId="2" borderId="1" xfId="0" applyFont="1" applyFill="1" applyBorder="1"/>
    <xf numFmtId="0" fontId="1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wrapText="1"/>
    </xf>
    <xf numFmtId="0" fontId="6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2" fillId="3" borderId="2" xfId="0" applyFont="1" applyFill="1" applyBorder="1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6"/>
  <sheetViews>
    <sheetView tabSelected="1" view="pageLayout" zoomScale="90" zoomScaleNormal="100" zoomScalePageLayoutView="90" workbookViewId="0">
      <selection activeCell="A206" sqref="A206:H206"/>
    </sheetView>
  </sheetViews>
  <sheetFormatPr defaultRowHeight="15" x14ac:dyDescent="0.25"/>
  <cols>
    <col min="1" max="1" width="6.28515625" style="33" customWidth="1"/>
    <col min="2" max="2" width="31.28515625" customWidth="1"/>
    <col min="3" max="3" width="11.5703125" style="40" customWidth="1"/>
    <col min="4" max="5" width="11.85546875" style="40" customWidth="1"/>
    <col min="6" max="6" width="26.28515625" customWidth="1"/>
    <col min="7" max="7" width="13.28515625" style="51" customWidth="1"/>
    <col min="8" max="8" width="15.85546875" style="51" customWidth="1"/>
  </cols>
  <sheetData>
    <row r="1" spans="1:8" s="1" customFormat="1" ht="15" customHeight="1" x14ac:dyDescent="0.25">
      <c r="A1" s="98" t="s">
        <v>91</v>
      </c>
      <c r="B1" s="98"/>
      <c r="C1" s="98"/>
      <c r="D1" s="98"/>
      <c r="E1" s="98"/>
      <c r="F1" s="98"/>
      <c r="G1" s="98"/>
      <c r="H1" s="98"/>
    </row>
    <row r="2" spans="1:8" s="32" customFormat="1" ht="51.75" customHeight="1" x14ac:dyDescent="0.25">
      <c r="A2" s="30" t="s">
        <v>400</v>
      </c>
      <c r="B2" s="30" t="s">
        <v>0</v>
      </c>
      <c r="C2" s="31" t="s">
        <v>1</v>
      </c>
      <c r="D2" s="34" t="s">
        <v>407</v>
      </c>
      <c r="E2" s="34" t="s">
        <v>505</v>
      </c>
      <c r="F2" s="30" t="s">
        <v>78</v>
      </c>
      <c r="G2" s="49" t="s">
        <v>2</v>
      </c>
      <c r="H2" s="49" t="s">
        <v>3</v>
      </c>
    </row>
    <row r="3" spans="1:8" x14ac:dyDescent="0.25">
      <c r="A3" s="95" t="s">
        <v>401</v>
      </c>
      <c r="B3" s="95"/>
      <c r="C3" s="95"/>
      <c r="D3" s="95"/>
      <c r="E3" s="95"/>
      <c r="F3" s="95"/>
      <c r="G3" s="95"/>
      <c r="H3" s="95"/>
    </row>
    <row r="4" spans="1:8" s="1" customFormat="1" x14ac:dyDescent="0.25">
      <c r="A4" s="41" t="s">
        <v>4</v>
      </c>
      <c r="B4" s="42"/>
      <c r="C4" s="42"/>
      <c r="D4" s="42"/>
      <c r="E4" s="42"/>
      <c r="F4" s="42"/>
      <c r="G4" s="44"/>
      <c r="H4" s="45"/>
    </row>
    <row r="5" spans="1:8" s="1" customFormat="1" x14ac:dyDescent="0.25">
      <c r="A5" s="41"/>
      <c r="B5" s="42"/>
      <c r="C5" s="42"/>
      <c r="D5" s="42"/>
      <c r="E5" s="42"/>
      <c r="F5" s="42"/>
      <c r="G5" s="44"/>
      <c r="H5" s="45"/>
    </row>
    <row r="6" spans="1:8" s="14" customFormat="1" ht="15" customHeight="1" x14ac:dyDescent="0.25">
      <c r="A6" s="5" t="s">
        <v>185</v>
      </c>
      <c r="B6" s="9" t="s">
        <v>147</v>
      </c>
      <c r="C6" s="11">
        <v>1408</v>
      </c>
      <c r="D6" s="11" t="s">
        <v>408</v>
      </c>
      <c r="E6" s="11">
        <f>C6*2</f>
        <v>2816</v>
      </c>
      <c r="F6" s="19" t="s">
        <v>79</v>
      </c>
      <c r="G6" s="8" t="s">
        <v>32</v>
      </c>
      <c r="H6" s="52"/>
    </row>
    <row r="7" spans="1:8" s="1" customFormat="1" ht="14.25" customHeight="1" x14ac:dyDescent="0.25">
      <c r="A7" s="5" t="s">
        <v>186</v>
      </c>
      <c r="B7" s="9" t="s">
        <v>124</v>
      </c>
      <c r="C7" s="11">
        <v>1408</v>
      </c>
      <c r="D7" s="11" t="s">
        <v>408</v>
      </c>
      <c r="E7" s="11">
        <f t="shared" ref="E7:E71" si="0">C7*2</f>
        <v>2816</v>
      </c>
      <c r="F7" s="20" t="s">
        <v>80</v>
      </c>
      <c r="G7" s="8"/>
      <c r="H7" s="53"/>
    </row>
    <row r="8" spans="1:8" s="1" customFormat="1" x14ac:dyDescent="0.25">
      <c r="A8" s="5" t="s">
        <v>187</v>
      </c>
      <c r="B8" s="9" t="s">
        <v>6</v>
      </c>
      <c r="C8" s="11">
        <v>310</v>
      </c>
      <c r="D8" s="11" t="s">
        <v>413</v>
      </c>
      <c r="E8" s="11">
        <f t="shared" si="0"/>
        <v>620</v>
      </c>
      <c r="F8" s="10" t="s">
        <v>80</v>
      </c>
      <c r="G8" s="8" t="s">
        <v>5</v>
      </c>
      <c r="H8" s="54"/>
    </row>
    <row r="9" spans="1:8" s="1" customFormat="1" x14ac:dyDescent="0.25">
      <c r="A9" s="5" t="s">
        <v>188</v>
      </c>
      <c r="B9" s="9" t="s">
        <v>8</v>
      </c>
      <c r="C9" s="11">
        <v>525</v>
      </c>
      <c r="D9" s="11" t="s">
        <v>414</v>
      </c>
      <c r="E9" s="11">
        <f t="shared" si="0"/>
        <v>1050</v>
      </c>
      <c r="F9" s="10" t="s">
        <v>79</v>
      </c>
      <c r="G9" s="8" t="s">
        <v>32</v>
      </c>
      <c r="H9" s="54"/>
    </row>
    <row r="10" spans="1:8" s="1" customFormat="1" x14ac:dyDescent="0.25">
      <c r="A10" s="5" t="s">
        <v>189</v>
      </c>
      <c r="B10" s="9" t="s">
        <v>90</v>
      </c>
      <c r="C10" s="11">
        <v>700</v>
      </c>
      <c r="D10" s="11" t="s">
        <v>415</v>
      </c>
      <c r="E10" s="11">
        <f t="shared" si="0"/>
        <v>1400</v>
      </c>
      <c r="F10" s="10" t="s">
        <v>80</v>
      </c>
      <c r="G10" s="8"/>
      <c r="H10" s="54"/>
    </row>
    <row r="11" spans="1:8" s="1" customFormat="1" x14ac:dyDescent="0.25">
      <c r="A11" s="5" t="s">
        <v>190</v>
      </c>
      <c r="B11" s="9" t="s">
        <v>9</v>
      </c>
      <c r="C11" s="11">
        <v>940</v>
      </c>
      <c r="D11" s="11" t="s">
        <v>416</v>
      </c>
      <c r="E11" s="11">
        <f t="shared" si="0"/>
        <v>1880</v>
      </c>
      <c r="F11" s="10" t="s">
        <v>116</v>
      </c>
      <c r="G11" s="8" t="s">
        <v>516</v>
      </c>
      <c r="H11" s="54"/>
    </row>
    <row r="12" spans="1:8" s="1" customFormat="1" x14ac:dyDescent="0.25">
      <c r="A12" s="5" t="s">
        <v>191</v>
      </c>
      <c r="B12" s="9" t="s">
        <v>92</v>
      </c>
      <c r="C12" s="11">
        <v>700</v>
      </c>
      <c r="D12" s="11" t="s">
        <v>415</v>
      </c>
      <c r="E12" s="11">
        <f t="shared" si="0"/>
        <v>1400</v>
      </c>
      <c r="F12" s="10" t="s">
        <v>81</v>
      </c>
      <c r="G12" s="8" t="s">
        <v>5</v>
      </c>
      <c r="H12" s="54"/>
    </row>
    <row r="13" spans="1:8" s="1" customFormat="1" x14ac:dyDescent="0.25">
      <c r="A13" s="5" t="s">
        <v>192</v>
      </c>
      <c r="B13" s="9" t="s">
        <v>145</v>
      </c>
      <c r="C13" s="11">
        <v>540</v>
      </c>
      <c r="D13" s="11" t="s">
        <v>417</v>
      </c>
      <c r="E13" s="11">
        <f t="shared" si="0"/>
        <v>1080</v>
      </c>
      <c r="F13" s="10" t="s">
        <v>81</v>
      </c>
      <c r="G13" s="8" t="s">
        <v>5</v>
      </c>
      <c r="H13" s="53"/>
    </row>
    <row r="14" spans="1:8" s="1" customFormat="1" x14ac:dyDescent="0.25">
      <c r="A14" s="5" t="s">
        <v>193</v>
      </c>
      <c r="B14" s="9" t="s">
        <v>10</v>
      </c>
      <c r="C14" s="11">
        <v>220</v>
      </c>
      <c r="D14" s="11" t="s">
        <v>418</v>
      </c>
      <c r="E14" s="11">
        <f t="shared" si="0"/>
        <v>440</v>
      </c>
      <c r="F14" s="10" t="s">
        <v>81</v>
      </c>
      <c r="G14" s="8" t="s">
        <v>5</v>
      </c>
      <c r="H14" s="53"/>
    </row>
    <row r="15" spans="1:8" s="1" customFormat="1" x14ac:dyDescent="0.25">
      <c r="A15" s="5" t="s">
        <v>194</v>
      </c>
      <c r="B15" s="9" t="s">
        <v>12</v>
      </c>
      <c r="C15" s="11">
        <v>280</v>
      </c>
      <c r="D15" s="11" t="s">
        <v>419</v>
      </c>
      <c r="E15" s="11">
        <f t="shared" si="0"/>
        <v>560</v>
      </c>
      <c r="F15" s="10" t="s">
        <v>81</v>
      </c>
      <c r="G15" s="8" t="s">
        <v>5</v>
      </c>
      <c r="H15" s="53"/>
    </row>
    <row r="16" spans="1:8" s="1" customFormat="1" x14ac:dyDescent="0.25">
      <c r="A16" s="5" t="s">
        <v>195</v>
      </c>
      <c r="B16" s="9" t="s">
        <v>11</v>
      </c>
      <c r="C16" s="11">
        <v>400</v>
      </c>
      <c r="D16" s="11" t="s">
        <v>420</v>
      </c>
      <c r="E16" s="11">
        <f t="shared" si="0"/>
        <v>800</v>
      </c>
      <c r="F16" s="10" t="s">
        <v>81</v>
      </c>
      <c r="G16" s="8" t="s">
        <v>5</v>
      </c>
      <c r="H16" s="55"/>
    </row>
    <row r="17" spans="1:8" s="1" customFormat="1" x14ac:dyDescent="0.25">
      <c r="A17" s="5" t="s">
        <v>196</v>
      </c>
      <c r="B17" s="9" t="s">
        <v>77</v>
      </c>
      <c r="C17" s="11">
        <v>110</v>
      </c>
      <c r="D17" s="11" t="s">
        <v>421</v>
      </c>
      <c r="E17" s="11">
        <f t="shared" si="0"/>
        <v>220</v>
      </c>
      <c r="F17" s="10" t="s">
        <v>80</v>
      </c>
      <c r="G17" s="8" t="s">
        <v>5</v>
      </c>
      <c r="H17" s="55"/>
    </row>
    <row r="18" spans="1:8" s="1" customFormat="1" x14ac:dyDescent="0.25">
      <c r="A18" s="5" t="s">
        <v>197</v>
      </c>
      <c r="B18" s="9" t="s">
        <v>13</v>
      </c>
      <c r="C18" s="11">
        <v>1440</v>
      </c>
      <c r="D18" s="11" t="s">
        <v>409</v>
      </c>
      <c r="E18" s="11">
        <f t="shared" si="0"/>
        <v>2880</v>
      </c>
      <c r="F18" s="10" t="s">
        <v>79</v>
      </c>
      <c r="G18" s="8" t="s">
        <v>32</v>
      </c>
      <c r="H18" s="55"/>
    </row>
    <row r="19" spans="1:8" s="1" customFormat="1" x14ac:dyDescent="0.25">
      <c r="A19" s="5" t="s">
        <v>198</v>
      </c>
      <c r="B19" s="9" t="s">
        <v>125</v>
      </c>
      <c r="C19" s="11">
        <v>1120</v>
      </c>
      <c r="D19" s="11" t="s">
        <v>410</v>
      </c>
      <c r="E19" s="11">
        <f t="shared" si="0"/>
        <v>2240</v>
      </c>
      <c r="F19" s="10" t="s">
        <v>80</v>
      </c>
      <c r="G19" s="8"/>
      <c r="H19" s="55"/>
    </row>
    <row r="20" spans="1:8" s="1" customFormat="1" x14ac:dyDescent="0.25">
      <c r="A20" s="5" t="s">
        <v>199</v>
      </c>
      <c r="B20" s="9" t="s">
        <v>522</v>
      </c>
      <c r="C20" s="11">
        <v>100</v>
      </c>
      <c r="D20" s="11" t="s">
        <v>422</v>
      </c>
      <c r="E20" s="11">
        <f t="shared" si="0"/>
        <v>200</v>
      </c>
      <c r="F20" s="10" t="s">
        <v>523</v>
      </c>
      <c r="G20" s="8" t="s">
        <v>32</v>
      </c>
      <c r="H20" s="55"/>
    </row>
    <row r="21" spans="1:8" s="14" customFormat="1" ht="30" x14ac:dyDescent="0.25">
      <c r="A21" s="5" t="s">
        <v>200</v>
      </c>
      <c r="B21" s="22" t="s">
        <v>524</v>
      </c>
      <c r="C21" s="11">
        <v>200</v>
      </c>
      <c r="D21" s="11" t="s">
        <v>424</v>
      </c>
      <c r="E21" s="11">
        <f t="shared" si="0"/>
        <v>400</v>
      </c>
      <c r="F21" s="20" t="s">
        <v>80</v>
      </c>
      <c r="G21" s="8" t="s">
        <v>32</v>
      </c>
      <c r="H21" s="52"/>
    </row>
    <row r="22" spans="1:8" s="1" customFormat="1" x14ac:dyDescent="0.25">
      <c r="A22" s="5" t="s">
        <v>201</v>
      </c>
      <c r="B22" s="9" t="s">
        <v>122</v>
      </c>
      <c r="C22" s="11">
        <v>170</v>
      </c>
      <c r="D22" s="11" t="s">
        <v>423</v>
      </c>
      <c r="E22" s="11">
        <f t="shared" si="0"/>
        <v>340</v>
      </c>
      <c r="F22" s="10" t="s">
        <v>312</v>
      </c>
      <c r="G22" s="8" t="s">
        <v>5</v>
      </c>
      <c r="H22" s="55"/>
    </row>
    <row r="23" spans="1:8" s="1" customFormat="1" x14ac:dyDescent="0.25">
      <c r="A23" s="5" t="s">
        <v>202</v>
      </c>
      <c r="B23" s="9" t="s">
        <v>98</v>
      </c>
      <c r="C23" s="11">
        <v>200</v>
      </c>
      <c r="D23" s="11" t="s">
        <v>424</v>
      </c>
      <c r="E23" s="11">
        <f t="shared" si="0"/>
        <v>400</v>
      </c>
      <c r="F23" s="10" t="s">
        <v>81</v>
      </c>
      <c r="G23" s="8" t="s">
        <v>5</v>
      </c>
      <c r="H23" s="55"/>
    </row>
    <row r="24" spans="1:8" s="14" customFormat="1" ht="30" x14ac:dyDescent="0.25">
      <c r="A24" s="5" t="s">
        <v>203</v>
      </c>
      <c r="B24" s="9" t="s">
        <v>15</v>
      </c>
      <c r="C24" s="11">
        <v>600</v>
      </c>
      <c r="D24" s="11" t="s">
        <v>425</v>
      </c>
      <c r="E24" s="11">
        <f t="shared" si="0"/>
        <v>1200</v>
      </c>
      <c r="F24" s="19" t="s">
        <v>502</v>
      </c>
      <c r="G24" s="8" t="s">
        <v>5</v>
      </c>
      <c r="H24" s="52"/>
    </row>
    <row r="25" spans="1:8" s="1" customFormat="1" x14ac:dyDescent="0.25">
      <c r="A25" s="5" t="s">
        <v>204</v>
      </c>
      <c r="B25" s="9" t="s">
        <v>102</v>
      </c>
      <c r="C25" s="11">
        <v>200</v>
      </c>
      <c r="D25" s="11" t="s">
        <v>424</v>
      </c>
      <c r="E25" s="11">
        <f t="shared" si="0"/>
        <v>400</v>
      </c>
      <c r="F25" s="10" t="s">
        <v>81</v>
      </c>
      <c r="G25" s="8" t="s">
        <v>5</v>
      </c>
      <c r="H25" s="55"/>
    </row>
    <row r="26" spans="1:8" s="1" customFormat="1" x14ac:dyDescent="0.25">
      <c r="A26" s="5" t="s">
        <v>205</v>
      </c>
      <c r="B26" s="9" t="s">
        <v>117</v>
      </c>
      <c r="C26" s="11">
        <v>200</v>
      </c>
      <c r="D26" s="11" t="s">
        <v>424</v>
      </c>
      <c r="E26" s="11">
        <f t="shared" si="0"/>
        <v>400</v>
      </c>
      <c r="F26" s="10" t="s">
        <v>81</v>
      </c>
      <c r="G26" s="8" t="s">
        <v>5</v>
      </c>
      <c r="H26" s="55"/>
    </row>
    <row r="27" spans="1:8" s="1" customFormat="1" x14ac:dyDescent="0.25">
      <c r="A27" s="5" t="s">
        <v>206</v>
      </c>
      <c r="B27" s="9" t="s">
        <v>14</v>
      </c>
      <c r="C27" s="11">
        <v>200</v>
      </c>
      <c r="D27" s="11" t="s">
        <v>424</v>
      </c>
      <c r="E27" s="11">
        <f t="shared" si="0"/>
        <v>400</v>
      </c>
      <c r="F27" s="10" t="s">
        <v>81</v>
      </c>
      <c r="G27" s="8" t="s">
        <v>5</v>
      </c>
      <c r="H27" s="55"/>
    </row>
    <row r="28" spans="1:8" s="1" customFormat="1" x14ac:dyDescent="0.25">
      <c r="A28" s="5" t="s">
        <v>207</v>
      </c>
      <c r="B28" s="9" t="s">
        <v>93</v>
      </c>
      <c r="C28" s="11">
        <v>270</v>
      </c>
      <c r="D28" s="11" t="s">
        <v>426</v>
      </c>
      <c r="E28" s="11">
        <f t="shared" si="0"/>
        <v>540</v>
      </c>
      <c r="F28" s="10" t="s">
        <v>81</v>
      </c>
      <c r="G28" s="8" t="s">
        <v>5</v>
      </c>
      <c r="H28" s="23"/>
    </row>
    <row r="29" spans="1:8" s="1" customFormat="1" x14ac:dyDescent="0.25">
      <c r="A29" s="5" t="s">
        <v>208</v>
      </c>
      <c r="B29" s="9" t="s">
        <v>16</v>
      </c>
      <c r="C29" s="11">
        <v>150</v>
      </c>
      <c r="D29" s="11" t="s">
        <v>427</v>
      </c>
      <c r="E29" s="11">
        <f t="shared" si="0"/>
        <v>300</v>
      </c>
      <c r="F29" s="20" t="s">
        <v>80</v>
      </c>
      <c r="G29" s="8" t="s">
        <v>5</v>
      </c>
      <c r="H29" s="55"/>
    </row>
    <row r="30" spans="1:8" s="1" customFormat="1" x14ac:dyDescent="0.25">
      <c r="A30" s="5" t="s">
        <v>209</v>
      </c>
      <c r="B30" s="9" t="s">
        <v>17</v>
      </c>
      <c r="C30" s="11">
        <v>80</v>
      </c>
      <c r="D30" s="11" t="s">
        <v>428</v>
      </c>
      <c r="E30" s="11">
        <f t="shared" si="0"/>
        <v>160</v>
      </c>
      <c r="F30" s="20" t="s">
        <v>80</v>
      </c>
      <c r="G30" s="8" t="s">
        <v>5</v>
      </c>
      <c r="H30" s="55"/>
    </row>
    <row r="31" spans="1:8" s="1" customFormat="1" x14ac:dyDescent="0.25">
      <c r="A31" s="5" t="s">
        <v>210</v>
      </c>
      <c r="B31" s="9" t="s">
        <v>18</v>
      </c>
      <c r="C31" s="11">
        <v>170</v>
      </c>
      <c r="D31" s="11" t="s">
        <v>423</v>
      </c>
      <c r="E31" s="11">
        <f t="shared" si="0"/>
        <v>340</v>
      </c>
      <c r="F31" s="20" t="s">
        <v>80</v>
      </c>
      <c r="G31" s="8" t="s">
        <v>5</v>
      </c>
      <c r="H31" s="55"/>
    </row>
    <row r="32" spans="1:8" s="1" customFormat="1" x14ac:dyDescent="0.25">
      <c r="A32" s="5" t="s">
        <v>211</v>
      </c>
      <c r="B32" s="9" t="s">
        <v>19</v>
      </c>
      <c r="C32" s="11">
        <v>260</v>
      </c>
      <c r="D32" s="11" t="s">
        <v>429</v>
      </c>
      <c r="E32" s="11">
        <f t="shared" si="0"/>
        <v>520</v>
      </c>
      <c r="F32" s="10" t="s">
        <v>81</v>
      </c>
      <c r="G32" s="8" t="s">
        <v>5</v>
      </c>
      <c r="H32" s="23"/>
    </row>
    <row r="33" spans="1:8" s="1" customFormat="1" ht="30" x14ac:dyDescent="0.25">
      <c r="A33" s="5" t="s">
        <v>212</v>
      </c>
      <c r="B33" s="9" t="s">
        <v>20</v>
      </c>
      <c r="C33" s="11">
        <v>1200</v>
      </c>
      <c r="D33" s="11" t="s">
        <v>412</v>
      </c>
      <c r="E33" s="11">
        <f t="shared" si="0"/>
        <v>2400</v>
      </c>
      <c r="F33" s="21" t="s">
        <v>167</v>
      </c>
      <c r="G33" s="8" t="s">
        <v>5</v>
      </c>
      <c r="H33" s="23"/>
    </row>
    <row r="34" spans="1:8" s="14" customFormat="1" ht="24" x14ac:dyDescent="0.25">
      <c r="A34" s="5" t="s">
        <v>213</v>
      </c>
      <c r="B34" s="9" t="s">
        <v>126</v>
      </c>
      <c r="C34" s="11">
        <v>265</v>
      </c>
      <c r="D34" s="11" t="s">
        <v>430</v>
      </c>
      <c r="E34" s="11">
        <f t="shared" si="0"/>
        <v>530</v>
      </c>
      <c r="F34" s="20" t="s">
        <v>81</v>
      </c>
      <c r="G34" s="8" t="s">
        <v>5</v>
      </c>
      <c r="H34" s="52" t="s">
        <v>127</v>
      </c>
    </row>
    <row r="35" spans="1:8" s="14" customFormat="1" ht="62.25" customHeight="1" x14ac:dyDescent="0.25">
      <c r="A35" s="5" t="s">
        <v>214</v>
      </c>
      <c r="B35" s="9" t="s">
        <v>99</v>
      </c>
      <c r="C35" s="11">
        <v>350</v>
      </c>
      <c r="D35" s="11" t="s">
        <v>431</v>
      </c>
      <c r="E35" s="11">
        <f t="shared" si="0"/>
        <v>700</v>
      </c>
      <c r="F35" s="20" t="s">
        <v>80</v>
      </c>
      <c r="G35" s="8" t="s">
        <v>5</v>
      </c>
      <c r="H35" s="52" t="s">
        <v>311</v>
      </c>
    </row>
    <row r="36" spans="1:8" s="1" customFormat="1" x14ac:dyDescent="0.25">
      <c r="A36" s="5" t="s">
        <v>215</v>
      </c>
      <c r="B36" s="9" t="s">
        <v>21</v>
      </c>
      <c r="C36" s="11">
        <v>510</v>
      </c>
      <c r="D36" s="11" t="s">
        <v>432</v>
      </c>
      <c r="E36" s="11">
        <f t="shared" si="0"/>
        <v>1020</v>
      </c>
      <c r="F36" s="10" t="s">
        <v>81</v>
      </c>
      <c r="G36" s="8" t="s">
        <v>5</v>
      </c>
      <c r="H36" s="23"/>
    </row>
    <row r="37" spans="1:8" s="1" customFormat="1" x14ac:dyDescent="0.25">
      <c r="A37" s="5" t="s">
        <v>216</v>
      </c>
      <c r="B37" s="9" t="s">
        <v>22</v>
      </c>
      <c r="C37" s="11">
        <v>1050</v>
      </c>
      <c r="D37" s="11" t="s">
        <v>433</v>
      </c>
      <c r="E37" s="11">
        <f t="shared" si="0"/>
        <v>2100</v>
      </c>
      <c r="F37" s="10" t="s">
        <v>79</v>
      </c>
      <c r="G37" s="8" t="s">
        <v>5</v>
      </c>
      <c r="H37" s="23"/>
    </row>
    <row r="38" spans="1:8" s="14" customFormat="1" ht="30" x14ac:dyDescent="0.25">
      <c r="A38" s="5" t="s">
        <v>217</v>
      </c>
      <c r="B38" s="22" t="s">
        <v>146</v>
      </c>
      <c r="C38" s="11">
        <v>870</v>
      </c>
      <c r="D38" s="11" t="s">
        <v>434</v>
      </c>
      <c r="E38" s="11">
        <f t="shared" si="0"/>
        <v>1740</v>
      </c>
      <c r="F38" s="20" t="s">
        <v>81</v>
      </c>
      <c r="G38" s="8" t="s">
        <v>5</v>
      </c>
      <c r="H38" s="22"/>
    </row>
    <row r="39" spans="1:8" s="1" customFormat="1" x14ac:dyDescent="0.25">
      <c r="A39" s="5" t="s">
        <v>218</v>
      </c>
      <c r="B39" s="12" t="s">
        <v>23</v>
      </c>
      <c r="C39" s="11">
        <v>400</v>
      </c>
      <c r="D39" s="11" t="s">
        <v>420</v>
      </c>
      <c r="E39" s="11">
        <f t="shared" si="0"/>
        <v>800</v>
      </c>
      <c r="F39" s="10" t="s">
        <v>89</v>
      </c>
      <c r="G39" s="8" t="s">
        <v>5</v>
      </c>
      <c r="H39" s="23"/>
    </row>
    <row r="40" spans="1:8" s="14" customFormat="1" ht="24" x14ac:dyDescent="0.25">
      <c r="A40" s="5" t="s">
        <v>219</v>
      </c>
      <c r="B40" s="9" t="s">
        <v>168</v>
      </c>
      <c r="C40" s="11">
        <v>250</v>
      </c>
      <c r="D40" s="11" t="s">
        <v>435</v>
      </c>
      <c r="E40" s="11">
        <f t="shared" si="0"/>
        <v>500</v>
      </c>
      <c r="F40" s="20" t="s">
        <v>82</v>
      </c>
      <c r="G40" s="8" t="s">
        <v>32</v>
      </c>
      <c r="H40" s="52" t="s">
        <v>515</v>
      </c>
    </row>
    <row r="41" spans="1:8" s="1" customFormat="1" x14ac:dyDescent="0.25">
      <c r="A41" s="5" t="s">
        <v>220</v>
      </c>
      <c r="B41" s="9" t="s">
        <v>28</v>
      </c>
      <c r="C41" s="11">
        <f>800+180</f>
        <v>980</v>
      </c>
      <c r="D41" s="11" t="s">
        <v>436</v>
      </c>
      <c r="E41" s="11">
        <f t="shared" si="0"/>
        <v>1960</v>
      </c>
      <c r="F41" s="19" t="s">
        <v>166</v>
      </c>
      <c r="G41" s="8" t="s">
        <v>5</v>
      </c>
      <c r="H41" s="55"/>
    </row>
    <row r="42" spans="1:8" s="1" customFormat="1" x14ac:dyDescent="0.25">
      <c r="A42" s="5" t="s">
        <v>221</v>
      </c>
      <c r="B42" s="12" t="s">
        <v>169</v>
      </c>
      <c r="C42" s="11">
        <v>690</v>
      </c>
      <c r="D42" s="11" t="s">
        <v>437</v>
      </c>
      <c r="E42" s="11">
        <f t="shared" si="0"/>
        <v>1380</v>
      </c>
      <c r="F42" s="10" t="s">
        <v>166</v>
      </c>
      <c r="G42" s="8" t="s">
        <v>5</v>
      </c>
      <c r="H42" s="53"/>
    </row>
    <row r="43" spans="1:8" s="1" customFormat="1" x14ac:dyDescent="0.25">
      <c r="A43" s="5" t="s">
        <v>222</v>
      </c>
      <c r="B43" s="12" t="s">
        <v>121</v>
      </c>
      <c r="C43" s="11">
        <v>95</v>
      </c>
      <c r="D43" s="11" t="s">
        <v>438</v>
      </c>
      <c r="E43" s="11">
        <f t="shared" si="0"/>
        <v>190</v>
      </c>
      <c r="F43" s="10" t="s">
        <v>118</v>
      </c>
      <c r="G43" s="8" t="s">
        <v>5</v>
      </c>
      <c r="H43" s="23"/>
    </row>
    <row r="44" spans="1:8" s="1" customFormat="1" x14ac:dyDescent="0.25">
      <c r="A44" s="5" t="s">
        <v>223</v>
      </c>
      <c r="B44" s="12" t="s">
        <v>170</v>
      </c>
      <c r="C44" s="11">
        <v>900</v>
      </c>
      <c r="D44" s="11" t="s">
        <v>439</v>
      </c>
      <c r="E44" s="11">
        <f t="shared" si="0"/>
        <v>1800</v>
      </c>
      <c r="F44" s="10" t="s">
        <v>81</v>
      </c>
      <c r="G44" s="8" t="s">
        <v>5</v>
      </c>
      <c r="H44" s="23"/>
    </row>
    <row r="45" spans="1:8" s="14" customFormat="1" ht="30" customHeight="1" x14ac:dyDescent="0.25">
      <c r="A45" s="5" t="s">
        <v>224</v>
      </c>
      <c r="B45" s="9" t="s">
        <v>171</v>
      </c>
      <c r="C45" s="11">
        <f>630+150</f>
        <v>780</v>
      </c>
      <c r="D45" s="11" t="s">
        <v>440</v>
      </c>
      <c r="E45" s="11">
        <f t="shared" si="0"/>
        <v>1560</v>
      </c>
      <c r="F45" s="19" t="s">
        <v>183</v>
      </c>
      <c r="G45" s="8" t="s">
        <v>32</v>
      </c>
      <c r="H45" s="22"/>
    </row>
    <row r="46" spans="1:8" s="14" customFormat="1" x14ac:dyDescent="0.25">
      <c r="A46" s="5" t="s">
        <v>225</v>
      </c>
      <c r="B46" s="9" t="s">
        <v>25</v>
      </c>
      <c r="C46" s="11">
        <v>240</v>
      </c>
      <c r="D46" s="11" t="s">
        <v>441</v>
      </c>
      <c r="E46" s="11">
        <f t="shared" si="0"/>
        <v>480</v>
      </c>
      <c r="F46" s="20" t="s">
        <v>81</v>
      </c>
      <c r="G46" s="8" t="s">
        <v>5</v>
      </c>
      <c r="H46" s="52"/>
    </row>
    <row r="47" spans="1:8" s="1" customFormat="1" ht="13.5" customHeight="1" x14ac:dyDescent="0.25">
      <c r="A47" s="5" t="s">
        <v>226</v>
      </c>
      <c r="B47" s="9" t="s">
        <v>128</v>
      </c>
      <c r="C47" s="11">
        <v>200</v>
      </c>
      <c r="D47" s="11" t="s">
        <v>424</v>
      </c>
      <c r="E47" s="11">
        <f t="shared" si="0"/>
        <v>400</v>
      </c>
      <c r="F47" s="10" t="s">
        <v>89</v>
      </c>
      <c r="G47" s="8" t="s">
        <v>5</v>
      </c>
      <c r="H47" s="53"/>
    </row>
    <row r="48" spans="1:8" s="1" customFormat="1" x14ac:dyDescent="0.25">
      <c r="A48" s="5" t="s">
        <v>227</v>
      </c>
      <c r="B48" s="12" t="s">
        <v>73</v>
      </c>
      <c r="C48" s="11">
        <v>330</v>
      </c>
      <c r="D48" s="11" t="s">
        <v>442</v>
      </c>
      <c r="E48" s="11">
        <f t="shared" si="0"/>
        <v>660</v>
      </c>
      <c r="F48" s="10" t="s">
        <v>81</v>
      </c>
      <c r="G48" s="8" t="s">
        <v>5</v>
      </c>
      <c r="H48" s="53"/>
    </row>
    <row r="49" spans="1:8" s="1" customFormat="1" x14ac:dyDescent="0.25">
      <c r="A49" s="5" t="s">
        <v>228</v>
      </c>
      <c r="B49" s="12" t="s">
        <v>129</v>
      </c>
      <c r="C49" s="11">
        <v>160</v>
      </c>
      <c r="D49" s="11" t="s">
        <v>443</v>
      </c>
      <c r="E49" s="11">
        <f t="shared" si="0"/>
        <v>320</v>
      </c>
      <c r="F49" s="10" t="s">
        <v>81</v>
      </c>
      <c r="G49" s="8" t="s">
        <v>5</v>
      </c>
      <c r="H49" s="53"/>
    </row>
    <row r="50" spans="1:8" s="1" customFormat="1" x14ac:dyDescent="0.25">
      <c r="A50" s="5" t="s">
        <v>229</v>
      </c>
      <c r="B50" s="12" t="s">
        <v>130</v>
      </c>
      <c r="C50" s="11">
        <v>155</v>
      </c>
      <c r="D50" s="11" t="s">
        <v>444</v>
      </c>
      <c r="E50" s="11">
        <f t="shared" si="0"/>
        <v>310</v>
      </c>
      <c r="F50" s="10" t="s">
        <v>81</v>
      </c>
      <c r="G50" s="8" t="s">
        <v>5</v>
      </c>
      <c r="H50" s="53"/>
    </row>
    <row r="51" spans="1:8" s="1" customFormat="1" x14ac:dyDescent="0.25">
      <c r="A51" s="5" t="s">
        <v>230</v>
      </c>
      <c r="B51" s="9" t="s">
        <v>172</v>
      </c>
      <c r="C51" s="11">
        <v>530</v>
      </c>
      <c r="D51" s="11" t="s">
        <v>445</v>
      </c>
      <c r="E51" s="11">
        <f t="shared" si="0"/>
        <v>1060</v>
      </c>
      <c r="F51" s="10" t="s">
        <v>89</v>
      </c>
      <c r="G51" s="8" t="s">
        <v>5</v>
      </c>
      <c r="H51" s="53"/>
    </row>
    <row r="52" spans="1:8" s="1" customFormat="1" x14ac:dyDescent="0.25">
      <c r="A52" s="5" t="s">
        <v>231</v>
      </c>
      <c r="B52" s="12" t="s">
        <v>184</v>
      </c>
      <c r="C52" s="11">
        <v>390</v>
      </c>
      <c r="D52" s="11" t="s">
        <v>446</v>
      </c>
      <c r="E52" s="11">
        <f t="shared" si="0"/>
        <v>780</v>
      </c>
      <c r="F52" s="10" t="s">
        <v>81</v>
      </c>
      <c r="G52" s="8" t="s">
        <v>5</v>
      </c>
      <c r="H52" s="55"/>
    </row>
    <row r="53" spans="1:8" s="14" customFormat="1" x14ac:dyDescent="0.25">
      <c r="A53" s="5" t="s">
        <v>232</v>
      </c>
      <c r="B53" s="9" t="s">
        <v>173</v>
      </c>
      <c r="C53" s="11">
        <v>100</v>
      </c>
      <c r="D53" s="11" t="s">
        <v>422</v>
      </c>
      <c r="E53" s="11">
        <f t="shared" si="0"/>
        <v>200</v>
      </c>
      <c r="F53" s="20" t="s">
        <v>79</v>
      </c>
      <c r="G53" s="8" t="s">
        <v>32</v>
      </c>
      <c r="H53" s="52"/>
    </row>
    <row r="54" spans="1:8" s="14" customFormat="1" ht="25.5" customHeight="1" x14ac:dyDescent="0.25">
      <c r="A54" s="5" t="s">
        <v>233</v>
      </c>
      <c r="B54" s="22" t="s">
        <v>174</v>
      </c>
      <c r="C54" s="11">
        <v>60</v>
      </c>
      <c r="D54" s="11" t="s">
        <v>447</v>
      </c>
      <c r="E54" s="11">
        <f t="shared" si="0"/>
        <v>120</v>
      </c>
      <c r="F54" s="20" t="s">
        <v>80</v>
      </c>
      <c r="G54" s="8"/>
      <c r="H54" s="22"/>
    </row>
    <row r="55" spans="1:8" s="14" customFormat="1" ht="30" x14ac:dyDescent="0.25">
      <c r="A55" s="5" t="s">
        <v>234</v>
      </c>
      <c r="B55" s="22" t="s">
        <v>175</v>
      </c>
      <c r="C55" s="11">
        <v>40</v>
      </c>
      <c r="D55" s="11" t="s">
        <v>448</v>
      </c>
      <c r="E55" s="11">
        <f t="shared" si="0"/>
        <v>80</v>
      </c>
      <c r="F55" s="20" t="s">
        <v>80</v>
      </c>
      <c r="G55" s="8" t="s">
        <v>32</v>
      </c>
      <c r="H55" s="22"/>
    </row>
    <row r="56" spans="1:8" s="1" customFormat="1" x14ac:dyDescent="0.25">
      <c r="A56" s="5" t="s">
        <v>235</v>
      </c>
      <c r="B56" s="12" t="s">
        <v>27</v>
      </c>
      <c r="C56" s="11">
        <v>200</v>
      </c>
      <c r="D56" s="11" t="s">
        <v>424</v>
      </c>
      <c r="E56" s="11">
        <f t="shared" si="0"/>
        <v>400</v>
      </c>
      <c r="F56" s="10" t="s">
        <v>79</v>
      </c>
      <c r="G56" s="8" t="s">
        <v>32</v>
      </c>
      <c r="H56" s="23"/>
    </row>
    <row r="57" spans="1:8" s="14" customFormat="1" ht="30" x14ac:dyDescent="0.25">
      <c r="A57" s="5" t="s">
        <v>236</v>
      </c>
      <c r="B57" s="22" t="s">
        <v>131</v>
      </c>
      <c r="C57" s="11">
        <f>1330+160</f>
        <v>1490</v>
      </c>
      <c r="D57" s="11" t="s">
        <v>449</v>
      </c>
      <c r="E57" s="11">
        <f t="shared" si="0"/>
        <v>2980</v>
      </c>
      <c r="F57" s="20" t="s">
        <v>79</v>
      </c>
      <c r="G57" s="8" t="s">
        <v>32</v>
      </c>
      <c r="H57" s="22"/>
    </row>
    <row r="58" spans="1:8" s="1" customFormat="1" x14ac:dyDescent="0.25">
      <c r="A58" s="5" t="s">
        <v>237</v>
      </c>
      <c r="B58" s="12" t="s">
        <v>506</v>
      </c>
      <c r="C58" s="11">
        <v>1330</v>
      </c>
      <c r="D58" s="11" t="s">
        <v>450</v>
      </c>
      <c r="E58" s="11">
        <f t="shared" si="0"/>
        <v>2660</v>
      </c>
      <c r="F58" s="10" t="s">
        <v>80</v>
      </c>
      <c r="G58" s="8"/>
      <c r="H58" s="23"/>
    </row>
    <row r="59" spans="1:8" s="1" customFormat="1" x14ac:dyDescent="0.25">
      <c r="A59" s="5" t="s">
        <v>238</v>
      </c>
      <c r="B59" s="12" t="s">
        <v>316</v>
      </c>
      <c r="C59" s="11">
        <v>800</v>
      </c>
      <c r="D59" s="11" t="s">
        <v>451</v>
      </c>
      <c r="E59" s="11">
        <f t="shared" si="0"/>
        <v>1600</v>
      </c>
      <c r="F59" s="10" t="s">
        <v>85</v>
      </c>
      <c r="G59" s="8" t="s">
        <v>5</v>
      </c>
      <c r="H59" s="23"/>
    </row>
    <row r="60" spans="1:8" s="1" customFormat="1" x14ac:dyDescent="0.25">
      <c r="A60" s="5" t="s">
        <v>239</v>
      </c>
      <c r="B60" s="12" t="s">
        <v>132</v>
      </c>
      <c r="C60" s="11">
        <v>150</v>
      </c>
      <c r="D60" s="11" t="s">
        <v>427</v>
      </c>
      <c r="E60" s="11">
        <f t="shared" si="0"/>
        <v>300</v>
      </c>
      <c r="F60" s="10" t="s">
        <v>81</v>
      </c>
      <c r="G60" s="8" t="s">
        <v>5</v>
      </c>
      <c r="H60" s="23"/>
    </row>
    <row r="61" spans="1:8" s="1" customFormat="1" x14ac:dyDescent="0.25">
      <c r="A61" s="5" t="s">
        <v>240</v>
      </c>
      <c r="B61" s="12" t="s">
        <v>108</v>
      </c>
      <c r="C61" s="11">
        <v>250</v>
      </c>
      <c r="D61" s="11" t="s">
        <v>435</v>
      </c>
      <c r="E61" s="11">
        <f t="shared" si="0"/>
        <v>500</v>
      </c>
      <c r="F61" s="10" t="s">
        <v>81</v>
      </c>
      <c r="G61" s="8" t="s">
        <v>5</v>
      </c>
      <c r="H61" s="23"/>
    </row>
    <row r="62" spans="1:8" s="1" customFormat="1" x14ac:dyDescent="0.25">
      <c r="A62" s="5" t="s">
        <v>241</v>
      </c>
      <c r="B62" s="12" t="s">
        <v>133</v>
      </c>
      <c r="C62" s="11">
        <v>200</v>
      </c>
      <c r="D62" s="11" t="s">
        <v>424</v>
      </c>
      <c r="E62" s="11">
        <f t="shared" si="0"/>
        <v>400</v>
      </c>
      <c r="F62" s="10" t="s">
        <v>81</v>
      </c>
      <c r="G62" s="8" t="s">
        <v>5</v>
      </c>
      <c r="H62" s="23"/>
    </row>
    <row r="63" spans="1:8" s="1" customFormat="1" x14ac:dyDescent="0.25">
      <c r="A63" s="5" t="s">
        <v>242</v>
      </c>
      <c r="B63" s="12" t="s">
        <v>106</v>
      </c>
      <c r="C63" s="11">
        <v>200</v>
      </c>
      <c r="D63" s="11" t="s">
        <v>424</v>
      </c>
      <c r="E63" s="11">
        <f t="shared" si="0"/>
        <v>400</v>
      </c>
      <c r="F63" s="10" t="s">
        <v>81</v>
      </c>
      <c r="G63" s="8" t="s">
        <v>5</v>
      </c>
      <c r="H63" s="23"/>
    </row>
    <row r="64" spans="1:8" s="1" customFormat="1" x14ac:dyDescent="0.25">
      <c r="A64" s="5" t="s">
        <v>243</v>
      </c>
      <c r="B64" s="12" t="s">
        <v>29</v>
      </c>
      <c r="C64" s="11">
        <v>290</v>
      </c>
      <c r="D64" s="11" t="s">
        <v>452</v>
      </c>
      <c r="E64" s="11">
        <f t="shared" si="0"/>
        <v>580</v>
      </c>
      <c r="F64" s="10" t="s">
        <v>405</v>
      </c>
      <c r="G64" s="8" t="s">
        <v>5</v>
      </c>
      <c r="H64" s="23"/>
    </row>
    <row r="65" spans="1:8" s="1" customFormat="1" x14ac:dyDescent="0.25">
      <c r="A65" s="5" t="s">
        <v>244</v>
      </c>
      <c r="B65" s="12" t="s">
        <v>30</v>
      </c>
      <c r="C65" s="11">
        <v>450</v>
      </c>
      <c r="D65" s="11" t="s">
        <v>453</v>
      </c>
      <c r="E65" s="11">
        <f t="shared" si="0"/>
        <v>900</v>
      </c>
      <c r="F65" s="10" t="s">
        <v>80</v>
      </c>
      <c r="G65" s="8" t="s">
        <v>5</v>
      </c>
      <c r="H65" s="23"/>
    </row>
    <row r="66" spans="1:8" s="1" customFormat="1" x14ac:dyDescent="0.25">
      <c r="A66" s="5" t="s">
        <v>245</v>
      </c>
      <c r="B66" s="12" t="s">
        <v>134</v>
      </c>
      <c r="C66" s="11">
        <v>150</v>
      </c>
      <c r="D66" s="11" t="s">
        <v>427</v>
      </c>
      <c r="E66" s="11">
        <f t="shared" si="0"/>
        <v>300</v>
      </c>
      <c r="F66" s="10" t="s">
        <v>79</v>
      </c>
      <c r="G66" s="8" t="s">
        <v>32</v>
      </c>
      <c r="H66" s="23"/>
    </row>
    <row r="67" spans="1:8" s="14" customFormat="1" ht="30" x14ac:dyDescent="0.25">
      <c r="A67" s="5" t="s">
        <v>246</v>
      </c>
      <c r="B67" s="9" t="s">
        <v>83</v>
      </c>
      <c r="C67" s="11">
        <v>150</v>
      </c>
      <c r="D67" s="11" t="s">
        <v>427</v>
      </c>
      <c r="E67" s="11">
        <f t="shared" si="0"/>
        <v>300</v>
      </c>
      <c r="F67" s="19" t="s">
        <v>310</v>
      </c>
      <c r="G67" s="8"/>
      <c r="H67" s="52"/>
    </row>
    <row r="68" spans="1:8" s="1" customFormat="1" x14ac:dyDescent="0.25">
      <c r="A68" s="5" t="s">
        <v>247</v>
      </c>
      <c r="B68" s="12" t="s">
        <v>176</v>
      </c>
      <c r="C68" s="11">
        <v>60</v>
      </c>
      <c r="D68" s="11" t="s">
        <v>447</v>
      </c>
      <c r="E68" s="11">
        <f t="shared" si="0"/>
        <v>120</v>
      </c>
      <c r="F68" s="10" t="s">
        <v>79</v>
      </c>
      <c r="G68" s="8" t="s">
        <v>32</v>
      </c>
      <c r="H68" s="23"/>
    </row>
    <row r="69" spans="1:8" s="1" customFormat="1" x14ac:dyDescent="0.25">
      <c r="A69" s="5" t="s">
        <v>248</v>
      </c>
      <c r="B69" s="12" t="s">
        <v>507</v>
      </c>
      <c r="C69" s="11">
        <v>800</v>
      </c>
      <c r="D69" s="11" t="s">
        <v>451</v>
      </c>
      <c r="E69" s="11">
        <f t="shared" si="0"/>
        <v>1600</v>
      </c>
      <c r="F69" s="10" t="s">
        <v>79</v>
      </c>
      <c r="G69" s="8" t="s">
        <v>32</v>
      </c>
      <c r="H69" s="23"/>
    </row>
    <row r="70" spans="1:8" s="1" customFormat="1" x14ac:dyDescent="0.25">
      <c r="A70" s="5" t="s">
        <v>249</v>
      </c>
      <c r="B70" s="12" t="s">
        <v>84</v>
      </c>
      <c r="C70" s="11">
        <f>800+200</f>
        <v>1000</v>
      </c>
      <c r="D70" s="11" t="s">
        <v>454</v>
      </c>
      <c r="E70" s="11">
        <f t="shared" si="0"/>
        <v>2000</v>
      </c>
      <c r="F70" s="10" t="s">
        <v>80</v>
      </c>
      <c r="G70" s="8"/>
      <c r="H70" s="23"/>
    </row>
    <row r="71" spans="1:8" s="1" customFormat="1" x14ac:dyDescent="0.25">
      <c r="A71" s="5" t="s">
        <v>250</v>
      </c>
      <c r="B71" s="12" t="s">
        <v>33</v>
      </c>
      <c r="C71" s="11">
        <v>120</v>
      </c>
      <c r="D71" s="11" t="s">
        <v>455</v>
      </c>
      <c r="E71" s="11">
        <f t="shared" si="0"/>
        <v>240</v>
      </c>
      <c r="F71" s="10" t="s">
        <v>79</v>
      </c>
      <c r="G71" s="8" t="s">
        <v>32</v>
      </c>
      <c r="H71" s="23"/>
    </row>
    <row r="72" spans="1:8" s="1" customFormat="1" x14ac:dyDescent="0.25">
      <c r="A72" s="5" t="s">
        <v>251</v>
      </c>
      <c r="B72" s="12" t="s">
        <v>94</v>
      </c>
      <c r="C72" s="11">
        <v>45</v>
      </c>
      <c r="D72" s="11" t="s">
        <v>456</v>
      </c>
      <c r="E72" s="11">
        <f t="shared" ref="E72:E125" si="1">C72*2</f>
        <v>90</v>
      </c>
      <c r="F72" s="10" t="s">
        <v>79</v>
      </c>
      <c r="G72" s="8" t="s">
        <v>32</v>
      </c>
      <c r="H72" s="23"/>
    </row>
    <row r="73" spans="1:8" s="1" customFormat="1" x14ac:dyDescent="0.25">
      <c r="A73" s="5" t="s">
        <v>252</v>
      </c>
      <c r="B73" s="12" t="s">
        <v>94</v>
      </c>
      <c r="C73" s="11">
        <v>270</v>
      </c>
      <c r="D73" s="11" t="s">
        <v>426</v>
      </c>
      <c r="E73" s="11">
        <f t="shared" si="1"/>
        <v>540</v>
      </c>
      <c r="F73" s="10" t="s">
        <v>97</v>
      </c>
      <c r="G73" s="8" t="s">
        <v>5</v>
      </c>
      <c r="H73" s="23"/>
    </row>
    <row r="74" spans="1:8" s="1" customFormat="1" x14ac:dyDescent="0.25">
      <c r="A74" s="5" t="s">
        <v>253</v>
      </c>
      <c r="B74" s="9" t="s">
        <v>508</v>
      </c>
      <c r="C74" s="11">
        <v>1140</v>
      </c>
      <c r="D74" s="11" t="s">
        <v>457</v>
      </c>
      <c r="E74" s="11">
        <f t="shared" si="1"/>
        <v>2280</v>
      </c>
      <c r="F74" s="10" t="s">
        <v>79</v>
      </c>
      <c r="G74" s="8" t="s">
        <v>32</v>
      </c>
      <c r="H74" s="55"/>
    </row>
    <row r="75" spans="1:8" s="14" customFormat="1" ht="30" x14ac:dyDescent="0.25">
      <c r="A75" s="5" t="s">
        <v>254</v>
      </c>
      <c r="B75" s="24" t="s">
        <v>514</v>
      </c>
      <c r="C75" s="11">
        <v>1140</v>
      </c>
      <c r="D75" s="11" t="s">
        <v>457</v>
      </c>
      <c r="E75" s="11">
        <f>C75*4</f>
        <v>4560</v>
      </c>
      <c r="F75" s="20" t="s">
        <v>182</v>
      </c>
      <c r="G75" s="8"/>
      <c r="H75" s="22"/>
    </row>
    <row r="76" spans="1:8" s="14" customFormat="1" x14ac:dyDescent="0.25">
      <c r="A76" s="5" t="s">
        <v>255</v>
      </c>
      <c r="B76" s="9" t="s">
        <v>109</v>
      </c>
      <c r="C76" s="11">
        <v>170</v>
      </c>
      <c r="D76" s="11" t="s">
        <v>423</v>
      </c>
      <c r="E76" s="11">
        <f t="shared" si="1"/>
        <v>340</v>
      </c>
      <c r="F76" s="20" t="s">
        <v>80</v>
      </c>
      <c r="G76" s="8" t="s">
        <v>5</v>
      </c>
      <c r="H76" s="52"/>
    </row>
    <row r="77" spans="1:8" s="14" customFormat="1" ht="15.75" customHeight="1" x14ac:dyDescent="0.25">
      <c r="A77" s="5" t="s">
        <v>256</v>
      </c>
      <c r="B77" s="9" t="s">
        <v>101</v>
      </c>
      <c r="C77" s="11">
        <v>190</v>
      </c>
      <c r="D77" s="11" t="s">
        <v>458</v>
      </c>
      <c r="E77" s="11">
        <f t="shared" si="1"/>
        <v>380</v>
      </c>
      <c r="F77" s="20" t="s">
        <v>80</v>
      </c>
      <c r="G77" s="8" t="s">
        <v>5</v>
      </c>
      <c r="H77" s="52"/>
    </row>
    <row r="78" spans="1:8" s="1" customFormat="1" x14ac:dyDescent="0.25">
      <c r="A78" s="5" t="s">
        <v>257</v>
      </c>
      <c r="B78" s="12" t="s">
        <v>318</v>
      </c>
      <c r="C78" s="11">
        <v>150</v>
      </c>
      <c r="D78" s="11" t="s">
        <v>427</v>
      </c>
      <c r="E78" s="11">
        <f t="shared" si="1"/>
        <v>300</v>
      </c>
      <c r="F78" s="10" t="s">
        <v>80</v>
      </c>
      <c r="G78" s="8" t="s">
        <v>5</v>
      </c>
      <c r="H78" s="53"/>
    </row>
    <row r="79" spans="1:8" s="1" customFormat="1" x14ac:dyDescent="0.25">
      <c r="A79" s="5" t="s">
        <v>258</v>
      </c>
      <c r="B79" s="12" t="s">
        <v>103</v>
      </c>
      <c r="C79" s="11">
        <v>150</v>
      </c>
      <c r="D79" s="11" t="s">
        <v>427</v>
      </c>
      <c r="E79" s="11">
        <f t="shared" si="1"/>
        <v>300</v>
      </c>
      <c r="F79" s="10" t="s">
        <v>118</v>
      </c>
      <c r="G79" s="8" t="s">
        <v>5</v>
      </c>
      <c r="H79" s="53"/>
    </row>
    <row r="80" spans="1:8" s="1" customFormat="1" x14ac:dyDescent="0.25">
      <c r="A80" s="5" t="s">
        <v>319</v>
      </c>
      <c r="B80" s="12" t="s">
        <v>177</v>
      </c>
      <c r="C80" s="11">
        <f>720+700</f>
        <v>1420</v>
      </c>
      <c r="D80" s="11" t="s">
        <v>459</v>
      </c>
      <c r="E80" s="11">
        <f t="shared" si="1"/>
        <v>2840</v>
      </c>
      <c r="F80" s="10" t="s">
        <v>80</v>
      </c>
      <c r="G80" s="8"/>
      <c r="H80" s="53"/>
    </row>
    <row r="81" spans="1:8" s="26" customFormat="1" ht="13.5" customHeight="1" x14ac:dyDescent="0.25">
      <c r="A81" s="5" t="s">
        <v>259</v>
      </c>
      <c r="B81" s="25" t="s">
        <v>509</v>
      </c>
      <c r="C81" s="11">
        <v>720</v>
      </c>
      <c r="D81" s="11" t="s">
        <v>460</v>
      </c>
      <c r="E81" s="11">
        <f t="shared" si="1"/>
        <v>1440</v>
      </c>
      <c r="F81" s="20" t="s">
        <v>123</v>
      </c>
      <c r="G81" s="8" t="s">
        <v>32</v>
      </c>
      <c r="H81" s="56"/>
    </row>
    <row r="82" spans="1:8" s="26" customFormat="1" ht="15" customHeight="1" x14ac:dyDescent="0.25">
      <c r="A82" s="5" t="s">
        <v>260</v>
      </c>
      <c r="B82" s="12" t="s">
        <v>317</v>
      </c>
      <c r="C82" s="11">
        <v>170</v>
      </c>
      <c r="D82" s="11" t="s">
        <v>423</v>
      </c>
      <c r="E82" s="11">
        <f t="shared" si="1"/>
        <v>340</v>
      </c>
      <c r="F82" s="10" t="s">
        <v>79</v>
      </c>
      <c r="G82" s="8" t="s">
        <v>32</v>
      </c>
      <c r="H82" s="57"/>
    </row>
    <row r="83" spans="1:8" s="1" customFormat="1" x14ac:dyDescent="0.25">
      <c r="A83" s="5" t="s">
        <v>261</v>
      </c>
      <c r="B83" s="12" t="s">
        <v>34</v>
      </c>
      <c r="C83" s="11">
        <v>630</v>
      </c>
      <c r="D83" s="11" t="s">
        <v>461</v>
      </c>
      <c r="E83" s="11">
        <f t="shared" si="1"/>
        <v>1260</v>
      </c>
      <c r="F83" s="10" t="s">
        <v>79</v>
      </c>
      <c r="G83" s="8" t="s">
        <v>32</v>
      </c>
      <c r="H83" s="53"/>
    </row>
    <row r="84" spans="1:8" s="1" customFormat="1" x14ac:dyDescent="0.25">
      <c r="A84" s="5" t="s">
        <v>262</v>
      </c>
      <c r="B84" s="12" t="s">
        <v>135</v>
      </c>
      <c r="C84" s="11">
        <f>630+265+130</f>
        <v>1025</v>
      </c>
      <c r="D84" s="11" t="s">
        <v>462</v>
      </c>
      <c r="E84" s="11">
        <f t="shared" si="1"/>
        <v>2050</v>
      </c>
      <c r="F84" s="10" t="s">
        <v>80</v>
      </c>
      <c r="G84" s="8"/>
      <c r="H84" s="53"/>
    </row>
    <row r="85" spans="1:8" s="1" customFormat="1" x14ac:dyDescent="0.25">
      <c r="A85" s="5" t="s">
        <v>263</v>
      </c>
      <c r="B85" s="12" t="s">
        <v>120</v>
      </c>
      <c r="C85" s="11">
        <v>70</v>
      </c>
      <c r="D85" s="11" t="s">
        <v>463</v>
      </c>
      <c r="E85" s="11">
        <f t="shared" si="1"/>
        <v>140</v>
      </c>
      <c r="F85" s="10" t="s">
        <v>80</v>
      </c>
      <c r="G85" s="8" t="s">
        <v>5</v>
      </c>
      <c r="H85" s="53"/>
    </row>
    <row r="86" spans="1:8" s="1" customFormat="1" x14ac:dyDescent="0.25">
      <c r="A86" s="5" t="s">
        <v>264</v>
      </c>
      <c r="B86" s="12" t="s">
        <v>100</v>
      </c>
      <c r="C86" s="11">
        <v>200</v>
      </c>
      <c r="D86" s="11" t="s">
        <v>424</v>
      </c>
      <c r="E86" s="11">
        <f t="shared" si="1"/>
        <v>400</v>
      </c>
      <c r="F86" s="10" t="s">
        <v>80</v>
      </c>
      <c r="G86" s="8" t="s">
        <v>5</v>
      </c>
      <c r="H86" s="53"/>
    </row>
    <row r="87" spans="1:8" s="1" customFormat="1" x14ac:dyDescent="0.25">
      <c r="A87" s="5" t="s">
        <v>265</v>
      </c>
      <c r="B87" s="12" t="s">
        <v>35</v>
      </c>
      <c r="C87" s="11">
        <v>280</v>
      </c>
      <c r="D87" s="11" t="s">
        <v>419</v>
      </c>
      <c r="E87" s="11">
        <f t="shared" si="1"/>
        <v>560</v>
      </c>
      <c r="F87" s="10" t="s">
        <v>81</v>
      </c>
      <c r="G87" s="8" t="s">
        <v>5</v>
      </c>
      <c r="H87" s="53"/>
    </row>
    <row r="88" spans="1:8" s="1" customFormat="1" x14ac:dyDescent="0.25">
      <c r="A88" s="5" t="s">
        <v>266</v>
      </c>
      <c r="B88" s="12" t="s">
        <v>36</v>
      </c>
      <c r="C88" s="11">
        <v>410</v>
      </c>
      <c r="D88" s="11" t="s">
        <v>464</v>
      </c>
      <c r="E88" s="11">
        <f t="shared" si="1"/>
        <v>820</v>
      </c>
      <c r="F88" s="10" t="s">
        <v>80</v>
      </c>
      <c r="G88" s="8" t="s">
        <v>5</v>
      </c>
      <c r="H88" s="53"/>
    </row>
    <row r="89" spans="1:8" s="14" customFormat="1" x14ac:dyDescent="0.25">
      <c r="A89" s="5" t="s">
        <v>267</v>
      </c>
      <c r="B89" s="9" t="s">
        <v>309</v>
      </c>
      <c r="C89" s="11">
        <v>340</v>
      </c>
      <c r="D89" s="11" t="s">
        <v>465</v>
      </c>
      <c r="E89" s="11">
        <f t="shared" si="1"/>
        <v>680</v>
      </c>
      <c r="F89" s="20" t="s">
        <v>82</v>
      </c>
      <c r="G89" s="8" t="s">
        <v>5</v>
      </c>
      <c r="H89" s="52"/>
    </row>
    <row r="90" spans="1:8" s="1" customFormat="1" x14ac:dyDescent="0.25">
      <c r="A90" s="5" t="s">
        <v>268</v>
      </c>
      <c r="B90" s="12" t="s">
        <v>37</v>
      </c>
      <c r="C90" s="11">
        <v>950</v>
      </c>
      <c r="D90" s="11" t="s">
        <v>466</v>
      </c>
      <c r="E90" s="11">
        <f t="shared" si="1"/>
        <v>1900</v>
      </c>
      <c r="F90" s="10" t="s">
        <v>80</v>
      </c>
      <c r="G90" s="8" t="s">
        <v>5</v>
      </c>
      <c r="H90" s="53"/>
    </row>
    <row r="91" spans="1:8" s="14" customFormat="1" ht="30" x14ac:dyDescent="0.25">
      <c r="A91" s="5" t="s">
        <v>269</v>
      </c>
      <c r="B91" s="22" t="s">
        <v>136</v>
      </c>
      <c r="C91" s="11">
        <v>330</v>
      </c>
      <c r="D91" s="11" t="s">
        <v>442</v>
      </c>
      <c r="E91" s="11">
        <f t="shared" si="1"/>
        <v>660</v>
      </c>
      <c r="F91" s="20" t="s">
        <v>181</v>
      </c>
      <c r="G91" s="8" t="s">
        <v>5</v>
      </c>
      <c r="H91" s="52"/>
    </row>
    <row r="92" spans="1:8" s="1" customFormat="1" x14ac:dyDescent="0.25">
      <c r="A92" s="5" t="s">
        <v>270</v>
      </c>
      <c r="B92" s="12" t="s">
        <v>107</v>
      </c>
      <c r="C92" s="11">
        <v>240</v>
      </c>
      <c r="D92" s="11" t="s">
        <v>441</v>
      </c>
      <c r="E92" s="11">
        <f t="shared" si="1"/>
        <v>480</v>
      </c>
      <c r="F92" s="10" t="s">
        <v>118</v>
      </c>
      <c r="G92" s="8" t="s">
        <v>5</v>
      </c>
      <c r="H92" s="53"/>
    </row>
    <row r="93" spans="1:8" s="1" customFormat="1" x14ac:dyDescent="0.25">
      <c r="A93" s="5" t="s">
        <v>271</v>
      </c>
      <c r="B93" s="12" t="s">
        <v>38</v>
      </c>
      <c r="C93" s="11">
        <v>350</v>
      </c>
      <c r="D93" s="11" t="s">
        <v>431</v>
      </c>
      <c r="E93" s="11">
        <f t="shared" si="1"/>
        <v>700</v>
      </c>
      <c r="F93" s="10" t="s">
        <v>81</v>
      </c>
      <c r="G93" s="8" t="s">
        <v>5</v>
      </c>
      <c r="H93" s="53"/>
    </row>
    <row r="94" spans="1:8" s="1" customFormat="1" x14ac:dyDescent="0.25">
      <c r="A94" s="5" t="s">
        <v>272</v>
      </c>
      <c r="B94" s="12" t="s">
        <v>39</v>
      </c>
      <c r="C94" s="11">
        <v>1180</v>
      </c>
      <c r="D94" s="11" t="s">
        <v>467</v>
      </c>
      <c r="E94" s="11">
        <f t="shared" si="1"/>
        <v>2360</v>
      </c>
      <c r="F94" s="10" t="s">
        <v>178</v>
      </c>
      <c r="G94" s="8" t="s">
        <v>5</v>
      </c>
      <c r="H94" s="53"/>
    </row>
    <row r="95" spans="1:8" s="1" customFormat="1" ht="15.75" customHeight="1" x14ac:dyDescent="0.25">
      <c r="A95" s="5" t="s">
        <v>273</v>
      </c>
      <c r="B95" s="9" t="s">
        <v>513</v>
      </c>
      <c r="C95" s="11">
        <v>220</v>
      </c>
      <c r="D95" s="11" t="s">
        <v>418</v>
      </c>
      <c r="E95" s="11">
        <f t="shared" si="1"/>
        <v>440</v>
      </c>
      <c r="F95" s="20" t="s">
        <v>118</v>
      </c>
      <c r="G95" s="8" t="s">
        <v>5</v>
      </c>
      <c r="H95" s="53"/>
    </row>
    <row r="96" spans="1:8" s="1" customFormat="1" ht="18" customHeight="1" x14ac:dyDescent="0.25">
      <c r="A96" s="5" t="s">
        <v>274</v>
      </c>
      <c r="B96" s="12" t="s">
        <v>137</v>
      </c>
      <c r="C96" s="11">
        <v>220</v>
      </c>
      <c r="D96" s="11" t="s">
        <v>418</v>
      </c>
      <c r="E96" s="11">
        <f>C96*4</f>
        <v>880</v>
      </c>
      <c r="F96" s="10" t="s">
        <v>315</v>
      </c>
      <c r="G96" s="8"/>
      <c r="H96" s="53"/>
    </row>
    <row r="97" spans="1:8" s="1" customFormat="1" x14ac:dyDescent="0.25">
      <c r="A97" s="5" t="s">
        <v>275</v>
      </c>
      <c r="B97" s="12" t="s">
        <v>138</v>
      </c>
      <c r="C97" s="11">
        <v>870</v>
      </c>
      <c r="D97" s="11" t="s">
        <v>434</v>
      </c>
      <c r="E97" s="11">
        <f t="shared" si="1"/>
        <v>1740</v>
      </c>
      <c r="F97" s="10" t="s">
        <v>80</v>
      </c>
      <c r="G97" s="8" t="s">
        <v>5</v>
      </c>
      <c r="H97" s="53"/>
    </row>
    <row r="98" spans="1:8" s="1" customFormat="1" ht="18" customHeight="1" x14ac:dyDescent="0.25">
      <c r="A98" s="5" t="s">
        <v>276</v>
      </c>
      <c r="B98" s="9" t="s">
        <v>95</v>
      </c>
      <c r="C98" s="11">
        <v>500</v>
      </c>
      <c r="D98" s="11" t="s">
        <v>468</v>
      </c>
      <c r="E98" s="11">
        <f t="shared" si="1"/>
        <v>1000</v>
      </c>
      <c r="F98" s="20" t="s">
        <v>179</v>
      </c>
      <c r="G98" s="8" t="s">
        <v>5</v>
      </c>
      <c r="H98" s="53"/>
    </row>
    <row r="99" spans="1:8" s="14" customFormat="1" ht="30" x14ac:dyDescent="0.25">
      <c r="A99" s="5" t="s">
        <v>277</v>
      </c>
      <c r="B99" s="22" t="s">
        <v>139</v>
      </c>
      <c r="C99" s="11">
        <v>500</v>
      </c>
      <c r="D99" s="11" t="s">
        <v>468</v>
      </c>
      <c r="E99" s="11">
        <f t="shared" si="1"/>
        <v>1000</v>
      </c>
      <c r="F99" s="20" t="s">
        <v>80</v>
      </c>
      <c r="G99" s="48"/>
      <c r="H99" s="52"/>
    </row>
    <row r="100" spans="1:8" s="1" customFormat="1" x14ac:dyDescent="0.25">
      <c r="A100" s="5" t="s">
        <v>278</v>
      </c>
      <c r="B100" s="12" t="s">
        <v>140</v>
      </c>
      <c r="C100" s="11">
        <v>695</v>
      </c>
      <c r="D100" s="11" t="s">
        <v>469</v>
      </c>
      <c r="E100" s="11">
        <f t="shared" si="1"/>
        <v>1390</v>
      </c>
      <c r="F100" s="10" t="s">
        <v>80</v>
      </c>
      <c r="G100" s="8" t="s">
        <v>5</v>
      </c>
      <c r="H100" s="53"/>
    </row>
    <row r="101" spans="1:8" s="1" customFormat="1" x14ac:dyDescent="0.25">
      <c r="A101" s="5" t="s">
        <v>279</v>
      </c>
      <c r="B101" s="12" t="s">
        <v>105</v>
      </c>
      <c r="C101" s="11">
        <v>70</v>
      </c>
      <c r="D101" s="11" t="s">
        <v>463</v>
      </c>
      <c r="E101" s="11">
        <f t="shared" si="1"/>
        <v>140</v>
      </c>
      <c r="F101" s="10" t="s">
        <v>80</v>
      </c>
      <c r="G101" s="8" t="s">
        <v>5</v>
      </c>
      <c r="H101" s="53"/>
    </row>
    <row r="102" spans="1:8" s="1" customFormat="1" x14ac:dyDescent="0.25">
      <c r="A102" s="5" t="s">
        <v>280</v>
      </c>
      <c r="B102" s="12" t="s">
        <v>104</v>
      </c>
      <c r="C102" s="11">
        <v>100</v>
      </c>
      <c r="D102" s="11" t="s">
        <v>422</v>
      </c>
      <c r="E102" s="11">
        <f t="shared" si="1"/>
        <v>200</v>
      </c>
      <c r="F102" s="10" t="s">
        <v>80</v>
      </c>
      <c r="G102" s="8" t="s">
        <v>5</v>
      </c>
      <c r="H102" s="53"/>
    </row>
    <row r="103" spans="1:8" s="1" customFormat="1" x14ac:dyDescent="0.25">
      <c r="A103" s="5" t="s">
        <v>281</v>
      </c>
      <c r="B103" s="12" t="s">
        <v>141</v>
      </c>
      <c r="C103" s="11">
        <v>100</v>
      </c>
      <c r="D103" s="11" t="s">
        <v>422</v>
      </c>
      <c r="E103" s="11">
        <f t="shared" si="1"/>
        <v>200</v>
      </c>
      <c r="F103" s="10" t="s">
        <v>80</v>
      </c>
      <c r="G103" s="8" t="s">
        <v>5</v>
      </c>
      <c r="H103" s="53"/>
    </row>
    <row r="104" spans="1:8" s="1" customFormat="1" ht="18" customHeight="1" x14ac:dyDescent="0.25">
      <c r="A104" s="5" t="s">
        <v>282</v>
      </c>
      <c r="B104" s="9" t="s">
        <v>44</v>
      </c>
      <c r="C104" s="11">
        <v>290</v>
      </c>
      <c r="D104" s="11" t="s">
        <v>452</v>
      </c>
      <c r="E104" s="11">
        <f t="shared" si="1"/>
        <v>580</v>
      </c>
      <c r="F104" s="20" t="s">
        <v>80</v>
      </c>
      <c r="G104" s="8" t="s">
        <v>5</v>
      </c>
      <c r="H104" s="53"/>
    </row>
    <row r="105" spans="1:8" s="1" customFormat="1" ht="15.75" customHeight="1" x14ac:dyDescent="0.25">
      <c r="A105" s="5" t="s">
        <v>283</v>
      </c>
      <c r="B105" s="9" t="s">
        <v>96</v>
      </c>
      <c r="C105" s="11">
        <v>290</v>
      </c>
      <c r="D105" s="11" t="s">
        <v>452</v>
      </c>
      <c r="E105" s="11">
        <f t="shared" si="1"/>
        <v>580</v>
      </c>
      <c r="F105" s="20" t="s">
        <v>80</v>
      </c>
      <c r="G105" s="8" t="s">
        <v>5</v>
      </c>
      <c r="H105" s="52"/>
    </row>
    <row r="106" spans="1:8" s="1" customFormat="1" x14ac:dyDescent="0.25">
      <c r="A106" s="5" t="s">
        <v>284</v>
      </c>
      <c r="B106" s="12" t="s">
        <v>43</v>
      </c>
      <c r="C106" s="11">
        <v>550</v>
      </c>
      <c r="D106" s="11" t="s">
        <v>470</v>
      </c>
      <c r="E106" s="11">
        <f t="shared" si="1"/>
        <v>1100</v>
      </c>
      <c r="F106" s="10" t="s">
        <v>80</v>
      </c>
      <c r="G106" s="13" t="s">
        <v>5</v>
      </c>
      <c r="H106" s="53"/>
    </row>
    <row r="107" spans="1:8" s="1" customFormat="1" x14ac:dyDescent="0.25">
      <c r="A107" s="5" t="s">
        <v>285</v>
      </c>
      <c r="B107" s="12" t="s">
        <v>119</v>
      </c>
      <c r="C107" s="11">
        <v>140</v>
      </c>
      <c r="D107" s="11" t="s">
        <v>471</v>
      </c>
      <c r="E107" s="11">
        <f t="shared" si="1"/>
        <v>280</v>
      </c>
      <c r="F107" s="10" t="s">
        <v>80</v>
      </c>
      <c r="G107" s="8" t="s">
        <v>5</v>
      </c>
      <c r="H107" s="53"/>
    </row>
    <row r="108" spans="1:8" s="1" customFormat="1" x14ac:dyDescent="0.25">
      <c r="A108" s="5" t="s">
        <v>286</v>
      </c>
      <c r="B108" s="12" t="s">
        <v>45</v>
      </c>
      <c r="C108" s="11">
        <v>100</v>
      </c>
      <c r="D108" s="11" t="s">
        <v>422</v>
      </c>
      <c r="E108" s="11">
        <f t="shared" si="1"/>
        <v>200</v>
      </c>
      <c r="F108" s="10" t="s">
        <v>80</v>
      </c>
      <c r="G108" s="8" t="s">
        <v>5</v>
      </c>
      <c r="H108" s="53"/>
    </row>
    <row r="109" spans="1:8" s="1" customFormat="1" x14ac:dyDescent="0.25">
      <c r="A109" s="5" t="s">
        <v>287</v>
      </c>
      <c r="B109" s="12" t="s">
        <v>46</v>
      </c>
      <c r="C109" s="11">
        <v>240</v>
      </c>
      <c r="D109" s="11" t="s">
        <v>441</v>
      </c>
      <c r="E109" s="11">
        <f t="shared" si="1"/>
        <v>480</v>
      </c>
      <c r="F109" s="10" t="s">
        <v>80</v>
      </c>
      <c r="G109" s="8" t="s">
        <v>5</v>
      </c>
      <c r="H109" s="53"/>
    </row>
    <row r="110" spans="1:8" s="1" customFormat="1" x14ac:dyDescent="0.25">
      <c r="A110" s="5" t="s">
        <v>288</v>
      </c>
      <c r="B110" s="12" t="s">
        <v>47</v>
      </c>
      <c r="C110" s="11">
        <v>130</v>
      </c>
      <c r="D110" s="11" t="s">
        <v>472</v>
      </c>
      <c r="E110" s="11">
        <f t="shared" si="1"/>
        <v>260</v>
      </c>
      <c r="F110" s="10" t="s">
        <v>80</v>
      </c>
      <c r="G110" s="8" t="s">
        <v>5</v>
      </c>
      <c r="H110" s="53"/>
    </row>
    <row r="111" spans="1:8" s="1" customFormat="1" x14ac:dyDescent="0.25">
      <c r="A111" s="5" t="s">
        <v>289</v>
      </c>
      <c r="B111" s="12" t="s">
        <v>48</v>
      </c>
      <c r="C111" s="11">
        <v>310</v>
      </c>
      <c r="D111" s="11" t="s">
        <v>413</v>
      </c>
      <c r="E111" s="11">
        <f t="shared" si="1"/>
        <v>620</v>
      </c>
      <c r="F111" s="10" t="s">
        <v>80</v>
      </c>
      <c r="G111" s="8" t="s">
        <v>5</v>
      </c>
      <c r="H111" s="53"/>
    </row>
    <row r="112" spans="1:8" s="1" customFormat="1" x14ac:dyDescent="0.25">
      <c r="A112" s="5" t="s">
        <v>290</v>
      </c>
      <c r="B112" s="12" t="s">
        <v>49</v>
      </c>
      <c r="C112" s="11">
        <v>200</v>
      </c>
      <c r="D112" s="11" t="s">
        <v>424</v>
      </c>
      <c r="E112" s="11">
        <f t="shared" si="1"/>
        <v>400</v>
      </c>
      <c r="F112" s="10" t="s">
        <v>80</v>
      </c>
      <c r="G112" s="8" t="s">
        <v>5</v>
      </c>
      <c r="H112" s="53"/>
    </row>
    <row r="113" spans="1:8" s="1" customFormat="1" x14ac:dyDescent="0.25">
      <c r="A113" s="5" t="s">
        <v>291</v>
      </c>
      <c r="B113" s="12" t="s">
        <v>50</v>
      </c>
      <c r="C113" s="11">
        <v>180</v>
      </c>
      <c r="D113" s="11" t="s">
        <v>473</v>
      </c>
      <c r="E113" s="11">
        <f t="shared" si="1"/>
        <v>360</v>
      </c>
      <c r="F113" s="10" t="s">
        <v>80</v>
      </c>
      <c r="G113" s="8" t="s">
        <v>5</v>
      </c>
      <c r="H113" s="53"/>
    </row>
    <row r="114" spans="1:8" s="1" customFormat="1" x14ac:dyDescent="0.25">
      <c r="A114" s="5" t="s">
        <v>292</v>
      </c>
      <c r="B114" s="12" t="s">
        <v>51</v>
      </c>
      <c r="C114" s="11">
        <v>200</v>
      </c>
      <c r="D114" s="11" t="s">
        <v>424</v>
      </c>
      <c r="E114" s="11">
        <f t="shared" si="1"/>
        <v>400</v>
      </c>
      <c r="F114" s="10" t="s">
        <v>80</v>
      </c>
      <c r="G114" s="8" t="s">
        <v>5</v>
      </c>
      <c r="H114" s="53"/>
    </row>
    <row r="115" spans="1:8" s="1" customFormat="1" x14ac:dyDescent="0.25">
      <c r="A115" s="5" t="s">
        <v>293</v>
      </c>
      <c r="B115" s="9" t="s">
        <v>52</v>
      </c>
      <c r="C115" s="11">
        <f>250+105</f>
        <v>355</v>
      </c>
      <c r="D115" s="11" t="s">
        <v>474</v>
      </c>
      <c r="E115" s="11">
        <f t="shared" si="1"/>
        <v>710</v>
      </c>
      <c r="F115" s="19" t="s">
        <v>118</v>
      </c>
      <c r="G115" s="8" t="s">
        <v>5</v>
      </c>
      <c r="H115" s="53"/>
    </row>
    <row r="116" spans="1:8" s="1" customFormat="1" x14ac:dyDescent="0.25">
      <c r="A116" s="5" t="s">
        <v>294</v>
      </c>
      <c r="B116" s="12" t="s">
        <v>142</v>
      </c>
      <c r="C116" s="11">
        <v>110</v>
      </c>
      <c r="D116" s="11" t="s">
        <v>421</v>
      </c>
      <c r="E116" s="11">
        <f t="shared" si="1"/>
        <v>220</v>
      </c>
      <c r="F116" s="10" t="s">
        <v>80</v>
      </c>
      <c r="G116" s="8" t="s">
        <v>5</v>
      </c>
      <c r="H116" s="53"/>
    </row>
    <row r="117" spans="1:8" s="1" customFormat="1" x14ac:dyDescent="0.25">
      <c r="A117" s="5" t="s">
        <v>295</v>
      </c>
      <c r="B117" s="12" t="s">
        <v>40</v>
      </c>
      <c r="C117" s="11">
        <v>190</v>
      </c>
      <c r="D117" s="11" t="s">
        <v>458</v>
      </c>
      <c r="E117" s="11">
        <f t="shared" si="1"/>
        <v>380</v>
      </c>
      <c r="F117" s="10" t="s">
        <v>80</v>
      </c>
      <c r="G117" s="8" t="s">
        <v>5</v>
      </c>
      <c r="H117" s="53"/>
    </row>
    <row r="118" spans="1:8" s="1" customFormat="1" x14ac:dyDescent="0.25">
      <c r="A118" s="5" t="s">
        <v>296</v>
      </c>
      <c r="B118" s="12" t="s">
        <v>41</v>
      </c>
      <c r="C118" s="11">
        <v>400</v>
      </c>
      <c r="D118" s="11" t="s">
        <v>420</v>
      </c>
      <c r="E118" s="11">
        <f t="shared" si="1"/>
        <v>800</v>
      </c>
      <c r="F118" s="10" t="s">
        <v>80</v>
      </c>
      <c r="G118" s="8" t="s">
        <v>5</v>
      </c>
      <c r="H118" s="53"/>
    </row>
    <row r="119" spans="1:8" s="1" customFormat="1" x14ac:dyDescent="0.25">
      <c r="A119" s="5" t="s">
        <v>297</v>
      </c>
      <c r="B119" s="9" t="s">
        <v>42</v>
      </c>
      <c r="C119" s="11">
        <v>380</v>
      </c>
      <c r="D119" s="11" t="s">
        <v>475</v>
      </c>
      <c r="E119" s="11">
        <f t="shared" si="1"/>
        <v>760</v>
      </c>
      <c r="F119" s="20" t="s">
        <v>80</v>
      </c>
      <c r="G119" s="8" t="s">
        <v>5</v>
      </c>
      <c r="H119" s="52"/>
    </row>
    <row r="120" spans="1:8" s="1" customFormat="1" x14ac:dyDescent="0.25">
      <c r="A120" s="5" t="s">
        <v>298</v>
      </c>
      <c r="B120" s="12" t="s">
        <v>510</v>
      </c>
      <c r="C120" s="11">
        <v>2200</v>
      </c>
      <c r="D120" s="11" t="s">
        <v>501</v>
      </c>
      <c r="E120" s="11">
        <f t="shared" si="1"/>
        <v>4400</v>
      </c>
      <c r="F120" s="10" t="s">
        <v>79</v>
      </c>
      <c r="G120" s="13" t="s">
        <v>32</v>
      </c>
      <c r="H120" s="53"/>
    </row>
    <row r="121" spans="1:8" s="14" customFormat="1" ht="30" x14ac:dyDescent="0.25">
      <c r="A121" s="5" t="s">
        <v>299</v>
      </c>
      <c r="B121" s="22" t="s">
        <v>144</v>
      </c>
      <c r="C121" s="11">
        <v>1360</v>
      </c>
      <c r="D121" s="11" t="s">
        <v>476</v>
      </c>
      <c r="E121" s="11">
        <f t="shared" si="1"/>
        <v>2720</v>
      </c>
      <c r="F121" s="20" t="s">
        <v>80</v>
      </c>
      <c r="G121" s="8"/>
      <c r="H121" s="52"/>
    </row>
    <row r="122" spans="1:8" s="26" customFormat="1" ht="30" x14ac:dyDescent="0.25">
      <c r="A122" s="5" t="s">
        <v>300</v>
      </c>
      <c r="B122" s="24" t="s">
        <v>143</v>
      </c>
      <c r="C122" s="11">
        <v>1390</v>
      </c>
      <c r="D122" s="11" t="s">
        <v>477</v>
      </c>
      <c r="E122" s="11">
        <f t="shared" si="1"/>
        <v>2780</v>
      </c>
      <c r="F122" s="20" t="s">
        <v>80</v>
      </c>
      <c r="G122" s="8"/>
      <c r="H122" s="58"/>
    </row>
    <row r="123" spans="1:8" s="1" customFormat="1" x14ac:dyDescent="0.25">
      <c r="A123" s="5" t="s">
        <v>301</v>
      </c>
      <c r="B123" s="12" t="s">
        <v>307</v>
      </c>
      <c r="C123" s="11">
        <v>80</v>
      </c>
      <c r="D123" s="11" t="s">
        <v>428</v>
      </c>
      <c r="E123" s="11">
        <f t="shared" si="1"/>
        <v>160</v>
      </c>
      <c r="F123" s="10" t="s">
        <v>181</v>
      </c>
      <c r="G123" s="13" t="s">
        <v>5</v>
      </c>
      <c r="H123" s="12"/>
    </row>
    <row r="124" spans="1:8" s="1" customFormat="1" x14ac:dyDescent="0.25">
      <c r="A124" s="5" t="s">
        <v>302</v>
      </c>
      <c r="B124" s="12" t="s">
        <v>306</v>
      </c>
      <c r="C124" s="11">
        <v>310</v>
      </c>
      <c r="D124" s="11" t="s">
        <v>413</v>
      </c>
      <c r="E124" s="11">
        <f t="shared" si="1"/>
        <v>620</v>
      </c>
      <c r="F124" s="10" t="s">
        <v>305</v>
      </c>
      <c r="G124" s="13" t="s">
        <v>5</v>
      </c>
      <c r="H124" s="12"/>
    </row>
    <row r="125" spans="1:8" s="1" customFormat="1" x14ac:dyDescent="0.25">
      <c r="A125" s="5" t="s">
        <v>303</v>
      </c>
      <c r="B125" s="12" t="s">
        <v>314</v>
      </c>
      <c r="C125" s="11">
        <v>370</v>
      </c>
      <c r="D125" s="11" t="s">
        <v>478</v>
      </c>
      <c r="E125" s="11">
        <f t="shared" si="1"/>
        <v>740</v>
      </c>
      <c r="F125" s="10" t="s">
        <v>82</v>
      </c>
      <c r="G125" s="13" t="s">
        <v>7</v>
      </c>
      <c r="H125" s="12"/>
    </row>
    <row r="126" spans="1:8" s="1" customFormat="1" x14ac:dyDescent="0.25">
      <c r="A126" s="93" t="s">
        <v>504</v>
      </c>
      <c r="B126" s="94"/>
      <c r="C126" s="39">
        <f>SUM(C6:C125)</f>
        <v>55706</v>
      </c>
      <c r="D126" s="39">
        <f>C126*2</f>
        <v>111412</v>
      </c>
      <c r="E126" s="39">
        <f>SUM(E6:E125)</f>
        <v>114132</v>
      </c>
      <c r="F126" s="35"/>
      <c r="G126" s="36"/>
      <c r="H126" s="59"/>
    </row>
    <row r="127" spans="1:8" s="1" customFormat="1" x14ac:dyDescent="0.25">
      <c r="A127" s="43" t="s">
        <v>53</v>
      </c>
      <c r="B127" s="44"/>
      <c r="C127" s="44"/>
      <c r="D127" s="44"/>
      <c r="E127" s="44"/>
      <c r="F127" s="44"/>
      <c r="G127" s="44"/>
      <c r="H127" s="45"/>
    </row>
    <row r="128" spans="1:8" s="1" customFormat="1" x14ac:dyDescent="0.25">
      <c r="A128" s="2" t="s">
        <v>304</v>
      </c>
      <c r="B128" s="12" t="s">
        <v>54</v>
      </c>
      <c r="C128" s="11">
        <v>1780</v>
      </c>
      <c r="D128" s="11" t="s">
        <v>479</v>
      </c>
      <c r="E128" s="11">
        <f t="shared" ref="E128:E135" si="2">C128*2</f>
        <v>3560</v>
      </c>
      <c r="F128" s="10" t="s">
        <v>521</v>
      </c>
      <c r="G128" s="13" t="s">
        <v>32</v>
      </c>
      <c r="H128" s="12"/>
    </row>
    <row r="129" spans="1:8" s="1" customFormat="1" x14ac:dyDescent="0.25">
      <c r="A129" s="2" t="s">
        <v>308</v>
      </c>
      <c r="B129" s="12" t="s">
        <v>148</v>
      </c>
      <c r="C129" s="11">
        <f>1780-340</f>
        <v>1440</v>
      </c>
      <c r="D129" s="11" t="s">
        <v>409</v>
      </c>
      <c r="E129" s="11">
        <f t="shared" si="2"/>
        <v>2880</v>
      </c>
      <c r="F129" s="10" t="s">
        <v>80</v>
      </c>
      <c r="G129" s="13"/>
      <c r="H129" s="12"/>
    </row>
    <row r="130" spans="1:8" s="1" customFormat="1" x14ac:dyDescent="0.25">
      <c r="A130" s="2" t="s">
        <v>313</v>
      </c>
      <c r="B130" s="12" t="s">
        <v>55</v>
      </c>
      <c r="C130" s="11">
        <v>300</v>
      </c>
      <c r="D130" s="11" t="s">
        <v>480</v>
      </c>
      <c r="E130" s="11">
        <f t="shared" si="2"/>
        <v>600</v>
      </c>
      <c r="F130" s="10" t="s">
        <v>403</v>
      </c>
      <c r="G130" s="13" t="s">
        <v>5</v>
      </c>
      <c r="H130" s="12"/>
    </row>
    <row r="131" spans="1:8" s="14" customFormat="1" ht="30" x14ac:dyDescent="0.25">
      <c r="A131" s="2" t="s">
        <v>320</v>
      </c>
      <c r="B131" s="9" t="s">
        <v>42</v>
      </c>
      <c r="C131" s="11">
        <v>864</v>
      </c>
      <c r="D131" s="11" t="s">
        <v>481</v>
      </c>
      <c r="E131" s="11">
        <f t="shared" si="2"/>
        <v>1728</v>
      </c>
      <c r="F131" s="47" t="s">
        <v>402</v>
      </c>
      <c r="G131" s="8" t="s">
        <v>5</v>
      </c>
      <c r="H131" s="9"/>
    </row>
    <row r="132" spans="1:8" s="1" customFormat="1" x14ac:dyDescent="0.25">
      <c r="A132" s="2" t="s">
        <v>321</v>
      </c>
      <c r="B132" s="12" t="s">
        <v>41</v>
      </c>
      <c r="C132" s="11">
        <v>440</v>
      </c>
      <c r="D132" s="11" t="s">
        <v>482</v>
      </c>
      <c r="E132" s="11">
        <f t="shared" si="2"/>
        <v>880</v>
      </c>
      <c r="F132" s="10" t="s">
        <v>79</v>
      </c>
      <c r="G132" s="13" t="s">
        <v>5</v>
      </c>
      <c r="H132" s="12"/>
    </row>
    <row r="133" spans="1:8" s="1" customFormat="1" x14ac:dyDescent="0.25">
      <c r="A133" s="2" t="s">
        <v>322</v>
      </c>
      <c r="B133" s="12" t="s">
        <v>9</v>
      </c>
      <c r="C133" s="11">
        <v>380</v>
      </c>
      <c r="D133" s="11" t="s">
        <v>475</v>
      </c>
      <c r="E133" s="11">
        <f t="shared" si="2"/>
        <v>760</v>
      </c>
      <c r="F133" s="10" t="s">
        <v>79</v>
      </c>
      <c r="G133" s="13" t="s">
        <v>5</v>
      </c>
      <c r="H133" s="12"/>
    </row>
    <row r="134" spans="1:8" s="1" customFormat="1" x14ac:dyDescent="0.25">
      <c r="A134" s="2" t="s">
        <v>323</v>
      </c>
      <c r="B134" s="12" t="s">
        <v>31</v>
      </c>
      <c r="C134" s="11">
        <v>470</v>
      </c>
      <c r="D134" s="11" t="s">
        <v>483</v>
      </c>
      <c r="E134" s="11">
        <f t="shared" si="2"/>
        <v>940</v>
      </c>
      <c r="F134" s="10" t="s">
        <v>520</v>
      </c>
      <c r="G134" s="13" t="s">
        <v>5</v>
      </c>
      <c r="H134" s="12"/>
    </row>
    <row r="135" spans="1:8" s="1" customFormat="1" x14ac:dyDescent="0.25">
      <c r="A135" s="2" t="s">
        <v>324</v>
      </c>
      <c r="B135" s="12" t="s">
        <v>17</v>
      </c>
      <c r="C135" s="11">
        <v>170</v>
      </c>
      <c r="D135" s="11" t="s">
        <v>423</v>
      </c>
      <c r="E135" s="11">
        <f t="shared" si="2"/>
        <v>340</v>
      </c>
      <c r="F135" s="10" t="s">
        <v>89</v>
      </c>
      <c r="G135" s="13" t="s">
        <v>5</v>
      </c>
      <c r="H135" s="12"/>
    </row>
    <row r="136" spans="1:8" s="1" customFormat="1" x14ac:dyDescent="0.25">
      <c r="A136" s="93" t="s">
        <v>504</v>
      </c>
      <c r="B136" s="94"/>
      <c r="C136" s="39">
        <f>SUM(C128:C135)</f>
        <v>5844</v>
      </c>
      <c r="D136" s="39">
        <f>C136*2</f>
        <v>11688</v>
      </c>
      <c r="E136" s="39">
        <f>SUM(E128:E135)</f>
        <v>11688</v>
      </c>
      <c r="F136" s="35"/>
      <c r="G136" s="36"/>
      <c r="H136" s="59"/>
    </row>
    <row r="137" spans="1:8" s="1" customFormat="1" x14ac:dyDescent="0.25">
      <c r="A137" s="43" t="s">
        <v>56</v>
      </c>
      <c r="B137" s="44"/>
      <c r="C137" s="44"/>
      <c r="D137" s="44"/>
      <c r="E137" s="44"/>
      <c r="F137" s="44"/>
      <c r="G137" s="44"/>
      <c r="H137" s="45"/>
    </row>
    <row r="138" spans="1:8" s="1" customFormat="1" x14ac:dyDescent="0.25">
      <c r="A138" s="2" t="s">
        <v>325</v>
      </c>
      <c r="B138" s="12" t="s">
        <v>57</v>
      </c>
      <c r="C138" s="11">
        <v>450</v>
      </c>
      <c r="D138" s="11" t="s">
        <v>453</v>
      </c>
      <c r="E138" s="11">
        <f>C138*2</f>
        <v>900</v>
      </c>
      <c r="F138" s="10" t="s">
        <v>81</v>
      </c>
      <c r="G138" s="13" t="s">
        <v>5</v>
      </c>
      <c r="H138" s="55"/>
    </row>
    <row r="139" spans="1:8" s="1" customFormat="1" x14ac:dyDescent="0.25">
      <c r="A139" s="2" t="s">
        <v>326</v>
      </c>
      <c r="B139" s="12" t="s">
        <v>151</v>
      </c>
      <c r="C139" s="11">
        <v>390</v>
      </c>
      <c r="D139" s="11" t="s">
        <v>485</v>
      </c>
      <c r="E139" s="11">
        <f t="shared" ref="E139:E162" si="3">C139*2</f>
        <v>780</v>
      </c>
      <c r="F139" s="10" t="s">
        <v>81</v>
      </c>
      <c r="G139" s="13" t="s">
        <v>5</v>
      </c>
      <c r="H139" s="55"/>
    </row>
    <row r="140" spans="1:8" s="1" customFormat="1" x14ac:dyDescent="0.25">
      <c r="A140" s="2" t="s">
        <v>327</v>
      </c>
      <c r="B140" s="12" t="s">
        <v>58</v>
      </c>
      <c r="C140" s="11">
        <v>470</v>
      </c>
      <c r="D140" s="11" t="s">
        <v>483</v>
      </c>
      <c r="E140" s="11">
        <f t="shared" si="3"/>
        <v>940</v>
      </c>
      <c r="F140" s="10" t="s">
        <v>80</v>
      </c>
      <c r="G140" s="13" t="s">
        <v>5</v>
      </c>
      <c r="H140" s="55"/>
    </row>
    <row r="141" spans="1:8" s="1" customFormat="1" x14ac:dyDescent="0.25">
      <c r="A141" s="2" t="s">
        <v>328</v>
      </c>
      <c r="B141" s="12" t="s">
        <v>59</v>
      </c>
      <c r="C141" s="11">
        <v>250</v>
      </c>
      <c r="D141" s="11" t="s">
        <v>435</v>
      </c>
      <c r="E141" s="11">
        <f t="shared" si="3"/>
        <v>500</v>
      </c>
      <c r="F141" s="10" t="s">
        <v>81</v>
      </c>
      <c r="G141" s="13" t="s">
        <v>5</v>
      </c>
      <c r="H141" s="55"/>
    </row>
    <row r="142" spans="1:8" s="1" customFormat="1" x14ac:dyDescent="0.25">
      <c r="A142" s="2" t="s">
        <v>329</v>
      </c>
      <c r="B142" s="9" t="s">
        <v>60</v>
      </c>
      <c r="C142" s="11">
        <v>480</v>
      </c>
      <c r="D142" s="11" t="s">
        <v>484</v>
      </c>
      <c r="E142" s="11">
        <f t="shared" si="3"/>
        <v>960</v>
      </c>
      <c r="F142" s="10" t="s">
        <v>353</v>
      </c>
      <c r="G142" s="13" t="s">
        <v>5</v>
      </c>
      <c r="H142" s="57"/>
    </row>
    <row r="143" spans="1:8" s="1" customFormat="1" x14ac:dyDescent="0.25">
      <c r="A143" s="2" t="s">
        <v>330</v>
      </c>
      <c r="B143" s="12" t="s">
        <v>149</v>
      </c>
      <c r="C143" s="11">
        <v>480</v>
      </c>
      <c r="D143" s="11" t="s">
        <v>484</v>
      </c>
      <c r="E143" s="11">
        <f t="shared" si="3"/>
        <v>960</v>
      </c>
      <c r="F143" s="10" t="s">
        <v>80</v>
      </c>
      <c r="G143" s="13"/>
      <c r="H143" s="57"/>
    </row>
    <row r="144" spans="1:8" s="1" customFormat="1" x14ac:dyDescent="0.25">
      <c r="A144" s="2" t="s">
        <v>331</v>
      </c>
      <c r="B144" s="9" t="s">
        <v>61</v>
      </c>
      <c r="C144" s="11">
        <v>450</v>
      </c>
      <c r="D144" s="11" t="s">
        <v>453</v>
      </c>
      <c r="E144" s="11">
        <f t="shared" si="3"/>
        <v>900</v>
      </c>
      <c r="F144" s="20" t="s">
        <v>80</v>
      </c>
      <c r="G144" s="13" t="s">
        <v>5</v>
      </c>
      <c r="H144" s="57"/>
    </row>
    <row r="145" spans="1:8" s="1" customFormat="1" x14ac:dyDescent="0.25">
      <c r="A145" s="2" t="s">
        <v>332</v>
      </c>
      <c r="B145" s="12" t="s">
        <v>62</v>
      </c>
      <c r="C145" s="11">
        <v>400</v>
      </c>
      <c r="D145" s="11" t="s">
        <v>420</v>
      </c>
      <c r="E145" s="11">
        <f t="shared" si="3"/>
        <v>800</v>
      </c>
      <c r="F145" s="10" t="s">
        <v>81</v>
      </c>
      <c r="G145" s="13" t="s">
        <v>5</v>
      </c>
      <c r="H145" s="55"/>
    </row>
    <row r="146" spans="1:8" s="1" customFormat="1" x14ac:dyDescent="0.25">
      <c r="A146" s="2" t="s">
        <v>333</v>
      </c>
      <c r="B146" s="12" t="s">
        <v>23</v>
      </c>
      <c r="C146" s="11">
        <v>480</v>
      </c>
      <c r="D146" s="11" t="s">
        <v>484</v>
      </c>
      <c r="E146" s="11">
        <f t="shared" si="3"/>
        <v>960</v>
      </c>
      <c r="F146" s="10" t="s">
        <v>81</v>
      </c>
      <c r="G146" s="13" t="s">
        <v>5</v>
      </c>
      <c r="H146" s="55"/>
    </row>
    <row r="147" spans="1:8" s="1" customFormat="1" x14ac:dyDescent="0.25">
      <c r="A147" s="2" t="s">
        <v>334</v>
      </c>
      <c r="B147" s="12" t="s">
        <v>19</v>
      </c>
      <c r="C147" s="11">
        <v>480</v>
      </c>
      <c r="D147" s="11" t="s">
        <v>484</v>
      </c>
      <c r="E147" s="11">
        <f t="shared" si="3"/>
        <v>960</v>
      </c>
      <c r="F147" s="10" t="s">
        <v>81</v>
      </c>
      <c r="G147" s="13" t="s">
        <v>5</v>
      </c>
      <c r="H147" s="55"/>
    </row>
    <row r="148" spans="1:8" s="1" customFormat="1" x14ac:dyDescent="0.25">
      <c r="A148" s="2" t="s">
        <v>335</v>
      </c>
      <c r="B148" s="12" t="s">
        <v>63</v>
      </c>
      <c r="C148" s="11">
        <v>500</v>
      </c>
      <c r="D148" s="11" t="s">
        <v>468</v>
      </c>
      <c r="E148" s="11">
        <f t="shared" si="3"/>
        <v>1000</v>
      </c>
      <c r="F148" s="10" t="s">
        <v>81</v>
      </c>
      <c r="G148" s="13" t="s">
        <v>5</v>
      </c>
      <c r="H148" s="55"/>
    </row>
    <row r="149" spans="1:8" s="1" customFormat="1" x14ac:dyDescent="0.25">
      <c r="A149" s="2" t="s">
        <v>336</v>
      </c>
      <c r="B149" s="12" t="s">
        <v>24</v>
      </c>
      <c r="C149" s="11">
        <v>260</v>
      </c>
      <c r="D149" s="11" t="s">
        <v>429</v>
      </c>
      <c r="E149" s="11">
        <f t="shared" si="3"/>
        <v>520</v>
      </c>
      <c r="F149" s="10" t="s">
        <v>81</v>
      </c>
      <c r="G149" s="13" t="s">
        <v>5</v>
      </c>
      <c r="H149" s="55"/>
    </row>
    <row r="150" spans="1:8" s="14" customFormat="1" x14ac:dyDescent="0.25">
      <c r="A150" s="2" t="s">
        <v>337</v>
      </c>
      <c r="B150" s="9" t="s">
        <v>24</v>
      </c>
      <c r="C150" s="11">
        <v>70</v>
      </c>
      <c r="D150" s="11" t="s">
        <v>463</v>
      </c>
      <c r="E150" s="11">
        <f t="shared" si="3"/>
        <v>140</v>
      </c>
      <c r="F150" s="20" t="s">
        <v>81</v>
      </c>
      <c r="G150" s="13" t="s">
        <v>5</v>
      </c>
      <c r="H150" s="60"/>
    </row>
    <row r="151" spans="1:8" s="14" customFormat="1" x14ac:dyDescent="0.25">
      <c r="A151" s="2" t="s">
        <v>338</v>
      </c>
      <c r="B151" s="25" t="s">
        <v>150</v>
      </c>
      <c r="C151" s="11">
        <v>120</v>
      </c>
      <c r="D151" s="11" t="s">
        <v>455</v>
      </c>
      <c r="E151" s="11">
        <f t="shared" si="3"/>
        <v>240</v>
      </c>
      <c r="F151" s="20" t="s">
        <v>80</v>
      </c>
      <c r="G151" s="13" t="s">
        <v>5</v>
      </c>
      <c r="H151" s="60"/>
    </row>
    <row r="152" spans="1:8" s="14" customFormat="1" ht="30" x14ac:dyDescent="0.25">
      <c r="A152" s="2" t="s">
        <v>339</v>
      </c>
      <c r="B152" s="24" t="s">
        <v>517</v>
      </c>
      <c r="C152" s="11">
        <v>120</v>
      </c>
      <c r="D152" s="11" t="s">
        <v>455</v>
      </c>
      <c r="E152" s="11">
        <f t="shared" si="3"/>
        <v>240</v>
      </c>
      <c r="F152" s="19" t="s">
        <v>503</v>
      </c>
      <c r="G152" s="8"/>
      <c r="H152" s="60"/>
    </row>
    <row r="153" spans="1:8" s="1" customFormat="1" x14ac:dyDescent="0.25">
      <c r="A153" s="2" t="s">
        <v>340</v>
      </c>
      <c r="B153" s="12" t="s">
        <v>64</v>
      </c>
      <c r="C153" s="11">
        <v>250</v>
      </c>
      <c r="D153" s="11" t="s">
        <v>435</v>
      </c>
      <c r="E153" s="11">
        <f t="shared" si="3"/>
        <v>500</v>
      </c>
      <c r="F153" s="10" t="s">
        <v>81</v>
      </c>
      <c r="G153" s="13" t="s">
        <v>5</v>
      </c>
      <c r="H153" s="55"/>
    </row>
    <row r="154" spans="1:8" s="1" customFormat="1" x14ac:dyDescent="0.25">
      <c r="A154" s="2" t="s">
        <v>341</v>
      </c>
      <c r="B154" s="12" t="s">
        <v>65</v>
      </c>
      <c r="C154" s="11">
        <v>1100</v>
      </c>
      <c r="D154" s="11" t="s">
        <v>411</v>
      </c>
      <c r="E154" s="11">
        <f t="shared" si="3"/>
        <v>2200</v>
      </c>
      <c r="F154" s="10" t="s">
        <v>181</v>
      </c>
      <c r="G154" s="13" t="s">
        <v>5</v>
      </c>
      <c r="H154" s="55"/>
    </row>
    <row r="155" spans="1:8" s="1" customFormat="1" x14ac:dyDescent="0.25">
      <c r="A155" s="2" t="s">
        <v>342</v>
      </c>
      <c r="B155" s="12" t="s">
        <v>66</v>
      </c>
      <c r="C155" s="11">
        <v>250</v>
      </c>
      <c r="D155" s="11" t="s">
        <v>435</v>
      </c>
      <c r="E155" s="11">
        <f t="shared" si="3"/>
        <v>500</v>
      </c>
      <c r="F155" s="10" t="s">
        <v>80</v>
      </c>
      <c r="G155" s="13" t="s">
        <v>5</v>
      </c>
      <c r="H155" s="55"/>
    </row>
    <row r="156" spans="1:8" s="1" customFormat="1" x14ac:dyDescent="0.25">
      <c r="A156" s="2" t="s">
        <v>343</v>
      </c>
      <c r="B156" s="12" t="s">
        <v>76</v>
      </c>
      <c r="C156" s="11">
        <v>700</v>
      </c>
      <c r="D156" s="11" t="s">
        <v>415</v>
      </c>
      <c r="E156" s="11">
        <f t="shared" si="3"/>
        <v>1400</v>
      </c>
      <c r="F156" s="10" t="s">
        <v>85</v>
      </c>
      <c r="G156" s="13" t="s">
        <v>5</v>
      </c>
      <c r="H156" s="12"/>
    </row>
    <row r="157" spans="1:8" s="1" customFormat="1" x14ac:dyDescent="0.25">
      <c r="A157" s="2" t="s">
        <v>344</v>
      </c>
      <c r="B157" s="12" t="s">
        <v>113</v>
      </c>
      <c r="C157" s="11">
        <v>1000</v>
      </c>
      <c r="D157" s="11" t="s">
        <v>454</v>
      </c>
      <c r="E157" s="11">
        <f t="shared" si="3"/>
        <v>2000</v>
      </c>
      <c r="F157" s="4" t="s">
        <v>81</v>
      </c>
      <c r="G157" s="13" t="s">
        <v>5</v>
      </c>
      <c r="H157" s="12"/>
    </row>
    <row r="158" spans="1:8" s="1" customFormat="1" x14ac:dyDescent="0.25">
      <c r="A158" s="2" t="s">
        <v>345</v>
      </c>
      <c r="B158" s="12" t="s">
        <v>112</v>
      </c>
      <c r="C158" s="11">
        <v>300</v>
      </c>
      <c r="D158" s="11" t="s">
        <v>480</v>
      </c>
      <c r="E158" s="11">
        <f t="shared" si="3"/>
        <v>600</v>
      </c>
      <c r="F158" s="10" t="s">
        <v>80</v>
      </c>
      <c r="G158" s="13" t="s">
        <v>5</v>
      </c>
      <c r="H158" s="12"/>
    </row>
    <row r="159" spans="1:8" s="1" customFormat="1" x14ac:dyDescent="0.25">
      <c r="A159" s="2" t="s">
        <v>346</v>
      </c>
      <c r="B159" s="12" t="s">
        <v>111</v>
      </c>
      <c r="C159" s="11">
        <v>200</v>
      </c>
      <c r="D159" s="11" t="s">
        <v>424</v>
      </c>
      <c r="E159" s="11">
        <f t="shared" si="3"/>
        <v>400</v>
      </c>
      <c r="F159" s="4" t="s">
        <v>85</v>
      </c>
      <c r="G159" s="13" t="s">
        <v>5</v>
      </c>
      <c r="H159" s="57"/>
    </row>
    <row r="160" spans="1:8" s="1" customFormat="1" x14ac:dyDescent="0.25">
      <c r="A160" s="2" t="s">
        <v>347</v>
      </c>
      <c r="B160" s="12" t="s">
        <v>26</v>
      </c>
      <c r="C160" s="11">
        <v>200</v>
      </c>
      <c r="D160" s="11" t="s">
        <v>424</v>
      </c>
      <c r="E160" s="11">
        <f t="shared" si="3"/>
        <v>400</v>
      </c>
      <c r="F160" s="4" t="s">
        <v>81</v>
      </c>
      <c r="G160" s="13" t="s">
        <v>5</v>
      </c>
      <c r="H160" s="12"/>
    </row>
    <row r="161" spans="1:8" s="1" customFormat="1" x14ac:dyDescent="0.25">
      <c r="A161" s="2" t="s">
        <v>348</v>
      </c>
      <c r="B161" s="3" t="s">
        <v>110</v>
      </c>
      <c r="C161" s="15">
        <v>400</v>
      </c>
      <c r="D161" s="15" t="s">
        <v>420</v>
      </c>
      <c r="E161" s="11">
        <f t="shared" si="3"/>
        <v>800</v>
      </c>
      <c r="F161" s="4" t="s">
        <v>404</v>
      </c>
      <c r="G161" s="13" t="s">
        <v>5</v>
      </c>
      <c r="H161" s="12"/>
    </row>
    <row r="162" spans="1:8" s="1" customFormat="1" x14ac:dyDescent="0.25">
      <c r="A162" s="2" t="s">
        <v>349</v>
      </c>
      <c r="B162" s="12" t="s">
        <v>354</v>
      </c>
      <c r="C162" s="15">
        <v>280</v>
      </c>
      <c r="D162" s="15" t="s">
        <v>419</v>
      </c>
      <c r="E162" s="11">
        <f t="shared" si="3"/>
        <v>560</v>
      </c>
      <c r="F162" s="4" t="s">
        <v>355</v>
      </c>
      <c r="G162" s="13" t="s">
        <v>5</v>
      </c>
      <c r="H162" s="12"/>
    </row>
    <row r="163" spans="1:8" s="1" customFormat="1" x14ac:dyDescent="0.25">
      <c r="A163" s="93" t="s">
        <v>504</v>
      </c>
      <c r="B163" s="94"/>
      <c r="C163" s="39">
        <f>SUM(C138:C162)</f>
        <v>10080</v>
      </c>
      <c r="D163" s="39">
        <f>C163*2</f>
        <v>20160</v>
      </c>
      <c r="E163" s="39">
        <f>SUM(E138:E162)</f>
        <v>20160</v>
      </c>
      <c r="F163" s="37"/>
      <c r="G163" s="36"/>
      <c r="H163" s="59"/>
    </row>
    <row r="164" spans="1:8" s="1" customFormat="1" x14ac:dyDescent="0.25">
      <c r="A164" s="41" t="s">
        <v>67</v>
      </c>
      <c r="B164" s="42"/>
      <c r="C164" s="42"/>
      <c r="D164" s="42"/>
      <c r="E164" s="42"/>
      <c r="F164" s="42"/>
      <c r="G164" s="44"/>
      <c r="H164" s="45"/>
    </row>
    <row r="165" spans="1:8" s="1" customFormat="1" x14ac:dyDescent="0.25">
      <c r="A165" s="2" t="s">
        <v>519</v>
      </c>
      <c r="B165" s="3" t="s">
        <v>68</v>
      </c>
      <c r="C165" s="15">
        <v>123</v>
      </c>
      <c r="D165" s="15" t="s">
        <v>486</v>
      </c>
      <c r="E165" s="15">
        <f>C165*2</f>
        <v>246</v>
      </c>
      <c r="F165" s="4" t="s">
        <v>81</v>
      </c>
      <c r="G165" s="13" t="s">
        <v>7</v>
      </c>
      <c r="H165" s="12"/>
    </row>
    <row r="166" spans="1:8" s="1" customFormat="1" x14ac:dyDescent="0.25">
      <c r="A166" s="2" t="s">
        <v>350</v>
      </c>
      <c r="B166" s="3" t="s">
        <v>357</v>
      </c>
      <c r="C166" s="15">
        <v>700</v>
      </c>
      <c r="D166" s="15" t="s">
        <v>415</v>
      </c>
      <c r="E166" s="15">
        <f t="shared" ref="E166:E170" si="4">C166*2</f>
        <v>1400</v>
      </c>
      <c r="F166" s="4" t="s">
        <v>81</v>
      </c>
      <c r="G166" s="13" t="s">
        <v>7</v>
      </c>
      <c r="H166" s="12"/>
    </row>
    <row r="167" spans="1:8" s="1" customFormat="1" x14ac:dyDescent="0.25">
      <c r="A167" s="2" t="s">
        <v>351</v>
      </c>
      <c r="B167" s="3" t="s">
        <v>115</v>
      </c>
      <c r="C167" s="15">
        <v>500</v>
      </c>
      <c r="D167" s="15" t="s">
        <v>468</v>
      </c>
      <c r="E167" s="15">
        <f t="shared" si="4"/>
        <v>1000</v>
      </c>
      <c r="F167" s="4" t="s">
        <v>89</v>
      </c>
      <c r="G167" s="13" t="s">
        <v>5</v>
      </c>
      <c r="H167" s="12"/>
    </row>
    <row r="168" spans="1:8" s="1" customFormat="1" x14ac:dyDescent="0.25">
      <c r="A168" s="2" t="s">
        <v>352</v>
      </c>
      <c r="B168" s="3" t="s">
        <v>114</v>
      </c>
      <c r="C168" s="15">
        <v>600</v>
      </c>
      <c r="D168" s="15" t="s">
        <v>425</v>
      </c>
      <c r="E168" s="15">
        <f t="shared" si="4"/>
        <v>1200</v>
      </c>
      <c r="F168" s="4" t="s">
        <v>81</v>
      </c>
      <c r="G168" s="13" t="s">
        <v>7</v>
      </c>
      <c r="H168" s="12"/>
    </row>
    <row r="169" spans="1:8" s="1" customFormat="1" x14ac:dyDescent="0.25">
      <c r="A169" s="2" t="s">
        <v>356</v>
      </c>
      <c r="B169" s="3" t="s">
        <v>69</v>
      </c>
      <c r="C169" s="15">
        <v>120</v>
      </c>
      <c r="D169" s="15" t="s">
        <v>455</v>
      </c>
      <c r="E169" s="15">
        <f t="shared" si="4"/>
        <v>240</v>
      </c>
      <c r="F169" s="4" t="s">
        <v>86</v>
      </c>
      <c r="G169" s="13" t="s">
        <v>7</v>
      </c>
      <c r="H169" s="12"/>
    </row>
    <row r="170" spans="1:8" s="1" customFormat="1" x14ac:dyDescent="0.25">
      <c r="A170" s="2" t="s">
        <v>358</v>
      </c>
      <c r="B170" s="3" t="s">
        <v>70</v>
      </c>
      <c r="C170" s="15">
        <v>200</v>
      </c>
      <c r="D170" s="15" t="s">
        <v>424</v>
      </c>
      <c r="E170" s="15">
        <f t="shared" si="4"/>
        <v>400</v>
      </c>
      <c r="F170" s="4" t="s">
        <v>405</v>
      </c>
      <c r="G170" s="13" t="s">
        <v>7</v>
      </c>
      <c r="H170" s="12"/>
    </row>
    <row r="171" spans="1:8" s="1" customFormat="1" x14ac:dyDescent="0.25">
      <c r="A171" s="93" t="s">
        <v>504</v>
      </c>
      <c r="B171" s="94"/>
      <c r="C171" s="39">
        <f>SUM(C165:C170)</f>
        <v>2243</v>
      </c>
      <c r="D171" s="39">
        <f>C171*2</f>
        <v>4486</v>
      </c>
      <c r="E171" s="39">
        <f>SUM(E165:E170)</f>
        <v>4486</v>
      </c>
      <c r="F171" s="37"/>
      <c r="G171" s="36"/>
      <c r="H171" s="59"/>
    </row>
    <row r="172" spans="1:8" s="1" customFormat="1" ht="15" customHeight="1" x14ac:dyDescent="0.25">
      <c r="A172" s="96" t="s">
        <v>71</v>
      </c>
      <c r="B172" s="97"/>
      <c r="C172" s="46"/>
      <c r="D172" s="46"/>
      <c r="E172" s="46"/>
      <c r="F172" s="46"/>
      <c r="G172" s="50"/>
      <c r="H172" s="61"/>
    </row>
    <row r="173" spans="1:8" s="1" customFormat="1" x14ac:dyDescent="0.25">
      <c r="A173" s="6" t="s">
        <v>359</v>
      </c>
      <c r="B173" s="7" t="s">
        <v>511</v>
      </c>
      <c r="C173" s="18">
        <v>2040</v>
      </c>
      <c r="D173" s="18" t="s">
        <v>487</v>
      </c>
      <c r="E173" s="18">
        <f>C173*2</f>
        <v>4080</v>
      </c>
      <c r="F173" s="6" t="s">
        <v>79</v>
      </c>
      <c r="G173" s="17" t="s">
        <v>32</v>
      </c>
      <c r="H173" s="16"/>
    </row>
    <row r="174" spans="1:8" s="1" customFormat="1" x14ac:dyDescent="0.25">
      <c r="A174" s="6" t="s">
        <v>360</v>
      </c>
      <c r="B174" s="7" t="s">
        <v>74</v>
      </c>
      <c r="C174" s="18">
        <f>2040-290+390</f>
        <v>2140</v>
      </c>
      <c r="D174" s="18" t="s">
        <v>525</v>
      </c>
      <c r="E174" s="18">
        <f>C174*2</f>
        <v>4280</v>
      </c>
      <c r="F174" s="6" t="s">
        <v>80</v>
      </c>
      <c r="G174" s="17"/>
      <c r="H174" s="16"/>
    </row>
    <row r="175" spans="1:8" s="1" customFormat="1" x14ac:dyDescent="0.25">
      <c r="A175" s="6" t="s">
        <v>361</v>
      </c>
      <c r="B175" s="16" t="s">
        <v>18</v>
      </c>
      <c r="C175" s="18">
        <f>800+675</f>
        <v>1475</v>
      </c>
      <c r="D175" s="18" t="s">
        <v>488</v>
      </c>
      <c r="E175" s="18">
        <f t="shared" ref="E175:E204" si="5">C175*2</f>
        <v>2950</v>
      </c>
      <c r="F175" s="17" t="s">
        <v>406</v>
      </c>
      <c r="G175" s="17" t="s">
        <v>32</v>
      </c>
      <c r="H175" s="16"/>
    </row>
    <row r="176" spans="1:8" s="1" customFormat="1" x14ac:dyDescent="0.25">
      <c r="A176" s="6" t="s">
        <v>362</v>
      </c>
      <c r="B176" s="16" t="s">
        <v>153</v>
      </c>
      <c r="C176" s="18">
        <v>170</v>
      </c>
      <c r="D176" s="18" t="s">
        <v>423</v>
      </c>
      <c r="E176" s="18">
        <f t="shared" si="5"/>
        <v>340</v>
      </c>
      <c r="F176" s="17" t="s">
        <v>80</v>
      </c>
      <c r="G176" s="17"/>
      <c r="H176" s="16"/>
    </row>
    <row r="177" spans="1:8" s="1" customFormat="1" x14ac:dyDescent="0.25">
      <c r="A177" s="6" t="s">
        <v>363</v>
      </c>
      <c r="B177" s="16" t="s">
        <v>87</v>
      </c>
      <c r="C177" s="18">
        <v>500</v>
      </c>
      <c r="D177" s="18" t="s">
        <v>468</v>
      </c>
      <c r="E177" s="18">
        <f t="shared" si="5"/>
        <v>1000</v>
      </c>
      <c r="F177" s="17" t="s">
        <v>80</v>
      </c>
      <c r="G177" s="17" t="s">
        <v>5</v>
      </c>
      <c r="H177" s="62"/>
    </row>
    <row r="178" spans="1:8" s="1" customFormat="1" ht="22.5" x14ac:dyDescent="0.25">
      <c r="A178" s="6" t="s">
        <v>364</v>
      </c>
      <c r="B178" s="16" t="s">
        <v>88</v>
      </c>
      <c r="C178" s="18">
        <v>350</v>
      </c>
      <c r="D178" s="18" t="s">
        <v>431</v>
      </c>
      <c r="E178" s="18">
        <f t="shared" si="5"/>
        <v>700</v>
      </c>
      <c r="F178" s="17" t="s">
        <v>80</v>
      </c>
      <c r="G178" s="17" t="s">
        <v>32</v>
      </c>
      <c r="H178" s="63" t="s">
        <v>515</v>
      </c>
    </row>
    <row r="179" spans="1:8" s="1" customFormat="1" x14ac:dyDescent="0.25">
      <c r="A179" s="6" t="s">
        <v>365</v>
      </c>
      <c r="B179" s="16" t="s">
        <v>23</v>
      </c>
      <c r="C179" s="18">
        <v>400</v>
      </c>
      <c r="D179" s="18" t="s">
        <v>420</v>
      </c>
      <c r="E179" s="18">
        <f t="shared" si="5"/>
        <v>800</v>
      </c>
      <c r="F179" s="17" t="s">
        <v>384</v>
      </c>
      <c r="G179" s="17" t="s">
        <v>5</v>
      </c>
      <c r="H179" s="16"/>
    </row>
    <row r="180" spans="1:8" s="1" customFormat="1" x14ac:dyDescent="0.25">
      <c r="A180" s="6" t="s">
        <v>366</v>
      </c>
      <c r="B180" s="22" t="s">
        <v>151</v>
      </c>
      <c r="C180" s="18">
        <v>470</v>
      </c>
      <c r="D180" s="18" t="s">
        <v>483</v>
      </c>
      <c r="E180" s="18">
        <f t="shared" si="5"/>
        <v>940</v>
      </c>
      <c r="F180" s="17" t="s">
        <v>166</v>
      </c>
      <c r="G180" s="17" t="s">
        <v>5</v>
      </c>
      <c r="H180" s="16"/>
    </row>
    <row r="181" spans="1:8" s="1" customFormat="1" x14ac:dyDescent="0.25">
      <c r="A181" s="6" t="s">
        <v>367</v>
      </c>
      <c r="B181" s="22" t="s">
        <v>152</v>
      </c>
      <c r="C181" s="18">
        <v>570</v>
      </c>
      <c r="D181" s="18" t="s">
        <v>490</v>
      </c>
      <c r="E181" s="18">
        <f t="shared" si="5"/>
        <v>1140</v>
      </c>
      <c r="F181" s="17" t="s">
        <v>80</v>
      </c>
      <c r="G181" s="17" t="s">
        <v>5</v>
      </c>
      <c r="H181" s="57"/>
    </row>
    <row r="182" spans="1:8" s="14" customFormat="1" ht="30.75" customHeight="1" x14ac:dyDescent="0.25">
      <c r="A182" s="6" t="s">
        <v>368</v>
      </c>
      <c r="B182" s="16" t="s">
        <v>180</v>
      </c>
      <c r="C182" s="18">
        <f>460+255</f>
        <v>715</v>
      </c>
      <c r="D182" s="18" t="s">
        <v>491</v>
      </c>
      <c r="E182" s="18">
        <f t="shared" si="5"/>
        <v>1430</v>
      </c>
      <c r="F182" s="17" t="s">
        <v>154</v>
      </c>
      <c r="G182" s="17" t="s">
        <v>5</v>
      </c>
      <c r="H182" s="16"/>
    </row>
    <row r="183" spans="1:8" s="1" customFormat="1" x14ac:dyDescent="0.25">
      <c r="A183" s="6" t="s">
        <v>369</v>
      </c>
      <c r="B183" s="16" t="s">
        <v>73</v>
      </c>
      <c r="C183" s="18">
        <v>290</v>
      </c>
      <c r="D183" s="18" t="s">
        <v>452</v>
      </c>
      <c r="E183" s="18">
        <f t="shared" si="5"/>
        <v>580</v>
      </c>
      <c r="F183" s="17" t="s">
        <v>81</v>
      </c>
      <c r="G183" s="17" t="s">
        <v>5</v>
      </c>
      <c r="H183" s="16"/>
    </row>
    <row r="184" spans="1:8" s="1" customFormat="1" x14ac:dyDescent="0.25">
      <c r="A184" s="6" t="s">
        <v>370</v>
      </c>
      <c r="B184" s="16" t="s">
        <v>22</v>
      </c>
      <c r="C184" s="18">
        <v>235</v>
      </c>
      <c r="D184" s="18" t="s">
        <v>492</v>
      </c>
      <c r="E184" s="18">
        <f t="shared" si="5"/>
        <v>470</v>
      </c>
      <c r="F184" s="17" t="s">
        <v>80</v>
      </c>
      <c r="G184" s="17" t="s">
        <v>5</v>
      </c>
      <c r="H184" s="16"/>
    </row>
    <row r="185" spans="1:8" s="1" customFormat="1" x14ac:dyDescent="0.25">
      <c r="A185" s="6" t="s">
        <v>371</v>
      </c>
      <c r="B185" s="16" t="s">
        <v>72</v>
      </c>
      <c r="C185" s="18">
        <v>210</v>
      </c>
      <c r="D185" s="18" t="s">
        <v>493</v>
      </c>
      <c r="E185" s="18">
        <f t="shared" si="5"/>
        <v>420</v>
      </c>
      <c r="F185" s="17" t="s">
        <v>80</v>
      </c>
      <c r="G185" s="17" t="s">
        <v>5</v>
      </c>
      <c r="H185" s="16"/>
    </row>
    <row r="186" spans="1:8" s="1" customFormat="1" x14ac:dyDescent="0.25">
      <c r="A186" s="6" t="s">
        <v>372</v>
      </c>
      <c r="B186" s="27" t="s">
        <v>24</v>
      </c>
      <c r="C186" s="18">
        <v>250</v>
      </c>
      <c r="D186" s="18" t="s">
        <v>435</v>
      </c>
      <c r="E186" s="18">
        <f t="shared" si="5"/>
        <v>500</v>
      </c>
      <c r="F186" s="17" t="s">
        <v>355</v>
      </c>
      <c r="G186" s="17" t="s">
        <v>5</v>
      </c>
      <c r="H186" s="16"/>
    </row>
    <row r="187" spans="1:8" s="1" customFormat="1" ht="30" x14ac:dyDescent="0.25">
      <c r="A187" s="6" t="s">
        <v>373</v>
      </c>
      <c r="B187" s="9" t="s">
        <v>155</v>
      </c>
      <c r="C187" s="8">
        <v>670</v>
      </c>
      <c r="D187" s="18" t="s">
        <v>494</v>
      </c>
      <c r="E187" s="18">
        <f t="shared" si="5"/>
        <v>1340</v>
      </c>
      <c r="F187" s="17" t="s">
        <v>387</v>
      </c>
      <c r="G187" s="17" t="s">
        <v>5</v>
      </c>
      <c r="H187" s="64"/>
    </row>
    <row r="188" spans="1:8" s="1" customFormat="1" x14ac:dyDescent="0.25">
      <c r="A188" s="6" t="s">
        <v>374</v>
      </c>
      <c r="B188" s="28" t="s">
        <v>386</v>
      </c>
      <c r="C188" s="8">
        <v>150</v>
      </c>
      <c r="D188" s="18" t="s">
        <v>427</v>
      </c>
      <c r="E188" s="18">
        <f t="shared" si="5"/>
        <v>300</v>
      </c>
      <c r="F188" s="17" t="s">
        <v>80</v>
      </c>
      <c r="G188" s="17"/>
      <c r="H188" s="64"/>
    </row>
    <row r="189" spans="1:8" s="1" customFormat="1" ht="16.5" customHeight="1" x14ac:dyDescent="0.25">
      <c r="A189" s="6" t="s">
        <v>375</v>
      </c>
      <c r="B189" s="9" t="s">
        <v>512</v>
      </c>
      <c r="C189" s="8">
        <v>90</v>
      </c>
      <c r="D189" s="18" t="s">
        <v>495</v>
      </c>
      <c r="E189" s="18">
        <f t="shared" si="5"/>
        <v>180</v>
      </c>
      <c r="F189" s="8" t="s">
        <v>503</v>
      </c>
      <c r="G189" s="17"/>
      <c r="H189" s="53"/>
    </row>
    <row r="190" spans="1:8" s="1" customFormat="1" ht="31.5" customHeight="1" x14ac:dyDescent="0.25">
      <c r="A190" s="6" t="s">
        <v>376</v>
      </c>
      <c r="B190" s="9" t="s">
        <v>156</v>
      </c>
      <c r="C190" s="8">
        <v>600</v>
      </c>
      <c r="D190" s="18" t="s">
        <v>425</v>
      </c>
      <c r="E190" s="18">
        <f t="shared" si="5"/>
        <v>1200</v>
      </c>
      <c r="F190" s="17" t="s">
        <v>390</v>
      </c>
      <c r="G190" s="17" t="s">
        <v>5</v>
      </c>
      <c r="H190" s="53"/>
    </row>
    <row r="191" spans="1:8" s="14" customFormat="1" ht="33.75" x14ac:dyDescent="0.25">
      <c r="A191" s="6" t="s">
        <v>377</v>
      </c>
      <c r="B191" s="25" t="s">
        <v>157</v>
      </c>
      <c r="C191" s="8">
        <v>235</v>
      </c>
      <c r="D191" s="18" t="s">
        <v>492</v>
      </c>
      <c r="E191" s="18">
        <f t="shared" si="5"/>
        <v>470</v>
      </c>
      <c r="F191" s="8" t="s">
        <v>80</v>
      </c>
      <c r="G191" s="17" t="s">
        <v>5</v>
      </c>
      <c r="H191" s="66" t="s">
        <v>518</v>
      </c>
    </row>
    <row r="192" spans="1:8" s="1" customFormat="1" x14ac:dyDescent="0.25">
      <c r="A192" s="6" t="s">
        <v>378</v>
      </c>
      <c r="B192" s="29" t="s">
        <v>158</v>
      </c>
      <c r="C192" s="8">
        <v>240</v>
      </c>
      <c r="D192" s="18" t="s">
        <v>441</v>
      </c>
      <c r="E192" s="18">
        <f t="shared" si="5"/>
        <v>480</v>
      </c>
      <c r="F192" s="13" t="s">
        <v>80</v>
      </c>
      <c r="G192" s="17" t="s">
        <v>5</v>
      </c>
      <c r="H192" s="62"/>
    </row>
    <row r="193" spans="1:8" s="1" customFormat="1" x14ac:dyDescent="0.25">
      <c r="A193" s="6" t="s">
        <v>379</v>
      </c>
      <c r="B193" s="22" t="s">
        <v>159</v>
      </c>
      <c r="C193" s="18">
        <v>240</v>
      </c>
      <c r="D193" s="18" t="s">
        <v>441</v>
      </c>
      <c r="E193" s="18">
        <f t="shared" si="5"/>
        <v>480</v>
      </c>
      <c r="F193" s="13" t="s">
        <v>80</v>
      </c>
      <c r="G193" s="17" t="s">
        <v>5</v>
      </c>
      <c r="H193" s="16"/>
    </row>
    <row r="194" spans="1:8" s="1" customFormat="1" x14ac:dyDescent="0.25">
      <c r="A194" s="6" t="s">
        <v>380</v>
      </c>
      <c r="B194" s="22" t="s">
        <v>163</v>
      </c>
      <c r="C194" s="18">
        <v>240</v>
      </c>
      <c r="D194" s="18" t="s">
        <v>441</v>
      </c>
      <c r="E194" s="18">
        <f t="shared" si="5"/>
        <v>480</v>
      </c>
      <c r="F194" s="13" t="s">
        <v>81</v>
      </c>
      <c r="G194" s="17" t="s">
        <v>5</v>
      </c>
      <c r="H194" s="16"/>
    </row>
    <row r="195" spans="1:8" s="1" customFormat="1" ht="30" x14ac:dyDescent="0.25">
      <c r="A195" s="6" t="s">
        <v>381</v>
      </c>
      <c r="B195" s="22" t="s">
        <v>164</v>
      </c>
      <c r="C195" s="18">
        <v>1100</v>
      </c>
      <c r="D195" s="18" t="s">
        <v>411</v>
      </c>
      <c r="E195" s="18">
        <f t="shared" si="5"/>
        <v>2200</v>
      </c>
      <c r="F195" s="17" t="s">
        <v>382</v>
      </c>
      <c r="G195" s="17" t="s">
        <v>5</v>
      </c>
      <c r="H195" s="64"/>
    </row>
    <row r="196" spans="1:8" s="1" customFormat="1" x14ac:dyDescent="0.25">
      <c r="A196" s="6" t="s">
        <v>391</v>
      </c>
      <c r="B196" s="22" t="s">
        <v>75</v>
      </c>
      <c r="C196" s="18">
        <f>900+900-140</f>
        <v>1660</v>
      </c>
      <c r="D196" s="18" t="s">
        <v>489</v>
      </c>
      <c r="E196" s="18">
        <f t="shared" si="5"/>
        <v>3320</v>
      </c>
      <c r="F196" s="17" t="s">
        <v>80</v>
      </c>
      <c r="G196" s="17"/>
      <c r="H196" s="16"/>
    </row>
    <row r="197" spans="1:8" s="1" customFormat="1" x14ac:dyDescent="0.25">
      <c r="A197" s="6" t="s">
        <v>392</v>
      </c>
      <c r="B197" s="22" t="s">
        <v>160</v>
      </c>
      <c r="C197" s="18">
        <v>360</v>
      </c>
      <c r="D197" s="18" t="s">
        <v>496</v>
      </c>
      <c r="E197" s="18">
        <f t="shared" si="5"/>
        <v>720</v>
      </c>
      <c r="F197" s="17" t="s">
        <v>80</v>
      </c>
      <c r="G197" s="17" t="s">
        <v>5</v>
      </c>
      <c r="H197" s="16"/>
    </row>
    <row r="198" spans="1:8" s="1" customFormat="1" x14ac:dyDescent="0.25">
      <c r="A198" s="6" t="s">
        <v>393</v>
      </c>
      <c r="B198" s="22" t="s">
        <v>165</v>
      </c>
      <c r="C198" s="18">
        <f>360-40</f>
        <v>320</v>
      </c>
      <c r="D198" s="18" t="s">
        <v>497</v>
      </c>
      <c r="E198" s="18">
        <f t="shared" si="5"/>
        <v>640</v>
      </c>
      <c r="F198" s="17" t="s">
        <v>80</v>
      </c>
      <c r="G198" s="17"/>
      <c r="H198" s="16"/>
    </row>
    <row r="199" spans="1:8" s="14" customFormat="1" ht="30" x14ac:dyDescent="0.25">
      <c r="A199" s="6" t="s">
        <v>394</v>
      </c>
      <c r="B199" s="9" t="s">
        <v>161</v>
      </c>
      <c r="C199" s="8">
        <v>340</v>
      </c>
      <c r="D199" s="18" t="s">
        <v>465</v>
      </c>
      <c r="E199" s="18">
        <f t="shared" si="5"/>
        <v>680</v>
      </c>
      <c r="F199" s="17" t="s">
        <v>383</v>
      </c>
      <c r="G199" s="17" t="s">
        <v>5</v>
      </c>
      <c r="H199" s="65"/>
    </row>
    <row r="200" spans="1:8" s="1" customFormat="1" x14ac:dyDescent="0.25">
      <c r="A200" s="6" t="s">
        <v>395</v>
      </c>
      <c r="B200" s="12" t="s">
        <v>162</v>
      </c>
      <c r="C200" s="8">
        <v>560</v>
      </c>
      <c r="D200" s="18" t="s">
        <v>498</v>
      </c>
      <c r="E200" s="18">
        <f t="shared" si="5"/>
        <v>1120</v>
      </c>
      <c r="F200" s="8" t="s">
        <v>79</v>
      </c>
      <c r="G200" s="17" t="s">
        <v>32</v>
      </c>
      <c r="H200" s="62"/>
    </row>
    <row r="201" spans="1:8" s="1" customFormat="1" x14ac:dyDescent="0.25">
      <c r="A201" s="6" t="s">
        <v>396</v>
      </c>
      <c r="B201" s="22" t="s">
        <v>26</v>
      </c>
      <c r="C201" s="18">
        <v>120</v>
      </c>
      <c r="D201" s="18" t="s">
        <v>455</v>
      </c>
      <c r="E201" s="18">
        <f t="shared" si="5"/>
        <v>240</v>
      </c>
      <c r="F201" s="17" t="s">
        <v>81</v>
      </c>
      <c r="G201" s="17" t="s">
        <v>5</v>
      </c>
      <c r="H201" s="16"/>
    </row>
    <row r="202" spans="1:8" s="1" customFormat="1" x14ac:dyDescent="0.25">
      <c r="A202" s="6" t="s">
        <v>397</v>
      </c>
      <c r="B202" s="22" t="s">
        <v>385</v>
      </c>
      <c r="C202" s="18">
        <v>505</v>
      </c>
      <c r="D202" s="18" t="s">
        <v>499</v>
      </c>
      <c r="E202" s="18">
        <f t="shared" si="5"/>
        <v>1010</v>
      </c>
      <c r="F202" s="17" t="s">
        <v>80</v>
      </c>
      <c r="G202" s="17" t="s">
        <v>5</v>
      </c>
      <c r="H202" s="16"/>
    </row>
    <row r="203" spans="1:8" s="1" customFormat="1" x14ac:dyDescent="0.25">
      <c r="A203" s="6" t="s">
        <v>398</v>
      </c>
      <c r="B203" s="22" t="s">
        <v>388</v>
      </c>
      <c r="C203" s="18">
        <v>145</v>
      </c>
      <c r="D203" s="18" t="s">
        <v>500</v>
      </c>
      <c r="E203" s="18">
        <f t="shared" si="5"/>
        <v>290</v>
      </c>
      <c r="F203" s="17" t="s">
        <v>81</v>
      </c>
      <c r="G203" s="17" t="s">
        <v>5</v>
      </c>
      <c r="H203" s="16"/>
    </row>
    <row r="204" spans="1:8" s="1" customFormat="1" x14ac:dyDescent="0.25">
      <c r="A204" s="6" t="s">
        <v>399</v>
      </c>
      <c r="B204" s="22" t="s">
        <v>389</v>
      </c>
      <c r="C204" s="18">
        <v>300</v>
      </c>
      <c r="D204" s="18" t="s">
        <v>480</v>
      </c>
      <c r="E204" s="18">
        <f t="shared" si="5"/>
        <v>600</v>
      </c>
      <c r="F204" s="17" t="s">
        <v>81</v>
      </c>
      <c r="G204" s="17" t="s">
        <v>5</v>
      </c>
      <c r="H204" s="16"/>
    </row>
    <row r="205" spans="1:8" s="1" customFormat="1" x14ac:dyDescent="0.25">
      <c r="A205" s="93" t="s">
        <v>504</v>
      </c>
      <c r="B205" s="94"/>
      <c r="C205" s="39">
        <f>SUM(C173:C204)</f>
        <v>17690</v>
      </c>
      <c r="D205" s="39">
        <f>C205*2</f>
        <v>35380</v>
      </c>
      <c r="E205" s="39">
        <f>SUM(E173:E204)</f>
        <v>35380</v>
      </c>
      <c r="F205" s="38"/>
      <c r="G205" s="38"/>
      <c r="H205" s="64"/>
    </row>
    <row r="206" spans="1:8" x14ac:dyDescent="0.25">
      <c r="A206" s="99" t="s">
        <v>526</v>
      </c>
      <c r="B206" s="100"/>
      <c r="C206" s="100"/>
      <c r="D206" s="100"/>
      <c r="E206" s="100"/>
      <c r="F206" s="100"/>
      <c r="G206" s="100"/>
      <c r="H206" s="101"/>
    </row>
    <row r="207" spans="1:8" s="1" customFormat="1" ht="15" customHeight="1" x14ac:dyDescent="0.25">
      <c r="A207" s="96" t="s">
        <v>527</v>
      </c>
      <c r="B207" s="97"/>
      <c r="C207" s="46"/>
      <c r="D207" s="46"/>
      <c r="E207" s="46"/>
      <c r="F207" s="46"/>
      <c r="G207" s="46"/>
      <c r="H207" s="69"/>
    </row>
    <row r="208" spans="1:8" s="1" customFormat="1" x14ac:dyDescent="0.25">
      <c r="A208" s="6" t="s">
        <v>528</v>
      </c>
      <c r="B208" s="7" t="s">
        <v>529</v>
      </c>
      <c r="C208" s="70">
        <v>138</v>
      </c>
      <c r="D208" s="70" t="s">
        <v>530</v>
      </c>
      <c r="E208" s="70">
        <f>C208*2</f>
        <v>276</v>
      </c>
      <c r="F208" s="6" t="s">
        <v>89</v>
      </c>
      <c r="G208" s="71" t="s">
        <v>7</v>
      </c>
      <c r="H208" s="72"/>
    </row>
    <row r="209" spans="1:8" s="1" customFormat="1" x14ac:dyDescent="0.25">
      <c r="A209" s="6" t="s">
        <v>531</v>
      </c>
      <c r="B209" s="7" t="s">
        <v>532</v>
      </c>
      <c r="C209" s="70">
        <v>250</v>
      </c>
      <c r="D209" s="70" t="s">
        <v>435</v>
      </c>
      <c r="E209" s="70">
        <f t="shared" ref="E209:E210" si="6">C209*2</f>
        <v>500</v>
      </c>
      <c r="F209" s="6" t="s">
        <v>533</v>
      </c>
      <c r="G209" s="71" t="s">
        <v>7</v>
      </c>
      <c r="H209" s="72"/>
    </row>
    <row r="210" spans="1:8" s="1" customFormat="1" ht="16.5" customHeight="1" x14ac:dyDescent="0.25">
      <c r="A210" s="6" t="s">
        <v>534</v>
      </c>
      <c r="B210" s="7" t="s">
        <v>535</v>
      </c>
      <c r="C210" s="70">
        <v>250</v>
      </c>
      <c r="D210" s="70" t="s">
        <v>435</v>
      </c>
      <c r="E210" s="70">
        <f t="shared" si="6"/>
        <v>500</v>
      </c>
      <c r="F210" s="6" t="s">
        <v>81</v>
      </c>
      <c r="G210" s="71" t="s">
        <v>7</v>
      </c>
      <c r="H210" s="72"/>
    </row>
    <row r="211" spans="1:8" s="1" customFormat="1" ht="16.5" customHeight="1" x14ac:dyDescent="0.25">
      <c r="A211" s="93" t="s">
        <v>504</v>
      </c>
      <c r="B211" s="94"/>
      <c r="C211" s="39">
        <f>SUM(C208:C210)</f>
        <v>638</v>
      </c>
      <c r="D211" s="39">
        <f>C211*2</f>
        <v>1276</v>
      </c>
      <c r="E211" s="39">
        <f>SUM(E208:E210)</f>
        <v>1276</v>
      </c>
      <c r="F211" s="73"/>
      <c r="G211" s="74"/>
      <c r="H211" s="75"/>
    </row>
    <row r="212" spans="1:8" s="1" customFormat="1" ht="15" customHeight="1" x14ac:dyDescent="0.25">
      <c r="A212" s="96" t="s">
        <v>536</v>
      </c>
      <c r="B212" s="97"/>
      <c r="C212" s="46"/>
      <c r="D212" s="46"/>
      <c r="E212" s="46"/>
      <c r="F212" s="46"/>
      <c r="G212" s="46"/>
      <c r="H212" s="69"/>
    </row>
    <row r="213" spans="1:8" s="1" customFormat="1" x14ac:dyDescent="0.25">
      <c r="A213" s="6" t="s">
        <v>537</v>
      </c>
      <c r="B213" s="76" t="s">
        <v>538</v>
      </c>
      <c r="C213" s="70">
        <v>550</v>
      </c>
      <c r="D213" s="70" t="s">
        <v>470</v>
      </c>
      <c r="E213" s="70">
        <f>C213*2</f>
        <v>1100</v>
      </c>
      <c r="F213" s="6" t="s">
        <v>79</v>
      </c>
      <c r="G213" s="71" t="s">
        <v>5</v>
      </c>
      <c r="H213" s="72"/>
    </row>
    <row r="214" spans="1:8" s="1" customFormat="1" x14ac:dyDescent="0.25">
      <c r="A214" s="6" t="s">
        <v>539</v>
      </c>
      <c r="B214" s="7" t="s">
        <v>64</v>
      </c>
      <c r="C214" s="70">
        <v>200</v>
      </c>
      <c r="D214" s="70" t="s">
        <v>424</v>
      </c>
      <c r="E214" s="70">
        <f t="shared" ref="E214:E219" si="7">C214*2</f>
        <v>400</v>
      </c>
      <c r="F214" s="6" t="s">
        <v>81</v>
      </c>
      <c r="G214" s="71" t="s">
        <v>5</v>
      </c>
      <c r="H214" s="72"/>
    </row>
    <row r="215" spans="1:8" s="1" customFormat="1" x14ac:dyDescent="0.25">
      <c r="A215" s="6" t="s">
        <v>540</v>
      </c>
      <c r="B215" s="7" t="s">
        <v>541</v>
      </c>
      <c r="C215" s="70">
        <v>200</v>
      </c>
      <c r="D215" s="70" t="s">
        <v>424</v>
      </c>
      <c r="E215" s="70">
        <f t="shared" si="7"/>
        <v>400</v>
      </c>
      <c r="F215" s="6" t="s">
        <v>82</v>
      </c>
      <c r="G215" s="71" t="s">
        <v>7</v>
      </c>
      <c r="H215" s="72"/>
    </row>
    <row r="216" spans="1:8" s="1" customFormat="1" x14ac:dyDescent="0.25">
      <c r="A216" s="6" t="s">
        <v>542</v>
      </c>
      <c r="B216" s="7" t="s">
        <v>31</v>
      </c>
      <c r="C216" s="70">
        <v>300</v>
      </c>
      <c r="D216" s="70" t="s">
        <v>480</v>
      </c>
      <c r="E216" s="70">
        <f t="shared" si="7"/>
        <v>600</v>
      </c>
      <c r="F216" s="6" t="s">
        <v>79</v>
      </c>
      <c r="G216" s="71" t="s">
        <v>5</v>
      </c>
      <c r="H216" s="72"/>
    </row>
    <row r="217" spans="1:8" s="1" customFormat="1" x14ac:dyDescent="0.25">
      <c r="A217" s="6" t="s">
        <v>543</v>
      </c>
      <c r="B217" s="7" t="s">
        <v>46</v>
      </c>
      <c r="C217" s="70">
        <v>220</v>
      </c>
      <c r="D217" s="70" t="s">
        <v>418</v>
      </c>
      <c r="E217" s="70">
        <f t="shared" si="7"/>
        <v>440</v>
      </c>
      <c r="F217" s="6" t="s">
        <v>533</v>
      </c>
      <c r="G217" s="71" t="s">
        <v>7</v>
      </c>
      <c r="H217" s="72"/>
    </row>
    <row r="218" spans="1:8" s="1" customFormat="1" x14ac:dyDescent="0.25">
      <c r="A218" s="6" t="s">
        <v>544</v>
      </c>
      <c r="B218" s="7" t="s">
        <v>83</v>
      </c>
      <c r="C218" s="70">
        <v>100</v>
      </c>
      <c r="D218" s="70" t="s">
        <v>422</v>
      </c>
      <c r="E218" s="70">
        <f t="shared" si="7"/>
        <v>200</v>
      </c>
      <c r="F218" s="6" t="s">
        <v>80</v>
      </c>
      <c r="G218" s="71" t="s">
        <v>5</v>
      </c>
      <c r="H218" s="72"/>
    </row>
    <row r="219" spans="1:8" s="1" customFormat="1" x14ac:dyDescent="0.25">
      <c r="A219" s="6" t="s">
        <v>545</v>
      </c>
      <c r="B219" s="7" t="s">
        <v>42</v>
      </c>
      <c r="C219" s="70">
        <v>250</v>
      </c>
      <c r="D219" s="70" t="s">
        <v>435</v>
      </c>
      <c r="E219" s="70">
        <f t="shared" si="7"/>
        <v>500</v>
      </c>
      <c r="F219" s="6" t="s">
        <v>81</v>
      </c>
      <c r="G219" s="71" t="s">
        <v>7</v>
      </c>
      <c r="H219" s="72"/>
    </row>
    <row r="220" spans="1:8" s="1" customFormat="1" x14ac:dyDescent="0.25">
      <c r="A220" s="93" t="s">
        <v>504</v>
      </c>
      <c r="B220" s="94"/>
      <c r="C220" s="39">
        <f>SUM(C213:C219)</f>
        <v>1820</v>
      </c>
      <c r="D220" s="39">
        <f>C220*2</f>
        <v>3640</v>
      </c>
      <c r="E220" s="39">
        <f>SUM(E213:E219)</f>
        <v>3640</v>
      </c>
      <c r="F220" s="73"/>
      <c r="G220" s="74"/>
      <c r="H220" s="75"/>
    </row>
    <row r="221" spans="1:8" s="1" customFormat="1" ht="15" customHeight="1" x14ac:dyDescent="0.25">
      <c r="A221" s="96" t="s">
        <v>546</v>
      </c>
      <c r="B221" s="97"/>
      <c r="C221" s="46"/>
      <c r="D221" s="46"/>
      <c r="E221" s="46"/>
      <c r="F221" s="46"/>
      <c r="G221" s="46"/>
      <c r="H221" s="69"/>
    </row>
    <row r="222" spans="1:8" s="77" customFormat="1" x14ac:dyDescent="0.25">
      <c r="A222" s="17" t="s">
        <v>547</v>
      </c>
      <c r="B222" s="16" t="s">
        <v>548</v>
      </c>
      <c r="C222" s="18">
        <v>120</v>
      </c>
      <c r="D222" s="18" t="s">
        <v>455</v>
      </c>
      <c r="E222" s="18">
        <f>C222*2</f>
        <v>240</v>
      </c>
      <c r="F222" s="17" t="s">
        <v>81</v>
      </c>
      <c r="G222" s="17" t="s">
        <v>7</v>
      </c>
      <c r="H222" s="16"/>
    </row>
    <row r="223" spans="1:8" s="1" customFormat="1" x14ac:dyDescent="0.25">
      <c r="A223" s="17" t="s">
        <v>549</v>
      </c>
      <c r="B223" s="7" t="s">
        <v>550</v>
      </c>
      <c r="C223" s="70">
        <v>300</v>
      </c>
      <c r="D223" s="70" t="s">
        <v>480</v>
      </c>
      <c r="E223" s="18">
        <f t="shared" ref="E223:E224" si="8">C223*2</f>
        <v>600</v>
      </c>
      <c r="F223" s="71" t="s">
        <v>89</v>
      </c>
      <c r="G223" s="71" t="s">
        <v>7</v>
      </c>
      <c r="H223" s="72"/>
    </row>
    <row r="224" spans="1:8" s="1" customFormat="1" x14ac:dyDescent="0.25">
      <c r="A224" s="17" t="s">
        <v>551</v>
      </c>
      <c r="B224" s="78" t="s">
        <v>552</v>
      </c>
      <c r="C224" s="70">
        <v>250</v>
      </c>
      <c r="D224" s="70" t="s">
        <v>435</v>
      </c>
      <c r="E224" s="18">
        <f t="shared" si="8"/>
        <v>500</v>
      </c>
      <c r="F224" s="71" t="s">
        <v>553</v>
      </c>
      <c r="G224" s="71" t="s">
        <v>7</v>
      </c>
      <c r="H224" s="72"/>
    </row>
    <row r="225" spans="1:8" s="1" customFormat="1" x14ac:dyDescent="0.25">
      <c r="A225" s="93" t="s">
        <v>504</v>
      </c>
      <c r="B225" s="94"/>
      <c r="C225" s="39">
        <f>SUM(C222:C224)</f>
        <v>670</v>
      </c>
      <c r="D225" s="39">
        <f>C225*2</f>
        <v>1340</v>
      </c>
      <c r="E225" s="39">
        <f>SUM(E222:E224)</f>
        <v>1340</v>
      </c>
      <c r="F225" s="74"/>
      <c r="G225" s="74"/>
      <c r="H225" s="75"/>
    </row>
    <row r="226" spans="1:8" s="1" customFormat="1" x14ac:dyDescent="0.25">
      <c r="A226" s="41" t="s">
        <v>554</v>
      </c>
      <c r="B226" s="42"/>
      <c r="C226" s="42"/>
      <c r="D226" s="42"/>
      <c r="E226" s="42"/>
      <c r="F226" s="42"/>
      <c r="G226" s="42"/>
      <c r="H226" s="79"/>
    </row>
    <row r="227" spans="1:8" s="1" customFormat="1" x14ac:dyDescent="0.25">
      <c r="A227" s="2" t="s">
        <v>555</v>
      </c>
      <c r="B227" s="80" t="s">
        <v>64</v>
      </c>
      <c r="C227" s="5">
        <v>1730</v>
      </c>
      <c r="D227" s="5" t="s">
        <v>423</v>
      </c>
      <c r="E227" s="5">
        <f>C227*2</f>
        <v>3460</v>
      </c>
      <c r="F227" s="5" t="s">
        <v>81</v>
      </c>
      <c r="G227" s="5" t="s">
        <v>7</v>
      </c>
      <c r="H227" s="81"/>
    </row>
    <row r="228" spans="1:8" s="1" customFormat="1" x14ac:dyDescent="0.25">
      <c r="A228" s="2" t="s">
        <v>556</v>
      </c>
      <c r="B228" s="3" t="s">
        <v>557</v>
      </c>
      <c r="C228" s="5">
        <v>35</v>
      </c>
      <c r="D228" s="5" t="s">
        <v>558</v>
      </c>
      <c r="E228" s="5">
        <f t="shared" ref="E228:E230" si="9">C228*2</f>
        <v>70</v>
      </c>
      <c r="F228" s="5" t="s">
        <v>81</v>
      </c>
      <c r="G228" s="5" t="s">
        <v>7</v>
      </c>
      <c r="H228" s="81"/>
    </row>
    <row r="229" spans="1:8" s="1" customFormat="1" x14ac:dyDescent="0.25">
      <c r="A229" s="2" t="s">
        <v>559</v>
      </c>
      <c r="B229" s="3" t="s">
        <v>560</v>
      </c>
      <c r="C229" s="15">
        <v>500</v>
      </c>
      <c r="D229" s="5" t="s">
        <v>468</v>
      </c>
      <c r="E229" s="5">
        <f t="shared" si="9"/>
        <v>1000</v>
      </c>
      <c r="F229" s="4" t="s">
        <v>89</v>
      </c>
      <c r="G229" s="2" t="s">
        <v>7</v>
      </c>
      <c r="H229" s="3"/>
    </row>
    <row r="230" spans="1:8" s="1" customFormat="1" x14ac:dyDescent="0.25">
      <c r="A230" s="2" t="s">
        <v>561</v>
      </c>
      <c r="B230" s="3" t="s">
        <v>562</v>
      </c>
      <c r="C230" s="15">
        <v>240</v>
      </c>
      <c r="D230" s="5" t="s">
        <v>441</v>
      </c>
      <c r="E230" s="5">
        <f t="shared" si="9"/>
        <v>480</v>
      </c>
      <c r="F230" s="4" t="s">
        <v>563</v>
      </c>
      <c r="G230" s="2" t="s">
        <v>7</v>
      </c>
      <c r="H230" s="3"/>
    </row>
    <row r="231" spans="1:8" s="1" customFormat="1" x14ac:dyDescent="0.25">
      <c r="A231" s="67" t="s">
        <v>504</v>
      </c>
      <c r="B231" s="68"/>
      <c r="C231" s="39">
        <f>SUM(C227:C230)</f>
        <v>2505</v>
      </c>
      <c r="D231" s="39">
        <f>C231*2</f>
        <v>5010</v>
      </c>
      <c r="E231" s="39">
        <f>SUM(E227:E230)</f>
        <v>5010</v>
      </c>
      <c r="F231" s="37"/>
      <c r="G231" s="82"/>
      <c r="H231" s="83"/>
    </row>
    <row r="232" spans="1:8" s="1" customFormat="1" x14ac:dyDescent="0.25">
      <c r="A232" s="41" t="s">
        <v>564</v>
      </c>
      <c r="B232" s="42"/>
      <c r="C232" s="42"/>
      <c r="D232" s="42"/>
      <c r="E232" s="42"/>
      <c r="F232" s="42"/>
      <c r="G232" s="42"/>
      <c r="H232" s="79"/>
    </row>
    <row r="233" spans="1:8" s="1" customFormat="1" x14ac:dyDescent="0.25">
      <c r="A233" s="2" t="s">
        <v>565</v>
      </c>
      <c r="B233" s="3" t="s">
        <v>566</v>
      </c>
      <c r="C233" s="15">
        <v>250</v>
      </c>
      <c r="D233" s="15" t="s">
        <v>435</v>
      </c>
      <c r="E233" s="15">
        <f>C233*2</f>
        <v>500</v>
      </c>
      <c r="F233" s="4" t="s">
        <v>80</v>
      </c>
      <c r="G233" s="2" t="s">
        <v>5</v>
      </c>
      <c r="H233" s="3"/>
    </row>
    <row r="234" spans="1:8" s="1" customFormat="1" x14ac:dyDescent="0.25">
      <c r="A234" s="2" t="s">
        <v>567</v>
      </c>
      <c r="B234" s="3" t="s">
        <v>568</v>
      </c>
      <c r="C234" s="15">
        <v>250</v>
      </c>
      <c r="D234" s="15" t="s">
        <v>435</v>
      </c>
      <c r="E234" s="15">
        <f t="shared" ref="E234:E239" si="10">C234*2</f>
        <v>500</v>
      </c>
      <c r="F234" s="4" t="s">
        <v>80</v>
      </c>
      <c r="G234" s="2" t="s">
        <v>7</v>
      </c>
      <c r="H234" s="3"/>
    </row>
    <row r="235" spans="1:8" s="1" customFormat="1" x14ac:dyDescent="0.25">
      <c r="A235" s="2" t="s">
        <v>569</v>
      </c>
      <c r="B235" s="3" t="s">
        <v>570</v>
      </c>
      <c r="C235" s="15">
        <v>1100</v>
      </c>
      <c r="D235" s="15" t="s">
        <v>571</v>
      </c>
      <c r="E235" s="15">
        <f t="shared" si="10"/>
        <v>2200</v>
      </c>
      <c r="F235" s="4" t="s">
        <v>572</v>
      </c>
      <c r="G235" s="2" t="s">
        <v>7</v>
      </c>
      <c r="H235" s="3"/>
    </row>
    <row r="236" spans="1:8" s="1" customFormat="1" x14ac:dyDescent="0.25">
      <c r="A236" s="2" t="s">
        <v>573</v>
      </c>
      <c r="B236" s="3" t="s">
        <v>574</v>
      </c>
      <c r="C236" s="15">
        <v>200</v>
      </c>
      <c r="D236" s="15" t="s">
        <v>424</v>
      </c>
      <c r="E236" s="15">
        <f t="shared" si="10"/>
        <v>400</v>
      </c>
      <c r="F236" s="4" t="s">
        <v>80</v>
      </c>
      <c r="G236" s="2" t="s">
        <v>5</v>
      </c>
      <c r="H236" s="3"/>
    </row>
    <row r="237" spans="1:8" s="14" customFormat="1" ht="30" x14ac:dyDescent="0.25">
      <c r="A237" s="2" t="s">
        <v>575</v>
      </c>
      <c r="B237" s="84" t="s">
        <v>42</v>
      </c>
      <c r="C237" s="15">
        <v>640</v>
      </c>
      <c r="D237" s="15" t="s">
        <v>576</v>
      </c>
      <c r="E237" s="15">
        <f t="shared" si="10"/>
        <v>1280</v>
      </c>
      <c r="F237" s="85" t="s">
        <v>577</v>
      </c>
      <c r="G237" s="5" t="s">
        <v>5</v>
      </c>
      <c r="H237" s="84"/>
    </row>
    <row r="238" spans="1:8" s="1" customFormat="1" x14ac:dyDescent="0.25">
      <c r="A238" s="2" t="s">
        <v>578</v>
      </c>
      <c r="B238" s="3" t="s">
        <v>40</v>
      </c>
      <c r="C238" s="15">
        <v>230</v>
      </c>
      <c r="D238" s="15" t="s">
        <v>579</v>
      </c>
      <c r="E238" s="15">
        <f t="shared" si="10"/>
        <v>460</v>
      </c>
      <c r="F238" s="4" t="s">
        <v>80</v>
      </c>
      <c r="G238" s="2" t="s">
        <v>5</v>
      </c>
      <c r="H238" s="3"/>
    </row>
    <row r="239" spans="1:8" s="1" customFormat="1" x14ac:dyDescent="0.25">
      <c r="A239" s="2" t="s">
        <v>580</v>
      </c>
      <c r="B239" s="3" t="s">
        <v>31</v>
      </c>
      <c r="C239" s="15">
        <v>900</v>
      </c>
      <c r="D239" s="15" t="s">
        <v>439</v>
      </c>
      <c r="E239" s="15">
        <f t="shared" si="10"/>
        <v>1800</v>
      </c>
      <c r="F239" s="4" t="s">
        <v>79</v>
      </c>
      <c r="G239" s="2" t="s">
        <v>5</v>
      </c>
      <c r="H239" s="3"/>
    </row>
    <row r="240" spans="1:8" s="1" customFormat="1" x14ac:dyDescent="0.25">
      <c r="A240" s="67" t="s">
        <v>504</v>
      </c>
      <c r="B240" s="68"/>
      <c r="C240" s="39">
        <f>SUM(C233:C239)</f>
        <v>3570</v>
      </c>
      <c r="D240" s="39">
        <f>C240*2</f>
        <v>7140</v>
      </c>
      <c r="E240" s="39">
        <f>SUM(E233:E239)</f>
        <v>7140</v>
      </c>
      <c r="F240" s="37"/>
      <c r="G240" s="82"/>
      <c r="H240" s="83"/>
    </row>
    <row r="241" spans="1:8" s="1" customFormat="1" x14ac:dyDescent="0.25">
      <c r="A241" s="41" t="s">
        <v>581</v>
      </c>
      <c r="B241" s="42"/>
      <c r="C241" s="42"/>
      <c r="D241" s="42"/>
      <c r="E241" s="42"/>
      <c r="F241" s="42"/>
      <c r="G241" s="42"/>
      <c r="H241" s="79"/>
    </row>
    <row r="242" spans="1:8" s="1" customFormat="1" x14ac:dyDescent="0.25">
      <c r="A242" s="2" t="s">
        <v>582</v>
      </c>
      <c r="B242" s="3" t="s">
        <v>583</v>
      </c>
      <c r="C242" s="15">
        <v>1200</v>
      </c>
      <c r="D242" s="15" t="s">
        <v>412</v>
      </c>
      <c r="E242" s="15">
        <f>C242*2</f>
        <v>2400</v>
      </c>
      <c r="F242" s="4" t="s">
        <v>81</v>
      </c>
      <c r="G242" s="2" t="s">
        <v>7</v>
      </c>
      <c r="H242" s="3"/>
    </row>
    <row r="243" spans="1:8" s="1" customFormat="1" x14ac:dyDescent="0.25">
      <c r="A243" s="67" t="s">
        <v>504</v>
      </c>
      <c r="B243" s="68"/>
      <c r="C243" s="39">
        <f>C242</f>
        <v>1200</v>
      </c>
      <c r="D243" s="39">
        <f>C243*2</f>
        <v>2400</v>
      </c>
      <c r="E243" s="39">
        <f>SUM(E242)</f>
        <v>2400</v>
      </c>
      <c r="F243" s="37"/>
      <c r="G243" s="82"/>
      <c r="H243" s="83"/>
    </row>
    <row r="244" spans="1:8" s="1" customFormat="1" x14ac:dyDescent="0.25">
      <c r="A244" s="41" t="s">
        <v>584</v>
      </c>
      <c r="B244" s="42"/>
      <c r="C244" s="42"/>
      <c r="D244" s="42"/>
      <c r="E244" s="42"/>
      <c r="F244" s="42"/>
      <c r="G244" s="42"/>
      <c r="H244" s="79"/>
    </row>
    <row r="245" spans="1:8" s="1" customFormat="1" x14ac:dyDescent="0.25">
      <c r="A245" s="2" t="s">
        <v>585</v>
      </c>
      <c r="B245" s="3" t="s">
        <v>586</v>
      </c>
      <c r="C245" s="15">
        <v>2500</v>
      </c>
      <c r="D245" s="15" t="s">
        <v>587</v>
      </c>
      <c r="E245" s="15">
        <f>C245*2</f>
        <v>5000</v>
      </c>
      <c r="F245" s="4" t="s">
        <v>86</v>
      </c>
      <c r="G245" s="2" t="s">
        <v>7</v>
      </c>
      <c r="H245" s="3"/>
    </row>
    <row r="246" spans="1:8" s="1" customFormat="1" x14ac:dyDescent="0.25">
      <c r="A246" s="2" t="s">
        <v>588</v>
      </c>
      <c r="B246" s="3" t="s">
        <v>589</v>
      </c>
      <c r="C246" s="15">
        <v>150</v>
      </c>
      <c r="D246" s="15" t="s">
        <v>427</v>
      </c>
      <c r="E246" s="15">
        <f t="shared" ref="E246:E249" si="11">C246*2</f>
        <v>300</v>
      </c>
      <c r="F246" s="4" t="s">
        <v>403</v>
      </c>
      <c r="G246" s="2" t="s">
        <v>7</v>
      </c>
      <c r="H246" s="3"/>
    </row>
    <row r="247" spans="1:8" s="1" customFormat="1" x14ac:dyDescent="0.25">
      <c r="A247" s="2" t="s">
        <v>590</v>
      </c>
      <c r="B247" s="3" t="s">
        <v>591</v>
      </c>
      <c r="C247" s="15">
        <v>40</v>
      </c>
      <c r="D247" s="15" t="s">
        <v>448</v>
      </c>
      <c r="E247" s="15">
        <f t="shared" si="11"/>
        <v>80</v>
      </c>
      <c r="F247" s="4" t="s">
        <v>81</v>
      </c>
      <c r="G247" s="2" t="s">
        <v>7</v>
      </c>
      <c r="H247" s="3"/>
    </row>
    <row r="248" spans="1:8" s="1" customFormat="1" x14ac:dyDescent="0.25">
      <c r="A248" s="2" t="s">
        <v>592</v>
      </c>
      <c r="B248" s="3" t="s">
        <v>593</v>
      </c>
      <c r="C248" s="15">
        <v>200</v>
      </c>
      <c r="D248" s="15" t="s">
        <v>424</v>
      </c>
      <c r="E248" s="15">
        <f t="shared" si="11"/>
        <v>400</v>
      </c>
      <c r="F248" s="4" t="s">
        <v>594</v>
      </c>
      <c r="G248" s="2" t="s">
        <v>7</v>
      </c>
      <c r="H248" s="3"/>
    </row>
    <row r="249" spans="1:8" s="1" customFormat="1" x14ac:dyDescent="0.25">
      <c r="A249" s="2" t="s">
        <v>595</v>
      </c>
      <c r="B249" s="81" t="s">
        <v>596</v>
      </c>
      <c r="C249" s="15">
        <v>2200</v>
      </c>
      <c r="D249" s="15" t="s">
        <v>501</v>
      </c>
      <c r="E249" s="15">
        <f t="shared" si="11"/>
        <v>4400</v>
      </c>
      <c r="F249" s="4" t="s">
        <v>79</v>
      </c>
      <c r="G249" s="2" t="s">
        <v>7</v>
      </c>
      <c r="H249" s="3"/>
    </row>
    <row r="250" spans="1:8" s="1" customFormat="1" x14ac:dyDescent="0.25">
      <c r="A250" s="67" t="s">
        <v>504</v>
      </c>
      <c r="B250" s="68"/>
      <c r="C250" s="39">
        <f>SUM(C245:C249)</f>
        <v>5090</v>
      </c>
      <c r="D250" s="39">
        <f>C250*2</f>
        <v>10180</v>
      </c>
      <c r="E250" s="39">
        <f>SUM(E245:E249)</f>
        <v>10180</v>
      </c>
      <c r="F250" s="37"/>
      <c r="G250" s="82"/>
      <c r="H250" s="83"/>
    </row>
    <row r="251" spans="1:8" s="1" customFormat="1" x14ac:dyDescent="0.25">
      <c r="A251" s="41" t="s">
        <v>597</v>
      </c>
      <c r="B251" s="42"/>
      <c r="C251" s="42"/>
      <c r="D251" s="42"/>
      <c r="E251" s="42"/>
      <c r="F251" s="42"/>
      <c r="G251" s="42"/>
      <c r="H251" s="79"/>
    </row>
    <row r="252" spans="1:8" s="1" customFormat="1" x14ac:dyDescent="0.25">
      <c r="A252" s="5" t="s">
        <v>598</v>
      </c>
      <c r="B252" s="3" t="s">
        <v>599</v>
      </c>
      <c r="C252" s="5">
        <v>80</v>
      </c>
      <c r="D252" s="5" t="s">
        <v>428</v>
      </c>
      <c r="E252" s="5"/>
      <c r="F252" s="4" t="s">
        <v>80</v>
      </c>
      <c r="G252" s="5" t="s">
        <v>7</v>
      </c>
      <c r="H252" s="86"/>
    </row>
    <row r="253" spans="1:8" s="1" customFormat="1" x14ac:dyDescent="0.25">
      <c r="A253" s="2" t="s">
        <v>600</v>
      </c>
      <c r="B253" s="3" t="s">
        <v>601</v>
      </c>
      <c r="C253" s="15">
        <v>1200</v>
      </c>
      <c r="D253" s="15" t="s">
        <v>412</v>
      </c>
      <c r="E253" s="15"/>
      <c r="F253" s="4" t="s">
        <v>80</v>
      </c>
      <c r="G253" s="2" t="s">
        <v>5</v>
      </c>
      <c r="H253" s="3"/>
    </row>
    <row r="254" spans="1:8" s="1" customFormat="1" x14ac:dyDescent="0.25">
      <c r="A254" s="67" t="s">
        <v>504</v>
      </c>
      <c r="B254" s="68"/>
      <c r="C254" s="39">
        <f>SUM(C252:C253)</f>
        <v>1280</v>
      </c>
      <c r="D254" s="39">
        <f>C254*2</f>
        <v>2560</v>
      </c>
      <c r="E254" s="39">
        <f>E253</f>
        <v>0</v>
      </c>
      <c r="F254" s="37"/>
      <c r="G254" s="82"/>
      <c r="H254" s="83"/>
    </row>
    <row r="255" spans="1:8" s="1" customFormat="1" x14ac:dyDescent="0.25">
      <c r="A255" s="41" t="s">
        <v>602</v>
      </c>
      <c r="B255" s="42"/>
      <c r="C255" s="42"/>
      <c r="D255" s="42"/>
      <c r="E255" s="42"/>
      <c r="F255" s="42"/>
      <c r="G255" s="42"/>
      <c r="H255" s="79"/>
    </row>
    <row r="256" spans="1:8" s="1" customFormat="1" x14ac:dyDescent="0.25">
      <c r="A256" s="2" t="s">
        <v>603</v>
      </c>
      <c r="B256" s="3" t="s">
        <v>604</v>
      </c>
      <c r="C256" s="15">
        <v>100</v>
      </c>
      <c r="D256" s="15" t="s">
        <v>422</v>
      </c>
      <c r="E256" s="15">
        <f>C256*2</f>
        <v>200</v>
      </c>
      <c r="F256" s="4" t="s">
        <v>86</v>
      </c>
      <c r="G256" s="2" t="s">
        <v>7</v>
      </c>
      <c r="H256" s="3"/>
    </row>
    <row r="257" spans="1:8" s="1" customFormat="1" x14ac:dyDescent="0.25">
      <c r="A257" s="67" t="s">
        <v>504</v>
      </c>
      <c r="B257" s="68"/>
      <c r="C257" s="39">
        <f>SUM(C255:C256)</f>
        <v>100</v>
      </c>
      <c r="D257" s="39">
        <f>C257*2</f>
        <v>200</v>
      </c>
      <c r="E257" s="39">
        <f>SUM(E256)</f>
        <v>200</v>
      </c>
      <c r="F257" s="37"/>
      <c r="G257" s="82"/>
      <c r="H257" s="83"/>
    </row>
    <row r="258" spans="1:8" s="1" customFormat="1" ht="18.75" customHeight="1" x14ac:dyDescent="0.25">
      <c r="A258" s="96" t="s">
        <v>605</v>
      </c>
      <c r="B258" s="97"/>
      <c r="C258" s="46"/>
      <c r="D258" s="46"/>
      <c r="E258" s="46"/>
      <c r="F258" s="46"/>
      <c r="G258" s="46"/>
      <c r="H258" s="69"/>
    </row>
    <row r="259" spans="1:8" s="1" customFormat="1" ht="18.75" customHeight="1" x14ac:dyDescent="0.25">
      <c r="A259" s="6" t="s">
        <v>606</v>
      </c>
      <c r="B259" s="78" t="s">
        <v>552</v>
      </c>
      <c r="C259" s="6">
        <v>350</v>
      </c>
      <c r="D259" s="6" t="s">
        <v>431</v>
      </c>
      <c r="E259" s="6">
        <f>C259*2</f>
        <v>700</v>
      </c>
      <c r="F259" s="6" t="s">
        <v>81</v>
      </c>
      <c r="G259" s="6" t="s">
        <v>7</v>
      </c>
      <c r="H259" s="6"/>
    </row>
    <row r="260" spans="1:8" s="1" customFormat="1" ht="18.75" customHeight="1" x14ac:dyDescent="0.25">
      <c r="A260" s="6" t="s">
        <v>607</v>
      </c>
      <c r="B260" s="78" t="s">
        <v>608</v>
      </c>
      <c r="C260" s="6">
        <v>1050</v>
      </c>
      <c r="D260" s="6" t="s">
        <v>433</v>
      </c>
      <c r="E260" s="6">
        <f>C260*2</f>
        <v>2100</v>
      </c>
      <c r="F260" s="6" t="s">
        <v>85</v>
      </c>
      <c r="G260" s="6" t="s">
        <v>7</v>
      </c>
      <c r="H260" s="6"/>
    </row>
    <row r="261" spans="1:8" s="1" customFormat="1" ht="18.75" customHeight="1" x14ac:dyDescent="0.25">
      <c r="A261" s="67" t="s">
        <v>504</v>
      </c>
      <c r="B261" s="68"/>
      <c r="C261" s="39">
        <f>SUM(C259:C260)</f>
        <v>1400</v>
      </c>
      <c r="D261" s="39">
        <f>C261*2</f>
        <v>2800</v>
      </c>
      <c r="E261" s="39">
        <f>SUM(E259:E260)</f>
        <v>2800</v>
      </c>
      <c r="F261" s="73"/>
      <c r="G261" s="73"/>
      <c r="H261" s="87"/>
    </row>
    <row r="262" spans="1:8" s="1" customFormat="1" ht="15" customHeight="1" x14ac:dyDescent="0.25">
      <c r="A262" s="96" t="s">
        <v>609</v>
      </c>
      <c r="B262" s="97"/>
      <c r="C262" s="46"/>
      <c r="D262" s="46"/>
      <c r="E262" s="46"/>
      <c r="F262" s="46"/>
      <c r="G262" s="46"/>
      <c r="H262" s="69"/>
    </row>
    <row r="263" spans="1:8" s="1" customFormat="1" x14ac:dyDescent="0.25">
      <c r="A263" s="6" t="s">
        <v>610</v>
      </c>
      <c r="B263" s="78" t="s">
        <v>611</v>
      </c>
      <c r="C263" s="70">
        <v>200</v>
      </c>
      <c r="D263" s="70" t="s">
        <v>424</v>
      </c>
      <c r="E263" s="70">
        <f>C263*2</f>
        <v>400</v>
      </c>
      <c r="F263" s="6" t="s">
        <v>81</v>
      </c>
      <c r="G263" s="71" t="s">
        <v>7</v>
      </c>
      <c r="H263" s="72"/>
    </row>
    <row r="264" spans="1:8" s="1" customFormat="1" x14ac:dyDescent="0.25">
      <c r="A264" s="67" t="s">
        <v>504</v>
      </c>
      <c r="B264" s="68"/>
      <c r="C264" s="39">
        <f>SUM(C262:C263)</f>
        <v>200</v>
      </c>
      <c r="D264" s="39">
        <f>C264*2</f>
        <v>400</v>
      </c>
      <c r="E264" s="39">
        <f>E263</f>
        <v>400</v>
      </c>
      <c r="F264" s="73"/>
      <c r="G264" s="74"/>
      <c r="H264" s="75"/>
    </row>
    <row r="265" spans="1:8" s="1" customFormat="1" ht="15" customHeight="1" x14ac:dyDescent="0.25">
      <c r="A265" s="96" t="s">
        <v>612</v>
      </c>
      <c r="B265" s="97"/>
      <c r="C265" s="46"/>
      <c r="D265" s="46"/>
      <c r="E265" s="46"/>
      <c r="F265" s="46"/>
      <c r="G265" s="46"/>
      <c r="H265" s="69"/>
    </row>
    <row r="266" spans="1:8" s="1" customFormat="1" x14ac:dyDescent="0.25">
      <c r="A266" s="6" t="s">
        <v>613</v>
      </c>
      <c r="B266" s="3" t="s">
        <v>604</v>
      </c>
      <c r="C266" s="70">
        <v>3500</v>
      </c>
      <c r="D266" s="70" t="s">
        <v>614</v>
      </c>
      <c r="E266" s="70">
        <f>C266*2</f>
        <v>7000</v>
      </c>
      <c r="F266" s="6" t="s">
        <v>81</v>
      </c>
      <c r="G266" s="71" t="s">
        <v>7</v>
      </c>
      <c r="H266" s="72"/>
    </row>
    <row r="267" spans="1:8" s="1" customFormat="1" x14ac:dyDescent="0.25">
      <c r="A267" s="67" t="s">
        <v>504</v>
      </c>
      <c r="B267" s="68"/>
      <c r="C267" s="39">
        <f>SUM(C265:C266)</f>
        <v>3500</v>
      </c>
      <c r="D267" s="39">
        <f>C267*2</f>
        <v>7000</v>
      </c>
      <c r="E267" s="39">
        <f>E266</f>
        <v>7000</v>
      </c>
      <c r="F267" s="73"/>
      <c r="G267" s="74"/>
      <c r="H267" s="75"/>
    </row>
    <row r="268" spans="1:8" s="1" customFormat="1" ht="18.75" customHeight="1" x14ac:dyDescent="0.25">
      <c r="A268" s="96" t="s">
        <v>615</v>
      </c>
      <c r="B268" s="97"/>
      <c r="C268" s="46"/>
      <c r="D268" s="46"/>
      <c r="E268" s="46"/>
      <c r="F268" s="46"/>
      <c r="G268" s="46"/>
      <c r="H268" s="69"/>
    </row>
    <row r="269" spans="1:8" s="1" customFormat="1" ht="18.75" customHeight="1" x14ac:dyDescent="0.25">
      <c r="A269" s="6" t="s">
        <v>616</v>
      </c>
      <c r="B269" s="78" t="s">
        <v>617</v>
      </c>
      <c r="C269" s="6">
        <v>550</v>
      </c>
      <c r="D269" s="6" t="s">
        <v>470</v>
      </c>
      <c r="E269" s="6">
        <f>C269*2</f>
        <v>1100</v>
      </c>
      <c r="F269" s="6" t="s">
        <v>594</v>
      </c>
      <c r="G269" s="6" t="s">
        <v>7</v>
      </c>
      <c r="H269" s="6"/>
    </row>
    <row r="270" spans="1:8" s="1" customFormat="1" ht="32.25" customHeight="1" x14ac:dyDescent="0.25">
      <c r="A270" s="6" t="s">
        <v>618</v>
      </c>
      <c r="B270" s="78" t="s">
        <v>619</v>
      </c>
      <c r="C270" s="6">
        <v>3650</v>
      </c>
      <c r="D270" s="6" t="s">
        <v>620</v>
      </c>
      <c r="E270" s="6">
        <f>C270*2</f>
        <v>7300</v>
      </c>
      <c r="F270" s="6" t="s">
        <v>733</v>
      </c>
      <c r="G270" s="6" t="s">
        <v>7</v>
      </c>
      <c r="H270" s="6"/>
    </row>
    <row r="271" spans="1:8" s="1" customFormat="1" ht="18" customHeight="1" x14ac:dyDescent="0.25">
      <c r="A271" s="67" t="s">
        <v>504</v>
      </c>
      <c r="B271" s="68"/>
      <c r="C271" s="39">
        <f>SUM(C269:C270)</f>
        <v>4200</v>
      </c>
      <c r="D271" s="39">
        <f>C271*2</f>
        <v>8400</v>
      </c>
      <c r="E271" s="39">
        <f>SUM(E269:E270)</f>
        <v>8400</v>
      </c>
      <c r="F271" s="73"/>
      <c r="G271" s="73"/>
      <c r="H271" s="87"/>
    </row>
    <row r="272" spans="1:8" s="1" customFormat="1" ht="18.75" customHeight="1" x14ac:dyDescent="0.25">
      <c r="A272" s="96" t="s">
        <v>621</v>
      </c>
      <c r="B272" s="97"/>
      <c r="C272" s="46"/>
      <c r="D272" s="46"/>
      <c r="E272" s="46"/>
      <c r="F272" s="46"/>
      <c r="G272" s="46"/>
      <c r="H272" s="69"/>
    </row>
    <row r="273" spans="1:8" s="1" customFormat="1" ht="18.75" customHeight="1" x14ac:dyDescent="0.25">
      <c r="A273" s="6" t="s">
        <v>622</v>
      </c>
      <c r="B273" s="78" t="s">
        <v>623</v>
      </c>
      <c r="C273" s="6">
        <v>500</v>
      </c>
      <c r="D273" s="6" t="s">
        <v>468</v>
      </c>
      <c r="E273" s="6">
        <f>C273*2</f>
        <v>1000</v>
      </c>
      <c r="F273" s="6" t="s">
        <v>81</v>
      </c>
      <c r="G273" s="6" t="s">
        <v>7</v>
      </c>
      <c r="H273" s="6"/>
    </row>
    <row r="274" spans="1:8" s="1" customFormat="1" ht="18.75" customHeight="1" x14ac:dyDescent="0.25">
      <c r="A274" s="67" t="s">
        <v>504</v>
      </c>
      <c r="B274" s="68"/>
      <c r="C274" s="39">
        <f>SUM(C272:C273)</f>
        <v>500</v>
      </c>
      <c r="D274" s="39">
        <f>C274*2</f>
        <v>1000</v>
      </c>
      <c r="E274" s="39">
        <f>E273</f>
        <v>1000</v>
      </c>
      <c r="F274" s="73"/>
      <c r="G274" s="73"/>
      <c r="H274" s="87"/>
    </row>
    <row r="275" spans="1:8" s="1" customFormat="1" ht="18.75" customHeight="1" x14ac:dyDescent="0.25">
      <c r="A275" s="96" t="s">
        <v>624</v>
      </c>
      <c r="B275" s="97"/>
      <c r="C275" s="46"/>
      <c r="D275" s="46"/>
      <c r="E275" s="46"/>
      <c r="F275" s="46"/>
      <c r="G275" s="46"/>
      <c r="H275" s="69"/>
    </row>
    <row r="276" spans="1:8" s="1" customFormat="1" ht="18.75" customHeight="1" x14ac:dyDescent="0.25">
      <c r="A276" s="6" t="s">
        <v>625</v>
      </c>
      <c r="B276" s="78" t="s">
        <v>626</v>
      </c>
      <c r="C276" s="6">
        <v>80</v>
      </c>
      <c r="D276" s="6" t="s">
        <v>428</v>
      </c>
      <c r="E276" s="6">
        <f>C276*2</f>
        <v>160</v>
      </c>
      <c r="F276" s="6" t="s">
        <v>79</v>
      </c>
      <c r="G276" s="6" t="s">
        <v>7</v>
      </c>
      <c r="H276" s="6"/>
    </row>
    <row r="277" spans="1:8" s="1" customFormat="1" ht="18.75" customHeight="1" x14ac:dyDescent="0.25">
      <c r="A277" s="67" t="s">
        <v>504</v>
      </c>
      <c r="B277" s="68"/>
      <c r="C277" s="39">
        <f>SUM(C275:C276)</f>
        <v>80</v>
      </c>
      <c r="D277" s="39">
        <f>C277*2</f>
        <v>160</v>
      </c>
      <c r="E277" s="39">
        <f>E276</f>
        <v>160</v>
      </c>
      <c r="F277" s="73"/>
      <c r="G277" s="73"/>
      <c r="H277" s="87"/>
    </row>
    <row r="278" spans="1:8" s="1" customFormat="1" ht="18.75" customHeight="1" x14ac:dyDescent="0.25">
      <c r="A278" s="96" t="s">
        <v>627</v>
      </c>
      <c r="B278" s="97"/>
      <c r="C278" s="46"/>
      <c r="D278" s="46"/>
      <c r="E278" s="46"/>
      <c r="F278" s="46"/>
      <c r="G278" s="46"/>
      <c r="H278" s="69"/>
    </row>
    <row r="279" spans="1:8" s="1" customFormat="1" ht="18.75" customHeight="1" x14ac:dyDescent="0.25">
      <c r="A279" s="6" t="s">
        <v>628</v>
      </c>
      <c r="B279" s="78" t="s">
        <v>629</v>
      </c>
      <c r="C279" s="6">
        <v>460</v>
      </c>
      <c r="D279" s="6" t="s">
        <v>630</v>
      </c>
      <c r="E279" s="6">
        <f>C279*2</f>
        <v>920</v>
      </c>
      <c r="F279" s="6" t="s">
        <v>631</v>
      </c>
      <c r="G279" s="6" t="s">
        <v>7</v>
      </c>
      <c r="H279" s="6"/>
    </row>
    <row r="280" spans="1:8" s="1" customFormat="1" ht="18.75" customHeight="1" x14ac:dyDescent="0.25">
      <c r="A280" s="67" t="s">
        <v>504</v>
      </c>
      <c r="B280" s="68"/>
      <c r="C280" s="39">
        <f>SUM(C278:C279)</f>
        <v>460</v>
      </c>
      <c r="D280" s="39">
        <f>C280*2</f>
        <v>920</v>
      </c>
      <c r="E280" s="39">
        <f>E279</f>
        <v>920</v>
      </c>
      <c r="F280" s="73"/>
      <c r="G280" s="73"/>
      <c r="H280" s="87"/>
    </row>
    <row r="281" spans="1:8" s="1" customFormat="1" ht="15.75" customHeight="1" x14ac:dyDescent="0.25">
      <c r="A281" s="102" t="s">
        <v>632</v>
      </c>
      <c r="B281" s="103"/>
      <c r="C281" s="103"/>
      <c r="D281" s="103"/>
      <c r="E281" s="103"/>
      <c r="F281" s="103"/>
      <c r="G281" s="103"/>
      <c r="H281" s="104"/>
    </row>
    <row r="282" spans="1:8" s="1" customFormat="1" ht="15" customHeight="1" x14ac:dyDescent="0.25">
      <c r="A282" s="96" t="s">
        <v>633</v>
      </c>
      <c r="B282" s="97"/>
      <c r="C282" s="46"/>
      <c r="D282" s="46"/>
      <c r="E282" s="46"/>
      <c r="F282" s="46"/>
      <c r="G282" s="46"/>
      <c r="H282" s="69"/>
    </row>
    <row r="283" spans="1:8" s="1" customFormat="1" x14ac:dyDescent="0.25">
      <c r="A283" s="6" t="s">
        <v>634</v>
      </c>
      <c r="B283" s="7" t="s">
        <v>635</v>
      </c>
      <c r="C283" s="70">
        <v>800</v>
      </c>
      <c r="D283" s="70" t="s">
        <v>451</v>
      </c>
      <c r="E283" s="70">
        <f>C283*2</f>
        <v>1600</v>
      </c>
      <c r="F283" s="6" t="s">
        <v>636</v>
      </c>
      <c r="G283" s="71" t="s">
        <v>7</v>
      </c>
      <c r="H283" s="72"/>
    </row>
    <row r="284" spans="1:8" s="1" customFormat="1" x14ac:dyDescent="0.25">
      <c r="A284" s="6" t="s">
        <v>637</v>
      </c>
      <c r="B284" s="88" t="s">
        <v>638</v>
      </c>
      <c r="C284" s="70">
        <v>900</v>
      </c>
      <c r="D284" s="70" t="s">
        <v>439</v>
      </c>
      <c r="E284" s="70">
        <f>C284*2</f>
        <v>1800</v>
      </c>
      <c r="F284" s="6" t="s">
        <v>81</v>
      </c>
      <c r="G284" s="71" t="s">
        <v>7</v>
      </c>
      <c r="H284" s="72"/>
    </row>
    <row r="285" spans="1:8" s="1" customFormat="1" x14ac:dyDescent="0.25">
      <c r="A285" s="67" t="s">
        <v>504</v>
      </c>
      <c r="B285" s="68"/>
      <c r="C285" s="39">
        <f>SUM(C283:C284)</f>
        <v>1700</v>
      </c>
      <c r="D285" s="39">
        <f>C285*2</f>
        <v>3400</v>
      </c>
      <c r="E285" s="39">
        <f>SUM(E283:E284)</f>
        <v>3400</v>
      </c>
      <c r="F285" s="73"/>
      <c r="G285" s="74"/>
      <c r="H285" s="75"/>
    </row>
    <row r="286" spans="1:8" s="1" customFormat="1" ht="15" customHeight="1" x14ac:dyDescent="0.25">
      <c r="A286" s="96" t="s">
        <v>639</v>
      </c>
      <c r="B286" s="97"/>
      <c r="C286" s="46"/>
      <c r="D286" s="46"/>
      <c r="E286" s="46"/>
      <c r="F286" s="46"/>
      <c r="G286" s="46"/>
      <c r="H286" s="69"/>
    </row>
    <row r="287" spans="1:8" s="1" customFormat="1" ht="30" x14ac:dyDescent="0.25">
      <c r="A287" s="6" t="s">
        <v>640</v>
      </c>
      <c r="B287" s="7" t="s">
        <v>641</v>
      </c>
      <c r="C287" s="70">
        <v>200</v>
      </c>
      <c r="D287" s="70" t="s">
        <v>424</v>
      </c>
      <c r="E287" s="70">
        <f>C287*2</f>
        <v>400</v>
      </c>
      <c r="F287" s="6" t="s">
        <v>86</v>
      </c>
      <c r="G287" s="71" t="s">
        <v>7</v>
      </c>
      <c r="H287" s="72"/>
    </row>
    <row r="288" spans="1:8" s="1" customFormat="1" x14ac:dyDescent="0.25">
      <c r="A288" s="6" t="s">
        <v>642</v>
      </c>
      <c r="B288" s="7" t="s">
        <v>42</v>
      </c>
      <c r="C288" s="70">
        <v>500</v>
      </c>
      <c r="D288" s="70" t="s">
        <v>468</v>
      </c>
      <c r="E288" s="70">
        <f t="shared" ref="E288:E308" si="12">C288*2</f>
        <v>1000</v>
      </c>
      <c r="F288" s="6" t="s">
        <v>305</v>
      </c>
      <c r="G288" s="71" t="s">
        <v>7</v>
      </c>
      <c r="H288" s="72"/>
    </row>
    <row r="289" spans="1:8" s="1" customFormat="1" x14ac:dyDescent="0.25">
      <c r="A289" s="6" t="s">
        <v>643</v>
      </c>
      <c r="B289" s="7" t="s">
        <v>8</v>
      </c>
      <c r="C289" s="70">
        <v>400</v>
      </c>
      <c r="D289" s="70" t="s">
        <v>420</v>
      </c>
      <c r="E289" s="70">
        <f t="shared" si="12"/>
        <v>800</v>
      </c>
      <c r="F289" s="6" t="s">
        <v>79</v>
      </c>
      <c r="G289" s="71" t="s">
        <v>5</v>
      </c>
      <c r="H289" s="72"/>
    </row>
    <row r="290" spans="1:8" s="1" customFormat="1" ht="30" x14ac:dyDescent="0.25">
      <c r="A290" s="6" t="s">
        <v>644</v>
      </c>
      <c r="B290" s="7" t="s">
        <v>90</v>
      </c>
      <c r="C290" s="70">
        <v>600</v>
      </c>
      <c r="D290" s="70" t="s">
        <v>425</v>
      </c>
      <c r="E290" s="70">
        <f t="shared" si="12"/>
        <v>1200</v>
      </c>
      <c r="F290" s="6" t="s">
        <v>645</v>
      </c>
      <c r="G290" s="71" t="s">
        <v>7</v>
      </c>
      <c r="H290" s="72"/>
    </row>
    <row r="291" spans="1:8" s="1" customFormat="1" x14ac:dyDescent="0.25">
      <c r="A291" s="6" t="s">
        <v>646</v>
      </c>
      <c r="B291" s="7" t="s">
        <v>647</v>
      </c>
      <c r="C291" s="70">
        <v>100</v>
      </c>
      <c r="D291" s="70" t="s">
        <v>422</v>
      </c>
      <c r="E291" s="70">
        <f t="shared" si="12"/>
        <v>200</v>
      </c>
      <c r="F291" s="6" t="s">
        <v>79</v>
      </c>
      <c r="G291" s="71" t="s">
        <v>5</v>
      </c>
      <c r="H291" s="72"/>
    </row>
    <row r="292" spans="1:8" s="1" customFormat="1" x14ac:dyDescent="0.25">
      <c r="A292" s="6" t="s">
        <v>648</v>
      </c>
      <c r="B292" s="7" t="s">
        <v>649</v>
      </c>
      <c r="C292" s="70">
        <v>100</v>
      </c>
      <c r="D292" s="70" t="s">
        <v>422</v>
      </c>
      <c r="E292" s="70">
        <f t="shared" si="12"/>
        <v>200</v>
      </c>
      <c r="F292" s="6" t="s">
        <v>650</v>
      </c>
      <c r="G292" s="71" t="s">
        <v>7</v>
      </c>
      <c r="H292" s="72"/>
    </row>
    <row r="293" spans="1:8" s="1" customFormat="1" x14ac:dyDescent="0.25">
      <c r="A293" s="6" t="s">
        <v>651</v>
      </c>
      <c r="B293" s="7" t="s">
        <v>652</v>
      </c>
      <c r="C293" s="70">
        <v>250</v>
      </c>
      <c r="D293" s="70" t="s">
        <v>435</v>
      </c>
      <c r="E293" s="70">
        <f t="shared" si="12"/>
        <v>500</v>
      </c>
      <c r="F293" s="6" t="s">
        <v>82</v>
      </c>
      <c r="G293" s="71" t="s">
        <v>7</v>
      </c>
      <c r="H293" s="72"/>
    </row>
    <row r="294" spans="1:8" s="1" customFormat="1" x14ac:dyDescent="0.25">
      <c r="A294" s="6" t="s">
        <v>653</v>
      </c>
      <c r="B294" s="7" t="s">
        <v>654</v>
      </c>
      <c r="C294" s="70">
        <v>400</v>
      </c>
      <c r="D294" s="70" t="s">
        <v>420</v>
      </c>
      <c r="E294" s="70">
        <f t="shared" si="12"/>
        <v>800</v>
      </c>
      <c r="F294" s="6" t="s">
        <v>650</v>
      </c>
      <c r="G294" s="71" t="s">
        <v>7</v>
      </c>
      <c r="H294" s="72"/>
    </row>
    <row r="295" spans="1:8" s="1" customFormat="1" x14ac:dyDescent="0.25">
      <c r="A295" s="6" t="s">
        <v>655</v>
      </c>
      <c r="B295" s="7" t="s">
        <v>30</v>
      </c>
      <c r="C295" s="70">
        <v>250</v>
      </c>
      <c r="D295" s="70" t="s">
        <v>435</v>
      </c>
      <c r="E295" s="70">
        <f t="shared" si="12"/>
        <v>500</v>
      </c>
      <c r="F295" s="6" t="s">
        <v>79</v>
      </c>
      <c r="G295" s="71" t="s">
        <v>5</v>
      </c>
      <c r="H295" s="72"/>
    </row>
    <row r="296" spans="1:8" s="1" customFormat="1" x14ac:dyDescent="0.25">
      <c r="A296" s="6" t="s">
        <v>656</v>
      </c>
      <c r="B296" s="7" t="s">
        <v>657</v>
      </c>
      <c r="C296" s="70">
        <v>150</v>
      </c>
      <c r="D296" s="70" t="s">
        <v>427</v>
      </c>
      <c r="E296" s="70">
        <f t="shared" si="12"/>
        <v>300</v>
      </c>
      <c r="F296" s="6" t="s">
        <v>650</v>
      </c>
      <c r="G296" s="71" t="s">
        <v>7</v>
      </c>
      <c r="H296" s="72"/>
    </row>
    <row r="297" spans="1:8" s="1" customFormat="1" x14ac:dyDescent="0.25">
      <c r="A297" s="6" t="s">
        <v>658</v>
      </c>
      <c r="B297" s="7" t="s">
        <v>659</v>
      </c>
      <c r="C297" s="70">
        <v>400</v>
      </c>
      <c r="D297" s="70" t="s">
        <v>420</v>
      </c>
      <c r="E297" s="70">
        <f t="shared" si="12"/>
        <v>800</v>
      </c>
      <c r="F297" s="71" t="s">
        <v>89</v>
      </c>
      <c r="G297" s="71" t="s">
        <v>7</v>
      </c>
      <c r="H297" s="72"/>
    </row>
    <row r="298" spans="1:8" s="1" customFormat="1" x14ac:dyDescent="0.25">
      <c r="A298" s="6" t="s">
        <v>660</v>
      </c>
      <c r="B298" s="7" t="s">
        <v>40</v>
      </c>
      <c r="C298" s="70">
        <v>350</v>
      </c>
      <c r="D298" s="70" t="s">
        <v>431</v>
      </c>
      <c r="E298" s="70">
        <f t="shared" si="12"/>
        <v>700</v>
      </c>
      <c r="F298" s="71" t="s">
        <v>81</v>
      </c>
      <c r="G298" s="89" t="s">
        <v>7</v>
      </c>
      <c r="H298" s="72"/>
    </row>
    <row r="299" spans="1:8" s="1" customFormat="1" x14ac:dyDescent="0.25">
      <c r="A299" s="6" t="s">
        <v>661</v>
      </c>
      <c r="B299" s="7" t="s">
        <v>662</v>
      </c>
      <c r="C299" s="70">
        <v>350</v>
      </c>
      <c r="D299" s="70" t="s">
        <v>431</v>
      </c>
      <c r="E299" s="70">
        <f t="shared" si="12"/>
        <v>700</v>
      </c>
      <c r="F299" s="71" t="s">
        <v>89</v>
      </c>
      <c r="G299" s="71" t="s">
        <v>7</v>
      </c>
      <c r="H299" s="72"/>
    </row>
    <row r="300" spans="1:8" s="1" customFormat="1" x14ac:dyDescent="0.25">
      <c r="A300" s="6" t="s">
        <v>663</v>
      </c>
      <c r="B300" s="7" t="s">
        <v>664</v>
      </c>
      <c r="C300" s="70">
        <v>150</v>
      </c>
      <c r="D300" s="70" t="s">
        <v>427</v>
      </c>
      <c r="E300" s="70">
        <f t="shared" si="12"/>
        <v>300</v>
      </c>
      <c r="F300" s="71" t="s">
        <v>665</v>
      </c>
      <c r="G300" s="71" t="s">
        <v>7</v>
      </c>
      <c r="H300" s="72"/>
    </row>
    <row r="301" spans="1:8" s="1" customFormat="1" x14ac:dyDescent="0.25">
      <c r="A301" s="6" t="s">
        <v>666</v>
      </c>
      <c r="B301" s="7" t="s">
        <v>20</v>
      </c>
      <c r="C301" s="70">
        <v>280</v>
      </c>
      <c r="D301" s="70" t="s">
        <v>419</v>
      </c>
      <c r="E301" s="70">
        <f t="shared" si="12"/>
        <v>560</v>
      </c>
      <c r="F301" s="71" t="s">
        <v>81</v>
      </c>
      <c r="G301" s="71" t="s">
        <v>7</v>
      </c>
      <c r="H301" s="72"/>
    </row>
    <row r="302" spans="1:8" s="1" customFormat="1" x14ac:dyDescent="0.25">
      <c r="A302" s="6" t="s">
        <v>667</v>
      </c>
      <c r="B302" s="7" t="s">
        <v>59</v>
      </c>
      <c r="C302" s="70">
        <v>260</v>
      </c>
      <c r="D302" s="70" t="s">
        <v>429</v>
      </c>
      <c r="E302" s="70">
        <f t="shared" si="12"/>
        <v>520</v>
      </c>
      <c r="F302" s="71" t="s">
        <v>81</v>
      </c>
      <c r="G302" s="71" t="s">
        <v>7</v>
      </c>
      <c r="H302" s="72"/>
    </row>
    <row r="303" spans="1:8" s="1" customFormat="1" x14ac:dyDescent="0.25">
      <c r="A303" s="6" t="s">
        <v>668</v>
      </c>
      <c r="B303" s="7" t="s">
        <v>10</v>
      </c>
      <c r="C303" s="70">
        <v>590</v>
      </c>
      <c r="D303" s="70" t="s">
        <v>669</v>
      </c>
      <c r="E303" s="70">
        <f t="shared" si="12"/>
        <v>1180</v>
      </c>
      <c r="F303" s="71" t="s">
        <v>81</v>
      </c>
      <c r="G303" s="71" t="s">
        <v>7</v>
      </c>
      <c r="H303" s="72"/>
    </row>
    <row r="304" spans="1:8" s="1" customFormat="1" x14ac:dyDescent="0.25">
      <c r="A304" s="6" t="s">
        <v>670</v>
      </c>
      <c r="B304" s="7" t="s">
        <v>671</v>
      </c>
      <c r="C304" s="70">
        <v>500</v>
      </c>
      <c r="D304" s="70" t="s">
        <v>468</v>
      </c>
      <c r="E304" s="70">
        <f t="shared" si="12"/>
        <v>1000</v>
      </c>
      <c r="F304" s="71" t="s">
        <v>82</v>
      </c>
      <c r="G304" s="71" t="s">
        <v>7</v>
      </c>
      <c r="H304" s="72"/>
    </row>
    <row r="305" spans="1:8" s="1" customFormat="1" x14ac:dyDescent="0.25">
      <c r="A305" s="6" t="s">
        <v>672</v>
      </c>
      <c r="B305" s="7" t="s">
        <v>673</v>
      </c>
      <c r="C305" s="70">
        <v>200</v>
      </c>
      <c r="D305" s="70" t="s">
        <v>424</v>
      </c>
      <c r="E305" s="70">
        <f t="shared" si="12"/>
        <v>400</v>
      </c>
      <c r="F305" s="71" t="s">
        <v>89</v>
      </c>
      <c r="G305" s="71" t="s">
        <v>7</v>
      </c>
      <c r="H305" s="72"/>
    </row>
    <row r="306" spans="1:8" s="1" customFormat="1" x14ac:dyDescent="0.25">
      <c r="A306" s="6" t="s">
        <v>674</v>
      </c>
      <c r="B306" s="7" t="s">
        <v>675</v>
      </c>
      <c r="C306" s="70">
        <v>100</v>
      </c>
      <c r="D306" s="70" t="s">
        <v>422</v>
      </c>
      <c r="E306" s="70">
        <f t="shared" si="12"/>
        <v>200</v>
      </c>
      <c r="F306" s="71" t="s">
        <v>81</v>
      </c>
      <c r="G306" s="71" t="s">
        <v>7</v>
      </c>
      <c r="H306" s="72"/>
    </row>
    <row r="307" spans="1:8" s="1" customFormat="1" x14ac:dyDescent="0.25">
      <c r="A307" s="6" t="s">
        <v>676</v>
      </c>
      <c r="B307" s="7" t="s">
        <v>677</v>
      </c>
      <c r="C307" s="70">
        <v>150</v>
      </c>
      <c r="D307" s="70" t="s">
        <v>427</v>
      </c>
      <c r="E307" s="70">
        <f t="shared" si="12"/>
        <v>300</v>
      </c>
      <c r="F307" s="71" t="s">
        <v>82</v>
      </c>
      <c r="G307" s="71" t="s">
        <v>7</v>
      </c>
      <c r="H307" s="72"/>
    </row>
    <row r="308" spans="1:8" s="1" customFormat="1" x14ac:dyDescent="0.25">
      <c r="A308" s="6" t="s">
        <v>678</v>
      </c>
      <c r="B308" s="7" t="s">
        <v>679</v>
      </c>
      <c r="C308" s="70">
        <v>70</v>
      </c>
      <c r="D308" s="70" t="s">
        <v>463</v>
      </c>
      <c r="E308" s="70">
        <f t="shared" si="12"/>
        <v>140</v>
      </c>
      <c r="F308" s="71" t="s">
        <v>81</v>
      </c>
      <c r="G308" s="71" t="s">
        <v>7</v>
      </c>
      <c r="H308" s="72"/>
    </row>
    <row r="309" spans="1:8" s="1" customFormat="1" x14ac:dyDescent="0.25">
      <c r="A309" s="93" t="s">
        <v>504</v>
      </c>
      <c r="B309" s="105"/>
      <c r="C309" s="39">
        <f>SUM(C287:C308)</f>
        <v>6350</v>
      </c>
      <c r="D309" s="39">
        <f>C309*2</f>
        <v>12700</v>
      </c>
      <c r="E309" s="39">
        <f>SUM(E287:E308)</f>
        <v>12700</v>
      </c>
      <c r="F309" s="74"/>
      <c r="G309" s="74"/>
      <c r="H309" s="75"/>
    </row>
    <row r="310" spans="1:8" s="1" customFormat="1" ht="15" customHeight="1" x14ac:dyDescent="0.25">
      <c r="A310" s="96" t="s">
        <v>680</v>
      </c>
      <c r="B310" s="97"/>
      <c r="C310" s="46"/>
      <c r="D310" s="46"/>
      <c r="E310" s="46"/>
      <c r="F310" s="46"/>
      <c r="G310" s="46"/>
      <c r="H310" s="69"/>
    </row>
    <row r="311" spans="1:8" s="1" customFormat="1" x14ac:dyDescent="0.25">
      <c r="A311" s="6" t="s">
        <v>681</v>
      </c>
      <c r="B311" s="7" t="s">
        <v>682</v>
      </c>
      <c r="C311" s="70">
        <v>2000</v>
      </c>
      <c r="D311" s="70" t="s">
        <v>683</v>
      </c>
      <c r="E311" s="70">
        <f>C311*2</f>
        <v>4000</v>
      </c>
      <c r="F311" s="6" t="s">
        <v>89</v>
      </c>
      <c r="G311" s="71" t="s">
        <v>7</v>
      </c>
      <c r="H311" s="72"/>
    </row>
    <row r="312" spans="1:8" s="1" customFormat="1" x14ac:dyDescent="0.25">
      <c r="A312" s="6" t="s">
        <v>684</v>
      </c>
      <c r="B312" s="78" t="s">
        <v>685</v>
      </c>
      <c r="C312" s="70">
        <v>300</v>
      </c>
      <c r="D312" s="70" t="s">
        <v>480</v>
      </c>
      <c r="E312" s="70">
        <f>C312*2</f>
        <v>600</v>
      </c>
      <c r="F312" s="6" t="s">
        <v>89</v>
      </c>
      <c r="G312" s="71" t="s">
        <v>7</v>
      </c>
      <c r="H312" s="72"/>
    </row>
    <row r="313" spans="1:8" s="1" customFormat="1" x14ac:dyDescent="0.25">
      <c r="A313" s="67" t="s">
        <v>504</v>
      </c>
      <c r="B313" s="68"/>
      <c r="C313" s="39">
        <f>SUM(C311:C312)</f>
        <v>2300</v>
      </c>
      <c r="D313" s="39">
        <f>C313*2</f>
        <v>4600</v>
      </c>
      <c r="E313" s="39">
        <f>SUM(E311:E312)</f>
        <v>4600</v>
      </c>
      <c r="F313" s="73"/>
      <c r="G313" s="74"/>
      <c r="H313" s="75"/>
    </row>
    <row r="314" spans="1:8" ht="15" customHeight="1" x14ac:dyDescent="0.25">
      <c r="A314" s="102" t="s">
        <v>686</v>
      </c>
      <c r="B314" s="103"/>
      <c r="C314" s="103"/>
      <c r="D314" s="103"/>
      <c r="E314" s="103"/>
      <c r="F314" s="103"/>
      <c r="G314" s="103"/>
      <c r="H314" s="104"/>
    </row>
    <row r="315" spans="1:8" s="1" customFormat="1" x14ac:dyDescent="0.25">
      <c r="A315" s="41" t="s">
        <v>687</v>
      </c>
      <c r="B315" s="42"/>
      <c r="C315" s="42"/>
      <c r="D315" s="42"/>
      <c r="E315" s="42"/>
      <c r="F315" s="42"/>
      <c r="G315" s="42"/>
      <c r="H315" s="79"/>
    </row>
    <row r="316" spans="1:8" s="1" customFormat="1" x14ac:dyDescent="0.25">
      <c r="A316" s="2" t="s">
        <v>688</v>
      </c>
      <c r="B316" s="3" t="s">
        <v>689</v>
      </c>
      <c r="C316" s="15">
        <v>700</v>
      </c>
      <c r="D316" s="15" t="s">
        <v>415</v>
      </c>
      <c r="E316" s="15">
        <f>C316*2</f>
        <v>1400</v>
      </c>
      <c r="F316" s="4" t="s">
        <v>80</v>
      </c>
      <c r="G316" s="2" t="s">
        <v>7</v>
      </c>
      <c r="H316" s="3"/>
    </row>
    <row r="317" spans="1:8" s="1" customFormat="1" x14ac:dyDescent="0.25">
      <c r="A317" s="2" t="s">
        <v>690</v>
      </c>
      <c r="B317" s="3" t="s">
        <v>691</v>
      </c>
      <c r="C317" s="15">
        <v>300</v>
      </c>
      <c r="D317" s="15" t="s">
        <v>480</v>
      </c>
      <c r="E317" s="15">
        <f t="shared" ref="E317:E325" si="13">C317*2</f>
        <v>600</v>
      </c>
      <c r="F317" s="4" t="s">
        <v>80</v>
      </c>
      <c r="G317" s="2" t="s">
        <v>7</v>
      </c>
      <c r="H317" s="3"/>
    </row>
    <row r="318" spans="1:8" s="1" customFormat="1" x14ac:dyDescent="0.25">
      <c r="A318" s="2" t="s">
        <v>692</v>
      </c>
      <c r="B318" s="3" t="s">
        <v>10</v>
      </c>
      <c r="C318" s="15">
        <v>1530</v>
      </c>
      <c r="D318" s="15" t="s">
        <v>693</v>
      </c>
      <c r="E318" s="15">
        <f t="shared" si="13"/>
        <v>3060</v>
      </c>
      <c r="F318" s="4" t="s">
        <v>81</v>
      </c>
      <c r="G318" s="2" t="s">
        <v>7</v>
      </c>
      <c r="H318" s="3"/>
    </row>
    <row r="319" spans="1:8" s="1" customFormat="1" x14ac:dyDescent="0.25">
      <c r="A319" s="2" t="s">
        <v>694</v>
      </c>
      <c r="B319" s="3" t="s">
        <v>115</v>
      </c>
      <c r="C319" s="15">
        <v>200</v>
      </c>
      <c r="D319" s="15" t="s">
        <v>424</v>
      </c>
      <c r="E319" s="15">
        <f t="shared" si="13"/>
        <v>400</v>
      </c>
      <c r="F319" s="4" t="s">
        <v>80</v>
      </c>
      <c r="G319" s="2" t="s">
        <v>7</v>
      </c>
      <c r="H319" s="3"/>
    </row>
    <row r="320" spans="1:8" s="1" customFormat="1" x14ac:dyDescent="0.25">
      <c r="A320" s="2" t="s">
        <v>695</v>
      </c>
      <c r="B320" s="3" t="s">
        <v>696</v>
      </c>
      <c r="C320" s="15">
        <v>200</v>
      </c>
      <c r="D320" s="15" t="s">
        <v>424</v>
      </c>
      <c r="E320" s="15">
        <f t="shared" si="13"/>
        <v>400</v>
      </c>
      <c r="F320" s="4" t="s">
        <v>80</v>
      </c>
      <c r="G320" s="2" t="s">
        <v>7</v>
      </c>
      <c r="H320" s="3"/>
    </row>
    <row r="321" spans="1:8" s="1" customFormat="1" x14ac:dyDescent="0.25">
      <c r="A321" s="2" t="s">
        <v>697</v>
      </c>
      <c r="B321" s="3" t="s">
        <v>17</v>
      </c>
      <c r="C321" s="15">
        <v>150</v>
      </c>
      <c r="D321" s="15" t="s">
        <v>427</v>
      </c>
      <c r="E321" s="15">
        <f t="shared" si="13"/>
        <v>300</v>
      </c>
      <c r="F321" s="4" t="s">
        <v>80</v>
      </c>
      <c r="G321" s="2" t="s">
        <v>7</v>
      </c>
      <c r="H321" s="3"/>
    </row>
    <row r="322" spans="1:8" s="1" customFormat="1" x14ac:dyDescent="0.25">
      <c r="A322" s="2" t="s">
        <v>698</v>
      </c>
      <c r="B322" s="3" t="s">
        <v>699</v>
      </c>
      <c r="C322" s="15">
        <v>350</v>
      </c>
      <c r="D322" s="15" t="s">
        <v>431</v>
      </c>
      <c r="E322" s="15">
        <f t="shared" si="13"/>
        <v>700</v>
      </c>
      <c r="F322" s="4" t="s">
        <v>80</v>
      </c>
      <c r="G322" s="2" t="s">
        <v>7</v>
      </c>
      <c r="H322" s="3"/>
    </row>
    <row r="323" spans="1:8" s="1" customFormat="1" x14ac:dyDescent="0.25">
      <c r="A323" s="2" t="s">
        <v>700</v>
      </c>
      <c r="B323" s="3" t="s">
        <v>701</v>
      </c>
      <c r="C323" s="15">
        <v>2520</v>
      </c>
      <c r="D323" s="15" t="s">
        <v>702</v>
      </c>
      <c r="E323" s="15">
        <f t="shared" si="13"/>
        <v>5040</v>
      </c>
      <c r="F323" s="4" t="s">
        <v>181</v>
      </c>
      <c r="G323" s="2" t="s">
        <v>7</v>
      </c>
      <c r="H323" s="3"/>
    </row>
    <row r="324" spans="1:8" s="1" customFormat="1" x14ac:dyDescent="0.25">
      <c r="A324" s="2" t="s">
        <v>703</v>
      </c>
      <c r="B324" s="81" t="s">
        <v>704</v>
      </c>
      <c r="C324" s="15">
        <v>1600</v>
      </c>
      <c r="D324" s="15" t="s">
        <v>705</v>
      </c>
      <c r="E324" s="15">
        <f t="shared" si="13"/>
        <v>3200</v>
      </c>
      <c r="F324" s="4" t="s">
        <v>706</v>
      </c>
      <c r="G324" s="2" t="s">
        <v>7</v>
      </c>
      <c r="H324" s="3"/>
    </row>
    <row r="325" spans="1:8" s="1" customFormat="1" x14ac:dyDescent="0.25">
      <c r="A325" s="2" t="s">
        <v>707</v>
      </c>
      <c r="B325" s="81" t="s">
        <v>708</v>
      </c>
      <c r="C325" s="15">
        <v>1750</v>
      </c>
      <c r="D325" s="15" t="s">
        <v>709</v>
      </c>
      <c r="E325" s="15">
        <f t="shared" si="13"/>
        <v>3500</v>
      </c>
      <c r="F325" s="10" t="s">
        <v>89</v>
      </c>
      <c r="G325" s="2" t="s">
        <v>7</v>
      </c>
      <c r="H325" s="3"/>
    </row>
    <row r="326" spans="1:8" s="1" customFormat="1" x14ac:dyDescent="0.25">
      <c r="A326" s="67" t="s">
        <v>504</v>
      </c>
      <c r="B326" s="68"/>
      <c r="C326" s="39">
        <f>SUM(C316:C325)</f>
        <v>9300</v>
      </c>
      <c r="D326" s="39">
        <f>C326*2</f>
        <v>18600</v>
      </c>
      <c r="E326" s="39">
        <f>SUM(E316:E325)</f>
        <v>18600</v>
      </c>
      <c r="F326" s="35"/>
      <c r="G326" s="82"/>
      <c r="H326" s="83"/>
    </row>
    <row r="327" spans="1:8" s="1" customFormat="1" x14ac:dyDescent="0.25">
      <c r="A327" s="41" t="s">
        <v>710</v>
      </c>
      <c r="B327" s="42"/>
      <c r="C327" s="42"/>
      <c r="D327" s="42"/>
      <c r="E327" s="42"/>
      <c r="F327" s="42"/>
      <c r="G327" s="42"/>
      <c r="H327" s="79"/>
    </row>
    <row r="328" spans="1:8" s="1" customFormat="1" x14ac:dyDescent="0.25">
      <c r="A328" s="2" t="s">
        <v>711</v>
      </c>
      <c r="B328" s="3" t="s">
        <v>712</v>
      </c>
      <c r="C328" s="15">
        <v>400</v>
      </c>
      <c r="D328" s="15" t="s">
        <v>420</v>
      </c>
      <c r="E328" s="15">
        <f>C328*2</f>
        <v>800</v>
      </c>
      <c r="F328" s="4" t="s">
        <v>86</v>
      </c>
      <c r="G328" s="2" t="s">
        <v>7</v>
      </c>
      <c r="H328" s="3"/>
    </row>
    <row r="329" spans="1:8" s="1" customFormat="1" x14ac:dyDescent="0.25">
      <c r="A329" s="2" t="s">
        <v>713</v>
      </c>
      <c r="B329" s="3" t="s">
        <v>714</v>
      </c>
      <c r="C329" s="15">
        <v>100</v>
      </c>
      <c r="D329" s="15" t="s">
        <v>422</v>
      </c>
      <c r="E329" s="15">
        <f>C329*2</f>
        <v>200</v>
      </c>
      <c r="F329" s="4" t="s">
        <v>80</v>
      </c>
      <c r="G329" s="2" t="s">
        <v>7</v>
      </c>
      <c r="H329" s="3"/>
    </row>
    <row r="330" spans="1:8" s="1" customFormat="1" x14ac:dyDescent="0.25">
      <c r="A330" s="67" t="s">
        <v>504</v>
      </c>
      <c r="B330" s="68"/>
      <c r="C330" s="39">
        <f>SUM(C328:C329)</f>
        <v>500</v>
      </c>
      <c r="D330" s="39">
        <f>C330*2</f>
        <v>1000</v>
      </c>
      <c r="E330" s="39">
        <f>SUM(E328:E329)</f>
        <v>1000</v>
      </c>
      <c r="F330" s="37"/>
      <c r="G330" s="82"/>
      <c r="H330" s="83"/>
    </row>
    <row r="331" spans="1:8" s="1" customFormat="1" x14ac:dyDescent="0.25">
      <c r="A331" s="41" t="s">
        <v>715</v>
      </c>
      <c r="B331" s="42"/>
      <c r="C331" s="42"/>
      <c r="D331" s="42"/>
      <c r="E331" s="42"/>
      <c r="F331" s="42"/>
      <c r="G331" s="42"/>
      <c r="H331" s="79"/>
    </row>
    <row r="332" spans="1:8" s="1" customFormat="1" x14ac:dyDescent="0.25">
      <c r="A332" s="2" t="s">
        <v>716</v>
      </c>
      <c r="B332" s="3" t="s">
        <v>717</v>
      </c>
      <c r="C332" s="15">
        <v>650</v>
      </c>
      <c r="D332" s="15" t="s">
        <v>718</v>
      </c>
      <c r="E332" s="15">
        <f>C332*2</f>
        <v>1300</v>
      </c>
      <c r="F332" s="4" t="s">
        <v>81</v>
      </c>
      <c r="G332" s="2" t="s">
        <v>7</v>
      </c>
      <c r="H332" s="3"/>
    </row>
    <row r="333" spans="1:8" s="1" customFormat="1" x14ac:dyDescent="0.25">
      <c r="A333" s="67" t="s">
        <v>504</v>
      </c>
      <c r="B333" s="68"/>
      <c r="C333" s="39">
        <f>SUM(C331:C332)</f>
        <v>650</v>
      </c>
      <c r="D333" s="39">
        <f>C333*2</f>
        <v>1300</v>
      </c>
      <c r="E333" s="39">
        <f>SUM(E332)</f>
        <v>1300</v>
      </c>
      <c r="F333" s="37"/>
      <c r="G333" s="82"/>
      <c r="H333" s="83"/>
    </row>
    <row r="334" spans="1:8" s="1" customFormat="1" x14ac:dyDescent="0.25">
      <c r="A334" s="41" t="s">
        <v>719</v>
      </c>
      <c r="B334" s="42"/>
      <c r="C334" s="42"/>
      <c r="D334" s="42"/>
      <c r="E334" s="42"/>
      <c r="F334" s="42"/>
      <c r="G334" s="42"/>
      <c r="H334" s="79"/>
    </row>
    <row r="335" spans="1:8" s="1" customFormat="1" x14ac:dyDescent="0.25">
      <c r="A335" s="2" t="s">
        <v>720</v>
      </c>
      <c r="B335" s="3" t="s">
        <v>712</v>
      </c>
      <c r="C335" s="15">
        <v>400</v>
      </c>
      <c r="D335" s="15" t="s">
        <v>420</v>
      </c>
      <c r="E335" s="15">
        <f>C335*2</f>
        <v>800</v>
      </c>
      <c r="F335" s="4" t="s">
        <v>86</v>
      </c>
      <c r="G335" s="2" t="s">
        <v>7</v>
      </c>
      <c r="H335" s="3"/>
    </row>
    <row r="336" spans="1:8" s="1" customFormat="1" x14ac:dyDescent="0.25">
      <c r="A336" s="2" t="s">
        <v>721</v>
      </c>
      <c r="B336" s="81" t="s">
        <v>722</v>
      </c>
      <c r="C336" s="15">
        <v>2500</v>
      </c>
      <c r="D336" s="15" t="s">
        <v>468</v>
      </c>
      <c r="E336" s="15">
        <f>C336*2</f>
        <v>5000</v>
      </c>
      <c r="F336" s="4" t="s">
        <v>79</v>
      </c>
      <c r="G336" s="2" t="s">
        <v>5</v>
      </c>
      <c r="H336" s="3"/>
    </row>
    <row r="337" spans="1:8" s="1" customFormat="1" x14ac:dyDescent="0.25">
      <c r="A337" s="67" t="s">
        <v>504</v>
      </c>
      <c r="B337" s="68"/>
      <c r="C337" s="39">
        <f>SUM(C335:C336)</f>
        <v>2900</v>
      </c>
      <c r="D337" s="39">
        <f>C337*2</f>
        <v>5800</v>
      </c>
      <c r="E337" s="39">
        <f>SUM(E335:E336)</f>
        <v>5800</v>
      </c>
      <c r="F337" s="37"/>
      <c r="G337" s="82"/>
      <c r="H337" s="83"/>
    </row>
    <row r="338" spans="1:8" s="1" customFormat="1" x14ac:dyDescent="0.25">
      <c r="A338" s="41" t="s">
        <v>723</v>
      </c>
      <c r="B338" s="42"/>
      <c r="C338" s="42"/>
      <c r="D338" s="42"/>
      <c r="E338" s="42"/>
      <c r="F338" s="42"/>
      <c r="G338" s="42"/>
      <c r="H338" s="79"/>
    </row>
    <row r="339" spans="1:8" s="1" customFormat="1" x14ac:dyDescent="0.25">
      <c r="A339" s="2" t="s">
        <v>724</v>
      </c>
      <c r="B339" s="3" t="s">
        <v>725</v>
      </c>
      <c r="C339" s="15">
        <v>250</v>
      </c>
      <c r="D339" s="15" t="s">
        <v>435</v>
      </c>
      <c r="E339" s="15">
        <f>C339*2</f>
        <v>500</v>
      </c>
      <c r="F339" s="4" t="s">
        <v>86</v>
      </c>
      <c r="G339" s="2" t="s">
        <v>7</v>
      </c>
      <c r="H339" s="3"/>
    </row>
    <row r="340" spans="1:8" s="1" customFormat="1" x14ac:dyDescent="0.25">
      <c r="A340" s="67" t="s">
        <v>504</v>
      </c>
      <c r="B340" s="68"/>
      <c r="C340" s="39">
        <f>SUM(C338:C339)</f>
        <v>250</v>
      </c>
      <c r="D340" s="39">
        <f>C340*2</f>
        <v>500</v>
      </c>
      <c r="E340" s="39">
        <f>E339</f>
        <v>500</v>
      </c>
      <c r="F340" s="37"/>
      <c r="G340" s="82"/>
      <c r="H340" s="83"/>
    </row>
    <row r="341" spans="1:8" s="1" customFormat="1" x14ac:dyDescent="0.25">
      <c r="A341" s="41" t="s">
        <v>726</v>
      </c>
      <c r="B341" s="42"/>
      <c r="C341" s="42"/>
      <c r="D341" s="42"/>
      <c r="E341" s="42"/>
      <c r="F341" s="42"/>
      <c r="G341" s="42"/>
      <c r="H341" s="79"/>
    </row>
    <row r="342" spans="1:8" s="14" customFormat="1" ht="45" x14ac:dyDescent="0.25">
      <c r="A342" s="5" t="s">
        <v>727</v>
      </c>
      <c r="B342" s="84" t="s">
        <v>712</v>
      </c>
      <c r="C342" s="15">
        <v>225</v>
      </c>
      <c r="D342" s="15" t="s">
        <v>413</v>
      </c>
      <c r="E342" s="15">
        <f>C342*2</f>
        <v>450</v>
      </c>
      <c r="F342" s="85" t="s">
        <v>728</v>
      </c>
      <c r="G342" s="5" t="s">
        <v>7</v>
      </c>
      <c r="H342" s="84"/>
    </row>
    <row r="343" spans="1:8" s="14" customFormat="1" x14ac:dyDescent="0.25">
      <c r="A343" s="67" t="s">
        <v>504</v>
      </c>
      <c r="B343" s="68"/>
      <c r="C343" s="39">
        <f>SUM(C341:C342)</f>
        <v>225</v>
      </c>
      <c r="D343" s="39">
        <f>C343*2</f>
        <v>450</v>
      </c>
      <c r="E343" s="39">
        <f>E342</f>
        <v>450</v>
      </c>
      <c r="F343" s="90"/>
      <c r="G343" s="91"/>
      <c r="H343" s="92"/>
    </row>
    <row r="344" spans="1:8" s="1" customFormat="1" x14ac:dyDescent="0.25">
      <c r="A344" s="41" t="s">
        <v>729</v>
      </c>
      <c r="B344" s="42"/>
      <c r="C344" s="42"/>
      <c r="D344" s="42"/>
      <c r="E344" s="42"/>
      <c r="F344" s="42"/>
      <c r="G344" s="42"/>
      <c r="H344" s="79"/>
    </row>
    <row r="345" spans="1:8" s="1" customFormat="1" x14ac:dyDescent="0.25">
      <c r="A345" s="2" t="s">
        <v>730</v>
      </c>
      <c r="B345" s="3" t="s">
        <v>731</v>
      </c>
      <c r="C345" s="15">
        <v>850</v>
      </c>
      <c r="D345" s="15" t="s">
        <v>732</v>
      </c>
      <c r="E345" s="15">
        <f>C345*2</f>
        <v>1700</v>
      </c>
      <c r="F345" s="4" t="s">
        <v>80</v>
      </c>
      <c r="G345" s="2" t="s">
        <v>7</v>
      </c>
      <c r="H345" s="3"/>
    </row>
    <row r="346" spans="1:8" s="1" customFormat="1" x14ac:dyDescent="0.25">
      <c r="A346" s="67" t="s">
        <v>504</v>
      </c>
      <c r="B346" s="68"/>
      <c r="C346" s="39">
        <f>SUM(C344:C345)</f>
        <v>850</v>
      </c>
      <c r="D346" s="39">
        <f>C346*2</f>
        <v>1700</v>
      </c>
      <c r="E346" s="39">
        <f>E345</f>
        <v>1700</v>
      </c>
      <c r="F346" s="4"/>
      <c r="G346" s="2"/>
      <c r="H346" s="3"/>
    </row>
  </sheetData>
  <autoFilter ref="A5:H205" xr:uid="{00000000-0001-0000-0100-000000000000}"/>
  <mergeCells count="28">
    <mergeCell ref="A282:B282"/>
    <mergeCell ref="A286:B286"/>
    <mergeCell ref="A309:B309"/>
    <mergeCell ref="A310:B310"/>
    <mergeCell ref="A314:H314"/>
    <mergeCell ref="A268:B268"/>
    <mergeCell ref="A272:B272"/>
    <mergeCell ref="A275:B275"/>
    <mergeCell ref="A278:B278"/>
    <mergeCell ref="A281:H281"/>
    <mergeCell ref="A221:B221"/>
    <mergeCell ref="A225:B225"/>
    <mergeCell ref="A258:B258"/>
    <mergeCell ref="A262:B262"/>
    <mergeCell ref="A265:B265"/>
    <mergeCell ref="A206:H206"/>
    <mergeCell ref="A207:B207"/>
    <mergeCell ref="A211:B211"/>
    <mergeCell ref="A212:B212"/>
    <mergeCell ref="A220:B220"/>
    <mergeCell ref="A205:B205"/>
    <mergeCell ref="A3:H3"/>
    <mergeCell ref="A172:B172"/>
    <mergeCell ref="A1:H1"/>
    <mergeCell ref="A126:B126"/>
    <mergeCell ref="A136:B136"/>
    <mergeCell ref="A163:B163"/>
    <mergeCell ref="A171:B171"/>
  </mergeCells>
  <phoneticPr fontId="8" type="noConversion"/>
  <pageMargins left="0.7" right="0.7" top="0.75" bottom="0.75" header="0.3" footer="0.3"/>
  <pageSetup paperSize="9" orientation="landscape" r:id="rId1"/>
  <headerFooter>
    <oddHeader xml:space="preserve">&amp;LCUW.OZ.271.11.2024.MC&amp;RZałącznik nr 6 do SWZ      
</oddHeader>
    <oddFooter xml:space="preserve">&amp;C&amp;"-,Kursywa"&amp;P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DRÓG I POWIERZCHNI DO ODŚ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Magdalena Czerniej</cp:lastModifiedBy>
  <cp:lastPrinted>2023-10-11T09:02:42Z</cp:lastPrinted>
  <dcterms:created xsi:type="dcterms:W3CDTF">2011-07-27T13:17:38Z</dcterms:created>
  <dcterms:modified xsi:type="dcterms:W3CDTF">2024-08-22T06:25:38Z</dcterms:modified>
</cp:coreProperties>
</file>