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Mosina+sołectwa przed Wartą" sheetId="1" r:id="rId1"/>
    <sheet name="Zawarcie" sheetId="2" r:id="rId2"/>
  </sheets>
  <definedNames/>
  <calcPr fullCalcOnLoad="1"/>
</workbook>
</file>

<file path=xl/sharedStrings.xml><?xml version="1.0" encoding="utf-8"?>
<sst xmlns="http://schemas.openxmlformats.org/spreadsheetml/2006/main" count="914" uniqueCount="357">
  <si>
    <t>Lp.</t>
  </si>
  <si>
    <t>ULICA</t>
  </si>
  <si>
    <t>MOSINA</t>
  </si>
  <si>
    <t>NIZINNA</t>
  </si>
  <si>
    <t>WINCENTEGO RÓŻAŃSKIEGO</t>
  </si>
  <si>
    <t>ŚWIERKOWA</t>
  </si>
  <si>
    <t>MODRZEWIOWA</t>
  </si>
  <si>
    <t>CHOPINA</t>
  </si>
  <si>
    <t>PLATANOWA</t>
  </si>
  <si>
    <t>MOKRA</t>
  </si>
  <si>
    <t>WIENIAWSKIEGO</t>
  </si>
  <si>
    <t>OBSTA</t>
  </si>
  <si>
    <t>CEDROWA</t>
  </si>
  <si>
    <t>CZAJKOWSKIEGO</t>
  </si>
  <si>
    <t>PADEREWSKIEGO</t>
  </si>
  <si>
    <t>MONIUSZKI</t>
  </si>
  <si>
    <t>NOWOWIEJSKIEGO</t>
  </si>
  <si>
    <t>GAJOWA</t>
  </si>
  <si>
    <t>MORELOWA</t>
  </si>
  <si>
    <t>WIATROWA</t>
  </si>
  <si>
    <t>ŚLIWKOWA</t>
  </si>
  <si>
    <t>AGRESTOWA</t>
  </si>
  <si>
    <t>BRZOZOWA</t>
  </si>
  <si>
    <t>WISNIOWA</t>
  </si>
  <si>
    <t>OBRZAŃSKA</t>
  </si>
  <si>
    <t>PIASKOWA</t>
  </si>
  <si>
    <t>ŁĄKOWA</t>
  </si>
  <si>
    <t>BRZOSKWINIOWA</t>
  </si>
  <si>
    <t>GRUSZKOWA</t>
  </si>
  <si>
    <t>CZEREŚNIOWA</t>
  </si>
  <si>
    <t>PORZECZKOWA</t>
  </si>
  <si>
    <t>JABŁKOWA</t>
  </si>
  <si>
    <t>POZIOMKOWA</t>
  </si>
  <si>
    <t>JAGODOWA</t>
  </si>
  <si>
    <t>DEMBOWSKIEGO</t>
  </si>
  <si>
    <t>PORAZIŃSKIEJ</t>
  </si>
  <si>
    <t>TUWIMA</t>
  </si>
  <si>
    <t>DĄBROWSKIEJ</t>
  </si>
  <si>
    <t>LESMIANA</t>
  </si>
  <si>
    <t>STAFFA</t>
  </si>
  <si>
    <t>NORWIDA</t>
  </si>
  <si>
    <t>NAŁKOWSKIEJ</t>
  </si>
  <si>
    <t>BUKOWA</t>
  </si>
  <si>
    <t>JARZYNOWA</t>
  </si>
  <si>
    <t>OLCHOWA</t>
  </si>
  <si>
    <t>WIERZBOWA</t>
  </si>
  <si>
    <t>KALINOWA</t>
  </si>
  <si>
    <t>NIEMCZEWICZA</t>
  </si>
  <si>
    <t>K. JAGIELLOŃCZYKA</t>
  </si>
  <si>
    <t>S. BATOREGO</t>
  </si>
  <si>
    <t>W. ŁOKIETKA</t>
  </si>
  <si>
    <t>B. ŚMIAŁEGO</t>
  </si>
  <si>
    <t>B. CHROBREGO</t>
  </si>
  <si>
    <t>OGRODOWA</t>
  </si>
  <si>
    <t>AKACJOWA</t>
  </si>
  <si>
    <t>GRABOWA</t>
  </si>
  <si>
    <t>DŁUGA</t>
  </si>
  <si>
    <t>KASZTANOWA</t>
  </si>
  <si>
    <t>JESIONOWA</t>
  </si>
  <si>
    <t>DĘBOWA</t>
  </si>
  <si>
    <t>CHODKIEWICZA</t>
  </si>
  <si>
    <t>SIENKIEWICZA</t>
  </si>
  <si>
    <t>A. FIEDLERA</t>
  </si>
  <si>
    <t>KRÓTKA</t>
  </si>
  <si>
    <t>KAZIMIERY IŁŁAKOWICZÓWNY</t>
  </si>
  <si>
    <t>MARIANA BRANDYSA</t>
  </si>
  <si>
    <t>IRENY JURGIELEWICZOWEJ</t>
  </si>
  <si>
    <t>MARII KOWNACKIEJ</t>
  </si>
  <si>
    <t>KORNELA MAKUSZYŃSKIEGO</t>
  </si>
  <si>
    <t>ALFREDA SZKLARSKIEGO</t>
  </si>
  <si>
    <t>ALINY I CZESŁAWA CENTKIEWICZ</t>
  </si>
  <si>
    <t>GABRIELI ZAPOLSKIEJ</t>
  </si>
  <si>
    <t>JANUSZA DOMAGALIKA</t>
  </si>
  <si>
    <t>PARKOWA</t>
  </si>
  <si>
    <t>ALEKSANDA FREDRY</t>
  </si>
  <si>
    <t>KONOPNICKIEJ</t>
  </si>
  <si>
    <t>KRAŃCOWA</t>
  </si>
  <si>
    <t>JEZIORNA</t>
  </si>
  <si>
    <t>HENRYKA ŁASAKA</t>
  </si>
  <si>
    <t>STANISŁAWA MARUSARZA</t>
  </si>
  <si>
    <t>TADEUSZA ŚLUSARSKIEGO</t>
  </si>
  <si>
    <t>KAZIMIERZA GÓRSKIEGO</t>
  </si>
  <si>
    <t>HUBERTA WAGNERA</t>
  </si>
  <si>
    <t>JANUSZA KUSOCIŃSKIEGO</t>
  </si>
  <si>
    <t>WŁADYSŁAWA KOMARA</t>
  </si>
  <si>
    <t>BRONISŁAWA MALINOWSKIEGO</t>
  </si>
  <si>
    <t>CZWARTAKÓW</t>
  </si>
  <si>
    <t>WRZOSOWA</t>
  </si>
  <si>
    <t>WYBICKIEGO</t>
  </si>
  <si>
    <t>PODGÓRNA</t>
  </si>
  <si>
    <t>SZPAKOWA</t>
  </si>
  <si>
    <t>KLONOWA cz. I</t>
  </si>
  <si>
    <t>KLONOWA cz.II</t>
  </si>
  <si>
    <t>KWIATOWA</t>
  </si>
  <si>
    <t>SOSNOWA</t>
  </si>
  <si>
    <t>SŁONECZNA</t>
  </si>
  <si>
    <t>w lewo od Słonecznej</t>
  </si>
  <si>
    <t>PTASIA</t>
  </si>
  <si>
    <t>JASNA</t>
  </si>
  <si>
    <t>NADLEŚNA</t>
  </si>
  <si>
    <t>RAZEM:</t>
  </si>
  <si>
    <t>PECNA</t>
  </si>
  <si>
    <t>RÓŻANA</t>
  </si>
  <si>
    <t>LEŚNA</t>
  </si>
  <si>
    <t>ZIELONA</t>
  </si>
  <si>
    <t>STRAŻACKA</t>
  </si>
  <si>
    <t>POWSTAŃCÓW WIELKOPOLSKICH</t>
  </si>
  <si>
    <t>WĄSKA</t>
  </si>
  <si>
    <t>MAKOWA</t>
  </si>
  <si>
    <t>POLNA</t>
  </si>
  <si>
    <t>SZKOLNA</t>
  </si>
  <si>
    <t>CICHA</t>
  </si>
  <si>
    <t>KROSNO</t>
  </si>
  <si>
    <t>LEŚNA wzdłuż lasu</t>
  </si>
  <si>
    <t>MIODOWA</t>
  </si>
  <si>
    <t>POGODNA</t>
  </si>
  <si>
    <t>JESIENNA</t>
  </si>
  <si>
    <t>WIOSENNA</t>
  </si>
  <si>
    <t>SPOKOJNA</t>
  </si>
  <si>
    <t>KROSINKO</t>
  </si>
  <si>
    <t>GÓRECKA</t>
  </si>
  <si>
    <t>WODZICZKI</t>
  </si>
  <si>
    <t>ZAMOYSKIEGO</t>
  </si>
  <si>
    <t>MALINOWA od Wiejskiej do Stęszewskiej</t>
  </si>
  <si>
    <t>KOZAKOWA</t>
  </si>
  <si>
    <t>GRZYBOWA</t>
  </si>
  <si>
    <t>BOROWIKOWA</t>
  </si>
  <si>
    <t>LIPOWA</t>
  </si>
  <si>
    <t>KOCIOŁEK</t>
  </si>
  <si>
    <t>NAD POTOKIEM</t>
  </si>
  <si>
    <t>SKRZYNKA</t>
  </si>
  <si>
    <t>WARZYWNA</t>
  </si>
  <si>
    <t>OD LIPOWEJ DO MOSTKU NA GŁUSZYNCE</t>
  </si>
  <si>
    <t>ŻABINKO</t>
  </si>
  <si>
    <t>DROGA DO NOWINEK</t>
  </si>
  <si>
    <t>KRAJKOWO</t>
  </si>
  <si>
    <t>FOLWARK</t>
  </si>
  <si>
    <t>BARANOWO</t>
  </si>
  <si>
    <t>WIEŚ DROGA PRZY KRZYŻU</t>
  </si>
  <si>
    <t>DRUŻYNA/NOWINKI</t>
  </si>
  <si>
    <t>WSPÓLNA</t>
  </si>
  <si>
    <t>GRANICZNA</t>
  </si>
  <si>
    <t>CHOINKOWA</t>
  </si>
  <si>
    <t>JODŁOWA</t>
  </si>
  <si>
    <t>ZACISZE</t>
  </si>
  <si>
    <t>WIDOKOWA</t>
  </si>
  <si>
    <t>ROLNA</t>
  </si>
  <si>
    <t>DROGA OSIEDLOWA</t>
  </si>
  <si>
    <t>DROGA DO BĘDLEWA</t>
  </si>
  <si>
    <t>BORKOWICE</t>
  </si>
  <si>
    <t>SŁONECZNIKOWA</t>
  </si>
  <si>
    <t>CHABROWA</t>
  </si>
  <si>
    <t>ŚWIĄTNIKI</t>
  </si>
  <si>
    <t>ŁĄCZNIK</t>
  </si>
  <si>
    <t>DROGA OD ASFALTU NA TYŁACH WIOSKI</t>
  </si>
  <si>
    <t>DYMACZEWO STARE</t>
  </si>
  <si>
    <t>BAJERA</t>
  </si>
  <si>
    <t>DYMACZEWO NOWE</t>
  </si>
  <si>
    <t>WCZASOWA</t>
  </si>
  <si>
    <t>ŁÓDZKA</t>
  </si>
  <si>
    <t>DROGA DO CMENTARZA</t>
  </si>
  <si>
    <t>PIOŁUNOWA</t>
  </si>
  <si>
    <t>KOCANKOWA</t>
  </si>
  <si>
    <t>WROTYCZOWA</t>
  </si>
  <si>
    <t>SKRZYPOWA</t>
  </si>
  <si>
    <t>RUMIANKOWA</t>
  </si>
  <si>
    <t>MIĘTOWA</t>
  </si>
  <si>
    <t>ROGALINEK</t>
  </si>
  <si>
    <t>PÓŁNOCNA</t>
  </si>
  <si>
    <t>SIKORSKIEGO</t>
  </si>
  <si>
    <t>PODGÓRNA w tym na Sasinowo</t>
  </si>
  <si>
    <t>KOSTRZEWSKIEGO</t>
  </si>
  <si>
    <t>KRĘTA</t>
  </si>
  <si>
    <t>WODNA</t>
  </si>
  <si>
    <t>DROGA DO OŚRODKA ZHP</t>
  </si>
  <si>
    <t>ROGALIN</t>
  </si>
  <si>
    <t>PREZYDIALNA</t>
  </si>
  <si>
    <t>POZNAŃSKA</t>
  </si>
  <si>
    <t>NOWA</t>
  </si>
  <si>
    <t>PODLEŚNA</t>
  </si>
  <si>
    <t>HUBY ROGALIŃSKIE - DO MASTERHAK</t>
  </si>
  <si>
    <t>DROGA OSADA DO ASFALTU NA KUBALIN</t>
  </si>
  <si>
    <t>DROGA BOCZNA DO PODLEŚNEJ</t>
  </si>
  <si>
    <t>MIECZEWO</t>
  </si>
  <si>
    <t>PROMIENISTA</t>
  </si>
  <si>
    <t>TĘCZOWA</t>
  </si>
  <si>
    <t>KAMIONECKA</t>
  </si>
  <si>
    <t>PRZY LESIE</t>
  </si>
  <si>
    <t>WICHROWA</t>
  </si>
  <si>
    <t>DROGA DO OSADY MIECZEWO</t>
  </si>
  <si>
    <t>RADZEWICE</t>
  </si>
  <si>
    <t>SPORTOWA</t>
  </si>
  <si>
    <t>KONWALIOWA</t>
  </si>
  <si>
    <t>SASINOWO</t>
  </si>
  <si>
    <t>POWOZOWA</t>
  </si>
  <si>
    <t>WIÓREK</t>
  </si>
  <si>
    <t>DZIAŁKOWA</t>
  </si>
  <si>
    <t>DROGA - WĘDKARZE</t>
  </si>
  <si>
    <t>BANKOWA</t>
  </si>
  <si>
    <t>CZAPURY</t>
  </si>
  <si>
    <t>PROMOWA</t>
  </si>
  <si>
    <t>DOLNA</t>
  </si>
  <si>
    <t>KLONOWA</t>
  </si>
  <si>
    <t>DASZEWICE</t>
  </si>
  <si>
    <t>PIOTROWSKA cz. II</t>
  </si>
  <si>
    <t>ZAKĄTEK</t>
  </si>
  <si>
    <t>ŻWIROWA</t>
  </si>
  <si>
    <t>ROGALIŃSKA</t>
  </si>
  <si>
    <t>GÓRNA</t>
  </si>
  <si>
    <t>RADOSNA</t>
  </si>
  <si>
    <t>HUBY</t>
  </si>
  <si>
    <t>KRÓLOWEJ JADWIGII</t>
  </si>
  <si>
    <t>SKRZYNECKA</t>
  </si>
  <si>
    <t>DROGA PRZY BLOKACH SKR</t>
  </si>
  <si>
    <t>DROGA PRZEZ WIEŚ</t>
  </si>
  <si>
    <t>STUDZIENNA</t>
  </si>
  <si>
    <t>J. IWASZKIEWICZA</t>
  </si>
  <si>
    <t>BOYA ŻELEŃSKIEGO</t>
  </si>
  <si>
    <t>BAJPAS</t>
  </si>
  <si>
    <t>CZERWONKA</t>
  </si>
  <si>
    <t>W. GOMBROWICZA</t>
  </si>
  <si>
    <t>B. SCHULZA</t>
  </si>
  <si>
    <t xml:space="preserve">RZECZNA </t>
  </si>
  <si>
    <t>Z. STRYJEŃSKIEJ</t>
  </si>
  <si>
    <t>L. WYCZÓŁKOWSKIEGO</t>
  </si>
  <si>
    <t>I ODNOGA KRZYWOUSTEGO OD STRZELECKIEJ</t>
  </si>
  <si>
    <t>II ODNOGA KRZYWOUSTEGO OD STRZELECKIEJ</t>
  </si>
  <si>
    <t>III ODNOGA KRZYWOUSTEGO OD STRZELECKIEJ</t>
  </si>
  <si>
    <t>IV ODNOGA KRZYWOUSTEGO OD STRZELECKIEJ</t>
  </si>
  <si>
    <t>V ODNOGA KRZYWOUSTEGO OD STRZELECKIEJ</t>
  </si>
  <si>
    <t>CHEŁMOŃSKIEGO</t>
  </si>
  <si>
    <t>MALCZEWSKIEGO</t>
  </si>
  <si>
    <t>H. SIEMIRADZKIEGO</t>
  </si>
  <si>
    <t>A. GIERYMSKIEGO</t>
  </si>
  <si>
    <t>S. WYSPIAŃSKIEGO</t>
  </si>
  <si>
    <t>W. KOSSAKA</t>
  </si>
  <si>
    <t>GŁÓWNA 39A-39B</t>
  </si>
  <si>
    <t>RZEMIEŚLNICZA</t>
  </si>
  <si>
    <t>GŁÓWNA 51 (LUMO)</t>
  </si>
  <si>
    <t>CYBISA</t>
  </si>
  <si>
    <t>TECZOWA</t>
  </si>
  <si>
    <t>OD Pogodnej do kanału (Jankowiakowie)</t>
  </si>
  <si>
    <t>CZEREMCHOWA</t>
  </si>
  <si>
    <t>ORZECHOWA</t>
  </si>
  <si>
    <t>DROGA OD SZOSY W KIER. SOWINEK</t>
  </si>
  <si>
    <t>ALEJA CZEREŚNIOWA</t>
  </si>
  <si>
    <t>PRZY LESIE (LEŚNA)</t>
  </si>
  <si>
    <t>DROGA DO WARTY</t>
  </si>
  <si>
    <t>POWSTAŃCÓW WLKP.</t>
  </si>
  <si>
    <t>ŁUBINOWA</t>
  </si>
  <si>
    <t>ODNOGA DROGI PRZY SKLEPIE</t>
  </si>
  <si>
    <t>PĘTLA PRZY SKLEPIE</t>
  </si>
  <si>
    <t>BORKOWICE DO BIECZYN</t>
  </si>
  <si>
    <t>PRZY ŚWIETLICY</t>
  </si>
  <si>
    <t>KÓRNICKA 2-8</t>
  </si>
  <si>
    <t>DROGA DO PÓL</t>
  </si>
  <si>
    <t>NAD STAWEM</t>
  </si>
  <si>
    <t>DROGA PRZY BOISKU</t>
  </si>
  <si>
    <t>PĘTLA PRZY SZKOLE</t>
  </si>
  <si>
    <t>JAŚMINOWA</t>
  </si>
  <si>
    <t>DROGA OD NOWEJ DO Gramzy</t>
  </si>
  <si>
    <t>POZNAŃSKA DO DASZEWIC I</t>
  </si>
  <si>
    <t>POZNAŃSKA DO DASZEWIC II</t>
  </si>
  <si>
    <t>POZNAŃSKA DO DASZEWIC III</t>
  </si>
  <si>
    <t>BOZYMĘCZNA</t>
  </si>
  <si>
    <t>JAŚNIK</t>
  </si>
  <si>
    <t>MIECZEWO-HUBY MIECZEWSKIE</t>
  </si>
  <si>
    <t>DWORZYSKA-RADZEWICE</t>
  </si>
  <si>
    <t>PODRÓŻNIKÓW</t>
  </si>
  <si>
    <t>GŁUSZYNA DO KRZYŻA</t>
  </si>
  <si>
    <t>GŁUSZYNA DO KRZYŻA DO PGR</t>
  </si>
  <si>
    <t>ŁĄCZNIK ŁĄKOWA DO PODLEŚNEJ</t>
  </si>
  <si>
    <t>DROGA PRZY WARCIE</t>
  </si>
  <si>
    <t>FELIKSA STAMMA</t>
  </si>
  <si>
    <t>LESZCZYNOWA</t>
  </si>
  <si>
    <t>NAD BABINKĄ</t>
  </si>
  <si>
    <t>BABKI</t>
  </si>
  <si>
    <t>SOWINKI</t>
  </si>
  <si>
    <t>DROGA DO PAŁACU</t>
  </si>
  <si>
    <t>STRZELECKA 32A</t>
  </si>
  <si>
    <t>STRZELECKA 51-65</t>
  </si>
  <si>
    <t>STRZELECKA 130-132</t>
  </si>
  <si>
    <t>KUNCEWICZOWEJ</t>
  </si>
  <si>
    <t>DROGA PRZY GLINIANKACH</t>
  </si>
  <si>
    <t>DROGA DO POŻEGOWSKIEJ 3B</t>
  </si>
  <si>
    <t>OD KRZYŻA DO BARANOWA</t>
  </si>
  <si>
    <t>DROGA W KIERUNKU GRZYBNA</t>
  </si>
  <si>
    <t>ŚRÓDPOLNA</t>
  </si>
  <si>
    <t>DROGA DO DOMKÓW LETNISKOWYCH</t>
  </si>
  <si>
    <t>KOSYNIERÓW (Z ODNOGAMI I DROGĄ MIĘDZY KOSYNIERÓW A SZKOLNĄ)</t>
  </si>
  <si>
    <t>WĄWÓZ</t>
  </si>
  <si>
    <t>DROGA PRZEZ POLA DO OSADY OD SZEROKIEJ DO OSADY)</t>
  </si>
  <si>
    <t>SZEROKA OD LEŚNICZÓWKI W KIERUNKU LASU</t>
  </si>
  <si>
    <t>G</t>
  </si>
  <si>
    <t>T</t>
  </si>
  <si>
    <t>POWIERZCHNIA NAWIERZCHNI</t>
  </si>
  <si>
    <t>DŁUGOŚĆ
[m]</t>
  </si>
  <si>
    <t>SZEROKOŚĆ
[m]</t>
  </si>
  <si>
    <t>RODZAJ NAWIE
RZCHNI</t>
  </si>
  <si>
    <r>
      <t>POWIERZCHNIA
[m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]</t>
    </r>
  </si>
  <si>
    <r>
      <t>GRUNTOWEJ
[m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]</t>
    </r>
  </si>
  <si>
    <r>
      <t>TŁUCZNIOWEJ
[m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]</t>
    </r>
  </si>
  <si>
    <t>I. OSIEDLE nr 2</t>
  </si>
  <si>
    <t>II. OSIEDLE nr 4</t>
  </si>
  <si>
    <t>V. OSIEDLE nr 5</t>
  </si>
  <si>
    <t>III. OSIEDLE nr 1,3</t>
  </si>
  <si>
    <t>IV. OSIEDLE nr 6,7</t>
  </si>
  <si>
    <t>DROGA DO ZAPLECZA TECHNICZNEGO JEDNOSTKI WOJSKOWEJ</t>
  </si>
  <si>
    <t>DROGA POD LASEM</t>
  </si>
  <si>
    <t>DROGA DO ŁOWISKA KARPII OD UL. GROMADZKIEJ</t>
  </si>
  <si>
    <t>BARANÓWKO</t>
  </si>
  <si>
    <t>OD KRZYŻA DO PÓL</t>
  </si>
  <si>
    <t>CEGIELNIANA</t>
  </si>
  <si>
    <t>WIEJSKA 55-57</t>
  </si>
  <si>
    <t>BAJKOWA</t>
  </si>
  <si>
    <t>DERENIOWA</t>
  </si>
  <si>
    <t>OGNIKOWA</t>
  </si>
  <si>
    <t>SZCZĘŚLIWA</t>
  </si>
  <si>
    <t>DROGA W KIERUNKU KAPLICY</t>
  </si>
  <si>
    <t>POŻEGOWSKA 3a (CZERWONKA)</t>
  </si>
  <si>
    <t>TYLNA (0D PIASKOWEJ DO JESIENNEJ)</t>
  </si>
  <si>
    <t>TYLNA (OD BOCZNEJ DO PIASKOWEJ)</t>
  </si>
  <si>
    <t>g</t>
  </si>
  <si>
    <t>DOJAZD DO GROTTGERA</t>
  </si>
  <si>
    <t>NADLEŚNA odnoga</t>
  </si>
  <si>
    <t>KASPROWICZA</t>
  </si>
  <si>
    <t>ul. JARZĘBINOWA</t>
  </si>
  <si>
    <t>ul. KLONOWA</t>
  </si>
  <si>
    <t>ZBOŻOWA</t>
  </si>
  <si>
    <t>BOLESŁAWIEC</t>
  </si>
  <si>
    <t>SZYSZKOWA</t>
  </si>
  <si>
    <t>UL.POZNAŃSKA dz. 85/8</t>
  </si>
  <si>
    <t>DROGA MIECZEWO-RADZEWO</t>
  </si>
  <si>
    <t>TOPOLOWA</t>
  </si>
  <si>
    <t>LIPOWA (640/3)</t>
  </si>
  <si>
    <t>dojazd POZNAŃSKA (455)</t>
  </si>
  <si>
    <t>łącznik między DOLNĄ a POZNAŃSKĄ (426)</t>
  </si>
  <si>
    <t>ŻURAWINOWA</t>
  </si>
  <si>
    <t>Droga z porozumienia z Nadleśnictwem nr 5</t>
  </si>
  <si>
    <t>Droga z porozumienia z Nadleśnictwem nr 1</t>
  </si>
  <si>
    <t>POD LASEM</t>
  </si>
  <si>
    <t xml:space="preserve">JESIONOWA </t>
  </si>
  <si>
    <t>LAWENDOWA</t>
  </si>
  <si>
    <t>SZKOLNA (odnoga do posesji 33)</t>
  </si>
  <si>
    <t>SPOKOJNA (do Jodłowej)</t>
  </si>
  <si>
    <t>ŁĄCZNIK I ul. Górnej z dr. powiatową (dz. 154)</t>
  </si>
  <si>
    <t>ŁĄCZNIK II ul. Górnej z dr. powiatową (dz. 157)</t>
  </si>
  <si>
    <t>Droga z porozumienia z Nadleśnictwem nr 4 (od powiatówki do Głuszyny Leśnej)</t>
  </si>
  <si>
    <t>SUMA</t>
  </si>
  <si>
    <t>Sołetctwa po wschodniej stronie Warty</t>
  </si>
  <si>
    <t>Lista dróg</t>
  </si>
  <si>
    <t>Mosina + sołectwa po zachodniej stronie Warty</t>
  </si>
  <si>
    <t>ŁĄKOWA (odcinek od ul. Jaśnik do stadniny)</t>
  </si>
  <si>
    <t>ŁĄCZNIK (Promienista - Szeroka, przy posesji 13)</t>
  </si>
  <si>
    <t>ZIELONE WZGÓRZA</t>
  </si>
  <si>
    <t>DROGA OD ŚREMSKIEJ W KIERUNKU Pól</t>
  </si>
  <si>
    <t>DROGA W KIERUNKU HUBÓW ROGALIŃSKICH (wjazd przy posesji Kórnicka 8A, 9)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</si>
</sst>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ddd\,\ d\ mmmm\ yyyy"/>
    <numFmt numFmtId="172" formatCode="#,##0.00\ &quot;zł&quot;"/>
    <numFmt numFmtId="173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AEBF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1" fillId="33" borderId="18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70" fontId="1" fillId="0" borderId="14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19" xfId="0" applyNumberFormat="1" applyFont="1" applyBorder="1" applyAlignment="1">
      <alignment horizontal="right" vertical="center"/>
    </xf>
    <xf numFmtId="170" fontId="1" fillId="33" borderId="18" xfId="0" applyNumberFormat="1" applyFont="1" applyFill="1" applyBorder="1" applyAlignment="1">
      <alignment horizontal="right" vertical="center"/>
    </xf>
    <xf numFmtId="170" fontId="1" fillId="33" borderId="20" xfId="0" applyNumberFormat="1" applyFont="1" applyFill="1" applyBorder="1" applyAlignment="1">
      <alignment horizontal="right" vertical="center"/>
    </xf>
    <xf numFmtId="170" fontId="3" fillId="33" borderId="18" xfId="0" applyNumberFormat="1" applyFont="1" applyFill="1" applyBorder="1" applyAlignment="1">
      <alignment horizontal="right" vertical="center"/>
    </xf>
    <xf numFmtId="170" fontId="3" fillId="33" borderId="20" xfId="0" applyNumberFormat="1" applyFont="1" applyFill="1" applyBorder="1" applyAlignment="1">
      <alignment horizontal="right" vertical="center"/>
    </xf>
    <xf numFmtId="170" fontId="4" fillId="0" borderId="10" xfId="0" applyNumberFormat="1" applyFont="1" applyBorder="1" applyAlignment="1">
      <alignment horizontal="right" vertical="center"/>
    </xf>
    <xf numFmtId="170" fontId="3" fillId="33" borderId="18" xfId="0" applyNumberFormat="1" applyFont="1" applyFill="1" applyBorder="1" applyAlignment="1">
      <alignment horizontal="center" vertical="center"/>
    </xf>
    <xf numFmtId="170" fontId="4" fillId="0" borderId="0" xfId="0" applyNumberFormat="1" applyFont="1" applyBorder="1" applyAlignment="1">
      <alignment horizontal="right" vertical="center"/>
    </xf>
    <xf numFmtId="170" fontId="1" fillId="0" borderId="10" xfId="0" applyNumberFormat="1" applyFont="1" applyFill="1" applyBorder="1" applyAlignment="1">
      <alignment horizontal="right" vertical="center"/>
    </xf>
    <xf numFmtId="170" fontId="1" fillId="0" borderId="15" xfId="0" applyNumberFormat="1" applyFont="1" applyBorder="1" applyAlignment="1">
      <alignment horizontal="right" vertical="center"/>
    </xf>
    <xf numFmtId="170" fontId="1" fillId="0" borderId="21" xfId="0" applyNumberFormat="1" applyFont="1" applyBorder="1" applyAlignment="1">
      <alignment horizontal="right" vertical="center"/>
    </xf>
    <xf numFmtId="170" fontId="1" fillId="0" borderId="18" xfId="0" applyNumberFormat="1" applyFont="1" applyBorder="1" applyAlignment="1">
      <alignment horizontal="right" vertical="center"/>
    </xf>
    <xf numFmtId="170" fontId="1" fillId="0" borderId="2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19" xfId="0" applyNumberFormat="1" applyFont="1" applyFill="1" applyBorder="1" applyAlignment="1">
      <alignment horizontal="right" vertical="center"/>
    </xf>
    <xf numFmtId="170" fontId="3" fillId="0" borderId="18" xfId="0" applyNumberFormat="1" applyFont="1" applyFill="1" applyBorder="1" applyAlignment="1">
      <alignment horizontal="right" vertical="center"/>
    </xf>
    <xf numFmtId="170" fontId="4" fillId="13" borderId="10" xfId="0" applyNumberFormat="1" applyFont="1" applyFill="1" applyBorder="1" applyAlignment="1">
      <alignment horizontal="right" vertical="center"/>
    </xf>
    <xf numFmtId="170" fontId="4" fillId="13" borderId="14" xfId="0" applyNumberFormat="1" applyFont="1" applyFill="1" applyBorder="1" applyAlignment="1">
      <alignment horizontal="right" vertical="center"/>
    </xf>
    <xf numFmtId="170" fontId="1" fillId="34" borderId="13" xfId="0" applyNumberFormat="1" applyFont="1" applyFill="1" applyBorder="1" applyAlignment="1">
      <alignment horizontal="center" vertical="center"/>
    </xf>
    <xf numFmtId="170" fontId="1" fillId="34" borderId="10" xfId="0" applyNumberFormat="1" applyFont="1" applyFill="1" applyBorder="1" applyAlignment="1">
      <alignment horizontal="center" vertical="center"/>
    </xf>
    <xf numFmtId="170" fontId="1" fillId="34" borderId="10" xfId="0" applyNumberFormat="1" applyFont="1" applyFill="1" applyBorder="1" applyAlignment="1">
      <alignment horizontal="center" vertical="center" wrapText="1"/>
    </xf>
    <xf numFmtId="170" fontId="1" fillId="35" borderId="13" xfId="0" applyNumberFormat="1" applyFont="1" applyFill="1" applyBorder="1" applyAlignment="1">
      <alignment horizontal="center" vertical="center"/>
    </xf>
    <xf numFmtId="170" fontId="1" fillId="35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0" fontId="1" fillId="0" borderId="18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70" fontId="1" fillId="0" borderId="18" xfId="0" applyNumberFormat="1" applyFont="1" applyFill="1" applyBorder="1" applyAlignment="1">
      <alignment horizontal="center" vertical="center"/>
    </xf>
    <xf numFmtId="170" fontId="1" fillId="0" borderId="20" xfId="0" applyNumberFormat="1" applyFont="1" applyFill="1" applyBorder="1" applyAlignment="1">
      <alignment horizontal="right" vertical="center"/>
    </xf>
    <xf numFmtId="170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70" fontId="1" fillId="37" borderId="1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/>
    </xf>
    <xf numFmtId="170" fontId="1" fillId="36" borderId="13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170" fontId="1" fillId="38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0" fontId="2" fillId="33" borderId="26" xfId="0" applyNumberFormat="1" applyFont="1" applyFill="1" applyBorder="1" applyAlignment="1">
      <alignment horizontal="right" vertical="center"/>
    </xf>
    <xf numFmtId="170" fontId="2" fillId="33" borderId="27" xfId="0" applyNumberFormat="1" applyFont="1" applyFill="1" applyBorder="1" applyAlignment="1">
      <alignment horizontal="right" vertical="center"/>
    </xf>
    <xf numFmtId="170" fontId="1" fillId="33" borderId="26" xfId="0" applyNumberFormat="1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center" vertical="center"/>
    </xf>
    <xf numFmtId="170" fontId="1" fillId="33" borderId="27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right" vertical="center"/>
    </xf>
    <xf numFmtId="170" fontId="1" fillId="39" borderId="10" xfId="0" applyNumberFormat="1" applyFont="1" applyFill="1" applyBorder="1" applyAlignment="1">
      <alignment horizontal="center" vertical="center"/>
    </xf>
    <xf numFmtId="170" fontId="1" fillId="39" borderId="13" xfId="0" applyNumberFormat="1" applyFont="1" applyFill="1" applyBorder="1" applyAlignment="1">
      <alignment horizontal="center" vertical="center"/>
    </xf>
    <xf numFmtId="170" fontId="46" fillId="39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70" fontId="46" fillId="0" borderId="10" xfId="0" applyNumberFormat="1" applyFont="1" applyFill="1" applyBorder="1" applyAlignment="1">
      <alignment horizontal="right" vertical="center"/>
    </xf>
    <xf numFmtId="170" fontId="46" fillId="0" borderId="14" xfId="0" applyNumberFormat="1" applyFont="1" applyFill="1" applyBorder="1" applyAlignment="1">
      <alignment horizontal="right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170" fontId="1" fillId="37" borderId="10" xfId="0" applyNumberFormat="1" applyFont="1" applyFill="1" applyBorder="1" applyAlignment="1">
      <alignment horizontal="center" vertical="center"/>
    </xf>
    <xf numFmtId="170" fontId="1" fillId="37" borderId="14" xfId="0" applyNumberFormat="1" applyFont="1" applyFill="1" applyBorder="1" applyAlignment="1">
      <alignment horizontal="right" vertical="center"/>
    </xf>
    <xf numFmtId="170" fontId="1" fillId="37" borderId="13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 wrapText="1"/>
    </xf>
    <xf numFmtId="170" fontId="1" fillId="38" borderId="10" xfId="0" applyNumberFormat="1" applyFont="1" applyFill="1" applyBorder="1" applyAlignment="1">
      <alignment horizontal="right" vertical="center"/>
    </xf>
    <xf numFmtId="170" fontId="1" fillId="38" borderId="14" xfId="0" applyNumberFormat="1" applyFont="1" applyFill="1" applyBorder="1" applyAlignment="1">
      <alignment horizontal="right" vertical="center"/>
    </xf>
    <xf numFmtId="0" fontId="1" fillId="39" borderId="10" xfId="0" applyFont="1" applyFill="1" applyBorder="1" applyAlignment="1">
      <alignment horizontal="center" vertical="center"/>
    </xf>
    <xf numFmtId="170" fontId="1" fillId="38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0" fontId="3" fillId="0" borderId="20" xfId="0" applyNumberFormat="1" applyFont="1" applyFill="1" applyBorder="1" applyAlignment="1">
      <alignment horizontal="right" vertical="center"/>
    </xf>
    <xf numFmtId="0" fontId="9" fillId="39" borderId="0" xfId="0" applyFont="1" applyFill="1" applyAlignment="1">
      <alignment/>
    </xf>
    <xf numFmtId="170" fontId="9" fillId="39" borderId="0" xfId="0" applyNumberFormat="1" applyFont="1" applyFill="1" applyAlignment="1">
      <alignment/>
    </xf>
    <xf numFmtId="0" fontId="2" fillId="39" borderId="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170" fontId="1" fillId="34" borderId="18" xfId="0" applyNumberFormat="1" applyFont="1" applyFill="1" applyBorder="1" applyAlignment="1">
      <alignment horizontal="center" vertical="center"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left" vertical="center" wrapText="1"/>
    </xf>
    <xf numFmtId="170" fontId="10" fillId="39" borderId="0" xfId="0" applyNumberFormat="1" applyFont="1" applyFill="1" applyAlignment="1">
      <alignment/>
    </xf>
    <xf numFmtId="0" fontId="1" fillId="38" borderId="23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 wrapText="1"/>
    </xf>
    <xf numFmtId="170" fontId="4" fillId="38" borderId="18" xfId="0" applyNumberFormat="1" applyFont="1" applyFill="1" applyBorder="1" applyAlignment="1">
      <alignment horizontal="right" vertical="center"/>
    </xf>
    <xf numFmtId="170" fontId="1" fillId="38" borderId="18" xfId="0" applyNumberFormat="1" applyFont="1" applyFill="1" applyBorder="1" applyAlignment="1">
      <alignment horizontal="center" vertical="center"/>
    </xf>
    <xf numFmtId="170" fontId="4" fillId="38" borderId="20" xfId="0" applyNumberFormat="1" applyFont="1" applyFill="1" applyBorder="1" applyAlignment="1">
      <alignment horizontal="right" vertical="center"/>
    </xf>
    <xf numFmtId="0" fontId="1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170" fontId="4" fillId="38" borderId="0" xfId="0" applyNumberFormat="1" applyFont="1" applyFill="1" applyBorder="1" applyAlignment="1">
      <alignment horizontal="right" vertical="center"/>
    </xf>
    <xf numFmtId="170" fontId="1" fillId="38" borderId="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40" borderId="34" xfId="0" applyFont="1" applyFill="1" applyBorder="1" applyAlignment="1">
      <alignment horizontal="left" vertical="center"/>
    </xf>
    <xf numFmtId="0" fontId="2" fillId="40" borderId="35" xfId="0" applyFont="1" applyFill="1" applyBorder="1" applyAlignment="1">
      <alignment horizontal="left" vertical="center"/>
    </xf>
    <xf numFmtId="0" fontId="2" fillId="40" borderId="36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zoomScalePageLayoutView="0" workbookViewId="0" topLeftCell="A316">
      <selection activeCell="L9" sqref="L9"/>
    </sheetView>
  </sheetViews>
  <sheetFormatPr defaultColWidth="9.140625" defaultRowHeight="12.75"/>
  <cols>
    <col min="2" max="2" width="16.28125" style="0" customWidth="1"/>
    <col min="3" max="3" width="9.28125" style="0" bestFit="1" customWidth="1"/>
    <col min="5" max="5" width="10.140625" style="0" bestFit="1" customWidth="1"/>
  </cols>
  <sheetData>
    <row r="1" spans="1:8" ht="12.75">
      <c r="A1" s="152" t="s">
        <v>350</v>
      </c>
      <c r="B1" s="153"/>
      <c r="C1" s="153"/>
      <c r="D1" s="153"/>
      <c r="E1" s="153"/>
      <c r="F1" s="153"/>
      <c r="G1" s="153"/>
      <c r="H1" s="153"/>
    </row>
    <row r="2" spans="1:8" ht="13.5" thickBot="1">
      <c r="A2" s="151" t="s">
        <v>351</v>
      </c>
      <c r="B2" s="151"/>
      <c r="C2" s="151"/>
      <c r="D2" s="151"/>
      <c r="E2" s="151"/>
      <c r="F2" s="151"/>
      <c r="G2" s="151"/>
      <c r="H2" s="151"/>
    </row>
    <row r="3" spans="1:8" ht="12.75">
      <c r="A3" s="139" t="s">
        <v>0</v>
      </c>
      <c r="B3" s="134" t="s">
        <v>1</v>
      </c>
      <c r="C3" s="134" t="s">
        <v>296</v>
      </c>
      <c r="D3" s="134" t="s">
        <v>297</v>
      </c>
      <c r="E3" s="134" t="s">
        <v>299</v>
      </c>
      <c r="F3" s="134" t="s">
        <v>298</v>
      </c>
      <c r="G3" s="145" t="s">
        <v>295</v>
      </c>
      <c r="H3" s="146"/>
    </row>
    <row r="4" spans="1:8" ht="16.5" thickBot="1">
      <c r="A4" s="150"/>
      <c r="B4" s="144"/>
      <c r="C4" s="135"/>
      <c r="D4" s="135"/>
      <c r="E4" s="135"/>
      <c r="F4" s="144"/>
      <c r="G4" s="2" t="s">
        <v>300</v>
      </c>
      <c r="H4" s="3" t="s">
        <v>301</v>
      </c>
    </row>
    <row r="5" spans="1:8" ht="13.5" thickBot="1">
      <c r="A5" s="147" t="s">
        <v>2</v>
      </c>
      <c r="B5" s="148"/>
      <c r="C5" s="148"/>
      <c r="D5" s="148"/>
      <c r="E5" s="148"/>
      <c r="F5" s="148"/>
      <c r="G5" s="148"/>
      <c r="H5" s="149"/>
    </row>
    <row r="6" spans="1:8" ht="14.25" thickBot="1" thickTop="1">
      <c r="A6" s="136" t="s">
        <v>302</v>
      </c>
      <c r="B6" s="137"/>
      <c r="C6" s="137"/>
      <c r="D6" s="137"/>
      <c r="E6" s="137"/>
      <c r="F6" s="137"/>
      <c r="G6" s="137"/>
      <c r="H6" s="138"/>
    </row>
    <row r="7" spans="1:8" ht="13.5" thickTop="1">
      <c r="A7" s="48">
        <v>1</v>
      </c>
      <c r="B7" s="12" t="s">
        <v>3</v>
      </c>
      <c r="C7" s="34">
        <v>365</v>
      </c>
      <c r="D7" s="34">
        <v>5</v>
      </c>
      <c r="E7" s="34">
        <f>D7*C7</f>
        <v>1825</v>
      </c>
      <c r="F7" s="49" t="s">
        <v>293</v>
      </c>
      <c r="G7" s="34">
        <f>IF(F7="G",E7,0)</f>
        <v>1825</v>
      </c>
      <c r="H7" s="35">
        <f>IF(F7="T",E7,0)</f>
        <v>0</v>
      </c>
    </row>
    <row r="8" spans="1:8" ht="20.25">
      <c r="A8" s="13">
        <v>2</v>
      </c>
      <c r="B8" s="1" t="s">
        <v>319</v>
      </c>
      <c r="C8" s="22">
        <v>300</v>
      </c>
      <c r="D8" s="22">
        <v>5</v>
      </c>
      <c r="E8" s="22">
        <f>D8*C8</f>
        <v>1500</v>
      </c>
      <c r="F8" s="53" t="s">
        <v>294</v>
      </c>
      <c r="G8" s="22">
        <f aca="true" t="shared" si="0" ref="G8:G71">IF(F8="G",E8,0)</f>
        <v>0</v>
      </c>
      <c r="H8" s="23">
        <f aca="true" t="shared" si="1" ref="H8:H71">IF(F8="T",E8,0)</f>
        <v>1500</v>
      </c>
    </row>
    <row r="9" spans="1:8" ht="20.25">
      <c r="A9" s="48">
        <v>3</v>
      </c>
      <c r="B9" s="1" t="s">
        <v>4</v>
      </c>
      <c r="C9" s="22">
        <v>275</v>
      </c>
      <c r="D9" s="22">
        <v>4</v>
      </c>
      <c r="E9" s="22">
        <f>D9*C9</f>
        <v>1100</v>
      </c>
      <c r="F9" s="53" t="s">
        <v>294</v>
      </c>
      <c r="G9" s="22">
        <f t="shared" si="0"/>
        <v>0</v>
      </c>
      <c r="H9" s="23">
        <f t="shared" si="1"/>
        <v>1100</v>
      </c>
    </row>
    <row r="10" spans="1:8" ht="12.75">
      <c r="A10" s="13">
        <v>4</v>
      </c>
      <c r="B10" s="1" t="s">
        <v>6</v>
      </c>
      <c r="C10" s="22">
        <v>120</v>
      </c>
      <c r="D10" s="22">
        <v>5.5</v>
      </c>
      <c r="E10" s="22">
        <f aca="true" t="shared" si="2" ref="E10:E22">D10*C10</f>
        <v>660</v>
      </c>
      <c r="F10" s="53" t="s">
        <v>294</v>
      </c>
      <c r="G10" s="22">
        <f t="shared" si="0"/>
        <v>0</v>
      </c>
      <c r="H10" s="23">
        <f t="shared" si="1"/>
        <v>660</v>
      </c>
    </row>
    <row r="11" spans="1:8" ht="12.75">
      <c r="A11" s="48">
        <v>5</v>
      </c>
      <c r="B11" s="1" t="s">
        <v>7</v>
      </c>
      <c r="C11" s="22">
        <v>1079</v>
      </c>
      <c r="D11" s="22">
        <v>5</v>
      </c>
      <c r="E11" s="22">
        <f t="shared" si="2"/>
        <v>5395</v>
      </c>
      <c r="F11" s="50" t="s">
        <v>293</v>
      </c>
      <c r="G11" s="22">
        <f t="shared" si="0"/>
        <v>5395</v>
      </c>
      <c r="H11" s="23">
        <f t="shared" si="1"/>
        <v>0</v>
      </c>
    </row>
    <row r="12" spans="1:8" ht="12.75">
      <c r="A12" s="13">
        <v>6</v>
      </c>
      <c r="B12" s="1" t="s">
        <v>8</v>
      </c>
      <c r="C12" s="22">
        <v>298</v>
      </c>
      <c r="D12" s="22">
        <v>5</v>
      </c>
      <c r="E12" s="22">
        <f t="shared" si="2"/>
        <v>1490</v>
      </c>
      <c r="F12" s="53" t="s">
        <v>294</v>
      </c>
      <c r="G12" s="22">
        <f t="shared" si="0"/>
        <v>0</v>
      </c>
      <c r="H12" s="23">
        <f t="shared" si="1"/>
        <v>1490</v>
      </c>
    </row>
    <row r="13" spans="1:8" ht="12.75">
      <c r="A13" s="48">
        <v>7</v>
      </c>
      <c r="B13" s="1" t="s">
        <v>9</v>
      </c>
      <c r="C13" s="22">
        <v>294</v>
      </c>
      <c r="D13" s="22">
        <v>5</v>
      </c>
      <c r="E13" s="22">
        <f t="shared" si="2"/>
        <v>1470</v>
      </c>
      <c r="F13" s="50" t="s">
        <v>293</v>
      </c>
      <c r="G13" s="22">
        <f t="shared" si="0"/>
        <v>1470</v>
      </c>
      <c r="H13" s="23">
        <f t="shared" si="1"/>
        <v>0</v>
      </c>
    </row>
    <row r="14" spans="1:8" ht="12.75">
      <c r="A14" s="48">
        <v>9</v>
      </c>
      <c r="B14" s="1" t="s">
        <v>10</v>
      </c>
      <c r="C14" s="22">
        <v>267</v>
      </c>
      <c r="D14" s="22">
        <v>4</v>
      </c>
      <c r="E14" s="22">
        <f t="shared" si="2"/>
        <v>1068</v>
      </c>
      <c r="F14" s="50" t="s">
        <v>293</v>
      </c>
      <c r="G14" s="22">
        <f t="shared" si="0"/>
        <v>1068</v>
      </c>
      <c r="H14" s="23">
        <f t="shared" si="1"/>
        <v>0</v>
      </c>
    </row>
    <row r="15" spans="1:8" ht="12.75">
      <c r="A15" s="13">
        <v>10</v>
      </c>
      <c r="B15" s="1" t="s">
        <v>11</v>
      </c>
      <c r="C15" s="22">
        <v>133</v>
      </c>
      <c r="D15" s="22">
        <v>4</v>
      </c>
      <c r="E15" s="22">
        <f t="shared" si="2"/>
        <v>532</v>
      </c>
      <c r="F15" s="53" t="s">
        <v>294</v>
      </c>
      <c r="G15" s="22">
        <f t="shared" si="0"/>
        <v>0</v>
      </c>
      <c r="H15" s="23">
        <f t="shared" si="1"/>
        <v>532</v>
      </c>
    </row>
    <row r="16" spans="1:8" ht="12.75">
      <c r="A16" s="48">
        <v>11</v>
      </c>
      <c r="B16" s="1" t="s">
        <v>12</v>
      </c>
      <c r="C16" s="22">
        <v>203</v>
      </c>
      <c r="D16" s="22">
        <v>4</v>
      </c>
      <c r="E16" s="22">
        <f t="shared" si="2"/>
        <v>812</v>
      </c>
      <c r="F16" s="53" t="s">
        <v>294</v>
      </c>
      <c r="G16" s="22">
        <f t="shared" si="0"/>
        <v>0</v>
      </c>
      <c r="H16" s="23">
        <f t="shared" si="1"/>
        <v>812</v>
      </c>
    </row>
    <row r="17" spans="1:8" ht="12.75">
      <c r="A17" s="13">
        <v>12</v>
      </c>
      <c r="B17" s="1" t="s">
        <v>13</v>
      </c>
      <c r="C17" s="22">
        <v>230</v>
      </c>
      <c r="D17" s="22">
        <v>5</v>
      </c>
      <c r="E17" s="22">
        <f t="shared" si="2"/>
        <v>1150</v>
      </c>
      <c r="F17" s="50" t="s">
        <v>293</v>
      </c>
      <c r="G17" s="22">
        <f t="shared" si="0"/>
        <v>1150</v>
      </c>
      <c r="H17" s="23">
        <f t="shared" si="1"/>
        <v>0</v>
      </c>
    </row>
    <row r="18" spans="1:8" ht="12.75">
      <c r="A18" s="48">
        <v>13</v>
      </c>
      <c r="B18" s="1" t="s">
        <v>14</v>
      </c>
      <c r="C18" s="22">
        <v>383</v>
      </c>
      <c r="D18" s="22">
        <v>4.5</v>
      </c>
      <c r="E18" s="22">
        <f t="shared" si="2"/>
        <v>1723.5</v>
      </c>
      <c r="F18" s="50" t="s">
        <v>293</v>
      </c>
      <c r="G18" s="22">
        <f t="shared" si="0"/>
        <v>1723.5</v>
      </c>
      <c r="H18" s="23">
        <f t="shared" si="1"/>
        <v>0</v>
      </c>
    </row>
    <row r="19" spans="1:8" ht="12.75">
      <c r="A19" s="13">
        <v>14</v>
      </c>
      <c r="B19" s="1" t="s">
        <v>15</v>
      </c>
      <c r="C19" s="22">
        <v>168</v>
      </c>
      <c r="D19" s="22">
        <v>4.5</v>
      </c>
      <c r="E19" s="22">
        <f t="shared" si="2"/>
        <v>756</v>
      </c>
      <c r="F19" s="50" t="s">
        <v>293</v>
      </c>
      <c r="G19" s="22">
        <f t="shared" si="0"/>
        <v>756</v>
      </c>
      <c r="H19" s="23">
        <f t="shared" si="1"/>
        <v>0</v>
      </c>
    </row>
    <row r="20" spans="1:8" ht="12.75">
      <c r="A20" s="48">
        <v>15</v>
      </c>
      <c r="B20" s="1" t="s">
        <v>215</v>
      </c>
      <c r="C20" s="22">
        <v>40</v>
      </c>
      <c r="D20" s="22">
        <v>4</v>
      </c>
      <c r="E20" s="22">
        <f t="shared" si="2"/>
        <v>160</v>
      </c>
      <c r="F20" s="50" t="s">
        <v>293</v>
      </c>
      <c r="G20" s="22">
        <f t="shared" si="0"/>
        <v>160</v>
      </c>
      <c r="H20" s="23">
        <f t="shared" si="1"/>
        <v>0</v>
      </c>
    </row>
    <row r="21" spans="1:8" ht="12.75">
      <c r="A21" s="13">
        <v>16</v>
      </c>
      <c r="B21" s="1" t="s">
        <v>16</v>
      </c>
      <c r="C21" s="22">
        <v>208</v>
      </c>
      <c r="D21" s="22">
        <v>4.5</v>
      </c>
      <c r="E21" s="22">
        <f t="shared" si="2"/>
        <v>936</v>
      </c>
      <c r="F21" s="50" t="s">
        <v>293</v>
      </c>
      <c r="G21" s="22">
        <f t="shared" si="0"/>
        <v>936</v>
      </c>
      <c r="H21" s="23">
        <f t="shared" si="1"/>
        <v>0</v>
      </c>
    </row>
    <row r="22" spans="1:8" ht="12.75">
      <c r="A22" s="48">
        <v>17</v>
      </c>
      <c r="B22" s="1" t="s">
        <v>17</v>
      </c>
      <c r="C22" s="22">
        <v>237</v>
      </c>
      <c r="D22" s="22">
        <v>4</v>
      </c>
      <c r="E22" s="22">
        <f t="shared" si="2"/>
        <v>948</v>
      </c>
      <c r="F22" s="53" t="s">
        <v>294</v>
      </c>
      <c r="G22" s="22">
        <f t="shared" si="0"/>
        <v>0</v>
      </c>
      <c r="H22" s="23">
        <f t="shared" si="1"/>
        <v>948</v>
      </c>
    </row>
    <row r="23" spans="1:8" ht="12.75">
      <c r="A23" s="13"/>
      <c r="B23" s="4" t="s">
        <v>100</v>
      </c>
      <c r="C23" s="41">
        <f>SUM(C7:C22)</f>
        <v>4600</v>
      </c>
      <c r="D23" s="30"/>
      <c r="E23" s="41">
        <f>SUM(E7:E22)</f>
        <v>21525.5</v>
      </c>
      <c r="F23" s="5"/>
      <c r="G23" s="36"/>
      <c r="H23" s="37"/>
    </row>
    <row r="24" spans="1:8" ht="13.5" thickBot="1">
      <c r="A24" s="51"/>
      <c r="B24" s="16"/>
      <c r="C24" s="52"/>
      <c r="D24" s="52"/>
      <c r="E24" s="52"/>
      <c r="F24" s="17"/>
      <c r="G24" s="38"/>
      <c r="H24" s="39"/>
    </row>
    <row r="25" spans="1:8" ht="14.25" thickBot="1" thickTop="1">
      <c r="A25" s="77" t="s">
        <v>303</v>
      </c>
      <c r="B25" s="78"/>
      <c r="C25" s="79"/>
      <c r="D25" s="79"/>
      <c r="E25" s="79"/>
      <c r="F25" s="78"/>
      <c r="G25" s="79"/>
      <c r="H25" s="80"/>
    </row>
    <row r="26" spans="1:8" ht="13.5" thickTop="1">
      <c r="A26" s="48">
        <v>1</v>
      </c>
      <c r="B26" s="12" t="s">
        <v>18</v>
      </c>
      <c r="C26" s="34">
        <v>254</v>
      </c>
      <c r="D26" s="34">
        <v>6</v>
      </c>
      <c r="E26" s="34">
        <f aca="true" t="shared" si="3" ref="E26:E52">D26*C26</f>
        <v>1524</v>
      </c>
      <c r="F26" s="49" t="s">
        <v>293</v>
      </c>
      <c r="G26" s="34">
        <f t="shared" si="0"/>
        <v>1524</v>
      </c>
      <c r="H26" s="35">
        <f t="shared" si="1"/>
        <v>0</v>
      </c>
    </row>
    <row r="27" spans="1:8" ht="12.75">
      <c r="A27" s="13">
        <v>2</v>
      </c>
      <c r="B27" s="1" t="s">
        <v>19</v>
      </c>
      <c r="C27" s="22">
        <v>347</v>
      </c>
      <c r="D27" s="22">
        <v>6</v>
      </c>
      <c r="E27" s="22">
        <f t="shared" si="3"/>
        <v>2082</v>
      </c>
      <c r="F27" s="50" t="s">
        <v>293</v>
      </c>
      <c r="G27" s="22">
        <f t="shared" si="0"/>
        <v>2082</v>
      </c>
      <c r="H27" s="23">
        <f t="shared" si="1"/>
        <v>0</v>
      </c>
    </row>
    <row r="28" spans="1:8" ht="12.75">
      <c r="A28" s="13">
        <v>3</v>
      </c>
      <c r="B28" s="1" t="s">
        <v>20</v>
      </c>
      <c r="C28" s="22">
        <v>200</v>
      </c>
      <c r="D28" s="22">
        <v>4.5</v>
      </c>
      <c r="E28" s="22">
        <f t="shared" si="3"/>
        <v>900</v>
      </c>
      <c r="F28" s="50" t="s">
        <v>293</v>
      </c>
      <c r="G28" s="22">
        <f t="shared" si="0"/>
        <v>900</v>
      </c>
      <c r="H28" s="23">
        <f t="shared" si="1"/>
        <v>0</v>
      </c>
    </row>
    <row r="29" spans="1:8" ht="12.75">
      <c r="A29" s="13">
        <v>4</v>
      </c>
      <c r="B29" s="1" t="s">
        <v>21</v>
      </c>
      <c r="C29" s="22">
        <v>167</v>
      </c>
      <c r="D29" s="22">
        <v>5</v>
      </c>
      <c r="E29" s="22">
        <f t="shared" si="3"/>
        <v>835</v>
      </c>
      <c r="F29" s="50" t="s">
        <v>293</v>
      </c>
      <c r="G29" s="22">
        <f t="shared" si="0"/>
        <v>835</v>
      </c>
      <c r="H29" s="23">
        <f t="shared" si="1"/>
        <v>0</v>
      </c>
    </row>
    <row r="30" spans="1:8" ht="12.75">
      <c r="A30" s="13">
        <v>5</v>
      </c>
      <c r="B30" s="1" t="s">
        <v>22</v>
      </c>
      <c r="C30" s="22">
        <v>127</v>
      </c>
      <c r="D30" s="22">
        <v>5</v>
      </c>
      <c r="E30" s="22">
        <f t="shared" si="3"/>
        <v>635</v>
      </c>
      <c r="F30" s="50" t="s">
        <v>293</v>
      </c>
      <c r="G30" s="22">
        <f t="shared" si="0"/>
        <v>635</v>
      </c>
      <c r="H30" s="23">
        <f t="shared" si="1"/>
        <v>0</v>
      </c>
    </row>
    <row r="31" spans="1:8" ht="12.75">
      <c r="A31" s="13">
        <v>6</v>
      </c>
      <c r="B31" s="1" t="s">
        <v>23</v>
      </c>
      <c r="C31" s="22">
        <v>127</v>
      </c>
      <c r="D31" s="22">
        <v>5</v>
      </c>
      <c r="E31" s="22">
        <f t="shared" si="3"/>
        <v>635</v>
      </c>
      <c r="F31" s="50" t="s">
        <v>293</v>
      </c>
      <c r="G31" s="22">
        <f t="shared" si="0"/>
        <v>635</v>
      </c>
      <c r="H31" s="23">
        <f t="shared" si="1"/>
        <v>0</v>
      </c>
    </row>
    <row r="32" spans="1:8" ht="12.75">
      <c r="A32" s="13">
        <v>7</v>
      </c>
      <c r="B32" s="1" t="s">
        <v>24</v>
      </c>
      <c r="C32" s="22">
        <v>202</v>
      </c>
      <c r="D32" s="22">
        <v>6</v>
      </c>
      <c r="E32" s="22">
        <f t="shared" si="3"/>
        <v>1212</v>
      </c>
      <c r="F32" s="50" t="s">
        <v>293</v>
      </c>
      <c r="G32" s="22">
        <f t="shared" si="0"/>
        <v>1212</v>
      </c>
      <c r="H32" s="23">
        <f t="shared" si="1"/>
        <v>0</v>
      </c>
    </row>
    <row r="33" spans="1:8" ht="12.75">
      <c r="A33" s="13">
        <v>8</v>
      </c>
      <c r="B33" s="1" t="s">
        <v>27</v>
      </c>
      <c r="C33" s="22">
        <v>185</v>
      </c>
      <c r="D33" s="22">
        <v>6</v>
      </c>
      <c r="E33" s="22">
        <f t="shared" si="3"/>
        <v>1110</v>
      </c>
      <c r="F33" s="50" t="s">
        <v>293</v>
      </c>
      <c r="G33" s="22">
        <f t="shared" si="0"/>
        <v>1110</v>
      </c>
      <c r="H33" s="23">
        <f t="shared" si="1"/>
        <v>0</v>
      </c>
    </row>
    <row r="34" spans="1:8" ht="12.75">
      <c r="A34" s="13">
        <v>9</v>
      </c>
      <c r="B34" s="1" t="s">
        <v>30</v>
      </c>
      <c r="C34" s="22">
        <v>150</v>
      </c>
      <c r="D34" s="22">
        <v>5</v>
      </c>
      <c r="E34" s="22">
        <f t="shared" si="3"/>
        <v>750</v>
      </c>
      <c r="F34" s="50" t="s">
        <v>293</v>
      </c>
      <c r="G34" s="22">
        <f t="shared" si="0"/>
        <v>750</v>
      </c>
      <c r="H34" s="23">
        <f t="shared" si="1"/>
        <v>0</v>
      </c>
    </row>
    <row r="35" spans="1:8" ht="12.75">
      <c r="A35" s="13">
        <v>10</v>
      </c>
      <c r="B35" s="1" t="s">
        <v>31</v>
      </c>
      <c r="C35" s="22">
        <v>146</v>
      </c>
      <c r="D35" s="22">
        <v>5</v>
      </c>
      <c r="E35" s="22">
        <f t="shared" si="3"/>
        <v>730</v>
      </c>
      <c r="F35" s="50" t="s">
        <v>293</v>
      </c>
      <c r="G35" s="22">
        <f t="shared" si="0"/>
        <v>730</v>
      </c>
      <c r="H35" s="23">
        <f t="shared" si="1"/>
        <v>0</v>
      </c>
    </row>
    <row r="36" spans="1:8" ht="12.75">
      <c r="A36" s="13">
        <v>11</v>
      </c>
      <c r="B36" s="1" t="s">
        <v>32</v>
      </c>
      <c r="C36" s="22">
        <v>150</v>
      </c>
      <c r="D36" s="22">
        <v>6</v>
      </c>
      <c r="E36" s="22">
        <f t="shared" si="3"/>
        <v>900</v>
      </c>
      <c r="F36" s="53" t="s">
        <v>294</v>
      </c>
      <c r="G36" s="22">
        <f t="shared" si="0"/>
        <v>0</v>
      </c>
      <c r="H36" s="23">
        <f t="shared" si="1"/>
        <v>900</v>
      </c>
    </row>
    <row r="37" spans="1:8" ht="12.75">
      <c r="A37" s="13">
        <v>12</v>
      </c>
      <c r="B37" s="1" t="s">
        <v>33</v>
      </c>
      <c r="C37" s="22">
        <v>122</v>
      </c>
      <c r="D37" s="22">
        <v>5</v>
      </c>
      <c r="E37" s="22">
        <f t="shared" si="3"/>
        <v>610</v>
      </c>
      <c r="F37" s="53" t="s">
        <v>294</v>
      </c>
      <c r="G37" s="22">
        <f t="shared" si="0"/>
        <v>0</v>
      </c>
      <c r="H37" s="23">
        <f t="shared" si="1"/>
        <v>610</v>
      </c>
    </row>
    <row r="38" spans="1:8" ht="12.75">
      <c r="A38" s="13">
        <v>13</v>
      </c>
      <c r="B38" s="1" t="s">
        <v>34</v>
      </c>
      <c r="C38" s="22">
        <v>304</v>
      </c>
      <c r="D38" s="22">
        <v>5</v>
      </c>
      <c r="E38" s="22">
        <f t="shared" si="3"/>
        <v>1520</v>
      </c>
      <c r="F38" s="53" t="s">
        <v>294</v>
      </c>
      <c r="G38" s="22">
        <f t="shared" si="0"/>
        <v>0</v>
      </c>
      <c r="H38" s="23">
        <f t="shared" si="1"/>
        <v>1520</v>
      </c>
    </row>
    <row r="39" spans="1:8" ht="12.75">
      <c r="A39" s="13">
        <v>15</v>
      </c>
      <c r="B39" s="1" t="s">
        <v>216</v>
      </c>
      <c r="C39" s="22">
        <v>180</v>
      </c>
      <c r="D39" s="22">
        <v>4</v>
      </c>
      <c r="E39" s="22">
        <f t="shared" si="3"/>
        <v>720</v>
      </c>
      <c r="F39" s="53" t="s">
        <v>294</v>
      </c>
      <c r="G39" s="22">
        <f t="shared" si="0"/>
        <v>0</v>
      </c>
      <c r="H39" s="23">
        <f t="shared" si="1"/>
        <v>720</v>
      </c>
    </row>
    <row r="40" spans="1:8" ht="12.75">
      <c r="A40" s="13">
        <v>16</v>
      </c>
      <c r="B40" s="1" t="s">
        <v>217</v>
      </c>
      <c r="C40" s="22">
        <v>229</v>
      </c>
      <c r="D40" s="22">
        <v>4</v>
      </c>
      <c r="E40" s="22">
        <f t="shared" si="3"/>
        <v>916</v>
      </c>
      <c r="F40" s="53" t="s">
        <v>294</v>
      </c>
      <c r="G40" s="22">
        <f t="shared" si="0"/>
        <v>0</v>
      </c>
      <c r="H40" s="23">
        <f t="shared" si="1"/>
        <v>916</v>
      </c>
    </row>
    <row r="41" spans="1:8" ht="12.75">
      <c r="A41" s="13">
        <v>17</v>
      </c>
      <c r="B41" s="1" t="s">
        <v>218</v>
      </c>
      <c r="C41" s="22">
        <v>500</v>
      </c>
      <c r="D41" s="22">
        <v>6</v>
      </c>
      <c r="E41" s="22">
        <f t="shared" si="3"/>
        <v>3000</v>
      </c>
      <c r="F41" s="50" t="s">
        <v>293</v>
      </c>
      <c r="G41" s="22">
        <f t="shared" si="0"/>
        <v>3000</v>
      </c>
      <c r="H41" s="23">
        <f t="shared" si="1"/>
        <v>0</v>
      </c>
    </row>
    <row r="42" spans="1:8" ht="12.75">
      <c r="A42" s="13">
        <v>18</v>
      </c>
      <c r="B42" s="1" t="s">
        <v>312</v>
      </c>
      <c r="C42" s="22">
        <v>310</v>
      </c>
      <c r="D42" s="22">
        <v>4</v>
      </c>
      <c r="E42" s="22">
        <f t="shared" si="3"/>
        <v>1240</v>
      </c>
      <c r="F42" s="68" t="s">
        <v>294</v>
      </c>
      <c r="G42" s="22">
        <f t="shared" si="0"/>
        <v>0</v>
      </c>
      <c r="H42" s="23">
        <f t="shared" si="1"/>
        <v>1240</v>
      </c>
    </row>
    <row r="43" spans="1:8" ht="12.75">
      <c r="A43" s="13">
        <v>19</v>
      </c>
      <c r="B43" s="1" t="s">
        <v>219</v>
      </c>
      <c r="C43" s="22">
        <v>900</v>
      </c>
      <c r="D43" s="22">
        <v>4</v>
      </c>
      <c r="E43" s="22">
        <f t="shared" si="3"/>
        <v>3600</v>
      </c>
      <c r="F43" s="53" t="s">
        <v>294</v>
      </c>
      <c r="G43" s="22">
        <f t="shared" si="0"/>
        <v>0</v>
      </c>
      <c r="H43" s="23">
        <f t="shared" si="1"/>
        <v>3600</v>
      </c>
    </row>
    <row r="44" spans="1:8" ht="12.75">
      <c r="A44" s="13">
        <v>20</v>
      </c>
      <c r="B44" s="1" t="s">
        <v>35</v>
      </c>
      <c r="C44" s="22">
        <v>195</v>
      </c>
      <c r="D44" s="22">
        <v>4</v>
      </c>
      <c r="E44" s="22">
        <f t="shared" si="3"/>
        <v>780</v>
      </c>
      <c r="F44" s="50" t="s">
        <v>293</v>
      </c>
      <c r="G44" s="22">
        <f t="shared" si="0"/>
        <v>780</v>
      </c>
      <c r="H44" s="23">
        <f t="shared" si="1"/>
        <v>0</v>
      </c>
    </row>
    <row r="45" spans="1:8" ht="12.75">
      <c r="A45" s="13">
        <v>21</v>
      </c>
      <c r="B45" s="1" t="s">
        <v>36</v>
      </c>
      <c r="C45" s="22">
        <v>286</v>
      </c>
      <c r="D45" s="22">
        <v>4</v>
      </c>
      <c r="E45" s="22">
        <f t="shared" si="3"/>
        <v>1144</v>
      </c>
      <c r="F45" s="53" t="s">
        <v>294</v>
      </c>
      <c r="G45" s="22">
        <f t="shared" si="0"/>
        <v>0</v>
      </c>
      <c r="H45" s="23">
        <f t="shared" si="1"/>
        <v>1144</v>
      </c>
    </row>
    <row r="46" spans="1:8" ht="12.75">
      <c r="A46" s="13">
        <v>22</v>
      </c>
      <c r="B46" s="1" t="s">
        <v>37</v>
      </c>
      <c r="C46" s="22">
        <v>250</v>
      </c>
      <c r="D46" s="22">
        <v>5</v>
      </c>
      <c r="E46" s="22">
        <f t="shared" si="3"/>
        <v>1250</v>
      </c>
      <c r="F46" s="50" t="s">
        <v>293</v>
      </c>
      <c r="G46" s="22">
        <f t="shared" si="0"/>
        <v>1250</v>
      </c>
      <c r="H46" s="23">
        <f t="shared" si="1"/>
        <v>0</v>
      </c>
    </row>
    <row r="47" spans="1:8" ht="12.75">
      <c r="A47" s="13">
        <v>23</v>
      </c>
      <c r="B47" s="1" t="s">
        <v>38</v>
      </c>
      <c r="C47" s="22">
        <v>1010</v>
      </c>
      <c r="D47" s="22">
        <v>4.5</v>
      </c>
      <c r="E47" s="22">
        <f t="shared" si="3"/>
        <v>4545</v>
      </c>
      <c r="F47" s="50" t="s">
        <v>293</v>
      </c>
      <c r="G47" s="22">
        <f t="shared" si="0"/>
        <v>4545</v>
      </c>
      <c r="H47" s="23">
        <f t="shared" si="1"/>
        <v>0</v>
      </c>
    </row>
    <row r="48" spans="1:8" ht="12.75">
      <c r="A48" s="13">
        <v>24</v>
      </c>
      <c r="B48" s="1" t="s">
        <v>39</v>
      </c>
      <c r="C48" s="22">
        <v>138</v>
      </c>
      <c r="D48" s="22">
        <v>5</v>
      </c>
      <c r="E48" s="22">
        <f t="shared" si="3"/>
        <v>690</v>
      </c>
      <c r="F48" s="53" t="s">
        <v>294</v>
      </c>
      <c r="G48" s="22">
        <f t="shared" si="0"/>
        <v>0</v>
      </c>
      <c r="H48" s="23">
        <f t="shared" si="1"/>
        <v>690</v>
      </c>
    </row>
    <row r="49" spans="1:8" ht="12.75">
      <c r="A49" s="13">
        <v>25</v>
      </c>
      <c r="B49" s="1" t="s">
        <v>40</v>
      </c>
      <c r="C49" s="22">
        <v>169</v>
      </c>
      <c r="D49" s="22">
        <v>4</v>
      </c>
      <c r="E49" s="22">
        <f t="shared" si="3"/>
        <v>676</v>
      </c>
      <c r="F49" s="53" t="s">
        <v>294</v>
      </c>
      <c r="G49" s="22">
        <f t="shared" si="0"/>
        <v>0</v>
      </c>
      <c r="H49" s="23">
        <f t="shared" si="1"/>
        <v>676</v>
      </c>
    </row>
    <row r="50" spans="1:8" ht="12.75">
      <c r="A50" s="13">
        <v>26</v>
      </c>
      <c r="B50" s="1" t="s">
        <v>220</v>
      </c>
      <c r="C50" s="22">
        <v>272</v>
      </c>
      <c r="D50" s="22">
        <v>4</v>
      </c>
      <c r="E50" s="22">
        <f t="shared" si="3"/>
        <v>1088</v>
      </c>
      <c r="F50" s="53" t="s">
        <v>294</v>
      </c>
      <c r="G50" s="22">
        <f t="shared" si="0"/>
        <v>0</v>
      </c>
      <c r="H50" s="23">
        <f t="shared" si="1"/>
        <v>1088</v>
      </c>
    </row>
    <row r="51" spans="1:8" ht="12.75">
      <c r="A51" s="13">
        <v>27</v>
      </c>
      <c r="B51" s="1" t="s">
        <v>221</v>
      </c>
      <c r="C51" s="22">
        <v>153</v>
      </c>
      <c r="D51" s="22">
        <v>4</v>
      </c>
      <c r="E51" s="22">
        <f t="shared" si="3"/>
        <v>612</v>
      </c>
      <c r="F51" s="53" t="s">
        <v>294</v>
      </c>
      <c r="G51" s="22">
        <f t="shared" si="0"/>
        <v>0</v>
      </c>
      <c r="H51" s="23">
        <f t="shared" si="1"/>
        <v>612</v>
      </c>
    </row>
    <row r="52" spans="1:8" ht="12.75">
      <c r="A52" s="13">
        <v>28</v>
      </c>
      <c r="B52" s="1" t="s">
        <v>41</v>
      </c>
      <c r="C52" s="22">
        <v>200</v>
      </c>
      <c r="D52" s="22">
        <v>4</v>
      </c>
      <c r="E52" s="22">
        <f t="shared" si="3"/>
        <v>800</v>
      </c>
      <c r="F52" s="50" t="s">
        <v>293</v>
      </c>
      <c r="G52" s="22">
        <f t="shared" si="0"/>
        <v>800</v>
      </c>
      <c r="H52" s="23">
        <f t="shared" si="1"/>
        <v>0</v>
      </c>
    </row>
    <row r="53" spans="1:8" ht="12.75">
      <c r="A53" s="13"/>
      <c r="B53" s="4" t="s">
        <v>100</v>
      </c>
      <c r="C53" s="41">
        <f>SUM(C26:C52)</f>
        <v>7273</v>
      </c>
      <c r="D53" s="30"/>
      <c r="E53" s="41">
        <f>SUM(E26:E52)</f>
        <v>34504</v>
      </c>
      <c r="F53" s="5"/>
      <c r="G53" s="36"/>
      <c r="H53" s="37"/>
    </row>
    <row r="54" spans="1:8" ht="13.5" thickBot="1">
      <c r="A54" s="51"/>
      <c r="B54" s="16"/>
      <c r="C54" s="52"/>
      <c r="D54" s="52"/>
      <c r="E54" s="52"/>
      <c r="F54" s="17"/>
      <c r="G54" s="38"/>
      <c r="H54" s="39"/>
    </row>
    <row r="55" spans="1:8" ht="14.25" thickBot="1" thickTop="1">
      <c r="A55" s="136" t="s">
        <v>305</v>
      </c>
      <c r="B55" s="137"/>
      <c r="C55" s="81"/>
      <c r="D55" s="81"/>
      <c r="E55" s="81"/>
      <c r="F55" s="82"/>
      <c r="G55" s="81"/>
      <c r="H55" s="83"/>
    </row>
    <row r="56" spans="1:8" ht="13.5" thickTop="1">
      <c r="A56" s="48">
        <v>1</v>
      </c>
      <c r="B56" s="12" t="s">
        <v>278</v>
      </c>
      <c r="C56" s="34">
        <v>100</v>
      </c>
      <c r="D56" s="34">
        <v>6</v>
      </c>
      <c r="E56" s="34">
        <f>D56*C56</f>
        <v>600</v>
      </c>
      <c r="F56" s="49" t="s">
        <v>293</v>
      </c>
      <c r="G56" s="34">
        <f t="shared" si="0"/>
        <v>600</v>
      </c>
      <c r="H56" s="35">
        <f t="shared" si="1"/>
        <v>0</v>
      </c>
    </row>
    <row r="57" spans="1:8" ht="12.75">
      <c r="A57" s="13">
        <v>2</v>
      </c>
      <c r="B57" s="1" t="s">
        <v>222</v>
      </c>
      <c r="C57" s="22">
        <v>50</v>
      </c>
      <c r="D57" s="22">
        <v>8</v>
      </c>
      <c r="E57" s="22">
        <f>D57*C57</f>
        <v>400</v>
      </c>
      <c r="F57" s="53" t="s">
        <v>294</v>
      </c>
      <c r="G57" s="22">
        <f t="shared" si="0"/>
        <v>0</v>
      </c>
      <c r="H57" s="23">
        <f t="shared" si="1"/>
        <v>400</v>
      </c>
    </row>
    <row r="58" spans="1:8" ht="12.75">
      <c r="A58" s="13">
        <v>3</v>
      </c>
      <c r="B58" s="1" t="s">
        <v>42</v>
      </c>
      <c r="C58" s="22">
        <v>325</v>
      </c>
      <c r="D58" s="22">
        <v>4</v>
      </c>
      <c r="E58" s="22">
        <f aca="true" t="shared" si="4" ref="E58:E87">D58*C58</f>
        <v>1300</v>
      </c>
      <c r="F58" s="50" t="s">
        <v>293</v>
      </c>
      <c r="G58" s="22">
        <f t="shared" si="0"/>
        <v>1300</v>
      </c>
      <c r="H58" s="23">
        <f t="shared" si="1"/>
        <v>0</v>
      </c>
    </row>
    <row r="59" spans="1:8" ht="12.75">
      <c r="A59" s="48">
        <v>4</v>
      </c>
      <c r="B59" s="1" t="s">
        <v>43</v>
      </c>
      <c r="C59" s="22">
        <v>150</v>
      </c>
      <c r="D59" s="22">
        <v>4</v>
      </c>
      <c r="E59" s="22">
        <f t="shared" si="4"/>
        <v>600</v>
      </c>
      <c r="F59" s="53" t="s">
        <v>294</v>
      </c>
      <c r="G59" s="22">
        <f t="shared" si="0"/>
        <v>0</v>
      </c>
      <c r="H59" s="23">
        <f t="shared" si="1"/>
        <v>600</v>
      </c>
    </row>
    <row r="60" spans="1:8" ht="12.75">
      <c r="A60" s="13">
        <v>5</v>
      </c>
      <c r="B60" s="1" t="s">
        <v>44</v>
      </c>
      <c r="C60" s="22">
        <v>295</v>
      </c>
      <c r="D60" s="22">
        <v>3.5</v>
      </c>
      <c r="E60" s="22">
        <f t="shared" si="4"/>
        <v>1032.5</v>
      </c>
      <c r="F60" s="50" t="s">
        <v>293</v>
      </c>
      <c r="G60" s="22">
        <f t="shared" si="0"/>
        <v>1032.5</v>
      </c>
      <c r="H60" s="23">
        <f t="shared" si="1"/>
        <v>0</v>
      </c>
    </row>
    <row r="61" spans="1:8" ht="12.75">
      <c r="A61" s="13">
        <v>6</v>
      </c>
      <c r="B61" s="1" t="s">
        <v>45</v>
      </c>
      <c r="C61" s="22">
        <v>131</v>
      </c>
      <c r="D61" s="22">
        <v>4</v>
      </c>
      <c r="E61" s="22">
        <f t="shared" si="4"/>
        <v>524</v>
      </c>
      <c r="F61" s="50" t="s">
        <v>293</v>
      </c>
      <c r="G61" s="22">
        <f t="shared" si="0"/>
        <v>524</v>
      </c>
      <c r="H61" s="23">
        <f t="shared" si="1"/>
        <v>0</v>
      </c>
    </row>
    <row r="62" spans="1:8" ht="12.75">
      <c r="A62" s="48">
        <v>7</v>
      </c>
      <c r="B62" s="1" t="s">
        <v>46</v>
      </c>
      <c r="C62" s="22">
        <v>250</v>
      </c>
      <c r="D62" s="22">
        <v>4</v>
      </c>
      <c r="E62" s="22">
        <f t="shared" si="4"/>
        <v>1000</v>
      </c>
      <c r="F62" s="50" t="s">
        <v>293</v>
      </c>
      <c r="G62" s="22">
        <f t="shared" si="0"/>
        <v>1000</v>
      </c>
      <c r="H62" s="23">
        <f t="shared" si="1"/>
        <v>0</v>
      </c>
    </row>
    <row r="63" spans="1:8" ht="12.75">
      <c r="A63" s="13">
        <v>8</v>
      </c>
      <c r="B63" s="1" t="s">
        <v>47</v>
      </c>
      <c r="C63" s="22">
        <v>203</v>
      </c>
      <c r="D63" s="22">
        <v>4</v>
      </c>
      <c r="E63" s="22">
        <f t="shared" si="4"/>
        <v>812</v>
      </c>
      <c r="F63" s="50" t="s">
        <v>293</v>
      </c>
      <c r="G63" s="22">
        <f t="shared" si="0"/>
        <v>812</v>
      </c>
      <c r="H63" s="23">
        <f t="shared" si="1"/>
        <v>0</v>
      </c>
    </row>
    <row r="64" spans="1:8" ht="12.75">
      <c r="A64" s="13">
        <v>9</v>
      </c>
      <c r="B64" s="1" t="s">
        <v>279</v>
      </c>
      <c r="C64" s="22">
        <v>134</v>
      </c>
      <c r="D64" s="22">
        <v>4</v>
      </c>
      <c r="E64" s="22">
        <f t="shared" si="4"/>
        <v>536</v>
      </c>
      <c r="F64" s="50" t="s">
        <v>293</v>
      </c>
      <c r="G64" s="22">
        <f t="shared" si="0"/>
        <v>536</v>
      </c>
      <c r="H64" s="23">
        <f t="shared" si="1"/>
        <v>0</v>
      </c>
    </row>
    <row r="65" spans="1:8" ht="12.75">
      <c r="A65" s="48">
        <v>10</v>
      </c>
      <c r="B65" s="1" t="s">
        <v>280</v>
      </c>
      <c r="C65" s="22">
        <v>120</v>
      </c>
      <c r="D65" s="22">
        <v>4</v>
      </c>
      <c r="E65" s="22">
        <f t="shared" si="4"/>
        <v>480</v>
      </c>
      <c r="F65" s="53" t="s">
        <v>294</v>
      </c>
      <c r="G65" s="22">
        <f t="shared" si="0"/>
        <v>0</v>
      </c>
      <c r="H65" s="23">
        <f t="shared" si="1"/>
        <v>480</v>
      </c>
    </row>
    <row r="66" spans="1:8" ht="12.75">
      <c r="A66" s="13">
        <v>11</v>
      </c>
      <c r="B66" s="1" t="s">
        <v>281</v>
      </c>
      <c r="C66" s="22">
        <v>180</v>
      </c>
      <c r="D66" s="22">
        <v>4</v>
      </c>
      <c r="E66" s="22">
        <f t="shared" si="4"/>
        <v>720</v>
      </c>
      <c r="F66" s="50" t="s">
        <v>293</v>
      </c>
      <c r="G66" s="22">
        <f t="shared" si="0"/>
        <v>720</v>
      </c>
      <c r="H66" s="23">
        <f t="shared" si="1"/>
        <v>0</v>
      </c>
    </row>
    <row r="67" spans="1:8" ht="20.25">
      <c r="A67" s="13">
        <v>12</v>
      </c>
      <c r="B67" s="61" t="s">
        <v>323</v>
      </c>
      <c r="C67" s="33">
        <v>127</v>
      </c>
      <c r="D67" s="33">
        <v>4</v>
      </c>
      <c r="E67" s="33">
        <f t="shared" si="4"/>
        <v>508</v>
      </c>
      <c r="F67" s="84" t="s">
        <v>293</v>
      </c>
      <c r="G67" s="33">
        <f t="shared" si="0"/>
        <v>508</v>
      </c>
      <c r="H67" s="85">
        <f t="shared" si="1"/>
        <v>0</v>
      </c>
    </row>
    <row r="68" spans="1:8" ht="12.75">
      <c r="A68" s="48">
        <v>13</v>
      </c>
      <c r="B68" s="1" t="s">
        <v>239</v>
      </c>
      <c r="C68" s="22">
        <v>248</v>
      </c>
      <c r="D68" s="22">
        <v>4</v>
      </c>
      <c r="E68" s="22">
        <f t="shared" si="4"/>
        <v>992</v>
      </c>
      <c r="F68" s="68" t="s">
        <v>294</v>
      </c>
      <c r="G68" s="22">
        <f t="shared" si="0"/>
        <v>0</v>
      </c>
      <c r="H68" s="23">
        <f t="shared" si="1"/>
        <v>992</v>
      </c>
    </row>
    <row r="69" spans="1:8" ht="12.75">
      <c r="A69" s="13">
        <v>14</v>
      </c>
      <c r="B69" s="1" t="s">
        <v>223</v>
      </c>
      <c r="C69" s="22">
        <v>284</v>
      </c>
      <c r="D69" s="22">
        <v>4</v>
      </c>
      <c r="E69" s="22">
        <f t="shared" si="4"/>
        <v>1136</v>
      </c>
      <c r="F69" s="53" t="s">
        <v>294</v>
      </c>
      <c r="G69" s="22">
        <f t="shared" si="0"/>
        <v>0</v>
      </c>
      <c r="H69" s="23">
        <f t="shared" si="1"/>
        <v>1136</v>
      </c>
    </row>
    <row r="70" spans="1:8" ht="20.25">
      <c r="A70" s="13">
        <v>15</v>
      </c>
      <c r="B70" s="61" t="s">
        <v>224</v>
      </c>
      <c r="C70" s="22">
        <v>357</v>
      </c>
      <c r="D70" s="22">
        <v>4</v>
      </c>
      <c r="E70" s="22">
        <f t="shared" si="4"/>
        <v>1428</v>
      </c>
      <c r="F70" s="50" t="s">
        <v>293</v>
      </c>
      <c r="G70" s="22">
        <f t="shared" si="0"/>
        <v>1428</v>
      </c>
      <c r="H70" s="23">
        <f t="shared" si="1"/>
        <v>0</v>
      </c>
    </row>
    <row r="71" spans="1:8" ht="12.75">
      <c r="A71" s="48">
        <v>16</v>
      </c>
      <c r="B71" s="1" t="s">
        <v>54</v>
      </c>
      <c r="C71" s="22">
        <v>264</v>
      </c>
      <c r="D71" s="22">
        <v>4</v>
      </c>
      <c r="E71" s="22">
        <f t="shared" si="4"/>
        <v>1056</v>
      </c>
      <c r="F71" s="50" t="s">
        <v>293</v>
      </c>
      <c r="G71" s="22">
        <f t="shared" si="0"/>
        <v>1056</v>
      </c>
      <c r="H71" s="23">
        <f t="shared" si="1"/>
        <v>0</v>
      </c>
    </row>
    <row r="72" spans="1:8" ht="12.75">
      <c r="A72" s="13">
        <v>17</v>
      </c>
      <c r="B72" s="1" t="s">
        <v>55</v>
      </c>
      <c r="C72" s="22">
        <v>250</v>
      </c>
      <c r="D72" s="22">
        <v>4</v>
      </c>
      <c r="E72" s="22">
        <f t="shared" si="4"/>
        <v>1000</v>
      </c>
      <c r="F72" s="50" t="s">
        <v>293</v>
      </c>
      <c r="G72" s="22">
        <f aca="true" t="shared" si="5" ref="G72:G135">IF(F72="G",E72,0)</f>
        <v>1000</v>
      </c>
      <c r="H72" s="23">
        <f aca="true" t="shared" si="6" ref="H72:H135">IF(F72="T",E72,0)</f>
        <v>0</v>
      </c>
    </row>
    <row r="73" spans="1:8" ht="12.75">
      <c r="A73" s="13">
        <v>18</v>
      </c>
      <c r="B73" s="1" t="s">
        <v>57</v>
      </c>
      <c r="C73" s="22">
        <v>256</v>
      </c>
      <c r="D73" s="22">
        <v>4</v>
      </c>
      <c r="E73" s="22">
        <f t="shared" si="4"/>
        <v>1024</v>
      </c>
      <c r="F73" s="50" t="s">
        <v>293</v>
      </c>
      <c r="G73" s="22">
        <f t="shared" si="5"/>
        <v>1024</v>
      </c>
      <c r="H73" s="23">
        <f t="shared" si="6"/>
        <v>0</v>
      </c>
    </row>
    <row r="74" spans="1:8" ht="12.75">
      <c r="A74" s="48">
        <v>19</v>
      </c>
      <c r="B74" s="1" t="s">
        <v>143</v>
      </c>
      <c r="C74" s="22">
        <v>50</v>
      </c>
      <c r="D74" s="22">
        <v>4</v>
      </c>
      <c r="E74" s="22">
        <f t="shared" si="4"/>
        <v>200</v>
      </c>
      <c r="F74" s="50" t="s">
        <v>293</v>
      </c>
      <c r="G74" s="22">
        <f t="shared" si="5"/>
        <v>200</v>
      </c>
      <c r="H74" s="23">
        <f t="shared" si="6"/>
        <v>0</v>
      </c>
    </row>
    <row r="75" spans="1:8" ht="12.75">
      <c r="A75" s="13">
        <v>20</v>
      </c>
      <c r="B75" s="1" t="s">
        <v>50</v>
      </c>
      <c r="C75" s="22">
        <v>135</v>
      </c>
      <c r="D75" s="22">
        <v>4</v>
      </c>
      <c r="E75" s="22">
        <f t="shared" si="4"/>
        <v>540</v>
      </c>
      <c r="F75" s="50" t="s">
        <v>293</v>
      </c>
      <c r="G75" s="22">
        <f t="shared" si="5"/>
        <v>540</v>
      </c>
      <c r="H75" s="23">
        <f t="shared" si="6"/>
        <v>0</v>
      </c>
    </row>
    <row r="76" spans="1:8" ht="12.75">
      <c r="A76" s="13">
        <v>21</v>
      </c>
      <c r="B76" s="1" t="s">
        <v>49</v>
      </c>
      <c r="C76" s="22">
        <v>136</v>
      </c>
      <c r="D76" s="22">
        <v>4</v>
      </c>
      <c r="E76" s="22">
        <f t="shared" si="4"/>
        <v>544</v>
      </c>
      <c r="F76" s="50" t="s">
        <v>293</v>
      </c>
      <c r="G76" s="22">
        <f t="shared" si="5"/>
        <v>544</v>
      </c>
      <c r="H76" s="23">
        <f t="shared" si="6"/>
        <v>0</v>
      </c>
    </row>
    <row r="77" spans="1:8" ht="12.75">
      <c r="A77" s="48">
        <v>22</v>
      </c>
      <c r="B77" s="1" t="s">
        <v>48</v>
      </c>
      <c r="C77" s="22">
        <v>167</v>
      </c>
      <c r="D77" s="22">
        <v>4</v>
      </c>
      <c r="E77" s="22">
        <f t="shared" si="4"/>
        <v>668</v>
      </c>
      <c r="F77" s="50" t="s">
        <v>293</v>
      </c>
      <c r="G77" s="22">
        <f t="shared" si="5"/>
        <v>668</v>
      </c>
      <c r="H77" s="23">
        <f t="shared" si="6"/>
        <v>0</v>
      </c>
    </row>
    <row r="78" spans="1:8" ht="12.75">
      <c r="A78" s="13">
        <v>23</v>
      </c>
      <c r="B78" s="1" t="s">
        <v>51</v>
      </c>
      <c r="C78" s="22">
        <v>436</v>
      </c>
      <c r="D78" s="22">
        <v>4.5</v>
      </c>
      <c r="E78" s="22">
        <f t="shared" si="4"/>
        <v>1962</v>
      </c>
      <c r="F78" s="50" t="s">
        <v>293</v>
      </c>
      <c r="G78" s="22">
        <f t="shared" si="5"/>
        <v>1962</v>
      </c>
      <c r="H78" s="23">
        <f t="shared" si="6"/>
        <v>0</v>
      </c>
    </row>
    <row r="79" spans="1:8" ht="12.75">
      <c r="A79" s="13">
        <v>24</v>
      </c>
      <c r="B79" s="1" t="s">
        <v>52</v>
      </c>
      <c r="C79" s="22">
        <v>442</v>
      </c>
      <c r="D79" s="22">
        <v>4.5</v>
      </c>
      <c r="E79" s="22">
        <f t="shared" si="4"/>
        <v>1989</v>
      </c>
      <c r="F79" s="50" t="s">
        <v>293</v>
      </c>
      <c r="G79" s="22">
        <f t="shared" si="5"/>
        <v>1989</v>
      </c>
      <c r="H79" s="23">
        <f t="shared" si="6"/>
        <v>0</v>
      </c>
    </row>
    <row r="80" spans="1:8" ht="12.75">
      <c r="A80" s="48">
        <v>25</v>
      </c>
      <c r="B80" s="1" t="s">
        <v>211</v>
      </c>
      <c r="C80" s="22">
        <v>650</v>
      </c>
      <c r="D80" s="22">
        <v>4.5</v>
      </c>
      <c r="E80" s="22">
        <f t="shared" si="4"/>
        <v>2925</v>
      </c>
      <c r="F80" s="50" t="s">
        <v>293</v>
      </c>
      <c r="G80" s="22">
        <f t="shared" si="5"/>
        <v>2925</v>
      </c>
      <c r="H80" s="23">
        <f t="shared" si="6"/>
        <v>0</v>
      </c>
    </row>
    <row r="81" spans="1:8" ht="24.75">
      <c r="A81" s="13">
        <v>26</v>
      </c>
      <c r="B81" s="56" t="s">
        <v>225</v>
      </c>
      <c r="C81" s="22">
        <v>115</v>
      </c>
      <c r="D81" s="22">
        <v>4.5</v>
      </c>
      <c r="E81" s="22">
        <f t="shared" si="4"/>
        <v>517.5</v>
      </c>
      <c r="F81" s="50" t="s">
        <v>293</v>
      </c>
      <c r="G81" s="22">
        <f t="shared" si="5"/>
        <v>517.5</v>
      </c>
      <c r="H81" s="23">
        <f t="shared" si="6"/>
        <v>0</v>
      </c>
    </row>
    <row r="82" spans="1:8" ht="24.75">
      <c r="A82" s="13">
        <v>27</v>
      </c>
      <c r="B82" s="56" t="s">
        <v>226</v>
      </c>
      <c r="C82" s="22">
        <v>55</v>
      </c>
      <c r="D82" s="22">
        <v>4.5</v>
      </c>
      <c r="E82" s="22">
        <f t="shared" si="4"/>
        <v>247.5</v>
      </c>
      <c r="F82" s="50" t="s">
        <v>293</v>
      </c>
      <c r="G82" s="22">
        <f t="shared" si="5"/>
        <v>247.5</v>
      </c>
      <c r="H82" s="23">
        <f t="shared" si="6"/>
        <v>0</v>
      </c>
    </row>
    <row r="83" spans="1:8" ht="24.75">
      <c r="A83" s="48">
        <v>28</v>
      </c>
      <c r="B83" s="56" t="s">
        <v>227</v>
      </c>
      <c r="C83" s="22">
        <v>91</v>
      </c>
      <c r="D83" s="22">
        <v>4.5</v>
      </c>
      <c r="E83" s="22">
        <f t="shared" si="4"/>
        <v>409.5</v>
      </c>
      <c r="F83" s="50" t="s">
        <v>293</v>
      </c>
      <c r="G83" s="22">
        <f t="shared" si="5"/>
        <v>409.5</v>
      </c>
      <c r="H83" s="23">
        <f t="shared" si="6"/>
        <v>0</v>
      </c>
    </row>
    <row r="84" spans="1:8" ht="24.75">
      <c r="A84" s="13">
        <v>29</v>
      </c>
      <c r="B84" s="56" t="s">
        <v>228</v>
      </c>
      <c r="C84" s="22">
        <v>70</v>
      </c>
      <c r="D84" s="22">
        <v>4.5</v>
      </c>
      <c r="E84" s="22">
        <f t="shared" si="4"/>
        <v>315</v>
      </c>
      <c r="F84" s="50" t="s">
        <v>293</v>
      </c>
      <c r="G84" s="22">
        <f t="shared" si="5"/>
        <v>315</v>
      </c>
      <c r="H84" s="23">
        <f t="shared" si="6"/>
        <v>0</v>
      </c>
    </row>
    <row r="85" spans="1:8" ht="24.75">
      <c r="A85" s="13">
        <v>30</v>
      </c>
      <c r="B85" s="56" t="s">
        <v>229</v>
      </c>
      <c r="C85" s="22">
        <v>87</v>
      </c>
      <c r="D85" s="22">
        <v>4.5</v>
      </c>
      <c r="E85" s="22">
        <f t="shared" si="4"/>
        <v>391.5</v>
      </c>
      <c r="F85" s="50" t="s">
        <v>293</v>
      </c>
      <c r="G85" s="22">
        <f t="shared" si="5"/>
        <v>391.5</v>
      </c>
      <c r="H85" s="23">
        <f t="shared" si="6"/>
        <v>0</v>
      </c>
    </row>
    <row r="86" spans="1:8" ht="12.75">
      <c r="A86" s="48">
        <v>31</v>
      </c>
      <c r="B86" s="1" t="s">
        <v>282</v>
      </c>
      <c r="C86" s="22">
        <v>150</v>
      </c>
      <c r="D86" s="22">
        <v>4</v>
      </c>
      <c r="E86" s="22">
        <f t="shared" si="4"/>
        <v>600</v>
      </c>
      <c r="F86" s="53" t="s">
        <v>294</v>
      </c>
      <c r="G86" s="22">
        <f t="shared" si="5"/>
        <v>0</v>
      </c>
      <c r="H86" s="23">
        <f t="shared" si="6"/>
        <v>600</v>
      </c>
    </row>
    <row r="87" spans="1:8" ht="12.75">
      <c r="A87" s="13">
        <v>32</v>
      </c>
      <c r="B87" s="1" t="s">
        <v>230</v>
      </c>
      <c r="C87" s="22">
        <v>368</v>
      </c>
      <c r="D87" s="22">
        <v>4</v>
      </c>
      <c r="E87" s="22">
        <f t="shared" si="4"/>
        <v>1472</v>
      </c>
      <c r="F87" s="50" t="s">
        <v>293</v>
      </c>
      <c r="G87" s="22">
        <f t="shared" si="5"/>
        <v>1472</v>
      </c>
      <c r="H87" s="23">
        <f t="shared" si="6"/>
        <v>0</v>
      </c>
    </row>
    <row r="88" spans="1:8" ht="12.75">
      <c r="A88" s="13">
        <v>33</v>
      </c>
      <c r="B88" s="1" t="s">
        <v>231</v>
      </c>
      <c r="C88" s="22">
        <v>350</v>
      </c>
      <c r="D88" s="22">
        <v>4</v>
      </c>
      <c r="E88" s="22">
        <f>D88*C88</f>
        <v>1400</v>
      </c>
      <c r="F88" s="53" t="s">
        <v>294</v>
      </c>
      <c r="G88" s="22">
        <f t="shared" si="5"/>
        <v>0</v>
      </c>
      <c r="H88" s="23">
        <f t="shared" si="6"/>
        <v>1400</v>
      </c>
    </row>
    <row r="89" spans="1:8" ht="12.75">
      <c r="A89" s="48">
        <v>34</v>
      </c>
      <c r="B89" s="1" t="s">
        <v>232</v>
      </c>
      <c r="C89" s="22">
        <v>261</v>
      </c>
      <c r="D89" s="22">
        <v>4</v>
      </c>
      <c r="E89" s="22">
        <f>D89*C89</f>
        <v>1044</v>
      </c>
      <c r="F89" s="50" t="s">
        <v>293</v>
      </c>
      <c r="G89" s="22">
        <f t="shared" si="5"/>
        <v>1044</v>
      </c>
      <c r="H89" s="23">
        <f t="shared" si="6"/>
        <v>0</v>
      </c>
    </row>
    <row r="90" spans="1:8" ht="12.75">
      <c r="A90" s="13">
        <v>35</v>
      </c>
      <c r="B90" s="1" t="s">
        <v>233</v>
      </c>
      <c r="C90" s="22">
        <v>125</v>
      </c>
      <c r="D90" s="22">
        <v>4</v>
      </c>
      <c r="E90" s="22">
        <f>D90*C90</f>
        <v>500</v>
      </c>
      <c r="F90" s="50" t="s">
        <v>293</v>
      </c>
      <c r="G90" s="22">
        <f t="shared" si="5"/>
        <v>500</v>
      </c>
      <c r="H90" s="23">
        <f t="shared" si="6"/>
        <v>0</v>
      </c>
    </row>
    <row r="91" spans="1:8" ht="12.75">
      <c r="A91" s="13">
        <v>36</v>
      </c>
      <c r="B91" s="1" t="s">
        <v>234</v>
      </c>
      <c r="C91" s="22">
        <v>130</v>
      </c>
      <c r="D91" s="22">
        <v>4</v>
      </c>
      <c r="E91" s="22">
        <f>D91*C91</f>
        <v>520</v>
      </c>
      <c r="F91" s="50" t="s">
        <v>293</v>
      </c>
      <c r="G91" s="22">
        <f t="shared" si="5"/>
        <v>520</v>
      </c>
      <c r="H91" s="23">
        <f t="shared" si="6"/>
        <v>0</v>
      </c>
    </row>
    <row r="92" spans="1:8" ht="12.75">
      <c r="A92" s="48">
        <v>37</v>
      </c>
      <c r="B92" s="1" t="s">
        <v>235</v>
      </c>
      <c r="C92" s="22">
        <v>138</v>
      </c>
      <c r="D92" s="22">
        <v>4</v>
      </c>
      <c r="E92" s="22">
        <f>D92*C92</f>
        <v>552</v>
      </c>
      <c r="F92" s="50" t="s">
        <v>293</v>
      </c>
      <c r="G92" s="22">
        <f t="shared" si="5"/>
        <v>552</v>
      </c>
      <c r="H92" s="23">
        <f t="shared" si="6"/>
        <v>0</v>
      </c>
    </row>
    <row r="93" spans="1:8" ht="12.75">
      <c r="A93" s="13"/>
      <c r="B93" s="4" t="s">
        <v>100</v>
      </c>
      <c r="C93" s="41">
        <f>SUM(C56:C92)</f>
        <v>7680</v>
      </c>
      <c r="D93" s="30"/>
      <c r="E93" s="41">
        <f>SUM(E56:E92)</f>
        <v>31945.5</v>
      </c>
      <c r="F93" s="5"/>
      <c r="G93" s="36"/>
      <c r="H93" s="37"/>
    </row>
    <row r="94" spans="1:8" ht="13.5" thickBot="1">
      <c r="A94" s="51"/>
      <c r="B94" s="16"/>
      <c r="C94" s="52"/>
      <c r="D94" s="52"/>
      <c r="E94" s="52"/>
      <c r="F94" s="17"/>
      <c r="G94" s="38"/>
      <c r="H94" s="39"/>
    </row>
    <row r="95" spans="1:8" ht="14.25" thickBot="1" thickTop="1">
      <c r="A95" s="77" t="s">
        <v>306</v>
      </c>
      <c r="B95" s="78"/>
      <c r="C95" s="81"/>
      <c r="D95" s="81"/>
      <c r="E95" s="81"/>
      <c r="F95" s="82"/>
      <c r="G95" s="81"/>
      <c r="H95" s="83"/>
    </row>
    <row r="96" spans="1:8" ht="13.5" thickTop="1">
      <c r="A96" s="48">
        <v>1</v>
      </c>
      <c r="B96" s="12" t="s">
        <v>60</v>
      </c>
      <c r="C96" s="34">
        <v>254</v>
      </c>
      <c r="D96" s="34">
        <v>4.5</v>
      </c>
      <c r="E96" s="34">
        <f>PRODUCT(C96,D96)</f>
        <v>1143</v>
      </c>
      <c r="F96" s="55" t="s">
        <v>294</v>
      </c>
      <c r="G96" s="34">
        <f t="shared" si="5"/>
        <v>0</v>
      </c>
      <c r="H96" s="35">
        <f t="shared" si="6"/>
        <v>1143</v>
      </c>
    </row>
    <row r="97" spans="1:8" ht="12.75">
      <c r="A97" s="13">
        <v>2</v>
      </c>
      <c r="B97" s="1" t="s">
        <v>61</v>
      </c>
      <c r="C97" s="22">
        <v>185</v>
      </c>
      <c r="D97" s="22">
        <v>4</v>
      </c>
      <c r="E97" s="22">
        <f aca="true" t="shared" si="7" ref="E97:E125">PRODUCT(C97,D97)</f>
        <v>740</v>
      </c>
      <c r="F97" s="50" t="s">
        <v>293</v>
      </c>
      <c r="G97" s="22">
        <f t="shared" si="5"/>
        <v>740</v>
      </c>
      <c r="H97" s="23">
        <f t="shared" si="6"/>
        <v>0</v>
      </c>
    </row>
    <row r="98" spans="1:8" ht="12.75">
      <c r="A98" s="13">
        <v>3</v>
      </c>
      <c r="B98" s="1" t="s">
        <v>62</v>
      </c>
      <c r="C98" s="33">
        <v>600</v>
      </c>
      <c r="D98" s="33">
        <v>4</v>
      </c>
      <c r="E98" s="33">
        <f t="shared" si="7"/>
        <v>2400</v>
      </c>
      <c r="F98" s="53" t="s">
        <v>294</v>
      </c>
      <c r="G98" s="22">
        <f t="shared" si="5"/>
        <v>0</v>
      </c>
      <c r="H98" s="23">
        <f t="shared" si="6"/>
        <v>2400</v>
      </c>
    </row>
    <row r="99" spans="1:8" ht="12.75">
      <c r="A99" s="13">
        <v>4</v>
      </c>
      <c r="B99" s="1" t="s">
        <v>63</v>
      </c>
      <c r="C99" s="22">
        <v>222</v>
      </c>
      <c r="D99" s="22">
        <v>4</v>
      </c>
      <c r="E99" s="22">
        <f t="shared" si="7"/>
        <v>888</v>
      </c>
      <c r="F99" s="53" t="s">
        <v>294</v>
      </c>
      <c r="G99" s="22">
        <f t="shared" si="5"/>
        <v>0</v>
      </c>
      <c r="H99" s="23">
        <f t="shared" si="6"/>
        <v>888</v>
      </c>
    </row>
    <row r="100" spans="1:8" ht="12.75">
      <c r="A100" s="13">
        <v>5</v>
      </c>
      <c r="B100" s="1" t="s">
        <v>212</v>
      </c>
      <c r="C100" s="22">
        <v>495</v>
      </c>
      <c r="D100" s="22">
        <v>5</v>
      </c>
      <c r="E100" s="22">
        <f t="shared" si="7"/>
        <v>2475</v>
      </c>
      <c r="F100" s="53" t="s">
        <v>294</v>
      </c>
      <c r="G100" s="22">
        <f t="shared" si="5"/>
        <v>0</v>
      </c>
      <c r="H100" s="23">
        <f t="shared" si="6"/>
        <v>2475</v>
      </c>
    </row>
    <row r="101" spans="1:8" ht="20.25">
      <c r="A101" s="13">
        <v>6</v>
      </c>
      <c r="B101" s="1" t="s">
        <v>283</v>
      </c>
      <c r="C101" s="22">
        <v>100</v>
      </c>
      <c r="D101" s="22">
        <v>4</v>
      </c>
      <c r="E101" s="22">
        <f t="shared" si="7"/>
        <v>400</v>
      </c>
      <c r="F101" s="53" t="s">
        <v>294</v>
      </c>
      <c r="G101" s="22">
        <f t="shared" si="5"/>
        <v>0</v>
      </c>
      <c r="H101" s="23">
        <f t="shared" si="6"/>
        <v>400</v>
      </c>
    </row>
    <row r="102" spans="1:8" ht="20.25">
      <c r="A102" s="13">
        <v>7</v>
      </c>
      <c r="B102" s="1" t="s">
        <v>284</v>
      </c>
      <c r="C102" s="22">
        <v>535</v>
      </c>
      <c r="D102" s="22">
        <v>3</v>
      </c>
      <c r="E102" s="22">
        <f t="shared" si="7"/>
        <v>1605</v>
      </c>
      <c r="F102" s="53" t="s">
        <v>294</v>
      </c>
      <c r="G102" s="22">
        <f t="shared" si="5"/>
        <v>0</v>
      </c>
      <c r="H102" s="23">
        <f t="shared" si="6"/>
        <v>1605</v>
      </c>
    </row>
    <row r="103" spans="1:8" ht="20.25">
      <c r="A103" s="13">
        <v>8</v>
      </c>
      <c r="B103" s="1" t="s">
        <v>64</v>
      </c>
      <c r="C103" s="22">
        <v>305</v>
      </c>
      <c r="D103" s="22">
        <v>4</v>
      </c>
      <c r="E103" s="22">
        <f t="shared" si="7"/>
        <v>1220</v>
      </c>
      <c r="F103" s="50" t="s">
        <v>293</v>
      </c>
      <c r="G103" s="22">
        <f t="shared" si="5"/>
        <v>1220</v>
      </c>
      <c r="H103" s="23">
        <f t="shared" si="6"/>
        <v>0</v>
      </c>
    </row>
    <row r="104" spans="1:8" ht="12.75">
      <c r="A104" s="13">
        <v>9</v>
      </c>
      <c r="B104" s="1" t="s">
        <v>65</v>
      </c>
      <c r="C104" s="22">
        <v>190</v>
      </c>
      <c r="D104" s="22">
        <v>4</v>
      </c>
      <c r="E104" s="22">
        <f t="shared" si="7"/>
        <v>760</v>
      </c>
      <c r="F104" s="50" t="s">
        <v>293</v>
      </c>
      <c r="G104" s="22">
        <f t="shared" si="5"/>
        <v>760</v>
      </c>
      <c r="H104" s="23">
        <f t="shared" si="6"/>
        <v>0</v>
      </c>
    </row>
    <row r="105" spans="1:8" ht="20.25">
      <c r="A105" s="13">
        <v>10</v>
      </c>
      <c r="B105" s="1" t="s">
        <v>66</v>
      </c>
      <c r="C105" s="22">
        <v>360</v>
      </c>
      <c r="D105" s="22">
        <v>4</v>
      </c>
      <c r="E105" s="22">
        <f t="shared" si="7"/>
        <v>1440</v>
      </c>
      <c r="F105" s="53" t="s">
        <v>294</v>
      </c>
      <c r="G105" s="22">
        <f t="shared" si="5"/>
        <v>0</v>
      </c>
      <c r="H105" s="23">
        <f t="shared" si="6"/>
        <v>1440</v>
      </c>
    </row>
    <row r="106" spans="1:8" ht="12.75">
      <c r="A106" s="13">
        <v>11</v>
      </c>
      <c r="B106" s="1" t="s">
        <v>67</v>
      </c>
      <c r="C106" s="22">
        <v>260</v>
      </c>
      <c r="D106" s="22">
        <v>4</v>
      </c>
      <c r="E106" s="22">
        <f t="shared" si="7"/>
        <v>1040</v>
      </c>
      <c r="F106" s="50" t="s">
        <v>293</v>
      </c>
      <c r="G106" s="22">
        <f t="shared" si="5"/>
        <v>1040</v>
      </c>
      <c r="H106" s="23">
        <f t="shared" si="6"/>
        <v>0</v>
      </c>
    </row>
    <row r="107" spans="1:8" ht="20.25">
      <c r="A107" s="13">
        <v>12</v>
      </c>
      <c r="B107" s="1" t="s">
        <v>68</v>
      </c>
      <c r="C107" s="22">
        <v>240</v>
      </c>
      <c r="D107" s="22">
        <v>4</v>
      </c>
      <c r="E107" s="22">
        <f t="shared" si="7"/>
        <v>960</v>
      </c>
      <c r="F107" s="53" t="s">
        <v>294</v>
      </c>
      <c r="G107" s="22">
        <f t="shared" si="5"/>
        <v>0</v>
      </c>
      <c r="H107" s="23">
        <f t="shared" si="6"/>
        <v>960</v>
      </c>
    </row>
    <row r="108" spans="1:8" ht="20.25">
      <c r="A108" s="13">
        <v>13</v>
      </c>
      <c r="B108" s="1" t="s">
        <v>69</v>
      </c>
      <c r="C108" s="22">
        <v>190</v>
      </c>
      <c r="D108" s="22">
        <v>4</v>
      </c>
      <c r="E108" s="22">
        <f t="shared" si="7"/>
        <v>760</v>
      </c>
      <c r="F108" s="50" t="s">
        <v>293</v>
      </c>
      <c r="G108" s="22">
        <f t="shared" si="5"/>
        <v>760</v>
      </c>
      <c r="H108" s="23">
        <f t="shared" si="6"/>
        <v>0</v>
      </c>
    </row>
    <row r="109" spans="1:8" ht="20.25">
      <c r="A109" s="13">
        <v>14</v>
      </c>
      <c r="B109" s="1" t="s">
        <v>70</v>
      </c>
      <c r="C109" s="22">
        <v>125</v>
      </c>
      <c r="D109" s="22">
        <v>4</v>
      </c>
      <c r="E109" s="22">
        <f t="shared" si="7"/>
        <v>500</v>
      </c>
      <c r="F109" s="50" t="s">
        <v>293</v>
      </c>
      <c r="G109" s="22">
        <f t="shared" si="5"/>
        <v>500</v>
      </c>
      <c r="H109" s="23">
        <f t="shared" si="6"/>
        <v>0</v>
      </c>
    </row>
    <row r="110" spans="1:8" ht="20.25">
      <c r="A110" s="13">
        <v>15</v>
      </c>
      <c r="B110" s="1" t="s">
        <v>71</v>
      </c>
      <c r="C110" s="22">
        <v>125</v>
      </c>
      <c r="D110" s="22">
        <v>4</v>
      </c>
      <c r="E110" s="22">
        <f t="shared" si="7"/>
        <v>500</v>
      </c>
      <c r="F110" s="50" t="s">
        <v>293</v>
      </c>
      <c r="G110" s="22">
        <f t="shared" si="5"/>
        <v>500</v>
      </c>
      <c r="H110" s="23">
        <f t="shared" si="6"/>
        <v>0</v>
      </c>
    </row>
    <row r="111" spans="1:8" ht="20.25">
      <c r="A111" s="13">
        <v>16</v>
      </c>
      <c r="B111" s="1" t="s">
        <v>72</v>
      </c>
      <c r="C111" s="22">
        <v>55</v>
      </c>
      <c r="D111" s="22">
        <v>4</v>
      </c>
      <c r="E111" s="22">
        <f t="shared" si="7"/>
        <v>220</v>
      </c>
      <c r="F111" s="50" t="s">
        <v>293</v>
      </c>
      <c r="G111" s="22">
        <f t="shared" si="5"/>
        <v>220</v>
      </c>
      <c r="H111" s="23">
        <f t="shared" si="6"/>
        <v>0</v>
      </c>
    </row>
    <row r="112" spans="1:8" ht="12.75">
      <c r="A112" s="13">
        <v>17</v>
      </c>
      <c r="B112" s="1" t="s">
        <v>73</v>
      </c>
      <c r="C112" s="22">
        <v>100</v>
      </c>
      <c r="D112" s="22">
        <v>4</v>
      </c>
      <c r="E112" s="22">
        <f t="shared" si="7"/>
        <v>400</v>
      </c>
      <c r="F112" s="50" t="s">
        <v>293</v>
      </c>
      <c r="G112" s="22">
        <f t="shared" si="5"/>
        <v>400</v>
      </c>
      <c r="H112" s="23">
        <f t="shared" si="6"/>
        <v>0</v>
      </c>
    </row>
    <row r="113" spans="1:8" ht="12.75">
      <c r="A113" s="13">
        <v>18</v>
      </c>
      <c r="B113" s="1" t="s">
        <v>74</v>
      </c>
      <c r="C113" s="22">
        <v>420</v>
      </c>
      <c r="D113" s="22">
        <v>4</v>
      </c>
      <c r="E113" s="22">
        <f t="shared" si="7"/>
        <v>1680</v>
      </c>
      <c r="F113" s="53" t="s">
        <v>294</v>
      </c>
      <c r="G113" s="22">
        <f t="shared" si="5"/>
        <v>0</v>
      </c>
      <c r="H113" s="23">
        <f t="shared" si="6"/>
        <v>1680</v>
      </c>
    </row>
    <row r="114" spans="1:8" ht="12.75">
      <c r="A114" s="13">
        <v>19</v>
      </c>
      <c r="B114" s="1" t="s">
        <v>75</v>
      </c>
      <c r="C114" s="22">
        <v>576</v>
      </c>
      <c r="D114" s="22">
        <v>4</v>
      </c>
      <c r="E114" s="22">
        <f t="shared" si="7"/>
        <v>2304</v>
      </c>
      <c r="F114" s="53" t="s">
        <v>294</v>
      </c>
      <c r="G114" s="22">
        <f t="shared" si="5"/>
        <v>0</v>
      </c>
      <c r="H114" s="23">
        <f t="shared" si="6"/>
        <v>2304</v>
      </c>
    </row>
    <row r="115" spans="1:8" ht="12.75">
      <c r="A115" s="13">
        <v>20</v>
      </c>
      <c r="B115" s="1" t="s">
        <v>76</v>
      </c>
      <c r="C115" s="22">
        <v>336</v>
      </c>
      <c r="D115" s="22">
        <v>3.5</v>
      </c>
      <c r="E115" s="22">
        <f t="shared" si="7"/>
        <v>1176</v>
      </c>
      <c r="F115" s="50" t="s">
        <v>293</v>
      </c>
      <c r="G115" s="22">
        <f t="shared" si="5"/>
        <v>1176</v>
      </c>
      <c r="H115" s="23">
        <f t="shared" si="6"/>
        <v>0</v>
      </c>
    </row>
    <row r="116" spans="1:8" ht="12.75">
      <c r="A116" s="13">
        <v>21</v>
      </c>
      <c r="B116" s="1" t="s">
        <v>77</v>
      </c>
      <c r="C116" s="22">
        <v>297</v>
      </c>
      <c r="D116" s="22">
        <v>3.5</v>
      </c>
      <c r="E116" s="22">
        <f t="shared" si="7"/>
        <v>1039.5</v>
      </c>
      <c r="F116" s="50" t="s">
        <v>293</v>
      </c>
      <c r="G116" s="22">
        <f t="shared" si="5"/>
        <v>1039.5</v>
      </c>
      <c r="H116" s="23">
        <f t="shared" si="6"/>
        <v>0</v>
      </c>
    </row>
    <row r="117" spans="1:8" ht="12.75">
      <c r="A117" s="13">
        <v>22</v>
      </c>
      <c r="B117" s="1" t="s">
        <v>78</v>
      </c>
      <c r="C117" s="33">
        <v>170</v>
      </c>
      <c r="D117" s="33">
        <v>4</v>
      </c>
      <c r="E117" s="33">
        <f t="shared" si="7"/>
        <v>680</v>
      </c>
      <c r="F117" s="53" t="s">
        <v>294</v>
      </c>
      <c r="G117" s="22">
        <f t="shared" si="5"/>
        <v>0</v>
      </c>
      <c r="H117" s="23">
        <f t="shared" si="6"/>
        <v>680</v>
      </c>
    </row>
    <row r="118" spans="1:8" ht="20.25">
      <c r="A118" s="13">
        <v>23</v>
      </c>
      <c r="B118" s="1" t="s">
        <v>79</v>
      </c>
      <c r="C118" s="33">
        <v>130</v>
      </c>
      <c r="D118" s="33">
        <v>4</v>
      </c>
      <c r="E118" s="33">
        <f t="shared" si="7"/>
        <v>520</v>
      </c>
      <c r="F118" s="53" t="s">
        <v>294</v>
      </c>
      <c r="G118" s="22">
        <f t="shared" si="5"/>
        <v>0</v>
      </c>
      <c r="H118" s="23">
        <f t="shared" si="6"/>
        <v>520</v>
      </c>
    </row>
    <row r="119" spans="1:8" ht="20.25">
      <c r="A119" s="13">
        <v>24</v>
      </c>
      <c r="B119" s="1" t="s">
        <v>80</v>
      </c>
      <c r="C119" s="33">
        <v>145</v>
      </c>
      <c r="D119" s="33">
        <v>4</v>
      </c>
      <c r="E119" s="33">
        <f t="shared" si="7"/>
        <v>580</v>
      </c>
      <c r="F119" s="53" t="s">
        <v>294</v>
      </c>
      <c r="G119" s="22">
        <f t="shared" si="5"/>
        <v>0</v>
      </c>
      <c r="H119" s="23">
        <f t="shared" si="6"/>
        <v>580</v>
      </c>
    </row>
    <row r="120" spans="1:8" ht="20.25">
      <c r="A120" s="13">
        <v>25</v>
      </c>
      <c r="B120" s="1" t="s">
        <v>81</v>
      </c>
      <c r="C120" s="33">
        <v>540</v>
      </c>
      <c r="D120" s="33">
        <v>4</v>
      </c>
      <c r="E120" s="33">
        <f t="shared" si="7"/>
        <v>2160</v>
      </c>
      <c r="F120" s="53" t="s">
        <v>294</v>
      </c>
      <c r="G120" s="22">
        <f t="shared" si="5"/>
        <v>0</v>
      </c>
      <c r="H120" s="23">
        <f t="shared" si="6"/>
        <v>2160</v>
      </c>
    </row>
    <row r="121" spans="1:8" ht="12.75">
      <c r="A121" s="13">
        <v>26</v>
      </c>
      <c r="B121" s="1" t="s">
        <v>82</v>
      </c>
      <c r="C121" s="33">
        <v>340</v>
      </c>
      <c r="D121" s="33">
        <v>4</v>
      </c>
      <c r="E121" s="33">
        <f t="shared" si="7"/>
        <v>1360</v>
      </c>
      <c r="F121" s="53" t="s">
        <v>294</v>
      </c>
      <c r="G121" s="22">
        <f t="shared" si="5"/>
        <v>0</v>
      </c>
      <c r="H121" s="23">
        <f t="shared" si="6"/>
        <v>1360</v>
      </c>
    </row>
    <row r="122" spans="1:8" ht="20.25">
      <c r="A122" s="13">
        <v>27</v>
      </c>
      <c r="B122" s="1" t="s">
        <v>83</v>
      </c>
      <c r="C122" s="33">
        <v>185</v>
      </c>
      <c r="D122" s="33">
        <v>4</v>
      </c>
      <c r="E122" s="33">
        <f t="shared" si="7"/>
        <v>740</v>
      </c>
      <c r="F122" s="53" t="s">
        <v>294</v>
      </c>
      <c r="G122" s="22">
        <f t="shared" si="5"/>
        <v>0</v>
      </c>
      <c r="H122" s="23">
        <f t="shared" si="6"/>
        <v>740</v>
      </c>
    </row>
    <row r="123" spans="1:8" ht="20.25">
      <c r="A123" s="13">
        <v>28</v>
      </c>
      <c r="B123" s="1" t="s">
        <v>84</v>
      </c>
      <c r="C123" s="33">
        <v>190</v>
      </c>
      <c r="D123" s="33">
        <v>4</v>
      </c>
      <c r="E123" s="33">
        <f t="shared" si="7"/>
        <v>760</v>
      </c>
      <c r="F123" s="53" t="s">
        <v>294</v>
      </c>
      <c r="G123" s="22">
        <f t="shared" si="5"/>
        <v>0</v>
      </c>
      <c r="H123" s="23">
        <f t="shared" si="6"/>
        <v>760</v>
      </c>
    </row>
    <row r="124" spans="1:8" ht="12.75">
      <c r="A124" s="13">
        <v>29</v>
      </c>
      <c r="B124" s="1" t="s">
        <v>273</v>
      </c>
      <c r="C124" s="33">
        <v>280</v>
      </c>
      <c r="D124" s="33">
        <v>4</v>
      </c>
      <c r="E124" s="33">
        <f t="shared" si="7"/>
        <v>1120</v>
      </c>
      <c r="F124" s="53" t="s">
        <v>294</v>
      </c>
      <c r="G124" s="22">
        <f t="shared" si="5"/>
        <v>0</v>
      </c>
      <c r="H124" s="23">
        <f t="shared" si="6"/>
        <v>1120</v>
      </c>
    </row>
    <row r="125" spans="1:8" ht="20.25">
      <c r="A125" s="13">
        <v>30</v>
      </c>
      <c r="B125" s="1" t="s">
        <v>85</v>
      </c>
      <c r="C125" s="33">
        <v>160</v>
      </c>
      <c r="D125" s="33">
        <v>4</v>
      </c>
      <c r="E125" s="33">
        <f t="shared" si="7"/>
        <v>640</v>
      </c>
      <c r="F125" s="53" t="s">
        <v>294</v>
      </c>
      <c r="G125" s="22">
        <f t="shared" si="5"/>
        <v>0</v>
      </c>
      <c r="H125" s="23">
        <f t="shared" si="6"/>
        <v>640</v>
      </c>
    </row>
    <row r="126" spans="1:8" ht="12.75">
      <c r="A126" s="13"/>
      <c r="B126" s="4" t="s">
        <v>100</v>
      </c>
      <c r="C126" s="41">
        <f>SUM(C96:C125)</f>
        <v>8110</v>
      </c>
      <c r="D126" s="30"/>
      <c r="E126" s="41">
        <f>SUM(E96:E125)</f>
        <v>32210.5</v>
      </c>
      <c r="F126" s="5"/>
      <c r="G126" s="36"/>
      <c r="H126" s="37"/>
    </row>
    <row r="127" spans="1:8" ht="13.5" thickBot="1">
      <c r="A127" s="51"/>
      <c r="B127" s="16"/>
      <c r="C127" s="54"/>
      <c r="D127" s="54"/>
      <c r="E127" s="54"/>
      <c r="F127" s="17"/>
      <c r="G127" s="38"/>
      <c r="H127" s="39"/>
    </row>
    <row r="128" spans="1:8" ht="14.25" thickBot="1" thickTop="1">
      <c r="A128" s="136" t="s">
        <v>304</v>
      </c>
      <c r="B128" s="137"/>
      <c r="C128" s="78"/>
      <c r="D128" s="78"/>
      <c r="E128" s="82"/>
      <c r="F128" s="82"/>
      <c r="G128" s="81"/>
      <c r="H128" s="83"/>
    </row>
    <row r="129" spans="1:8" ht="13.5" thickTop="1">
      <c r="A129" s="48">
        <v>1</v>
      </c>
      <c r="B129" s="12" t="s">
        <v>86</v>
      </c>
      <c r="C129" s="34">
        <v>550</v>
      </c>
      <c r="D129" s="34">
        <v>5</v>
      </c>
      <c r="E129" s="34">
        <f>PRODUCT(C129,D129)</f>
        <v>2750</v>
      </c>
      <c r="F129" s="55" t="s">
        <v>294</v>
      </c>
      <c r="G129" s="34">
        <f t="shared" si="5"/>
        <v>0</v>
      </c>
      <c r="H129" s="35">
        <f t="shared" si="6"/>
        <v>2750</v>
      </c>
    </row>
    <row r="130" spans="1:8" ht="12.75">
      <c r="A130" s="13">
        <v>2</v>
      </c>
      <c r="B130" s="1" t="s">
        <v>87</v>
      </c>
      <c r="C130" s="33">
        <v>134</v>
      </c>
      <c r="D130" s="33">
        <v>5</v>
      </c>
      <c r="E130" s="33">
        <f aca="true" t="shared" si="8" ref="E130:E145">PRODUCT(C130,D130)</f>
        <v>670</v>
      </c>
      <c r="F130" s="50" t="s">
        <v>293</v>
      </c>
      <c r="G130" s="22">
        <f t="shared" si="5"/>
        <v>670</v>
      </c>
      <c r="H130" s="23">
        <f t="shared" si="6"/>
        <v>0</v>
      </c>
    </row>
    <row r="131" spans="1:8" ht="12.75">
      <c r="A131" s="13">
        <v>3</v>
      </c>
      <c r="B131" s="1" t="s">
        <v>88</v>
      </c>
      <c r="C131" s="22">
        <v>494</v>
      </c>
      <c r="D131" s="22">
        <v>5</v>
      </c>
      <c r="E131" s="22">
        <f t="shared" si="8"/>
        <v>2470</v>
      </c>
      <c r="F131" s="53" t="s">
        <v>294</v>
      </c>
      <c r="G131" s="22">
        <f t="shared" si="5"/>
        <v>0</v>
      </c>
      <c r="H131" s="23">
        <f t="shared" si="6"/>
        <v>2470</v>
      </c>
    </row>
    <row r="132" spans="1:8" ht="12.75">
      <c r="A132" s="48">
        <v>4</v>
      </c>
      <c r="B132" s="1" t="s">
        <v>89</v>
      </c>
      <c r="C132" s="22">
        <v>425</v>
      </c>
      <c r="D132" s="22">
        <v>5.5</v>
      </c>
      <c r="E132" s="22">
        <f t="shared" si="8"/>
        <v>2337.5</v>
      </c>
      <c r="F132" s="53" t="s">
        <v>294</v>
      </c>
      <c r="G132" s="22">
        <f t="shared" si="5"/>
        <v>0</v>
      </c>
      <c r="H132" s="23">
        <f t="shared" si="6"/>
        <v>2337.5</v>
      </c>
    </row>
    <row r="133" spans="1:8" ht="12.75">
      <c r="A133" s="13">
        <v>5</v>
      </c>
      <c r="B133" s="1" t="s">
        <v>90</v>
      </c>
      <c r="C133" s="22">
        <v>184</v>
      </c>
      <c r="D133" s="22">
        <v>4.5</v>
      </c>
      <c r="E133" s="22">
        <f t="shared" si="8"/>
        <v>828</v>
      </c>
      <c r="F133" s="50" t="s">
        <v>293</v>
      </c>
      <c r="G133" s="22">
        <f t="shared" si="5"/>
        <v>828</v>
      </c>
      <c r="H133" s="23">
        <f t="shared" si="6"/>
        <v>0</v>
      </c>
    </row>
    <row r="134" spans="1:8" ht="12.75">
      <c r="A134" s="13">
        <v>6</v>
      </c>
      <c r="B134" s="1" t="s">
        <v>91</v>
      </c>
      <c r="C134" s="22">
        <v>116</v>
      </c>
      <c r="D134" s="22">
        <v>3.6</v>
      </c>
      <c r="E134" s="22">
        <f t="shared" si="8"/>
        <v>417.6</v>
      </c>
      <c r="F134" s="53" t="s">
        <v>294</v>
      </c>
      <c r="G134" s="22">
        <f t="shared" si="5"/>
        <v>0</v>
      </c>
      <c r="H134" s="23">
        <f t="shared" si="6"/>
        <v>417.6</v>
      </c>
    </row>
    <row r="135" spans="1:8" ht="12.75">
      <c r="A135" s="48">
        <v>7</v>
      </c>
      <c r="B135" s="1" t="s">
        <v>92</v>
      </c>
      <c r="C135" s="22">
        <v>150</v>
      </c>
      <c r="D135" s="22">
        <v>4.5</v>
      </c>
      <c r="E135" s="22">
        <f t="shared" si="8"/>
        <v>675</v>
      </c>
      <c r="F135" s="53" t="s">
        <v>294</v>
      </c>
      <c r="G135" s="22">
        <f t="shared" si="5"/>
        <v>0</v>
      </c>
      <c r="H135" s="23">
        <f t="shared" si="6"/>
        <v>675</v>
      </c>
    </row>
    <row r="136" spans="1:8" ht="12.75">
      <c r="A136" s="13">
        <v>8</v>
      </c>
      <c r="B136" s="1" t="s">
        <v>93</v>
      </c>
      <c r="C136" s="22">
        <v>269</v>
      </c>
      <c r="D136" s="22">
        <v>4</v>
      </c>
      <c r="E136" s="22">
        <f t="shared" si="8"/>
        <v>1076</v>
      </c>
      <c r="F136" s="50" t="s">
        <v>293</v>
      </c>
      <c r="G136" s="22">
        <f aca="true" t="shared" si="9" ref="G136:G145">IF(F136="G",E136,0)</f>
        <v>1076</v>
      </c>
      <c r="H136" s="23">
        <f aca="true" t="shared" si="10" ref="H136:H145">IF(F136="T",E136,0)</f>
        <v>0</v>
      </c>
    </row>
    <row r="137" spans="1:8" ht="12.75">
      <c r="A137" s="13">
        <v>9</v>
      </c>
      <c r="B137" s="1" t="s">
        <v>94</v>
      </c>
      <c r="C137" s="22">
        <v>219</v>
      </c>
      <c r="D137" s="22">
        <v>6</v>
      </c>
      <c r="E137" s="22">
        <f t="shared" si="8"/>
        <v>1314</v>
      </c>
      <c r="F137" s="53" t="s">
        <v>294</v>
      </c>
      <c r="G137" s="22">
        <f t="shared" si="9"/>
        <v>0</v>
      </c>
      <c r="H137" s="23">
        <f t="shared" si="10"/>
        <v>1314</v>
      </c>
    </row>
    <row r="138" spans="1:8" ht="12.75">
      <c r="A138" s="48">
        <v>10</v>
      </c>
      <c r="B138" s="1" t="s">
        <v>94</v>
      </c>
      <c r="C138" s="22">
        <v>365</v>
      </c>
      <c r="D138" s="22">
        <v>6</v>
      </c>
      <c r="E138" s="22">
        <f t="shared" si="8"/>
        <v>2190</v>
      </c>
      <c r="F138" s="50" t="s">
        <v>293</v>
      </c>
      <c r="G138" s="22">
        <f t="shared" si="9"/>
        <v>2190</v>
      </c>
      <c r="H138" s="23">
        <f t="shared" si="10"/>
        <v>0</v>
      </c>
    </row>
    <row r="139" spans="1:8" ht="12.75">
      <c r="A139" s="13">
        <v>11</v>
      </c>
      <c r="B139" s="1" t="s">
        <v>95</v>
      </c>
      <c r="C139" s="22">
        <v>549</v>
      </c>
      <c r="D139" s="22">
        <v>5</v>
      </c>
      <c r="E139" s="22">
        <f t="shared" si="8"/>
        <v>2745</v>
      </c>
      <c r="F139" s="50" t="s">
        <v>293</v>
      </c>
      <c r="G139" s="22">
        <f t="shared" si="9"/>
        <v>2745</v>
      </c>
      <c r="H139" s="23">
        <f t="shared" si="10"/>
        <v>0</v>
      </c>
    </row>
    <row r="140" spans="1:8" ht="12.75">
      <c r="A140" s="13">
        <v>12</v>
      </c>
      <c r="B140" s="1" t="s">
        <v>96</v>
      </c>
      <c r="C140" s="22">
        <v>100</v>
      </c>
      <c r="D140" s="22">
        <v>3.5</v>
      </c>
      <c r="E140" s="22">
        <f t="shared" si="8"/>
        <v>350</v>
      </c>
      <c r="F140" s="50" t="s">
        <v>293</v>
      </c>
      <c r="G140" s="22">
        <f t="shared" si="9"/>
        <v>350</v>
      </c>
      <c r="H140" s="23">
        <f t="shared" si="10"/>
        <v>0</v>
      </c>
    </row>
    <row r="141" spans="1:8" ht="12.75">
      <c r="A141" s="48">
        <v>13</v>
      </c>
      <c r="B141" s="1" t="s">
        <v>97</v>
      </c>
      <c r="C141" s="22">
        <v>240</v>
      </c>
      <c r="D141" s="22">
        <v>4</v>
      </c>
      <c r="E141" s="22">
        <f t="shared" si="8"/>
        <v>960</v>
      </c>
      <c r="F141" s="53" t="s">
        <v>294</v>
      </c>
      <c r="G141" s="22">
        <f t="shared" si="9"/>
        <v>0</v>
      </c>
      <c r="H141" s="23">
        <f t="shared" si="10"/>
        <v>960</v>
      </c>
    </row>
    <row r="142" spans="1:8" ht="12.75">
      <c r="A142" s="13">
        <v>14</v>
      </c>
      <c r="B142" s="1" t="s">
        <v>98</v>
      </c>
      <c r="C142" s="22">
        <v>347</v>
      </c>
      <c r="D142" s="22">
        <v>6</v>
      </c>
      <c r="E142" s="22">
        <f t="shared" si="8"/>
        <v>2082</v>
      </c>
      <c r="F142" s="53" t="s">
        <v>294</v>
      </c>
      <c r="G142" s="22">
        <f t="shared" si="9"/>
        <v>0</v>
      </c>
      <c r="H142" s="23">
        <f t="shared" si="10"/>
        <v>2082</v>
      </c>
    </row>
    <row r="143" spans="1:8" ht="12.75">
      <c r="A143" s="13">
        <v>15</v>
      </c>
      <c r="B143" s="1" t="s">
        <v>98</v>
      </c>
      <c r="C143" s="22">
        <v>257</v>
      </c>
      <c r="D143" s="22">
        <v>4.5</v>
      </c>
      <c r="E143" s="22">
        <f t="shared" si="8"/>
        <v>1156.5</v>
      </c>
      <c r="F143" s="53" t="s">
        <v>294</v>
      </c>
      <c r="G143" s="22">
        <f t="shared" si="9"/>
        <v>0</v>
      </c>
      <c r="H143" s="23">
        <f t="shared" si="10"/>
        <v>1156.5</v>
      </c>
    </row>
    <row r="144" spans="1:8" ht="12.75">
      <c r="A144" s="48">
        <v>16</v>
      </c>
      <c r="B144" s="1" t="s">
        <v>99</v>
      </c>
      <c r="C144" s="22">
        <v>317</v>
      </c>
      <c r="D144" s="22">
        <v>6</v>
      </c>
      <c r="E144" s="22">
        <f t="shared" si="8"/>
        <v>1902</v>
      </c>
      <c r="F144" s="53" t="s">
        <v>294</v>
      </c>
      <c r="G144" s="22">
        <f t="shared" si="9"/>
        <v>0</v>
      </c>
      <c r="H144" s="23">
        <f t="shared" si="10"/>
        <v>1902</v>
      </c>
    </row>
    <row r="145" spans="1:8" ht="12.75">
      <c r="A145" s="13">
        <v>17</v>
      </c>
      <c r="B145" s="102" t="s">
        <v>324</v>
      </c>
      <c r="C145" s="103">
        <v>70</v>
      </c>
      <c r="D145" s="103">
        <v>5</v>
      </c>
      <c r="E145" s="103">
        <f t="shared" si="8"/>
        <v>350</v>
      </c>
      <c r="F145" s="105" t="s">
        <v>294</v>
      </c>
      <c r="G145" s="103">
        <f t="shared" si="9"/>
        <v>0</v>
      </c>
      <c r="H145" s="104">
        <f t="shared" si="10"/>
        <v>350</v>
      </c>
    </row>
    <row r="146" spans="1:8" ht="12.75">
      <c r="A146" s="107"/>
      <c r="B146" s="4" t="s">
        <v>100</v>
      </c>
      <c r="C146" s="41">
        <f>SUM(C129:C145)</f>
        <v>4786</v>
      </c>
      <c r="D146" s="108"/>
      <c r="E146" s="41">
        <f>SUM(E129:E145)</f>
        <v>24273.6</v>
      </c>
      <c r="F146" s="109"/>
      <c r="G146" s="40"/>
      <c r="H146" s="110"/>
    </row>
    <row r="149" spans="1:8" ht="12.75">
      <c r="A149" s="129" t="s">
        <v>112</v>
      </c>
      <c r="B149" s="130"/>
      <c r="C149" s="26"/>
      <c r="D149" s="26"/>
      <c r="E149" s="26"/>
      <c r="F149" s="21"/>
      <c r="G149" s="26"/>
      <c r="H149" s="27"/>
    </row>
    <row r="150" spans="1:8" ht="12.75">
      <c r="A150" s="13">
        <v>1</v>
      </c>
      <c r="B150" s="1" t="s">
        <v>113</v>
      </c>
      <c r="C150" s="22">
        <v>400</v>
      </c>
      <c r="D150" s="22">
        <v>4.5</v>
      </c>
      <c r="E150" s="22">
        <f aca="true" t="shared" si="11" ref="E150:E163">PRODUCT(C150,D150)</f>
        <v>1800</v>
      </c>
      <c r="F150" s="46" t="s">
        <v>293</v>
      </c>
      <c r="G150" s="22">
        <f>IF(F150="G",E150,0)</f>
        <v>1800</v>
      </c>
      <c r="H150" s="23">
        <f>IF(F150="T",E150,0)</f>
        <v>0</v>
      </c>
    </row>
    <row r="151" spans="1:8" ht="12.75">
      <c r="A151" s="13">
        <v>2</v>
      </c>
      <c r="B151" s="1" t="s">
        <v>104</v>
      </c>
      <c r="C151" s="22">
        <v>199</v>
      </c>
      <c r="D151" s="22">
        <v>3.5</v>
      </c>
      <c r="E151" s="22">
        <f t="shared" si="11"/>
        <v>696.5</v>
      </c>
      <c r="F151" s="46" t="s">
        <v>293</v>
      </c>
      <c r="G151" s="22">
        <f aca="true" t="shared" si="12" ref="G151:G165">IF(F151="G",E151,0)</f>
        <v>696.5</v>
      </c>
      <c r="H151" s="23">
        <f aca="true" t="shared" si="13" ref="H151:H165">IF(F151="T",E151,0)</f>
        <v>0</v>
      </c>
    </row>
    <row r="152" spans="1:8" ht="12.75">
      <c r="A152" s="13">
        <v>3</v>
      </c>
      <c r="B152" s="1" t="s">
        <v>237</v>
      </c>
      <c r="C152" s="22">
        <v>236</v>
      </c>
      <c r="D152" s="22">
        <v>4</v>
      </c>
      <c r="E152" s="22">
        <f t="shared" si="11"/>
        <v>944</v>
      </c>
      <c r="F152" s="43" t="s">
        <v>294</v>
      </c>
      <c r="G152" s="22">
        <f t="shared" si="12"/>
        <v>0</v>
      </c>
      <c r="H152" s="23">
        <f t="shared" si="13"/>
        <v>944</v>
      </c>
    </row>
    <row r="153" spans="1:8" ht="12.75">
      <c r="A153" s="13">
        <v>4</v>
      </c>
      <c r="B153" s="1" t="s">
        <v>114</v>
      </c>
      <c r="C153" s="22">
        <v>479</v>
      </c>
      <c r="D153" s="22">
        <v>5</v>
      </c>
      <c r="E153" s="22">
        <f t="shared" si="11"/>
        <v>2395</v>
      </c>
      <c r="F153" s="43" t="s">
        <v>294</v>
      </c>
      <c r="G153" s="22">
        <f t="shared" si="12"/>
        <v>0</v>
      </c>
      <c r="H153" s="23">
        <f t="shared" si="13"/>
        <v>2395</v>
      </c>
    </row>
    <row r="154" spans="1:8" ht="12.75">
      <c r="A154" s="13">
        <v>5</v>
      </c>
      <c r="B154" s="1" t="s">
        <v>63</v>
      </c>
      <c r="C154" s="22">
        <v>355</v>
      </c>
      <c r="D154" s="22">
        <v>4</v>
      </c>
      <c r="E154" s="22">
        <f t="shared" si="11"/>
        <v>1420</v>
      </c>
      <c r="F154" s="46" t="s">
        <v>293</v>
      </c>
      <c r="G154" s="22">
        <f t="shared" si="12"/>
        <v>1420</v>
      </c>
      <c r="H154" s="23">
        <f t="shared" si="13"/>
        <v>0</v>
      </c>
    </row>
    <row r="155" spans="1:8" ht="20.25">
      <c r="A155" s="13">
        <v>6</v>
      </c>
      <c r="B155" s="1" t="s">
        <v>321</v>
      </c>
      <c r="C155" s="33">
        <v>401</v>
      </c>
      <c r="D155" s="33">
        <v>6</v>
      </c>
      <c r="E155" s="33">
        <f t="shared" si="11"/>
        <v>2406</v>
      </c>
      <c r="F155" s="43" t="s">
        <v>294</v>
      </c>
      <c r="G155" s="22">
        <f t="shared" si="12"/>
        <v>0</v>
      </c>
      <c r="H155" s="23">
        <f t="shared" si="13"/>
        <v>2406</v>
      </c>
    </row>
    <row r="156" spans="1:8" ht="30">
      <c r="A156" s="13">
        <v>7</v>
      </c>
      <c r="B156" s="1" t="s">
        <v>320</v>
      </c>
      <c r="C156" s="33">
        <v>401</v>
      </c>
      <c r="D156" s="33">
        <v>6</v>
      </c>
      <c r="E156" s="33">
        <f t="shared" si="11"/>
        <v>2406</v>
      </c>
      <c r="F156" s="43" t="s">
        <v>294</v>
      </c>
      <c r="G156" s="22">
        <f t="shared" si="12"/>
        <v>0</v>
      </c>
      <c r="H156" s="23">
        <f t="shared" si="13"/>
        <v>2406</v>
      </c>
    </row>
    <row r="157" spans="1:8" ht="20.25">
      <c r="A157" s="13">
        <v>8</v>
      </c>
      <c r="B157" s="1" t="s">
        <v>213</v>
      </c>
      <c r="C157" s="22">
        <v>200</v>
      </c>
      <c r="D157" s="22">
        <v>3</v>
      </c>
      <c r="E157" s="22">
        <f t="shared" si="11"/>
        <v>600</v>
      </c>
      <c r="F157" s="46" t="s">
        <v>293</v>
      </c>
      <c r="G157" s="22">
        <f t="shared" si="12"/>
        <v>600</v>
      </c>
      <c r="H157" s="23">
        <f t="shared" si="13"/>
        <v>0</v>
      </c>
    </row>
    <row r="158" spans="1:8" ht="12.75">
      <c r="A158" s="13">
        <v>9</v>
      </c>
      <c r="B158" s="1" t="s">
        <v>238</v>
      </c>
      <c r="C158" s="22">
        <v>125</v>
      </c>
      <c r="D158" s="22">
        <v>3.5</v>
      </c>
      <c r="E158" s="22">
        <f t="shared" si="11"/>
        <v>437.5</v>
      </c>
      <c r="F158" s="43" t="s">
        <v>294</v>
      </c>
      <c r="G158" s="22">
        <f t="shared" si="12"/>
        <v>0</v>
      </c>
      <c r="H158" s="23">
        <f t="shared" si="13"/>
        <v>437.5</v>
      </c>
    </row>
    <row r="159" spans="1:8" ht="12.75">
      <c r="A159" s="13">
        <v>10</v>
      </c>
      <c r="B159" s="1" t="s">
        <v>115</v>
      </c>
      <c r="C159" s="22">
        <v>400</v>
      </c>
      <c r="D159" s="22">
        <v>5</v>
      </c>
      <c r="E159" s="22">
        <f t="shared" si="11"/>
        <v>2000</v>
      </c>
      <c r="F159" s="43" t="s">
        <v>294</v>
      </c>
      <c r="G159" s="22">
        <f t="shared" si="12"/>
        <v>0</v>
      </c>
      <c r="H159" s="23">
        <f t="shared" si="13"/>
        <v>2000</v>
      </c>
    </row>
    <row r="160" spans="1:8" ht="12.75">
      <c r="A160" s="13">
        <v>11</v>
      </c>
      <c r="B160" s="1" t="s">
        <v>116</v>
      </c>
      <c r="C160" s="22">
        <v>307</v>
      </c>
      <c r="D160" s="22">
        <v>4</v>
      </c>
      <c r="E160" s="22">
        <f t="shared" si="11"/>
        <v>1228</v>
      </c>
      <c r="F160" s="43" t="s">
        <v>294</v>
      </c>
      <c r="G160" s="22">
        <f t="shared" si="12"/>
        <v>0</v>
      </c>
      <c r="H160" s="23">
        <f t="shared" si="13"/>
        <v>1228</v>
      </c>
    </row>
    <row r="161" spans="1:8" ht="12.75">
      <c r="A161" s="13">
        <v>12</v>
      </c>
      <c r="B161" s="1" t="s">
        <v>117</v>
      </c>
      <c r="C161" s="22">
        <v>309</v>
      </c>
      <c r="D161" s="22">
        <v>4</v>
      </c>
      <c r="E161" s="22">
        <f t="shared" si="11"/>
        <v>1236</v>
      </c>
      <c r="F161" s="46" t="s">
        <v>293</v>
      </c>
      <c r="G161" s="22">
        <f t="shared" si="12"/>
        <v>1236</v>
      </c>
      <c r="H161" s="23">
        <f t="shared" si="13"/>
        <v>0</v>
      </c>
    </row>
    <row r="162" spans="1:8" ht="12.75">
      <c r="A162" s="13">
        <v>13</v>
      </c>
      <c r="B162" s="1" t="s">
        <v>240</v>
      </c>
      <c r="C162" s="22">
        <v>196</v>
      </c>
      <c r="D162" s="22">
        <v>4</v>
      </c>
      <c r="E162" s="22">
        <f t="shared" si="11"/>
        <v>784</v>
      </c>
      <c r="F162" s="46" t="s">
        <v>293</v>
      </c>
      <c r="G162" s="22">
        <f t="shared" si="12"/>
        <v>784</v>
      </c>
      <c r="H162" s="23">
        <f t="shared" si="13"/>
        <v>0</v>
      </c>
    </row>
    <row r="163" spans="1:8" ht="12.75">
      <c r="A163" s="13">
        <v>14</v>
      </c>
      <c r="B163" s="1" t="s">
        <v>206</v>
      </c>
      <c r="C163" s="22">
        <v>703</v>
      </c>
      <c r="D163" s="22">
        <v>4</v>
      </c>
      <c r="E163" s="22">
        <f t="shared" si="11"/>
        <v>2812</v>
      </c>
      <c r="F163" s="46" t="s">
        <v>293</v>
      </c>
      <c r="G163" s="22">
        <f t="shared" si="12"/>
        <v>2812</v>
      </c>
      <c r="H163" s="23">
        <f t="shared" si="13"/>
        <v>0</v>
      </c>
    </row>
    <row r="164" spans="1:8" ht="12.75">
      <c r="A164" s="13">
        <v>15</v>
      </c>
      <c r="B164" s="1" t="s">
        <v>118</v>
      </c>
      <c r="C164" s="22">
        <v>273</v>
      </c>
      <c r="D164" s="22">
        <v>4</v>
      </c>
      <c r="E164" s="22">
        <f>PRODUCT(C164,D164)</f>
        <v>1092</v>
      </c>
      <c r="F164" s="46" t="s">
        <v>293</v>
      </c>
      <c r="G164" s="22">
        <f t="shared" si="12"/>
        <v>1092</v>
      </c>
      <c r="H164" s="23">
        <f t="shared" si="13"/>
        <v>0</v>
      </c>
    </row>
    <row r="165" spans="1:8" ht="18.75">
      <c r="A165" s="13">
        <v>16</v>
      </c>
      <c r="B165" s="58" t="s">
        <v>241</v>
      </c>
      <c r="C165" s="22">
        <v>2000</v>
      </c>
      <c r="D165" s="22">
        <v>4</v>
      </c>
      <c r="E165" s="22">
        <f>PRODUCT(C165,D165)</f>
        <v>8000</v>
      </c>
      <c r="F165" s="46" t="s">
        <v>293</v>
      </c>
      <c r="G165" s="22">
        <f t="shared" si="12"/>
        <v>8000</v>
      </c>
      <c r="H165" s="23">
        <f t="shared" si="13"/>
        <v>0</v>
      </c>
    </row>
    <row r="166" spans="1:8" ht="12.75">
      <c r="A166" s="13"/>
      <c r="B166" s="4" t="s">
        <v>100</v>
      </c>
      <c r="C166" s="41">
        <f>SUM(C150:C165)</f>
        <v>6984</v>
      </c>
      <c r="D166" s="30"/>
      <c r="E166" s="41">
        <f>SUM(E150:E165)</f>
        <v>30257</v>
      </c>
      <c r="F166" s="19"/>
      <c r="G166" s="41">
        <f>SUM(G150:G165)</f>
        <v>18440.5</v>
      </c>
      <c r="H166" s="42">
        <f>SUM(H150:H165)</f>
        <v>11816.5</v>
      </c>
    </row>
    <row r="169" spans="1:8" ht="12.75">
      <c r="A169" s="129" t="s">
        <v>119</v>
      </c>
      <c r="B169" s="130"/>
      <c r="C169" s="26"/>
      <c r="D169" s="26"/>
      <c r="E169" s="26"/>
      <c r="F169" s="21"/>
      <c r="G169" s="26"/>
      <c r="H169" s="27"/>
    </row>
    <row r="170" spans="1:8" ht="12.75">
      <c r="A170" s="13">
        <v>1</v>
      </c>
      <c r="B170" s="1" t="s">
        <v>120</v>
      </c>
      <c r="C170" s="22">
        <v>175</v>
      </c>
      <c r="D170" s="22">
        <v>4</v>
      </c>
      <c r="E170" s="22">
        <f>PRODUCT(C170,D170)</f>
        <v>700</v>
      </c>
      <c r="F170" s="44" t="s">
        <v>294</v>
      </c>
      <c r="G170" s="22">
        <f>IF(F170="G",E170,0)</f>
        <v>0</v>
      </c>
      <c r="H170" s="23">
        <f>IF(F170="T",E170,0)</f>
        <v>700</v>
      </c>
    </row>
    <row r="171" spans="1:8" ht="12.75">
      <c r="A171" s="13">
        <v>2</v>
      </c>
      <c r="B171" s="1" t="s">
        <v>53</v>
      </c>
      <c r="C171" s="22">
        <v>245</v>
      </c>
      <c r="D171" s="22">
        <v>4</v>
      </c>
      <c r="E171" s="22">
        <f aca="true" t="shared" si="14" ref="E171:E179">PRODUCT(C171,D171)</f>
        <v>980</v>
      </c>
      <c r="F171" s="44" t="s">
        <v>294</v>
      </c>
      <c r="G171" s="22">
        <f aca="true" t="shared" si="15" ref="G171:G192">IF(F171="G",E171,0)</f>
        <v>0</v>
      </c>
      <c r="H171" s="23">
        <f aca="true" t="shared" si="16" ref="H171:H192">IF(F171="T",E171,0)</f>
        <v>980</v>
      </c>
    </row>
    <row r="172" spans="1:8" ht="12.75">
      <c r="A172" s="13">
        <v>3</v>
      </c>
      <c r="B172" s="1" t="s">
        <v>104</v>
      </c>
      <c r="C172" s="22">
        <v>269</v>
      </c>
      <c r="D172" s="22">
        <v>4</v>
      </c>
      <c r="E172" s="22">
        <f t="shared" si="14"/>
        <v>1076</v>
      </c>
      <c r="F172" s="44" t="s">
        <v>294</v>
      </c>
      <c r="G172" s="22">
        <f t="shared" si="15"/>
        <v>0</v>
      </c>
      <c r="H172" s="23">
        <f t="shared" si="16"/>
        <v>1076</v>
      </c>
    </row>
    <row r="173" spans="1:8" ht="12.75">
      <c r="A173" s="13">
        <v>4</v>
      </c>
      <c r="B173" s="1" t="s">
        <v>121</v>
      </c>
      <c r="C173" s="22">
        <v>100</v>
      </c>
      <c r="D173" s="22">
        <v>4</v>
      </c>
      <c r="E173" s="22">
        <f t="shared" si="14"/>
        <v>400</v>
      </c>
      <c r="F173" s="44" t="s">
        <v>294</v>
      </c>
      <c r="G173" s="22">
        <f t="shared" si="15"/>
        <v>0</v>
      </c>
      <c r="H173" s="23">
        <f t="shared" si="16"/>
        <v>400</v>
      </c>
    </row>
    <row r="174" spans="1:8" ht="12.75">
      <c r="A174" s="13">
        <v>5</v>
      </c>
      <c r="B174" s="1" t="s">
        <v>122</v>
      </c>
      <c r="C174" s="22">
        <v>191</v>
      </c>
      <c r="D174" s="22">
        <v>4</v>
      </c>
      <c r="E174" s="22">
        <f t="shared" si="14"/>
        <v>764</v>
      </c>
      <c r="F174" s="44" t="s">
        <v>294</v>
      </c>
      <c r="G174" s="22">
        <f t="shared" si="15"/>
        <v>0</v>
      </c>
      <c r="H174" s="23">
        <f t="shared" si="16"/>
        <v>764</v>
      </c>
    </row>
    <row r="175" spans="1:8" ht="18.75">
      <c r="A175" s="13">
        <v>6</v>
      </c>
      <c r="B175" s="59" t="s">
        <v>123</v>
      </c>
      <c r="C175" s="22">
        <v>538</v>
      </c>
      <c r="D175" s="22">
        <v>4</v>
      </c>
      <c r="E175" s="22">
        <f t="shared" si="14"/>
        <v>2152</v>
      </c>
      <c r="F175" s="44" t="s">
        <v>294</v>
      </c>
      <c r="G175" s="22">
        <f t="shared" si="15"/>
        <v>0</v>
      </c>
      <c r="H175" s="23">
        <f t="shared" si="16"/>
        <v>2152</v>
      </c>
    </row>
    <row r="176" spans="1:8" ht="12.75">
      <c r="A176" s="13">
        <v>7</v>
      </c>
      <c r="B176" s="1" t="s">
        <v>25</v>
      </c>
      <c r="C176" s="22">
        <v>204</v>
      </c>
      <c r="D176" s="22">
        <v>4</v>
      </c>
      <c r="E176" s="22">
        <f t="shared" si="14"/>
        <v>816</v>
      </c>
      <c r="F176" s="44" t="s">
        <v>294</v>
      </c>
      <c r="G176" s="22">
        <f t="shared" si="15"/>
        <v>0</v>
      </c>
      <c r="H176" s="23">
        <f t="shared" si="16"/>
        <v>816</v>
      </c>
    </row>
    <row r="177" spans="1:8" ht="12.75">
      <c r="A177" s="13">
        <v>8</v>
      </c>
      <c r="B177" s="1" t="s">
        <v>124</v>
      </c>
      <c r="C177" s="22">
        <v>86</v>
      </c>
      <c r="D177" s="22">
        <v>4</v>
      </c>
      <c r="E177" s="22">
        <f t="shared" si="14"/>
        <v>344</v>
      </c>
      <c r="F177" s="44" t="s">
        <v>294</v>
      </c>
      <c r="G177" s="22">
        <f t="shared" si="15"/>
        <v>0</v>
      </c>
      <c r="H177" s="23">
        <f t="shared" si="16"/>
        <v>344</v>
      </c>
    </row>
    <row r="178" spans="1:8" ht="12.75">
      <c r="A178" s="13">
        <v>9</v>
      </c>
      <c r="B178" s="1" t="s">
        <v>125</v>
      </c>
      <c r="C178" s="22">
        <v>194</v>
      </c>
      <c r="D178" s="22">
        <v>4</v>
      </c>
      <c r="E178" s="22">
        <f t="shared" si="14"/>
        <v>776</v>
      </c>
      <c r="F178" s="44" t="s">
        <v>294</v>
      </c>
      <c r="G178" s="22">
        <f t="shared" si="15"/>
        <v>0</v>
      </c>
      <c r="H178" s="23">
        <f t="shared" si="16"/>
        <v>776</v>
      </c>
    </row>
    <row r="179" spans="1:8" ht="12.75">
      <c r="A179" s="13">
        <v>10</v>
      </c>
      <c r="B179" s="1" t="s">
        <v>126</v>
      </c>
      <c r="C179" s="22">
        <v>87</v>
      </c>
      <c r="D179" s="22">
        <v>4</v>
      </c>
      <c r="E179" s="22">
        <f t="shared" si="14"/>
        <v>348</v>
      </c>
      <c r="F179" s="44" t="s">
        <v>294</v>
      </c>
      <c r="G179" s="22">
        <f t="shared" si="15"/>
        <v>0</v>
      </c>
      <c r="H179" s="23">
        <f t="shared" si="16"/>
        <v>348</v>
      </c>
    </row>
    <row r="180" spans="1:8" ht="12.75">
      <c r="A180" s="13">
        <v>11</v>
      </c>
      <c r="B180" s="1" t="s">
        <v>45</v>
      </c>
      <c r="C180" s="22">
        <v>358</v>
      </c>
      <c r="D180" s="22">
        <v>4</v>
      </c>
      <c r="E180" s="22">
        <f>PRODUCT(C180,D180)</f>
        <v>1432</v>
      </c>
      <c r="F180" s="44" t="s">
        <v>294</v>
      </c>
      <c r="G180" s="22">
        <f t="shared" si="15"/>
        <v>0</v>
      </c>
      <c r="H180" s="23">
        <f t="shared" si="16"/>
        <v>1432</v>
      </c>
    </row>
    <row r="181" spans="1:8" ht="12.75">
      <c r="A181" s="13">
        <v>12</v>
      </c>
      <c r="B181" s="1" t="s">
        <v>242</v>
      </c>
      <c r="C181" s="22">
        <v>290</v>
      </c>
      <c r="D181" s="22">
        <v>4</v>
      </c>
      <c r="E181" s="22">
        <f>PRODUCT(C181,D181)</f>
        <v>1160</v>
      </c>
      <c r="F181" s="47" t="s">
        <v>293</v>
      </c>
      <c r="G181" s="22">
        <f t="shared" si="15"/>
        <v>1160</v>
      </c>
      <c r="H181" s="23">
        <f t="shared" si="16"/>
        <v>0</v>
      </c>
    </row>
    <row r="182" spans="1:8" ht="12.75">
      <c r="A182" s="13">
        <v>13</v>
      </c>
      <c r="B182" s="1" t="s">
        <v>243</v>
      </c>
      <c r="C182" s="22">
        <v>566</v>
      </c>
      <c r="D182" s="22">
        <v>4</v>
      </c>
      <c r="E182" s="22">
        <f aca="true" t="shared" si="17" ref="E182:E192">PRODUCT(C182,D182)</f>
        <v>2264</v>
      </c>
      <c r="F182" s="47" t="s">
        <v>293</v>
      </c>
      <c r="G182" s="22">
        <f t="shared" si="15"/>
        <v>2264</v>
      </c>
      <c r="H182" s="23">
        <f t="shared" si="16"/>
        <v>0</v>
      </c>
    </row>
    <row r="183" spans="1:8" ht="12.75">
      <c r="A183" s="13">
        <v>14</v>
      </c>
      <c r="B183" s="1" t="s">
        <v>117</v>
      </c>
      <c r="C183" s="22">
        <v>117</v>
      </c>
      <c r="D183" s="22">
        <v>4</v>
      </c>
      <c r="E183" s="22">
        <f t="shared" si="17"/>
        <v>468</v>
      </c>
      <c r="F183" s="47" t="s">
        <v>293</v>
      </c>
      <c r="G183" s="22">
        <f t="shared" si="15"/>
        <v>468</v>
      </c>
      <c r="H183" s="23">
        <f t="shared" si="16"/>
        <v>0</v>
      </c>
    </row>
    <row r="184" spans="1:8" ht="12.75">
      <c r="A184" s="13">
        <v>15</v>
      </c>
      <c r="B184" s="1" t="s">
        <v>121</v>
      </c>
      <c r="C184" s="22">
        <v>102</v>
      </c>
      <c r="D184" s="22">
        <v>4</v>
      </c>
      <c r="E184" s="22">
        <f t="shared" si="17"/>
        <v>408</v>
      </c>
      <c r="F184" s="44" t="s">
        <v>294</v>
      </c>
      <c r="G184" s="22">
        <f t="shared" si="15"/>
        <v>0</v>
      </c>
      <c r="H184" s="23">
        <f t="shared" si="16"/>
        <v>408</v>
      </c>
    </row>
    <row r="185" spans="1:8" ht="12.75">
      <c r="A185" s="13">
        <v>16</v>
      </c>
      <c r="B185" s="1" t="s">
        <v>111</v>
      </c>
      <c r="C185" s="22">
        <v>84</v>
      </c>
      <c r="D185" s="22">
        <v>4</v>
      </c>
      <c r="E185" s="22">
        <f t="shared" si="17"/>
        <v>336</v>
      </c>
      <c r="F185" s="44" t="s">
        <v>294</v>
      </c>
      <c r="G185" s="22">
        <f t="shared" si="15"/>
        <v>0</v>
      </c>
      <c r="H185" s="23">
        <f t="shared" si="16"/>
        <v>336</v>
      </c>
    </row>
    <row r="186" spans="1:8" ht="12.75">
      <c r="A186" s="13">
        <v>17</v>
      </c>
      <c r="B186" s="1" t="s">
        <v>128</v>
      </c>
      <c r="C186" s="22">
        <v>348</v>
      </c>
      <c r="D186" s="22">
        <v>4</v>
      </c>
      <c r="E186" s="22">
        <f t="shared" si="17"/>
        <v>1392</v>
      </c>
      <c r="F186" s="44" t="s">
        <v>294</v>
      </c>
      <c r="G186" s="22">
        <f t="shared" si="15"/>
        <v>0</v>
      </c>
      <c r="H186" s="23">
        <f t="shared" si="16"/>
        <v>1392</v>
      </c>
    </row>
    <row r="187" spans="1:8" ht="12.75">
      <c r="A187" s="13">
        <v>18</v>
      </c>
      <c r="B187" s="1" t="s">
        <v>129</v>
      </c>
      <c r="C187" s="22">
        <v>466</v>
      </c>
      <c r="D187" s="22">
        <v>4</v>
      </c>
      <c r="E187" s="22">
        <f t="shared" si="17"/>
        <v>1864</v>
      </c>
      <c r="F187" s="44" t="s">
        <v>294</v>
      </c>
      <c r="G187" s="22">
        <f t="shared" si="15"/>
        <v>0</v>
      </c>
      <c r="H187" s="23">
        <f t="shared" si="16"/>
        <v>1864</v>
      </c>
    </row>
    <row r="188" spans="1:8" ht="12.75">
      <c r="A188" s="13">
        <v>19</v>
      </c>
      <c r="B188" s="1" t="s">
        <v>102</v>
      </c>
      <c r="C188" s="22">
        <v>133</v>
      </c>
      <c r="D188" s="22">
        <v>4</v>
      </c>
      <c r="E188" s="22">
        <f t="shared" si="17"/>
        <v>532</v>
      </c>
      <c r="F188" s="44" t="s">
        <v>294</v>
      </c>
      <c r="G188" s="22">
        <f t="shared" si="15"/>
        <v>0</v>
      </c>
      <c r="H188" s="23">
        <f t="shared" si="16"/>
        <v>532</v>
      </c>
    </row>
    <row r="189" spans="1:8" ht="12.75">
      <c r="A189" s="13">
        <v>20</v>
      </c>
      <c r="B189" s="1" t="s">
        <v>130</v>
      </c>
      <c r="C189" s="22">
        <v>376</v>
      </c>
      <c r="D189" s="22">
        <v>4</v>
      </c>
      <c r="E189" s="22">
        <f t="shared" si="17"/>
        <v>1504</v>
      </c>
      <c r="F189" s="44" t="s">
        <v>294</v>
      </c>
      <c r="G189" s="22">
        <f t="shared" si="15"/>
        <v>0</v>
      </c>
      <c r="H189" s="23">
        <f t="shared" si="16"/>
        <v>1504</v>
      </c>
    </row>
    <row r="190" spans="1:8" ht="12.75">
      <c r="A190" s="13">
        <v>21</v>
      </c>
      <c r="B190" s="1" t="s">
        <v>131</v>
      </c>
      <c r="C190" s="22">
        <v>107</v>
      </c>
      <c r="D190" s="22">
        <v>4</v>
      </c>
      <c r="E190" s="22">
        <f t="shared" si="17"/>
        <v>428</v>
      </c>
      <c r="F190" s="44" t="s">
        <v>294</v>
      </c>
      <c r="G190" s="22">
        <f t="shared" si="15"/>
        <v>0</v>
      </c>
      <c r="H190" s="23">
        <f t="shared" si="16"/>
        <v>428</v>
      </c>
    </row>
    <row r="191" spans="1:8" ht="12.75">
      <c r="A191" s="13">
        <v>22</v>
      </c>
      <c r="B191" s="1" t="s">
        <v>313</v>
      </c>
      <c r="C191" s="22">
        <v>115</v>
      </c>
      <c r="D191" s="22">
        <v>5</v>
      </c>
      <c r="E191" s="22">
        <f t="shared" si="17"/>
        <v>575</v>
      </c>
      <c r="F191" s="47" t="s">
        <v>293</v>
      </c>
      <c r="G191" s="22">
        <f t="shared" si="15"/>
        <v>575</v>
      </c>
      <c r="H191" s="23">
        <f t="shared" si="16"/>
        <v>0</v>
      </c>
    </row>
    <row r="192" spans="1:8" ht="16.5">
      <c r="A192" s="13">
        <v>23</v>
      </c>
      <c r="B192" s="56" t="s">
        <v>132</v>
      </c>
      <c r="C192" s="22">
        <v>625</v>
      </c>
      <c r="D192" s="22">
        <v>4</v>
      </c>
      <c r="E192" s="22">
        <f t="shared" si="17"/>
        <v>2500</v>
      </c>
      <c r="F192" s="47" t="s">
        <v>293</v>
      </c>
      <c r="G192" s="22">
        <f t="shared" si="15"/>
        <v>2500</v>
      </c>
      <c r="H192" s="23">
        <f t="shared" si="16"/>
        <v>0</v>
      </c>
    </row>
    <row r="193" spans="1:8" ht="12.75">
      <c r="A193" s="13"/>
      <c r="B193" s="4" t="s">
        <v>100</v>
      </c>
      <c r="C193" s="41">
        <f>SUM(C170:C192)</f>
        <v>5776</v>
      </c>
      <c r="D193" s="30"/>
      <c r="E193" s="41">
        <f>SUM(E170:E192)</f>
        <v>23219</v>
      </c>
      <c r="F193" s="18"/>
      <c r="G193" s="41">
        <f>SUM(G170:G192)</f>
        <v>6967</v>
      </c>
      <c r="H193" s="42">
        <f>SUM(H170:H192)</f>
        <v>16252</v>
      </c>
    </row>
    <row r="196" spans="1:8" ht="12.75">
      <c r="A196" s="129" t="s">
        <v>155</v>
      </c>
      <c r="B196" s="130"/>
      <c r="C196" s="26"/>
      <c r="D196" s="26"/>
      <c r="E196" s="26"/>
      <c r="F196" s="21"/>
      <c r="G196" s="26"/>
      <c r="H196" s="27"/>
    </row>
    <row r="197" spans="1:8" ht="12.75">
      <c r="A197" s="13">
        <v>1</v>
      </c>
      <c r="B197" s="1" t="s">
        <v>156</v>
      </c>
      <c r="C197" s="22">
        <v>950</v>
      </c>
      <c r="D197" s="22">
        <v>5.5</v>
      </c>
      <c r="E197" s="22">
        <f>PRODUCT(C197,D197)</f>
        <v>5225</v>
      </c>
      <c r="F197" s="44" t="s">
        <v>294</v>
      </c>
      <c r="G197" s="22">
        <f>IF(F197="G",E197,0)</f>
        <v>0</v>
      </c>
      <c r="H197" s="23">
        <f>IF(F197="T",E197,0)</f>
        <v>5225</v>
      </c>
    </row>
    <row r="198" spans="1:8" ht="12.75">
      <c r="A198" s="13">
        <v>2</v>
      </c>
      <c r="B198" s="1" t="s">
        <v>89</v>
      </c>
      <c r="C198" s="22">
        <v>200</v>
      </c>
      <c r="D198" s="22">
        <v>4</v>
      </c>
      <c r="E198" s="22">
        <f aca="true" t="shared" si="18" ref="E198:E207">PRODUCT(C198,D198)</f>
        <v>800</v>
      </c>
      <c r="F198" s="44" t="s">
        <v>294</v>
      </c>
      <c r="G198" s="22">
        <f aca="true" t="shared" si="19" ref="G198:G207">IF(F198="G",E198,0)</f>
        <v>0</v>
      </c>
      <c r="H198" s="23">
        <f aca="true" t="shared" si="20" ref="H198:H207">IF(F198="T",E198,0)</f>
        <v>800</v>
      </c>
    </row>
    <row r="199" spans="1:8" ht="12.75">
      <c r="A199" s="13">
        <v>3</v>
      </c>
      <c r="B199" s="1" t="s">
        <v>103</v>
      </c>
      <c r="C199" s="22">
        <v>178</v>
      </c>
      <c r="D199" s="22">
        <v>4</v>
      </c>
      <c r="E199" s="22">
        <f t="shared" si="18"/>
        <v>712</v>
      </c>
      <c r="F199" s="44" t="s">
        <v>294</v>
      </c>
      <c r="G199" s="22">
        <f t="shared" si="19"/>
        <v>0</v>
      </c>
      <c r="H199" s="23">
        <f t="shared" si="20"/>
        <v>712</v>
      </c>
    </row>
    <row r="200" spans="1:8" ht="12.75">
      <c r="A200" s="13">
        <v>4</v>
      </c>
      <c r="B200" s="1" t="s">
        <v>94</v>
      </c>
      <c r="C200" s="33">
        <v>214</v>
      </c>
      <c r="D200" s="22">
        <v>5</v>
      </c>
      <c r="E200" s="22">
        <f t="shared" si="18"/>
        <v>1070</v>
      </c>
      <c r="F200" s="47" t="s">
        <v>293</v>
      </c>
      <c r="G200" s="22">
        <f t="shared" si="19"/>
        <v>1070</v>
      </c>
      <c r="H200" s="23">
        <f t="shared" si="20"/>
        <v>0</v>
      </c>
    </row>
    <row r="201" spans="1:8" ht="12.75">
      <c r="A201" s="13">
        <v>5</v>
      </c>
      <c r="B201" s="1" t="s">
        <v>22</v>
      </c>
      <c r="C201" s="22">
        <v>494</v>
      </c>
      <c r="D201" s="22">
        <v>4</v>
      </c>
      <c r="E201" s="22">
        <f t="shared" si="18"/>
        <v>1976</v>
      </c>
      <c r="F201" s="44" t="s">
        <v>294</v>
      </c>
      <c r="G201" s="22">
        <f t="shared" si="19"/>
        <v>0</v>
      </c>
      <c r="H201" s="23">
        <f t="shared" si="20"/>
        <v>1976</v>
      </c>
    </row>
    <row r="202" spans="1:8" ht="12.75">
      <c r="A202" s="13">
        <v>6</v>
      </c>
      <c r="B202" s="1" t="s">
        <v>59</v>
      </c>
      <c r="C202" s="22">
        <v>230</v>
      </c>
      <c r="D202" s="22">
        <v>4</v>
      </c>
      <c r="E202" s="22">
        <f t="shared" si="18"/>
        <v>920</v>
      </c>
      <c r="F202" s="44" t="s">
        <v>294</v>
      </c>
      <c r="G202" s="22">
        <f t="shared" si="19"/>
        <v>0</v>
      </c>
      <c r="H202" s="23">
        <f t="shared" si="20"/>
        <v>920</v>
      </c>
    </row>
    <row r="203" spans="1:8" ht="12.75">
      <c r="A203" s="13">
        <v>7</v>
      </c>
      <c r="B203" s="8" t="s">
        <v>29</v>
      </c>
      <c r="C203" s="22">
        <v>511</v>
      </c>
      <c r="D203" s="22">
        <v>4</v>
      </c>
      <c r="E203" s="22">
        <f t="shared" si="18"/>
        <v>2044</v>
      </c>
      <c r="F203" s="44" t="s">
        <v>294</v>
      </c>
      <c r="G203" s="22">
        <f t="shared" si="19"/>
        <v>0</v>
      </c>
      <c r="H203" s="23">
        <f t="shared" si="20"/>
        <v>2044</v>
      </c>
    </row>
    <row r="204" spans="1:8" ht="12.75">
      <c r="A204" s="13">
        <v>8</v>
      </c>
      <c r="B204" s="1" t="s">
        <v>255</v>
      </c>
      <c r="C204" s="22">
        <v>800</v>
      </c>
      <c r="D204" s="22">
        <v>4</v>
      </c>
      <c r="E204" s="22">
        <f t="shared" si="18"/>
        <v>3200</v>
      </c>
      <c r="F204" s="47" t="s">
        <v>293</v>
      </c>
      <c r="G204" s="22">
        <f t="shared" si="19"/>
        <v>3200</v>
      </c>
      <c r="H204" s="23">
        <f t="shared" si="20"/>
        <v>0</v>
      </c>
    </row>
    <row r="205" spans="1:8" ht="12.75">
      <c r="A205" s="13">
        <v>9</v>
      </c>
      <c r="B205" s="1" t="s">
        <v>315</v>
      </c>
      <c r="C205" s="22">
        <v>83</v>
      </c>
      <c r="D205" s="22">
        <v>4</v>
      </c>
      <c r="E205" s="22">
        <f t="shared" si="18"/>
        <v>332</v>
      </c>
      <c r="F205" s="47" t="s">
        <v>293</v>
      </c>
      <c r="G205" s="22">
        <f t="shared" si="19"/>
        <v>332</v>
      </c>
      <c r="H205" s="23">
        <f t="shared" si="20"/>
        <v>0</v>
      </c>
    </row>
    <row r="206" spans="1:8" ht="12.75">
      <c r="A206" s="13">
        <v>10</v>
      </c>
      <c r="B206" s="1" t="s">
        <v>316</v>
      </c>
      <c r="C206" s="22">
        <v>130</v>
      </c>
      <c r="D206" s="22">
        <v>4</v>
      </c>
      <c r="E206" s="22">
        <f t="shared" si="18"/>
        <v>520</v>
      </c>
      <c r="F206" s="47" t="s">
        <v>293</v>
      </c>
      <c r="G206" s="22">
        <f t="shared" si="19"/>
        <v>520</v>
      </c>
      <c r="H206" s="23">
        <f t="shared" si="20"/>
        <v>0</v>
      </c>
    </row>
    <row r="207" spans="1:8" ht="12.75">
      <c r="A207" s="13">
        <v>11</v>
      </c>
      <c r="B207" s="1" t="s">
        <v>256</v>
      </c>
      <c r="C207" s="22">
        <v>800</v>
      </c>
      <c r="D207" s="22">
        <v>5</v>
      </c>
      <c r="E207" s="22">
        <f t="shared" si="18"/>
        <v>4000</v>
      </c>
      <c r="F207" s="44" t="s">
        <v>294</v>
      </c>
      <c r="G207" s="22">
        <f t="shared" si="19"/>
        <v>0</v>
      </c>
      <c r="H207" s="23">
        <f t="shared" si="20"/>
        <v>4000</v>
      </c>
    </row>
    <row r="208" spans="1:8" ht="12.75">
      <c r="A208" s="13"/>
      <c r="B208" s="4" t="s">
        <v>100</v>
      </c>
      <c r="C208" s="41">
        <f>SUM(C197:C207)</f>
        <v>4590</v>
      </c>
      <c r="D208" s="30"/>
      <c r="E208" s="41">
        <f>SUM(E197:E207)</f>
        <v>20799</v>
      </c>
      <c r="F208" s="18"/>
      <c r="G208" s="41">
        <f>SUM(G196:G207)</f>
        <v>5122</v>
      </c>
      <c r="H208" s="42">
        <f>SUM(H196:H207)</f>
        <v>15677</v>
      </c>
    </row>
    <row r="209" spans="1:8" ht="12.75">
      <c r="A209" s="14"/>
      <c r="B209" s="6"/>
      <c r="C209" s="32"/>
      <c r="D209" s="32"/>
      <c r="E209" s="32"/>
      <c r="F209" s="20"/>
      <c r="G209" s="24"/>
      <c r="H209" s="25"/>
    </row>
    <row r="210" spans="1:8" ht="12.75">
      <c r="A210" s="129" t="s">
        <v>157</v>
      </c>
      <c r="B210" s="130"/>
      <c r="C210" s="26"/>
      <c r="D210" s="26"/>
      <c r="E210" s="26"/>
      <c r="F210" s="21"/>
      <c r="G210" s="26"/>
      <c r="H210" s="27"/>
    </row>
    <row r="211" spans="1:8" ht="12.75">
      <c r="A211" s="13">
        <v>1</v>
      </c>
      <c r="B211" s="1" t="s">
        <v>158</v>
      </c>
      <c r="C211" s="22">
        <v>236</v>
      </c>
      <c r="D211" s="22">
        <v>4.5</v>
      </c>
      <c r="E211" s="22">
        <f aca="true" t="shared" si="21" ref="E211:E228">PRODUCT(C211,D211)</f>
        <v>1062</v>
      </c>
      <c r="F211" s="44" t="s">
        <v>294</v>
      </c>
      <c r="G211" s="22">
        <f>IF(F211="G",E211,0)</f>
        <v>0</v>
      </c>
      <c r="H211" s="23">
        <f>IF(F211="T",E211,0)</f>
        <v>1062</v>
      </c>
    </row>
    <row r="212" spans="1:8" ht="12.75">
      <c r="A212" s="13">
        <v>2</v>
      </c>
      <c r="B212" s="1" t="s">
        <v>140</v>
      </c>
      <c r="C212" s="22">
        <v>800</v>
      </c>
      <c r="D212" s="22">
        <v>4</v>
      </c>
      <c r="E212" s="22">
        <f t="shared" si="21"/>
        <v>3200</v>
      </c>
      <c r="F212" s="44" t="s">
        <v>294</v>
      </c>
      <c r="G212" s="22">
        <f aca="true" t="shared" si="22" ref="G212:G228">IF(F212="G",E212,0)</f>
        <v>0</v>
      </c>
      <c r="H212" s="23">
        <f aca="true" t="shared" si="23" ref="H212:H228">IF(F212="T",E212,0)</f>
        <v>3200</v>
      </c>
    </row>
    <row r="213" spans="1:8" ht="12.75">
      <c r="A213" s="13">
        <v>3</v>
      </c>
      <c r="B213" s="1" t="s">
        <v>159</v>
      </c>
      <c r="C213" s="22">
        <v>180</v>
      </c>
      <c r="D213" s="22">
        <v>4</v>
      </c>
      <c r="E213" s="22">
        <f t="shared" si="21"/>
        <v>720</v>
      </c>
      <c r="F213" s="44" t="s">
        <v>294</v>
      </c>
      <c r="G213" s="22">
        <f t="shared" si="22"/>
        <v>0</v>
      </c>
      <c r="H213" s="23">
        <f t="shared" si="23"/>
        <v>720</v>
      </c>
    </row>
    <row r="214" spans="1:8" ht="12.75">
      <c r="A214" s="13">
        <v>4</v>
      </c>
      <c r="B214" s="1" t="s">
        <v>115</v>
      </c>
      <c r="C214" s="22">
        <v>671</v>
      </c>
      <c r="D214" s="22">
        <v>4</v>
      </c>
      <c r="E214" s="22">
        <f t="shared" si="21"/>
        <v>2684</v>
      </c>
      <c r="F214" s="44" t="s">
        <v>294</v>
      </c>
      <c r="G214" s="22">
        <f t="shared" si="22"/>
        <v>0</v>
      </c>
      <c r="H214" s="23">
        <f t="shared" si="23"/>
        <v>2684</v>
      </c>
    </row>
    <row r="215" spans="1:8" ht="12.75">
      <c r="A215" s="13">
        <v>5</v>
      </c>
      <c r="B215" s="1" t="s">
        <v>325</v>
      </c>
      <c r="C215" s="22">
        <v>400</v>
      </c>
      <c r="D215" s="22">
        <v>4</v>
      </c>
      <c r="E215" s="22">
        <f t="shared" si="21"/>
        <v>1600</v>
      </c>
      <c r="F215" s="44" t="s">
        <v>293</v>
      </c>
      <c r="G215" s="22">
        <f t="shared" si="22"/>
        <v>1600</v>
      </c>
      <c r="H215" s="23">
        <f t="shared" si="23"/>
        <v>0</v>
      </c>
    </row>
    <row r="216" spans="1:8" ht="12.75">
      <c r="A216" s="13">
        <v>6</v>
      </c>
      <c r="B216" s="1" t="s">
        <v>87</v>
      </c>
      <c r="C216" s="103">
        <v>0</v>
      </c>
      <c r="D216" s="22">
        <v>0</v>
      </c>
      <c r="E216" s="22">
        <f>C216*D216</f>
        <v>0</v>
      </c>
      <c r="F216" s="47" t="s">
        <v>293</v>
      </c>
      <c r="G216" s="22">
        <f t="shared" si="22"/>
        <v>0</v>
      </c>
      <c r="H216" s="23">
        <f t="shared" si="23"/>
        <v>0</v>
      </c>
    </row>
    <row r="217" spans="1:8" ht="20.25">
      <c r="A217" s="13">
        <v>7</v>
      </c>
      <c r="B217" s="1" t="s">
        <v>160</v>
      </c>
      <c r="C217" s="22">
        <v>200</v>
      </c>
      <c r="D217" s="22">
        <v>3.5</v>
      </c>
      <c r="E217" s="22">
        <f t="shared" si="21"/>
        <v>700</v>
      </c>
      <c r="F217" s="47" t="s">
        <v>293</v>
      </c>
      <c r="G217" s="22">
        <f t="shared" si="22"/>
        <v>700</v>
      </c>
      <c r="H217" s="23">
        <f t="shared" si="23"/>
        <v>0</v>
      </c>
    </row>
    <row r="218" spans="1:8" ht="12.75">
      <c r="A218" s="13">
        <v>8</v>
      </c>
      <c r="B218" s="1" t="s">
        <v>161</v>
      </c>
      <c r="C218" s="22">
        <v>200</v>
      </c>
      <c r="D218" s="22">
        <v>4</v>
      </c>
      <c r="E218" s="22">
        <f t="shared" si="21"/>
        <v>800</v>
      </c>
      <c r="F218" s="47" t="s">
        <v>293</v>
      </c>
      <c r="G218" s="22">
        <f t="shared" si="22"/>
        <v>800</v>
      </c>
      <c r="H218" s="23">
        <f t="shared" si="23"/>
        <v>0</v>
      </c>
    </row>
    <row r="219" spans="1:8" ht="12.75">
      <c r="A219" s="13">
        <v>9</v>
      </c>
      <c r="B219" s="1" t="s">
        <v>162</v>
      </c>
      <c r="C219" s="22">
        <v>110</v>
      </c>
      <c r="D219" s="22">
        <v>4</v>
      </c>
      <c r="E219" s="22">
        <f t="shared" si="21"/>
        <v>440</v>
      </c>
      <c r="F219" s="47" t="s">
        <v>293</v>
      </c>
      <c r="G219" s="22">
        <f t="shared" si="22"/>
        <v>440</v>
      </c>
      <c r="H219" s="23">
        <f t="shared" si="23"/>
        <v>0</v>
      </c>
    </row>
    <row r="220" spans="1:8" ht="12.75">
      <c r="A220" s="13">
        <v>10</v>
      </c>
      <c r="B220" s="1" t="s">
        <v>163</v>
      </c>
      <c r="C220" s="22">
        <v>280</v>
      </c>
      <c r="D220" s="22">
        <v>4</v>
      </c>
      <c r="E220" s="22">
        <f t="shared" si="21"/>
        <v>1120</v>
      </c>
      <c r="F220" s="47" t="s">
        <v>293</v>
      </c>
      <c r="G220" s="22">
        <f t="shared" si="22"/>
        <v>1120</v>
      </c>
      <c r="H220" s="23">
        <f t="shared" si="23"/>
        <v>0</v>
      </c>
    </row>
    <row r="221" spans="1:8" ht="12.75">
      <c r="A221" s="13">
        <v>11</v>
      </c>
      <c r="B221" s="1" t="s">
        <v>164</v>
      </c>
      <c r="C221" s="22">
        <v>320</v>
      </c>
      <c r="D221" s="22">
        <v>4</v>
      </c>
      <c r="E221" s="22">
        <f t="shared" si="21"/>
        <v>1280</v>
      </c>
      <c r="F221" s="47" t="s">
        <v>293</v>
      </c>
      <c r="G221" s="22">
        <f t="shared" si="22"/>
        <v>1280</v>
      </c>
      <c r="H221" s="23">
        <f t="shared" si="23"/>
        <v>0</v>
      </c>
    </row>
    <row r="222" spans="1:8" ht="12.75">
      <c r="A222" s="13">
        <v>12</v>
      </c>
      <c r="B222" s="1" t="s">
        <v>209</v>
      </c>
      <c r="C222" s="22">
        <v>141</v>
      </c>
      <c r="D222" s="22">
        <v>4</v>
      </c>
      <c r="E222" s="22">
        <f>PRODUCT(C222,D222)</f>
        <v>564</v>
      </c>
      <c r="F222" s="44" t="s">
        <v>294</v>
      </c>
      <c r="G222" s="22">
        <f t="shared" si="22"/>
        <v>0</v>
      </c>
      <c r="H222" s="23">
        <f t="shared" si="23"/>
        <v>564</v>
      </c>
    </row>
    <row r="223" spans="1:8" ht="12.75">
      <c r="A223" s="13">
        <v>13</v>
      </c>
      <c r="B223" s="1" t="s">
        <v>165</v>
      </c>
      <c r="C223" s="22">
        <v>260</v>
      </c>
      <c r="D223" s="22">
        <v>4</v>
      </c>
      <c r="E223" s="22">
        <f t="shared" si="21"/>
        <v>1040</v>
      </c>
      <c r="F223" s="47" t="s">
        <v>293</v>
      </c>
      <c r="G223" s="22">
        <f t="shared" si="22"/>
        <v>1040</v>
      </c>
      <c r="H223" s="23">
        <f t="shared" si="23"/>
        <v>0</v>
      </c>
    </row>
    <row r="224" spans="1:8" ht="12.75">
      <c r="A224" s="13">
        <v>14</v>
      </c>
      <c r="B224" s="1" t="s">
        <v>103</v>
      </c>
      <c r="C224" s="22">
        <v>770</v>
      </c>
      <c r="D224" s="22">
        <v>4</v>
      </c>
      <c r="E224" s="22">
        <f t="shared" si="21"/>
        <v>3080</v>
      </c>
      <c r="F224" s="47" t="s">
        <v>293</v>
      </c>
      <c r="G224" s="22">
        <f t="shared" si="22"/>
        <v>3080</v>
      </c>
      <c r="H224" s="23">
        <f t="shared" si="23"/>
        <v>0</v>
      </c>
    </row>
    <row r="225" spans="1:8" ht="12.75">
      <c r="A225" s="13">
        <v>15</v>
      </c>
      <c r="B225" s="1" t="s">
        <v>166</v>
      </c>
      <c r="C225" s="22">
        <v>450</v>
      </c>
      <c r="D225" s="22">
        <v>4</v>
      </c>
      <c r="E225" s="22">
        <f t="shared" si="21"/>
        <v>1800</v>
      </c>
      <c r="F225" s="47" t="s">
        <v>293</v>
      </c>
      <c r="G225" s="22">
        <f t="shared" si="22"/>
        <v>1800</v>
      </c>
      <c r="H225" s="23">
        <f t="shared" si="23"/>
        <v>0</v>
      </c>
    </row>
    <row r="226" spans="1:8" ht="20.25">
      <c r="A226" s="13">
        <v>16</v>
      </c>
      <c r="B226" s="1" t="s">
        <v>288</v>
      </c>
      <c r="C226" s="22">
        <v>200</v>
      </c>
      <c r="D226" s="22">
        <v>4</v>
      </c>
      <c r="E226" s="22">
        <f t="shared" si="21"/>
        <v>800</v>
      </c>
      <c r="F226" s="47" t="s">
        <v>293</v>
      </c>
      <c r="G226" s="22">
        <f t="shared" si="22"/>
        <v>800</v>
      </c>
      <c r="H226" s="23">
        <f t="shared" si="23"/>
        <v>0</v>
      </c>
    </row>
    <row r="227" spans="1:8" ht="12.75">
      <c r="A227" s="13">
        <v>17</v>
      </c>
      <c r="B227" s="1" t="s">
        <v>317</v>
      </c>
      <c r="C227" s="22">
        <v>150</v>
      </c>
      <c r="D227" s="22">
        <v>4</v>
      </c>
      <c r="E227" s="22">
        <f t="shared" si="21"/>
        <v>600</v>
      </c>
      <c r="F227" s="47" t="s">
        <v>293</v>
      </c>
      <c r="G227" s="22">
        <f t="shared" si="22"/>
        <v>600</v>
      </c>
      <c r="H227" s="23">
        <f t="shared" si="23"/>
        <v>0</v>
      </c>
    </row>
    <row r="228" spans="1:8" ht="12.75">
      <c r="A228" s="13">
        <v>18</v>
      </c>
      <c r="B228" s="8" t="s">
        <v>257</v>
      </c>
      <c r="C228" s="22">
        <v>200</v>
      </c>
      <c r="D228" s="22">
        <v>4</v>
      </c>
      <c r="E228" s="22">
        <f t="shared" si="21"/>
        <v>800</v>
      </c>
      <c r="F228" s="47" t="s">
        <v>293</v>
      </c>
      <c r="G228" s="22">
        <f t="shared" si="22"/>
        <v>800</v>
      </c>
      <c r="H228" s="23">
        <f t="shared" si="23"/>
        <v>0</v>
      </c>
    </row>
    <row r="229" spans="1:8" ht="12.75">
      <c r="A229" s="13"/>
      <c r="B229" s="4" t="s">
        <v>100</v>
      </c>
      <c r="C229" s="41">
        <f>SUM(C211:C228)</f>
        <v>5568</v>
      </c>
      <c r="D229" s="30"/>
      <c r="E229" s="41">
        <f>SUM(E211:E228)</f>
        <v>22290</v>
      </c>
      <c r="F229" s="18"/>
      <c r="G229" s="41">
        <f>SUM(G211:G228)</f>
        <v>14060</v>
      </c>
      <c r="H229" s="42">
        <f>SUM(H211:H228)</f>
        <v>8230</v>
      </c>
    </row>
    <row r="232" spans="1:8" ht="12.75">
      <c r="A232" s="129" t="s">
        <v>329</v>
      </c>
      <c r="B232" s="130"/>
      <c r="C232" s="26"/>
      <c r="D232" s="26"/>
      <c r="E232" s="26"/>
      <c r="F232" s="21"/>
      <c r="G232" s="26"/>
      <c r="H232" s="26"/>
    </row>
    <row r="233" spans="1:8" ht="12.75">
      <c r="A233" s="13">
        <v>1</v>
      </c>
      <c r="B233" s="1" t="s">
        <v>147</v>
      </c>
      <c r="C233" s="22">
        <v>500</v>
      </c>
      <c r="D233" s="22">
        <v>4</v>
      </c>
      <c r="E233" s="22">
        <f>PRODUCT(C233,D233)</f>
        <v>2000</v>
      </c>
      <c r="F233" s="47" t="s">
        <v>294</v>
      </c>
      <c r="G233" s="22">
        <f>IF(F233="G",E233,0)</f>
        <v>0</v>
      </c>
      <c r="H233" s="23">
        <f>IF(F233="T",E233,0)</f>
        <v>2000</v>
      </c>
    </row>
    <row r="234" spans="1:8" ht="12.75">
      <c r="A234" s="72">
        <v>2</v>
      </c>
      <c r="B234" s="102" t="s">
        <v>148</v>
      </c>
      <c r="C234" s="103">
        <v>2517</v>
      </c>
      <c r="D234" s="103">
        <v>4</v>
      </c>
      <c r="E234" s="103">
        <f>PRODUCT(C234,D234)</f>
        <v>10068</v>
      </c>
      <c r="F234" s="73" t="s">
        <v>294</v>
      </c>
      <c r="G234" s="103">
        <f>IF(F234="G",E234,0)</f>
        <v>0</v>
      </c>
      <c r="H234" s="104">
        <f>IF(F234="T",E234,0)</f>
        <v>10068</v>
      </c>
    </row>
    <row r="235" spans="1:8" ht="12.75">
      <c r="A235" s="13">
        <v>3</v>
      </c>
      <c r="B235" s="1" t="s">
        <v>109</v>
      </c>
      <c r="C235" s="22">
        <v>262</v>
      </c>
      <c r="D235" s="22">
        <v>4</v>
      </c>
      <c r="E235" s="22">
        <f>PRODUCT(C235,D235)</f>
        <v>1048</v>
      </c>
      <c r="F235" s="47" t="s">
        <v>293</v>
      </c>
      <c r="G235" s="22">
        <f>IF(F235="G",E235,0)</f>
        <v>1048</v>
      </c>
      <c r="H235" s="23">
        <f>IF(F235="T",E235,0)</f>
        <v>0</v>
      </c>
    </row>
    <row r="236" spans="1:8" ht="12.75">
      <c r="A236" s="13"/>
      <c r="B236" s="4" t="s">
        <v>100</v>
      </c>
      <c r="C236" s="41">
        <f>SUM(C233:C235)</f>
        <v>3279</v>
      </c>
      <c r="D236" s="30"/>
      <c r="E236" s="41">
        <f>SUM(E233:E235)</f>
        <v>13116</v>
      </c>
      <c r="F236" s="18"/>
      <c r="G236" s="41">
        <f>SUM(G233:G235)</f>
        <v>1048</v>
      </c>
      <c r="H236" s="42">
        <f>SUM(H233:H235)</f>
        <v>12068</v>
      </c>
    </row>
    <row r="237" spans="1:8" ht="12.75">
      <c r="A237" s="15"/>
      <c r="B237" s="11"/>
      <c r="C237" s="24"/>
      <c r="D237" s="24"/>
      <c r="E237" s="24"/>
      <c r="F237" s="20"/>
      <c r="G237" s="24"/>
      <c r="H237" s="25"/>
    </row>
    <row r="238" spans="1:8" ht="12.75">
      <c r="A238" s="129" t="s">
        <v>149</v>
      </c>
      <c r="B238" s="130"/>
      <c r="C238" s="26"/>
      <c r="D238" s="26"/>
      <c r="E238" s="26"/>
      <c r="F238" s="21"/>
      <c r="G238" s="26"/>
      <c r="H238" s="27"/>
    </row>
    <row r="239" spans="1:8" ht="12.75">
      <c r="A239" s="13">
        <v>1</v>
      </c>
      <c r="B239" s="1" t="s">
        <v>249</v>
      </c>
      <c r="C239" s="22">
        <v>1300</v>
      </c>
      <c r="D239" s="22">
        <v>4.5</v>
      </c>
      <c r="E239" s="22">
        <f>PRODUCT(C239:D239)</f>
        <v>5850</v>
      </c>
      <c r="F239" s="47" t="s">
        <v>293</v>
      </c>
      <c r="G239" s="22">
        <f>IF(F239="G",E239,0)</f>
        <v>5850</v>
      </c>
      <c r="H239" s="23">
        <f>IF(F239="T",E239,0)</f>
        <v>0</v>
      </c>
    </row>
    <row r="240" spans="1:8" ht="12.75">
      <c r="A240" s="13">
        <v>2</v>
      </c>
      <c r="B240" s="1" t="s">
        <v>342</v>
      </c>
      <c r="C240" s="22">
        <v>800</v>
      </c>
      <c r="D240" s="22">
        <v>4</v>
      </c>
      <c r="E240" s="22">
        <f>PRODUCT(C240:D240)</f>
        <v>3200</v>
      </c>
      <c r="F240" s="47" t="s">
        <v>293</v>
      </c>
      <c r="G240" s="22">
        <f>IF(F240="G",E240,0)</f>
        <v>3200</v>
      </c>
      <c r="H240" s="23">
        <f>IF(F240="T",E240,0)</f>
        <v>0</v>
      </c>
    </row>
    <row r="241" spans="1:8" ht="12.75">
      <c r="A241" s="13">
        <v>3</v>
      </c>
      <c r="B241" s="1" t="s">
        <v>108</v>
      </c>
      <c r="C241" s="22">
        <v>240</v>
      </c>
      <c r="D241" s="22">
        <v>4</v>
      </c>
      <c r="E241" s="22">
        <f aca="true" t="shared" si="24" ref="E241:E248">PRODUCT(C241,D241)</f>
        <v>960</v>
      </c>
      <c r="F241" s="44" t="s">
        <v>294</v>
      </c>
      <c r="G241" s="22">
        <f aca="true" t="shared" si="25" ref="G241:G248">IF(F241="G",E241,0)</f>
        <v>0</v>
      </c>
      <c r="H241" s="23">
        <f aca="true" t="shared" si="26" ref="H241:H248">IF(F241="T",E241,0)</f>
        <v>960</v>
      </c>
    </row>
    <row r="242" spans="1:8" ht="12.75">
      <c r="A242" s="13">
        <v>4</v>
      </c>
      <c r="B242" s="1" t="s">
        <v>150</v>
      </c>
      <c r="C242" s="22">
        <v>245</v>
      </c>
      <c r="D242" s="22">
        <v>4</v>
      </c>
      <c r="E242" s="22">
        <f t="shared" si="24"/>
        <v>980</v>
      </c>
      <c r="F242" s="47" t="s">
        <v>293</v>
      </c>
      <c r="G242" s="22">
        <f t="shared" si="25"/>
        <v>980</v>
      </c>
      <c r="H242" s="23">
        <f t="shared" si="26"/>
        <v>0</v>
      </c>
    </row>
    <row r="243" spans="1:8" ht="12.75">
      <c r="A243" s="13">
        <v>5</v>
      </c>
      <c r="B243" s="1" t="s">
        <v>151</v>
      </c>
      <c r="C243" s="22">
        <v>115</v>
      </c>
      <c r="D243" s="22">
        <v>4</v>
      </c>
      <c r="E243" s="22">
        <f t="shared" si="24"/>
        <v>460</v>
      </c>
      <c r="F243" s="44" t="s">
        <v>294</v>
      </c>
      <c r="G243" s="22">
        <f t="shared" si="25"/>
        <v>0</v>
      </c>
      <c r="H243" s="23">
        <f t="shared" si="26"/>
        <v>460</v>
      </c>
    </row>
    <row r="244" spans="1:8" ht="20.25">
      <c r="A244" s="13">
        <v>6</v>
      </c>
      <c r="B244" s="1" t="s">
        <v>250</v>
      </c>
      <c r="C244" s="22">
        <v>200</v>
      </c>
      <c r="D244" s="22">
        <v>5</v>
      </c>
      <c r="E244" s="22">
        <f t="shared" si="24"/>
        <v>1000</v>
      </c>
      <c r="F244" s="47" t="s">
        <v>293</v>
      </c>
      <c r="G244" s="22">
        <f t="shared" si="25"/>
        <v>1000</v>
      </c>
      <c r="H244" s="23">
        <f t="shared" si="26"/>
        <v>0</v>
      </c>
    </row>
    <row r="245" spans="1:8" ht="12.75">
      <c r="A245" s="13">
        <v>7</v>
      </c>
      <c r="B245" s="1" t="s">
        <v>251</v>
      </c>
      <c r="C245" s="22">
        <v>100</v>
      </c>
      <c r="D245" s="22">
        <v>6</v>
      </c>
      <c r="E245" s="22">
        <f t="shared" si="24"/>
        <v>600</v>
      </c>
      <c r="F245" s="44" t="s">
        <v>294</v>
      </c>
      <c r="G245" s="22">
        <f t="shared" si="25"/>
        <v>0</v>
      </c>
      <c r="H245" s="23">
        <f t="shared" si="26"/>
        <v>600</v>
      </c>
    </row>
    <row r="246" spans="1:8" ht="12.75">
      <c r="A246" s="13">
        <v>8</v>
      </c>
      <c r="B246" s="1" t="s">
        <v>287</v>
      </c>
      <c r="C246" s="22">
        <v>200</v>
      </c>
      <c r="D246" s="22">
        <v>3</v>
      </c>
      <c r="E246" s="22">
        <f t="shared" si="24"/>
        <v>600</v>
      </c>
      <c r="F246" s="47" t="s">
        <v>293</v>
      </c>
      <c r="G246" s="22">
        <f t="shared" si="25"/>
        <v>600</v>
      </c>
      <c r="H246" s="23">
        <f t="shared" si="26"/>
        <v>0</v>
      </c>
    </row>
    <row r="247" spans="1:8" ht="12.75">
      <c r="A247" s="13">
        <v>9</v>
      </c>
      <c r="B247" s="70" t="s">
        <v>314</v>
      </c>
      <c r="C247" s="22">
        <v>175</v>
      </c>
      <c r="D247" s="22">
        <v>4</v>
      </c>
      <c r="E247" s="22">
        <f t="shared" si="24"/>
        <v>700</v>
      </c>
      <c r="F247" s="47" t="s">
        <v>293</v>
      </c>
      <c r="G247" s="22">
        <f t="shared" si="25"/>
        <v>700</v>
      </c>
      <c r="H247" s="23">
        <f t="shared" si="26"/>
        <v>0</v>
      </c>
    </row>
    <row r="248" spans="1:8" ht="20.25">
      <c r="A248" s="13">
        <v>10</v>
      </c>
      <c r="B248" s="8" t="s">
        <v>252</v>
      </c>
      <c r="C248" s="22">
        <v>800</v>
      </c>
      <c r="D248" s="22">
        <v>4</v>
      </c>
      <c r="E248" s="22">
        <f t="shared" si="24"/>
        <v>3200</v>
      </c>
      <c r="F248" s="47" t="s">
        <v>293</v>
      </c>
      <c r="G248" s="22">
        <f t="shared" si="25"/>
        <v>3200</v>
      </c>
      <c r="H248" s="23">
        <f t="shared" si="26"/>
        <v>0</v>
      </c>
    </row>
    <row r="249" spans="1:8" ht="12.75">
      <c r="A249" s="13"/>
      <c r="B249" s="4" t="s">
        <v>100</v>
      </c>
      <c r="C249" s="41">
        <f>SUM(C239:C248)</f>
        <v>4175</v>
      </c>
      <c r="D249" s="30"/>
      <c r="E249" s="41">
        <f>SUM(E239:E248)</f>
        <v>17550</v>
      </c>
      <c r="F249" s="18"/>
      <c r="G249" s="41">
        <f>SUM(G238:G248)</f>
        <v>15530</v>
      </c>
      <c r="H249" s="42">
        <f>SUM(H238:H248)</f>
        <v>2020</v>
      </c>
    </row>
    <row r="252" spans="1:8" ht="12.75">
      <c r="A252" s="129" t="s">
        <v>139</v>
      </c>
      <c r="B252" s="130"/>
      <c r="C252" s="26"/>
      <c r="D252" s="26"/>
      <c r="E252" s="26"/>
      <c r="F252" s="21"/>
      <c r="G252" s="26"/>
      <c r="H252" s="27"/>
    </row>
    <row r="253" spans="1:8" ht="12.75">
      <c r="A253" s="13">
        <v>1</v>
      </c>
      <c r="B253" s="1" t="s">
        <v>25</v>
      </c>
      <c r="C253" s="22">
        <v>475</v>
      </c>
      <c r="D253" s="22">
        <v>4</v>
      </c>
      <c r="E253" s="22">
        <f>PRODUCT(C253,D253)</f>
        <v>1900</v>
      </c>
      <c r="F253" s="44" t="s">
        <v>294</v>
      </c>
      <c r="G253" s="22">
        <f>IF(F253="G",E253,0)</f>
        <v>0</v>
      </c>
      <c r="H253" s="23">
        <f>IF(F253="T",E253,0)</f>
        <v>1900</v>
      </c>
    </row>
    <row r="254" spans="1:8" ht="12.75">
      <c r="A254" s="13">
        <v>2</v>
      </c>
      <c r="B254" s="1" t="s">
        <v>140</v>
      </c>
      <c r="C254" s="22">
        <v>230</v>
      </c>
      <c r="D254" s="22">
        <v>3.5</v>
      </c>
      <c r="E254" s="22">
        <f aca="true" t="shared" si="27" ref="E254:E273">PRODUCT(C254,D254)</f>
        <v>805</v>
      </c>
      <c r="F254" s="44" t="s">
        <v>294</v>
      </c>
      <c r="G254" s="22">
        <f aca="true" t="shared" si="28" ref="G254:G273">IF(F254="G",E254,0)</f>
        <v>0</v>
      </c>
      <c r="H254" s="23">
        <f aca="true" t="shared" si="29" ref="H254:H273">IF(F254="T",E254,0)</f>
        <v>805</v>
      </c>
    </row>
    <row r="255" spans="1:8" ht="20.25">
      <c r="A255" s="13">
        <v>3</v>
      </c>
      <c r="B255" s="1" t="s">
        <v>248</v>
      </c>
      <c r="C255" s="22">
        <v>150</v>
      </c>
      <c r="D255" s="22">
        <v>6</v>
      </c>
      <c r="E255" s="22">
        <f t="shared" si="27"/>
        <v>900</v>
      </c>
      <c r="F255" s="44" t="s">
        <v>294</v>
      </c>
      <c r="G255" s="22">
        <f t="shared" si="28"/>
        <v>0</v>
      </c>
      <c r="H255" s="23">
        <f t="shared" si="29"/>
        <v>900</v>
      </c>
    </row>
    <row r="256" spans="1:8" ht="12.75">
      <c r="A256" s="13">
        <v>4</v>
      </c>
      <c r="B256" s="1" t="s">
        <v>111</v>
      </c>
      <c r="C256" s="22">
        <v>500</v>
      </c>
      <c r="D256" s="22">
        <v>4.5</v>
      </c>
      <c r="E256" s="22">
        <f t="shared" si="27"/>
        <v>2250</v>
      </c>
      <c r="F256" s="47" t="s">
        <v>293</v>
      </c>
      <c r="G256" s="22">
        <f t="shared" si="28"/>
        <v>2250</v>
      </c>
      <c r="H256" s="23">
        <f t="shared" si="29"/>
        <v>0</v>
      </c>
    </row>
    <row r="257" spans="1:8" ht="12.75">
      <c r="A257" s="13">
        <v>5</v>
      </c>
      <c r="B257" s="1" t="s">
        <v>141</v>
      </c>
      <c r="C257" s="22">
        <v>597</v>
      </c>
      <c r="D257" s="22">
        <v>4.5</v>
      </c>
      <c r="E257" s="22">
        <f t="shared" si="27"/>
        <v>2686.5</v>
      </c>
      <c r="F257" s="47" t="s">
        <v>293</v>
      </c>
      <c r="G257" s="22">
        <f t="shared" si="28"/>
        <v>2686.5</v>
      </c>
      <c r="H257" s="23">
        <f t="shared" si="29"/>
        <v>0</v>
      </c>
    </row>
    <row r="258" spans="1:8" ht="12.75">
      <c r="A258" s="13">
        <v>6</v>
      </c>
      <c r="B258" s="1" t="s">
        <v>63</v>
      </c>
      <c r="C258" s="22">
        <v>314</v>
      </c>
      <c r="D258" s="22">
        <v>4</v>
      </c>
      <c r="E258" s="22">
        <f t="shared" si="27"/>
        <v>1256</v>
      </c>
      <c r="F258" s="47" t="s">
        <v>293</v>
      </c>
      <c r="G258" s="22">
        <f t="shared" si="28"/>
        <v>1256</v>
      </c>
      <c r="H258" s="23">
        <f t="shared" si="29"/>
        <v>0</v>
      </c>
    </row>
    <row r="259" spans="1:8" ht="12.75">
      <c r="A259" s="13">
        <v>7</v>
      </c>
      <c r="B259" s="1" t="s">
        <v>142</v>
      </c>
      <c r="C259" s="22">
        <v>280</v>
      </c>
      <c r="D259" s="22">
        <v>4</v>
      </c>
      <c r="E259" s="22">
        <f t="shared" si="27"/>
        <v>1120</v>
      </c>
      <c r="F259" s="47" t="s">
        <v>293</v>
      </c>
      <c r="G259" s="22">
        <f t="shared" si="28"/>
        <v>1120</v>
      </c>
      <c r="H259" s="23">
        <f t="shared" si="29"/>
        <v>0</v>
      </c>
    </row>
    <row r="260" spans="1:8" ht="12.75">
      <c r="A260" s="13">
        <v>8</v>
      </c>
      <c r="B260" s="1" t="s">
        <v>143</v>
      </c>
      <c r="C260" s="22">
        <v>200</v>
      </c>
      <c r="D260" s="22">
        <v>4</v>
      </c>
      <c r="E260" s="22">
        <f t="shared" si="27"/>
        <v>800</v>
      </c>
      <c r="F260" s="44" t="s">
        <v>294</v>
      </c>
      <c r="G260" s="22">
        <f t="shared" si="28"/>
        <v>0</v>
      </c>
      <c r="H260" s="23">
        <f t="shared" si="29"/>
        <v>800</v>
      </c>
    </row>
    <row r="261" spans="1:8" ht="12.75">
      <c r="A261" s="13">
        <v>9</v>
      </c>
      <c r="B261" s="1" t="s">
        <v>144</v>
      </c>
      <c r="C261" s="22">
        <v>70</v>
      </c>
      <c r="D261" s="22">
        <v>3</v>
      </c>
      <c r="E261" s="22">
        <f t="shared" si="27"/>
        <v>210</v>
      </c>
      <c r="F261" s="47" t="s">
        <v>293</v>
      </c>
      <c r="G261" s="22">
        <f t="shared" si="28"/>
        <v>210</v>
      </c>
      <c r="H261" s="23">
        <f t="shared" si="29"/>
        <v>0</v>
      </c>
    </row>
    <row r="262" spans="1:8" ht="12.75">
      <c r="A262" s="13">
        <v>10</v>
      </c>
      <c r="B262" s="1" t="s">
        <v>145</v>
      </c>
      <c r="C262" s="22">
        <v>287</v>
      </c>
      <c r="D262" s="22">
        <v>4</v>
      </c>
      <c r="E262" s="22">
        <f t="shared" si="27"/>
        <v>1148</v>
      </c>
      <c r="F262" s="47" t="s">
        <v>293</v>
      </c>
      <c r="G262" s="22">
        <f t="shared" si="28"/>
        <v>1148</v>
      </c>
      <c r="H262" s="23">
        <f t="shared" si="29"/>
        <v>0</v>
      </c>
    </row>
    <row r="263" spans="1:8" ht="12.75">
      <c r="A263" s="13">
        <v>11</v>
      </c>
      <c r="B263" s="1" t="s">
        <v>76</v>
      </c>
      <c r="C263" s="22">
        <v>588</v>
      </c>
      <c r="D263" s="22">
        <v>4</v>
      </c>
      <c r="E263" s="22">
        <f t="shared" si="27"/>
        <v>2352</v>
      </c>
      <c r="F263" s="47" t="s">
        <v>293</v>
      </c>
      <c r="G263" s="22">
        <f t="shared" si="28"/>
        <v>2352</v>
      </c>
      <c r="H263" s="23">
        <f t="shared" si="29"/>
        <v>0</v>
      </c>
    </row>
    <row r="264" spans="1:8" ht="12.75">
      <c r="A264" s="13">
        <v>12</v>
      </c>
      <c r="B264" s="1" t="s">
        <v>109</v>
      </c>
      <c r="C264" s="22">
        <v>101</v>
      </c>
      <c r="D264" s="22">
        <v>3.5</v>
      </c>
      <c r="E264" s="22">
        <f t="shared" si="27"/>
        <v>353.5</v>
      </c>
      <c r="F264" s="44" t="s">
        <v>294</v>
      </c>
      <c r="G264" s="22">
        <f t="shared" si="28"/>
        <v>0</v>
      </c>
      <c r="H264" s="23">
        <f t="shared" si="29"/>
        <v>353.5</v>
      </c>
    </row>
    <row r="265" spans="1:8" ht="12.75">
      <c r="A265" s="13">
        <v>13</v>
      </c>
      <c r="B265" s="1" t="s">
        <v>59</v>
      </c>
      <c r="C265" s="22">
        <v>687</v>
      </c>
      <c r="D265" s="22">
        <v>4</v>
      </c>
      <c r="E265" s="22">
        <f t="shared" si="27"/>
        <v>2748</v>
      </c>
      <c r="F265" s="44" t="s">
        <v>294</v>
      </c>
      <c r="G265" s="22">
        <f t="shared" si="28"/>
        <v>0</v>
      </c>
      <c r="H265" s="23">
        <f t="shared" si="29"/>
        <v>2748</v>
      </c>
    </row>
    <row r="266" spans="1:8" ht="12.75">
      <c r="A266" s="13">
        <v>14</v>
      </c>
      <c r="B266" s="1" t="s">
        <v>146</v>
      </c>
      <c r="C266" s="22">
        <v>202</v>
      </c>
      <c r="D266" s="22">
        <v>4</v>
      </c>
      <c r="E266" s="22">
        <f t="shared" si="27"/>
        <v>808</v>
      </c>
      <c r="F266" s="44" t="s">
        <v>294</v>
      </c>
      <c r="G266" s="22">
        <f t="shared" si="28"/>
        <v>0</v>
      </c>
      <c r="H266" s="23">
        <f t="shared" si="29"/>
        <v>808</v>
      </c>
    </row>
    <row r="267" spans="1:8" ht="12.75">
      <c r="A267" s="13">
        <v>15</v>
      </c>
      <c r="B267" s="1" t="s">
        <v>45</v>
      </c>
      <c r="C267" s="22">
        <v>500</v>
      </c>
      <c r="D267" s="24">
        <v>4</v>
      </c>
      <c r="E267" s="22">
        <f t="shared" si="27"/>
        <v>2000</v>
      </c>
      <c r="F267" s="73" t="s">
        <v>293</v>
      </c>
      <c r="G267" s="22">
        <f t="shared" si="28"/>
        <v>2000</v>
      </c>
      <c r="H267" s="23">
        <f t="shared" si="29"/>
        <v>0</v>
      </c>
    </row>
    <row r="268" spans="1:8" ht="12.75">
      <c r="A268" s="13">
        <v>16</v>
      </c>
      <c r="B268" s="1" t="s">
        <v>45</v>
      </c>
      <c r="C268" s="33">
        <v>1187</v>
      </c>
      <c r="D268" s="33">
        <v>4</v>
      </c>
      <c r="E268" s="33">
        <f t="shared" si="27"/>
        <v>4748</v>
      </c>
      <c r="F268" s="47" t="s">
        <v>294</v>
      </c>
      <c r="G268" s="22">
        <f t="shared" si="28"/>
        <v>0</v>
      </c>
      <c r="H268" s="23">
        <f t="shared" si="29"/>
        <v>4748</v>
      </c>
    </row>
    <row r="269" spans="1:8" ht="12.75">
      <c r="A269" s="13">
        <v>17</v>
      </c>
      <c r="B269" s="1" t="s">
        <v>341</v>
      </c>
      <c r="C269" s="33">
        <v>177</v>
      </c>
      <c r="D269" s="33">
        <v>4</v>
      </c>
      <c r="E269" s="33">
        <f t="shared" si="27"/>
        <v>708</v>
      </c>
      <c r="F269" s="47" t="s">
        <v>293</v>
      </c>
      <c r="G269" s="22">
        <f t="shared" si="28"/>
        <v>708</v>
      </c>
      <c r="H269" s="23">
        <f t="shared" si="29"/>
        <v>0</v>
      </c>
    </row>
    <row r="270" spans="1:8" ht="20.25">
      <c r="A270" s="13">
        <v>18</v>
      </c>
      <c r="B270" s="1" t="s">
        <v>286</v>
      </c>
      <c r="C270" s="22">
        <v>422</v>
      </c>
      <c r="D270" s="22">
        <v>4</v>
      </c>
      <c r="E270" s="22">
        <f t="shared" si="27"/>
        <v>1688</v>
      </c>
      <c r="F270" s="47" t="s">
        <v>293</v>
      </c>
      <c r="G270" s="22">
        <f t="shared" si="28"/>
        <v>1688</v>
      </c>
      <c r="H270" s="23">
        <f t="shared" si="29"/>
        <v>0</v>
      </c>
    </row>
    <row r="271" spans="1:8" ht="12.75">
      <c r="A271" s="13">
        <v>19</v>
      </c>
      <c r="B271" s="1" t="s">
        <v>202</v>
      </c>
      <c r="C271" s="33">
        <v>295</v>
      </c>
      <c r="D271" s="33">
        <v>5</v>
      </c>
      <c r="E271" s="33">
        <f t="shared" si="27"/>
        <v>1475</v>
      </c>
      <c r="F271" s="47" t="s">
        <v>322</v>
      </c>
      <c r="G271" s="22">
        <f t="shared" si="28"/>
        <v>1475</v>
      </c>
      <c r="H271" s="23"/>
    </row>
    <row r="272" spans="1:8" ht="12.75">
      <c r="A272" s="13">
        <v>20</v>
      </c>
      <c r="B272" s="1" t="s">
        <v>328</v>
      </c>
      <c r="C272" s="33">
        <v>430</v>
      </c>
      <c r="D272" s="33">
        <v>5</v>
      </c>
      <c r="E272" s="33">
        <f t="shared" si="27"/>
        <v>2150</v>
      </c>
      <c r="F272" s="47" t="s">
        <v>293</v>
      </c>
      <c r="G272" s="22">
        <f t="shared" si="28"/>
        <v>2150</v>
      </c>
      <c r="H272" s="23"/>
    </row>
    <row r="273" spans="1:8" ht="12.75">
      <c r="A273" s="13">
        <v>21</v>
      </c>
      <c r="B273" s="1" t="s">
        <v>340</v>
      </c>
      <c r="C273" s="33">
        <v>300</v>
      </c>
      <c r="D273" s="33">
        <v>4</v>
      </c>
      <c r="E273" s="33">
        <f t="shared" si="27"/>
        <v>1200</v>
      </c>
      <c r="F273" s="47" t="s">
        <v>293</v>
      </c>
      <c r="G273" s="22">
        <f t="shared" si="28"/>
        <v>1200</v>
      </c>
      <c r="H273" s="23">
        <f t="shared" si="29"/>
        <v>0</v>
      </c>
    </row>
    <row r="274" spans="1:8" ht="12.75">
      <c r="A274" s="13"/>
      <c r="B274" s="4" t="s">
        <v>100</v>
      </c>
      <c r="C274" s="41">
        <f>SUM(C253:C273)</f>
        <v>7992</v>
      </c>
      <c r="D274" s="30"/>
      <c r="E274" s="41">
        <f>SUM(E253:E273)</f>
        <v>33306</v>
      </c>
      <c r="F274" s="18"/>
      <c r="G274" s="41">
        <f>SUM(G253:G273)</f>
        <v>20243.5</v>
      </c>
      <c r="H274" s="42">
        <f>SUM(H253:H273)</f>
        <v>13062.5</v>
      </c>
    </row>
    <row r="276" ht="13.5" thickBot="1"/>
    <row r="277" spans="1:8" ht="12.75">
      <c r="A277" s="139" t="s">
        <v>0</v>
      </c>
      <c r="B277" s="134" t="s">
        <v>1</v>
      </c>
      <c r="C277" s="134" t="s">
        <v>296</v>
      </c>
      <c r="D277" s="134" t="s">
        <v>297</v>
      </c>
      <c r="E277" s="142" t="s">
        <v>299</v>
      </c>
      <c r="F277" s="134" t="s">
        <v>298</v>
      </c>
      <c r="G277" s="132" t="s">
        <v>295</v>
      </c>
      <c r="H277" s="133"/>
    </row>
    <row r="278" spans="1:8" ht="15.75">
      <c r="A278" s="140"/>
      <c r="B278" s="141"/>
      <c r="C278" s="141"/>
      <c r="D278" s="141"/>
      <c r="E278" s="143"/>
      <c r="F278" s="141"/>
      <c r="G278" s="9" t="s">
        <v>300</v>
      </c>
      <c r="H278" s="10" t="s">
        <v>301</v>
      </c>
    </row>
    <row r="279" spans="1:8" ht="12.75">
      <c r="A279" s="100" t="s">
        <v>101</v>
      </c>
      <c r="B279" s="101"/>
      <c r="C279" s="75"/>
      <c r="D279" s="75"/>
      <c r="E279" s="75"/>
      <c r="F279" s="75"/>
      <c r="G279" s="75"/>
      <c r="H279" s="76"/>
    </row>
    <row r="280" spans="1:8" ht="12.75">
      <c r="A280" s="13">
        <v>1</v>
      </c>
      <c r="B280" s="1" t="s">
        <v>63</v>
      </c>
      <c r="C280" s="22">
        <v>127</v>
      </c>
      <c r="D280" s="22">
        <v>4</v>
      </c>
      <c r="E280" s="22">
        <f aca="true" t="shared" si="30" ref="E280:E298">PRODUCT(C280,D280)</f>
        <v>508</v>
      </c>
      <c r="F280" s="46" t="s">
        <v>293</v>
      </c>
      <c r="G280" s="22">
        <f aca="true" t="shared" si="31" ref="G280:G299">IF(F280="G",E280,0)</f>
        <v>508</v>
      </c>
      <c r="H280" s="23">
        <f aca="true" t="shared" si="32" ref="H280:H299">IF(F280="T",E280,0)</f>
        <v>0</v>
      </c>
    </row>
    <row r="281" spans="1:8" ht="12.75">
      <c r="A281" s="13">
        <v>2</v>
      </c>
      <c r="B281" s="1" t="s">
        <v>103</v>
      </c>
      <c r="C281" s="22">
        <v>549</v>
      </c>
      <c r="D281" s="22">
        <v>5</v>
      </c>
      <c r="E281" s="22">
        <f t="shared" si="30"/>
        <v>2745</v>
      </c>
      <c r="F281" s="46" t="s">
        <v>293</v>
      </c>
      <c r="G281" s="22">
        <f t="shared" si="31"/>
        <v>2745</v>
      </c>
      <c r="H281" s="23">
        <f t="shared" si="32"/>
        <v>0</v>
      </c>
    </row>
    <row r="282" spans="1:8" ht="12.75">
      <c r="A282" s="13">
        <v>3</v>
      </c>
      <c r="B282" s="1" t="s">
        <v>45</v>
      </c>
      <c r="C282" s="22">
        <v>230</v>
      </c>
      <c r="D282" s="22">
        <v>3.5</v>
      </c>
      <c r="E282" s="22">
        <f t="shared" si="30"/>
        <v>805</v>
      </c>
      <c r="F282" s="43" t="s">
        <v>294</v>
      </c>
      <c r="G282" s="22">
        <f t="shared" si="31"/>
        <v>0</v>
      </c>
      <c r="H282" s="23">
        <f t="shared" si="32"/>
        <v>805</v>
      </c>
    </row>
    <row r="283" spans="1:8" ht="12.75">
      <c r="A283" s="13">
        <v>4</v>
      </c>
      <c r="B283" s="1" t="s">
        <v>104</v>
      </c>
      <c r="C283" s="22">
        <v>199</v>
      </c>
      <c r="D283" s="22">
        <v>5</v>
      </c>
      <c r="E283" s="22">
        <f t="shared" si="30"/>
        <v>995</v>
      </c>
      <c r="F283" s="46" t="s">
        <v>293</v>
      </c>
      <c r="G283" s="22">
        <f t="shared" si="31"/>
        <v>995</v>
      </c>
      <c r="H283" s="23">
        <f t="shared" si="32"/>
        <v>0</v>
      </c>
    </row>
    <row r="284" spans="1:8" ht="12.75">
      <c r="A284" s="13">
        <v>5</v>
      </c>
      <c r="B284" s="1" t="s">
        <v>22</v>
      </c>
      <c r="C284" s="22">
        <v>318</v>
      </c>
      <c r="D284" s="22">
        <v>4</v>
      </c>
      <c r="E284" s="22">
        <f t="shared" si="30"/>
        <v>1272</v>
      </c>
      <c r="F284" s="46" t="s">
        <v>293</v>
      </c>
      <c r="G284" s="22">
        <f t="shared" si="31"/>
        <v>1272</v>
      </c>
      <c r="H284" s="23">
        <f t="shared" si="32"/>
        <v>0</v>
      </c>
    </row>
    <row r="285" spans="1:8" ht="12.75">
      <c r="A285" s="13">
        <v>6</v>
      </c>
      <c r="B285" s="1" t="s">
        <v>93</v>
      </c>
      <c r="C285" s="22">
        <v>366</v>
      </c>
      <c r="D285" s="22">
        <v>4</v>
      </c>
      <c r="E285" s="22">
        <f t="shared" si="30"/>
        <v>1464</v>
      </c>
      <c r="F285" s="71" t="s">
        <v>294</v>
      </c>
      <c r="G285" s="22">
        <f t="shared" si="31"/>
        <v>0</v>
      </c>
      <c r="H285" s="23">
        <f t="shared" si="32"/>
        <v>1464</v>
      </c>
    </row>
    <row r="286" spans="1:8" ht="12.75">
      <c r="A286" s="13">
        <v>7</v>
      </c>
      <c r="B286" s="1" t="s">
        <v>105</v>
      </c>
      <c r="C286" s="22">
        <v>193</v>
      </c>
      <c r="D286" s="22">
        <v>4</v>
      </c>
      <c r="E286" s="22">
        <f t="shared" si="30"/>
        <v>772</v>
      </c>
      <c r="F286" s="43" t="s">
        <v>294</v>
      </c>
      <c r="G286" s="22">
        <f t="shared" si="31"/>
        <v>0</v>
      </c>
      <c r="H286" s="23">
        <f t="shared" si="32"/>
        <v>772</v>
      </c>
    </row>
    <row r="287" spans="1:8" ht="12.75">
      <c r="A287" s="13">
        <v>8</v>
      </c>
      <c r="B287" s="1" t="s">
        <v>236</v>
      </c>
      <c r="C287" s="22">
        <v>90</v>
      </c>
      <c r="D287" s="22">
        <v>4</v>
      </c>
      <c r="E287" s="22">
        <v>360</v>
      </c>
      <c r="F287" s="46" t="s">
        <v>293</v>
      </c>
      <c r="G287" s="22">
        <f t="shared" si="31"/>
        <v>360</v>
      </c>
      <c r="H287" s="23">
        <f t="shared" si="32"/>
        <v>0</v>
      </c>
    </row>
    <row r="288" spans="1:8" ht="20.25">
      <c r="A288" s="13">
        <v>9</v>
      </c>
      <c r="B288" s="1" t="s">
        <v>106</v>
      </c>
      <c r="C288" s="22">
        <v>210</v>
      </c>
      <c r="D288" s="22">
        <v>4</v>
      </c>
      <c r="E288" s="22">
        <f t="shared" si="30"/>
        <v>840</v>
      </c>
      <c r="F288" s="46" t="s">
        <v>293</v>
      </c>
      <c r="G288" s="22">
        <f t="shared" si="31"/>
        <v>840</v>
      </c>
      <c r="H288" s="23">
        <f t="shared" si="32"/>
        <v>0</v>
      </c>
    </row>
    <row r="289" spans="1:8" ht="12.75">
      <c r="A289" s="13">
        <v>10</v>
      </c>
      <c r="B289" s="1" t="s">
        <v>53</v>
      </c>
      <c r="C289" s="22">
        <v>507</v>
      </c>
      <c r="D289" s="22">
        <v>4.5</v>
      </c>
      <c r="E289" s="22">
        <f t="shared" si="30"/>
        <v>2281.5</v>
      </c>
      <c r="F289" s="43" t="s">
        <v>294</v>
      </c>
      <c r="G289" s="22">
        <f t="shared" si="31"/>
        <v>0</v>
      </c>
      <c r="H289" s="23">
        <f t="shared" si="32"/>
        <v>2281.5</v>
      </c>
    </row>
    <row r="290" spans="1:8" ht="12.75">
      <c r="A290" s="13">
        <v>11</v>
      </c>
      <c r="B290" s="1" t="s">
        <v>107</v>
      </c>
      <c r="C290" s="22">
        <v>267</v>
      </c>
      <c r="D290" s="22">
        <v>3.5</v>
      </c>
      <c r="E290" s="22">
        <f t="shared" si="30"/>
        <v>934.5</v>
      </c>
      <c r="F290" s="43" t="s">
        <v>294</v>
      </c>
      <c r="G290" s="22">
        <f t="shared" si="31"/>
        <v>0</v>
      </c>
      <c r="H290" s="23">
        <f t="shared" si="32"/>
        <v>934.5</v>
      </c>
    </row>
    <row r="291" spans="1:8" ht="12.75">
      <c r="A291" s="13">
        <v>12</v>
      </c>
      <c r="B291" s="1" t="s">
        <v>25</v>
      </c>
      <c r="C291" s="22">
        <v>463</v>
      </c>
      <c r="D291" s="22">
        <v>3.5</v>
      </c>
      <c r="E291" s="22">
        <f t="shared" si="30"/>
        <v>1620.5</v>
      </c>
      <c r="F291" s="43" t="s">
        <v>294</v>
      </c>
      <c r="G291" s="22">
        <f t="shared" si="31"/>
        <v>0</v>
      </c>
      <c r="H291" s="23">
        <f t="shared" si="32"/>
        <v>1620.5</v>
      </c>
    </row>
    <row r="292" spans="1:8" ht="12.75">
      <c r="A292" s="13">
        <v>13</v>
      </c>
      <c r="B292" s="1" t="s">
        <v>94</v>
      </c>
      <c r="C292" s="22">
        <v>956</v>
      </c>
      <c r="D292" s="22">
        <v>4</v>
      </c>
      <c r="E292" s="22">
        <f t="shared" si="30"/>
        <v>3824</v>
      </c>
      <c r="F292" s="43" t="s">
        <v>294</v>
      </c>
      <c r="G292" s="22">
        <f t="shared" si="31"/>
        <v>0</v>
      </c>
      <c r="H292" s="23">
        <f t="shared" si="32"/>
        <v>3824</v>
      </c>
    </row>
    <row r="293" spans="1:8" ht="12.75">
      <c r="A293" s="13">
        <v>14</v>
      </c>
      <c r="B293" s="1" t="s">
        <v>59</v>
      </c>
      <c r="C293" s="22">
        <v>700</v>
      </c>
      <c r="D293" s="22">
        <v>4</v>
      </c>
      <c r="E293" s="22">
        <f t="shared" si="30"/>
        <v>2800</v>
      </c>
      <c r="F293" s="46" t="s">
        <v>293</v>
      </c>
      <c r="G293" s="22">
        <f t="shared" si="31"/>
        <v>2800</v>
      </c>
      <c r="H293" s="23">
        <f t="shared" si="32"/>
        <v>0</v>
      </c>
    </row>
    <row r="294" spans="1:8" ht="12.75">
      <c r="A294" s="13">
        <v>15</v>
      </c>
      <c r="B294" s="1" t="s">
        <v>118</v>
      </c>
      <c r="C294" s="22">
        <v>193</v>
      </c>
      <c r="D294" s="22">
        <v>4</v>
      </c>
      <c r="E294" s="22">
        <v>772</v>
      </c>
      <c r="F294" s="46" t="s">
        <v>293</v>
      </c>
      <c r="G294" s="22">
        <f t="shared" si="31"/>
        <v>772</v>
      </c>
      <c r="H294" s="23">
        <f t="shared" si="32"/>
        <v>0</v>
      </c>
    </row>
    <row r="295" spans="1:8" ht="12.75">
      <c r="A295" s="13">
        <v>16</v>
      </c>
      <c r="B295" s="1" t="s">
        <v>108</v>
      </c>
      <c r="C295" s="22">
        <v>420</v>
      </c>
      <c r="D295" s="22">
        <v>4.5</v>
      </c>
      <c r="E295" s="22">
        <f t="shared" si="30"/>
        <v>1890</v>
      </c>
      <c r="F295" s="43" t="s">
        <v>294</v>
      </c>
      <c r="G295" s="22">
        <f t="shared" si="31"/>
        <v>0</v>
      </c>
      <c r="H295" s="23">
        <f t="shared" si="32"/>
        <v>1890</v>
      </c>
    </row>
    <row r="296" spans="1:8" ht="12.75">
      <c r="A296" s="13">
        <v>17</v>
      </c>
      <c r="B296" s="1" t="s">
        <v>109</v>
      </c>
      <c r="C296" s="22">
        <v>311</v>
      </c>
      <c r="D296" s="22">
        <v>3.5</v>
      </c>
      <c r="E296" s="22">
        <f t="shared" si="30"/>
        <v>1088.5</v>
      </c>
      <c r="F296" s="43" t="s">
        <v>294</v>
      </c>
      <c r="G296" s="22">
        <f t="shared" si="31"/>
        <v>0</v>
      </c>
      <c r="H296" s="23">
        <f t="shared" si="32"/>
        <v>1088.5</v>
      </c>
    </row>
    <row r="297" spans="1:8" ht="12.75">
      <c r="A297" s="13">
        <v>18</v>
      </c>
      <c r="B297" s="1" t="s">
        <v>110</v>
      </c>
      <c r="C297" s="22">
        <v>140</v>
      </c>
      <c r="D297" s="22">
        <v>3</v>
      </c>
      <c r="E297" s="22">
        <f t="shared" si="30"/>
        <v>420</v>
      </c>
      <c r="F297" s="46" t="s">
        <v>293</v>
      </c>
      <c r="G297" s="22">
        <f t="shared" si="31"/>
        <v>420</v>
      </c>
      <c r="H297" s="23">
        <f t="shared" si="32"/>
        <v>0</v>
      </c>
    </row>
    <row r="298" spans="1:8" ht="12.75">
      <c r="A298" s="13">
        <v>19</v>
      </c>
      <c r="B298" s="1" t="s">
        <v>111</v>
      </c>
      <c r="C298" s="22">
        <v>140</v>
      </c>
      <c r="D298" s="22">
        <v>3.5</v>
      </c>
      <c r="E298" s="22">
        <f t="shared" si="30"/>
        <v>490</v>
      </c>
      <c r="F298" s="46" t="s">
        <v>293</v>
      </c>
      <c r="G298" s="22">
        <f t="shared" si="31"/>
        <v>490</v>
      </c>
      <c r="H298" s="23">
        <f t="shared" si="32"/>
        <v>0</v>
      </c>
    </row>
    <row r="299" spans="1:8" ht="12.75">
      <c r="A299" s="13">
        <v>20</v>
      </c>
      <c r="B299" s="61" t="s">
        <v>333</v>
      </c>
      <c r="C299" s="33">
        <v>450</v>
      </c>
      <c r="D299" s="33">
        <v>5</v>
      </c>
      <c r="E299" s="33">
        <f>PRODUCT(C299,D299)</f>
        <v>2250</v>
      </c>
      <c r="F299" s="87" t="s">
        <v>294</v>
      </c>
      <c r="G299" s="33">
        <f t="shared" si="31"/>
        <v>0</v>
      </c>
      <c r="H299" s="85">
        <f t="shared" si="32"/>
        <v>2250</v>
      </c>
    </row>
    <row r="300" spans="1:8" ht="12.75">
      <c r="A300" s="13"/>
      <c r="B300" s="4" t="s">
        <v>100</v>
      </c>
      <c r="C300" s="41">
        <f>SUM(C280:C299)</f>
        <v>6829</v>
      </c>
      <c r="D300" s="30"/>
      <c r="E300" s="41">
        <f>SUM(E280:E299)</f>
        <v>28132</v>
      </c>
      <c r="F300" s="19"/>
      <c r="G300" s="41">
        <f>SUM(G280:G299)</f>
        <v>11202</v>
      </c>
      <c r="H300" s="42">
        <f>SUM(H280:H299)</f>
        <v>16930</v>
      </c>
    </row>
    <row r="303" spans="1:8" ht="12.75">
      <c r="A303" s="129" t="s">
        <v>133</v>
      </c>
      <c r="B303" s="130"/>
      <c r="C303" s="26"/>
      <c r="D303" s="26"/>
      <c r="E303" s="26"/>
      <c r="F303" s="21"/>
      <c r="G303" s="26"/>
      <c r="H303" s="27"/>
    </row>
    <row r="304" spans="1:8" ht="12.75">
      <c r="A304" s="72">
        <v>1</v>
      </c>
      <c r="B304" s="102" t="s">
        <v>134</v>
      </c>
      <c r="C304" s="103">
        <v>4246</v>
      </c>
      <c r="D304" s="103">
        <v>4.5</v>
      </c>
      <c r="E304" s="103">
        <f>PRODUCT(C304,D304)</f>
        <v>19107</v>
      </c>
      <c r="F304" s="73" t="s">
        <v>294</v>
      </c>
      <c r="G304" s="103">
        <f>IF(F304="G",E304,0)</f>
        <v>0</v>
      </c>
      <c r="H304" s="104">
        <f>IF(F304="T",E304,0)</f>
        <v>19107</v>
      </c>
    </row>
    <row r="305" spans="1:8" ht="20.25">
      <c r="A305" s="72">
        <v>2</v>
      </c>
      <c r="B305" s="1" t="s">
        <v>244</v>
      </c>
      <c r="C305" s="22">
        <v>900</v>
      </c>
      <c r="D305" s="22">
        <v>4.5</v>
      </c>
      <c r="E305" s="22">
        <f>PRODUCT(C305,D305)</f>
        <v>4050</v>
      </c>
      <c r="F305" s="47" t="s">
        <v>293</v>
      </c>
      <c r="G305" s="22">
        <f>IF(F305="G",E305,0)</f>
        <v>4050</v>
      </c>
      <c r="H305" s="23">
        <f>IF(F305="T",E305,0)</f>
        <v>0</v>
      </c>
    </row>
    <row r="306" spans="1:8" ht="12.75">
      <c r="A306" s="72"/>
      <c r="B306" s="4" t="s">
        <v>100</v>
      </c>
      <c r="C306" s="41">
        <f>SUM(C304:C305)</f>
        <v>5146</v>
      </c>
      <c r="D306" s="30"/>
      <c r="E306" s="41">
        <f>SUM(E304:E305)</f>
        <v>23157</v>
      </c>
      <c r="F306" s="18"/>
      <c r="G306" s="41">
        <f>SUM(G304:G305)</f>
        <v>4050</v>
      </c>
      <c r="H306" s="42">
        <f>SUM(H304:H305)</f>
        <v>19107</v>
      </c>
    </row>
    <row r="309" spans="1:8" ht="12.75">
      <c r="A309" s="129" t="s">
        <v>310</v>
      </c>
      <c r="B309" s="130"/>
      <c r="C309" s="26"/>
      <c r="D309" s="26"/>
      <c r="E309" s="26"/>
      <c r="F309" s="21"/>
      <c r="G309" s="26"/>
      <c r="H309" s="27"/>
    </row>
    <row r="310" spans="1:8" ht="20.25">
      <c r="A310" s="13">
        <v>1</v>
      </c>
      <c r="B310" s="1" t="s">
        <v>138</v>
      </c>
      <c r="C310" s="22">
        <v>850</v>
      </c>
      <c r="D310" s="22">
        <v>3.5</v>
      </c>
      <c r="E310" s="22">
        <f>PRODUCT(C310,D310)</f>
        <v>2975</v>
      </c>
      <c r="F310" s="47" t="s">
        <v>293</v>
      </c>
      <c r="G310" s="22">
        <f>IF(F310="G",E310,0)</f>
        <v>2975</v>
      </c>
      <c r="H310" s="23">
        <f>IF(F310="T",E310,0)</f>
        <v>0</v>
      </c>
    </row>
    <row r="311" spans="1:8" ht="12.75">
      <c r="A311" s="13">
        <v>2</v>
      </c>
      <c r="B311" s="1" t="s">
        <v>214</v>
      </c>
      <c r="C311" s="22">
        <v>2300</v>
      </c>
      <c r="D311" s="22">
        <v>6</v>
      </c>
      <c r="E311" s="22">
        <f>PRODUCT(C311,D311)</f>
        <v>13800</v>
      </c>
      <c r="F311" s="44" t="s">
        <v>294</v>
      </c>
      <c r="G311" s="22">
        <f>IF(F311="G",E311,0)</f>
        <v>0</v>
      </c>
      <c r="H311" s="23">
        <f>IF(F311="T",E311,0)</f>
        <v>13800</v>
      </c>
    </row>
    <row r="312" spans="1:8" ht="12.75">
      <c r="A312" s="114"/>
      <c r="B312" s="115"/>
      <c r="C312" s="36"/>
      <c r="D312" s="36"/>
      <c r="E312" s="36"/>
      <c r="F312" s="116"/>
      <c r="G312" s="36"/>
      <c r="H312" s="37"/>
    </row>
    <row r="313" spans="1:8" ht="12.75">
      <c r="A313" s="63"/>
      <c r="B313" s="64"/>
      <c r="C313" s="62"/>
      <c r="D313" s="62"/>
      <c r="E313" s="62"/>
      <c r="F313" s="65"/>
      <c r="G313" s="62"/>
      <c r="H313" s="66"/>
    </row>
    <row r="314" spans="1:8" ht="12.75">
      <c r="A314" s="97" t="s">
        <v>137</v>
      </c>
      <c r="B314" s="98"/>
      <c r="C314" s="98"/>
      <c r="D314" s="98"/>
      <c r="E314" s="98"/>
      <c r="F314" s="98"/>
      <c r="G314" s="98"/>
      <c r="H314" s="99"/>
    </row>
    <row r="315" spans="1:8" ht="12.75">
      <c r="A315" s="13">
        <v>1</v>
      </c>
      <c r="B315" s="1" t="s">
        <v>247</v>
      </c>
      <c r="C315" s="22">
        <v>237</v>
      </c>
      <c r="D315" s="22">
        <v>4</v>
      </c>
      <c r="E315" s="22">
        <f>PRODUCT(C315,D315)</f>
        <v>948</v>
      </c>
      <c r="F315" s="44" t="s">
        <v>294</v>
      </c>
      <c r="G315" s="22">
        <f>IF(F315="G",E315,0)</f>
        <v>0</v>
      </c>
      <c r="H315" s="23">
        <f>IF(F315="T",E315,0)</f>
        <v>948</v>
      </c>
    </row>
    <row r="316" spans="1:8" ht="12.75">
      <c r="A316" s="13"/>
      <c r="B316" s="4" t="s">
        <v>100</v>
      </c>
      <c r="C316" s="41">
        <f>SUM(C310:C315)</f>
        <v>3387</v>
      </c>
      <c r="D316" s="30"/>
      <c r="E316" s="41">
        <f>SUM(E310:E315)</f>
        <v>17723</v>
      </c>
      <c r="F316" s="18"/>
      <c r="G316" s="41">
        <f>SUM(G310:G315)</f>
        <v>2975</v>
      </c>
      <c r="H316" s="42">
        <f>SUM(H310:H315)</f>
        <v>14748</v>
      </c>
    </row>
    <row r="319" spans="1:8" ht="12.75">
      <c r="A319" s="129" t="s">
        <v>135</v>
      </c>
      <c r="B319" s="130"/>
      <c r="C319" s="26"/>
      <c r="D319" s="26"/>
      <c r="E319" s="26"/>
      <c r="F319" s="21"/>
      <c r="G319" s="26"/>
      <c r="H319" s="27"/>
    </row>
    <row r="320" spans="1:8" ht="12.75">
      <c r="A320" s="13">
        <v>1</v>
      </c>
      <c r="B320" s="7" t="s">
        <v>136</v>
      </c>
      <c r="C320" s="33">
        <v>2200</v>
      </c>
      <c r="D320" s="33">
        <v>5</v>
      </c>
      <c r="E320" s="33">
        <f>PRODUCT(C320,D320)</f>
        <v>11000</v>
      </c>
      <c r="F320" s="44" t="s">
        <v>294</v>
      </c>
      <c r="G320" s="22">
        <f>IF(F320="G",E320,0)</f>
        <v>0</v>
      </c>
      <c r="H320" s="23">
        <f>IF(F320="T",E320,0)</f>
        <v>11000</v>
      </c>
    </row>
    <row r="321" spans="1:8" ht="12.75">
      <c r="A321" s="13">
        <v>2</v>
      </c>
      <c r="B321" s="7" t="s">
        <v>311</v>
      </c>
      <c r="C321" s="33">
        <v>700</v>
      </c>
      <c r="D321" s="33">
        <v>3</v>
      </c>
      <c r="E321" s="33">
        <f>PRODUCT(C321,D321)</f>
        <v>2100</v>
      </c>
      <c r="F321" s="44" t="s">
        <v>294</v>
      </c>
      <c r="G321" s="22">
        <f>IF(F321="G",E321,0)</f>
        <v>0</v>
      </c>
      <c r="H321" s="23">
        <f>IF(F321="T",E321,0)</f>
        <v>2100</v>
      </c>
    </row>
    <row r="322" spans="1:8" ht="20.25">
      <c r="A322" s="13">
        <v>3</v>
      </c>
      <c r="B322" s="7" t="s">
        <v>245</v>
      </c>
      <c r="C322" s="22">
        <v>493</v>
      </c>
      <c r="D322" s="22">
        <v>4</v>
      </c>
      <c r="E322" s="22">
        <f>PRODUCT(C322,D322)</f>
        <v>1972</v>
      </c>
      <c r="F322" s="44" t="s">
        <v>294</v>
      </c>
      <c r="G322" s="22">
        <f>IF(F322="G",E322,0)</f>
        <v>0</v>
      </c>
      <c r="H322" s="23">
        <f>IF(F322="T",E322,0)</f>
        <v>1972</v>
      </c>
    </row>
    <row r="323" spans="1:8" ht="20.25">
      <c r="A323" s="13">
        <v>4</v>
      </c>
      <c r="B323" s="7" t="s">
        <v>285</v>
      </c>
      <c r="C323" s="22">
        <v>2000</v>
      </c>
      <c r="D323" s="22">
        <v>3</v>
      </c>
      <c r="E323" s="22">
        <f>PRODUCT(C323,D323)</f>
        <v>6000</v>
      </c>
      <c r="F323" s="47" t="s">
        <v>293</v>
      </c>
      <c r="G323" s="22">
        <f>IF(F323="G",E323,0)</f>
        <v>6000</v>
      </c>
      <c r="H323" s="23">
        <f>IF(F323="T",E323,0)</f>
        <v>0</v>
      </c>
    </row>
    <row r="324" spans="1:8" ht="12.75">
      <c r="A324" s="13">
        <v>5</v>
      </c>
      <c r="B324" s="7" t="s">
        <v>246</v>
      </c>
      <c r="C324" s="22">
        <v>800</v>
      </c>
      <c r="D324" s="22">
        <v>3</v>
      </c>
      <c r="E324" s="22">
        <f>PRODUCT(C324,D324)</f>
        <v>2400</v>
      </c>
      <c r="F324" s="47" t="s">
        <v>293</v>
      </c>
      <c r="G324" s="22">
        <f>IF(F324="G",E324,0)</f>
        <v>2400</v>
      </c>
      <c r="H324" s="23">
        <f>IF(F324="T",E324,0)</f>
        <v>0</v>
      </c>
    </row>
    <row r="325" spans="1:8" ht="12.75">
      <c r="A325" s="13"/>
      <c r="B325" s="4" t="s">
        <v>100</v>
      </c>
      <c r="C325" s="41">
        <f>SUM(C320:C324)</f>
        <v>6193</v>
      </c>
      <c r="D325" s="30"/>
      <c r="E325" s="41">
        <f>SUM(E320:E324)</f>
        <v>23472</v>
      </c>
      <c r="F325" s="18"/>
      <c r="G325" s="41">
        <f>SUM(G320:G324)</f>
        <v>8400</v>
      </c>
      <c r="H325" s="42">
        <f>SUM(H320:H324)</f>
        <v>15072</v>
      </c>
    </row>
    <row r="328" spans="1:8" ht="12.75">
      <c r="A328" s="129" t="s">
        <v>277</v>
      </c>
      <c r="B328" s="131"/>
      <c r="C328" s="28"/>
      <c r="D328" s="28"/>
      <c r="E328" s="28"/>
      <c r="F328" s="31"/>
      <c r="G328" s="28"/>
      <c r="H328" s="29"/>
    </row>
    <row r="329" spans="1:8" ht="12.75">
      <c r="A329" s="13">
        <v>1</v>
      </c>
      <c r="B329" s="1" t="s">
        <v>166</v>
      </c>
      <c r="C329" s="22">
        <v>406</v>
      </c>
      <c r="D329" s="22">
        <v>4</v>
      </c>
      <c r="E329" s="22">
        <f>PRODUCT(C329,D329)</f>
        <v>1624</v>
      </c>
      <c r="F329" s="47" t="s">
        <v>293</v>
      </c>
      <c r="G329" s="22">
        <f>IF(F329="G",E329,0)</f>
        <v>1624</v>
      </c>
      <c r="H329" s="23">
        <f>IF(F329="T",E329,0)</f>
        <v>0</v>
      </c>
    </row>
    <row r="330" spans="1:8" ht="12.75">
      <c r="A330" s="13">
        <v>2</v>
      </c>
      <c r="B330" s="1" t="s">
        <v>108</v>
      </c>
      <c r="C330" s="22">
        <v>348</v>
      </c>
      <c r="D330" s="22">
        <v>4</v>
      </c>
      <c r="E330" s="22">
        <f>PRODUCT(C330,D330)</f>
        <v>1392</v>
      </c>
      <c r="F330" s="47" t="s">
        <v>293</v>
      </c>
      <c r="G330" s="22">
        <f>IF(F330="G",E330,0)</f>
        <v>1392</v>
      </c>
      <c r="H330" s="23">
        <f>IF(F330="T",E330,0)</f>
        <v>0</v>
      </c>
    </row>
    <row r="331" spans="1:8" ht="12.75">
      <c r="A331" s="13">
        <v>3</v>
      </c>
      <c r="B331" s="1" t="s">
        <v>308</v>
      </c>
      <c r="C331" s="33">
        <v>1750</v>
      </c>
      <c r="D331" s="33">
        <v>3.5</v>
      </c>
      <c r="E331" s="33">
        <f>PRODUCT(C331,D331)</f>
        <v>6125</v>
      </c>
      <c r="F331" s="44" t="s">
        <v>294</v>
      </c>
      <c r="G331" s="22">
        <f>IF(F331="G",E331,0)</f>
        <v>0</v>
      </c>
      <c r="H331" s="23">
        <f>IF(F331="T",E331,0)</f>
        <v>6125</v>
      </c>
    </row>
    <row r="332" spans="1:8" ht="12.75">
      <c r="A332" s="13"/>
      <c r="B332" s="4" t="s">
        <v>100</v>
      </c>
      <c r="C332" s="41">
        <f>SUM(C329:C331)</f>
        <v>2504</v>
      </c>
      <c r="D332" s="30"/>
      <c r="E332" s="41">
        <f>SUM(E329:E331)</f>
        <v>9141</v>
      </c>
      <c r="F332" s="18"/>
      <c r="G332" s="41">
        <f>SUM(G329:G331)</f>
        <v>3016</v>
      </c>
      <c r="H332" s="42">
        <f>SUM(H329:H331)</f>
        <v>6125</v>
      </c>
    </row>
    <row r="334" spans="1:8" ht="13.5">
      <c r="A334" s="117"/>
      <c r="B334" s="118" t="s">
        <v>348</v>
      </c>
      <c r="C334" s="119">
        <f>SUM(C23,C53,C93,C126,C146,C166,C193,C208,C229,C236,C249,C274,C300,C306,C316,C325,C332)</f>
        <v>94872</v>
      </c>
      <c r="D334" s="117"/>
      <c r="E334" s="119">
        <f>SUM(E23,E53,E93,E126,E146,E166,E193,E208,E229,E236,E249,E274,E300,E306,E316,E325,E332)</f>
        <v>406621.1</v>
      </c>
      <c r="F334" s="117"/>
      <c r="G334" s="117"/>
      <c r="H334" s="117"/>
    </row>
  </sheetData>
  <sheetProtection/>
  <mergeCells count="31">
    <mergeCell ref="A5:H5"/>
    <mergeCell ref="A277:A278"/>
    <mergeCell ref="A6:H6"/>
    <mergeCell ref="A55:B55"/>
    <mergeCell ref="D3:D4"/>
    <mergeCell ref="A128:B128"/>
    <mergeCell ref="A149:B149"/>
    <mergeCell ref="A169:B169"/>
    <mergeCell ref="A3:A4"/>
    <mergeCell ref="B3:B4"/>
    <mergeCell ref="C3:C4"/>
    <mergeCell ref="A328:B328"/>
    <mergeCell ref="C277:C278"/>
    <mergeCell ref="D277:D278"/>
    <mergeCell ref="E277:E278"/>
    <mergeCell ref="F277:F278"/>
    <mergeCell ref="E3:E4"/>
    <mergeCell ref="F3:F4"/>
    <mergeCell ref="A303:B303"/>
    <mergeCell ref="A196:B196"/>
    <mergeCell ref="A210:B210"/>
    <mergeCell ref="G277:H277"/>
    <mergeCell ref="B277:B278"/>
    <mergeCell ref="A2:H2"/>
    <mergeCell ref="A1:H1"/>
    <mergeCell ref="A309:B309"/>
    <mergeCell ref="A319:B319"/>
    <mergeCell ref="G3:H3"/>
    <mergeCell ref="A232:B232"/>
    <mergeCell ref="A238:B238"/>
    <mergeCell ref="A252:B2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87">
      <selection activeCell="L199" sqref="L199"/>
    </sheetView>
  </sheetViews>
  <sheetFormatPr defaultColWidth="9.140625" defaultRowHeight="12.75"/>
  <cols>
    <col min="2" max="2" width="21.28125" style="0" customWidth="1"/>
  </cols>
  <sheetData>
    <row r="1" spans="1:8" ht="12.75">
      <c r="A1" s="152" t="s">
        <v>350</v>
      </c>
      <c r="B1" s="152"/>
      <c r="C1" s="152"/>
      <c r="D1" s="152"/>
      <c r="E1" s="152"/>
      <c r="F1" s="152"/>
      <c r="G1" s="152"/>
      <c r="H1" s="152"/>
    </row>
    <row r="2" spans="1:8" ht="12.75">
      <c r="A2" s="154" t="s">
        <v>349</v>
      </c>
      <c r="B2" s="154"/>
      <c r="C2" s="154"/>
      <c r="D2" s="154"/>
      <c r="E2" s="154"/>
      <c r="F2" s="154"/>
      <c r="G2" s="154"/>
      <c r="H2" s="154"/>
    </row>
    <row r="3" spans="1:8" ht="12.75">
      <c r="A3" s="129" t="s">
        <v>167</v>
      </c>
      <c r="B3" s="130"/>
      <c r="C3" s="26"/>
      <c r="D3" s="26"/>
      <c r="E3" s="26"/>
      <c r="F3" s="21"/>
      <c r="G3" s="26"/>
      <c r="H3" s="27"/>
    </row>
    <row r="4" spans="1:8" ht="12.75">
      <c r="A4" s="13">
        <v>1</v>
      </c>
      <c r="B4" s="1" t="s">
        <v>168</v>
      </c>
      <c r="C4" s="22">
        <v>650</v>
      </c>
      <c r="D4" s="22">
        <v>5</v>
      </c>
      <c r="E4" s="22">
        <f>PRODUCT(C4,D4)</f>
        <v>3250</v>
      </c>
      <c r="F4" s="46" t="s">
        <v>293</v>
      </c>
      <c r="G4" s="22">
        <f>IF(F4="G",E4,0)</f>
        <v>3250</v>
      </c>
      <c r="H4" s="23">
        <f>IF(F4="T",E4,0)</f>
        <v>0</v>
      </c>
    </row>
    <row r="5" spans="1:8" ht="12.75">
      <c r="A5" s="13">
        <v>2</v>
      </c>
      <c r="B5" s="1" t="s">
        <v>168</v>
      </c>
      <c r="C5" s="22">
        <v>300</v>
      </c>
      <c r="D5" s="22">
        <v>4</v>
      </c>
      <c r="E5" s="22">
        <f aca="true" t="shared" si="0" ref="E5:E26">PRODUCT(C5,D5)</f>
        <v>1200</v>
      </c>
      <c r="F5" s="43" t="s">
        <v>294</v>
      </c>
      <c r="G5" s="22">
        <f aca="true" t="shared" si="1" ref="G5:G26">IF(F5="G",E5,0)</f>
        <v>0</v>
      </c>
      <c r="H5" s="23">
        <f aca="true" t="shared" si="2" ref="H5:H26">IF(F5="T",E5,0)</f>
        <v>1200</v>
      </c>
    </row>
    <row r="6" spans="1:8" ht="12.75">
      <c r="A6" s="13">
        <v>3</v>
      </c>
      <c r="B6" s="1" t="s">
        <v>169</v>
      </c>
      <c r="C6" s="22">
        <v>1258</v>
      </c>
      <c r="D6" s="22">
        <v>5</v>
      </c>
      <c r="E6" s="22">
        <f t="shared" si="0"/>
        <v>6290</v>
      </c>
      <c r="F6" s="43" t="s">
        <v>294</v>
      </c>
      <c r="G6" s="22">
        <f t="shared" si="1"/>
        <v>0</v>
      </c>
      <c r="H6" s="23">
        <f t="shared" si="2"/>
        <v>6290</v>
      </c>
    </row>
    <row r="7" spans="1:8" ht="20.25">
      <c r="A7" s="72">
        <v>4</v>
      </c>
      <c r="B7" s="102" t="s">
        <v>170</v>
      </c>
      <c r="C7" s="103">
        <v>822</v>
      </c>
      <c r="D7" s="103">
        <v>4</v>
      </c>
      <c r="E7" s="103">
        <f t="shared" si="0"/>
        <v>3288</v>
      </c>
      <c r="F7" s="106" t="s">
        <v>294</v>
      </c>
      <c r="G7" s="103">
        <f t="shared" si="1"/>
        <v>0</v>
      </c>
      <c r="H7" s="104">
        <f t="shared" si="2"/>
        <v>3288</v>
      </c>
    </row>
    <row r="8" spans="1:8" ht="12.75">
      <c r="A8" s="13">
        <v>6</v>
      </c>
      <c r="B8" s="1" t="s">
        <v>171</v>
      </c>
      <c r="C8" s="22">
        <v>340</v>
      </c>
      <c r="D8" s="22">
        <v>4.5</v>
      </c>
      <c r="E8" s="22">
        <f t="shared" si="0"/>
        <v>1530</v>
      </c>
      <c r="F8" s="43" t="s">
        <v>294</v>
      </c>
      <c r="G8" s="22">
        <f t="shared" si="1"/>
        <v>0</v>
      </c>
      <c r="H8" s="23">
        <f t="shared" si="2"/>
        <v>1530</v>
      </c>
    </row>
    <row r="9" spans="1:8" ht="12.75">
      <c r="A9" s="13">
        <v>7</v>
      </c>
      <c r="B9" s="1" t="s">
        <v>172</v>
      </c>
      <c r="C9" s="22">
        <v>375</v>
      </c>
      <c r="D9" s="22">
        <v>4</v>
      </c>
      <c r="E9" s="22">
        <f t="shared" si="0"/>
        <v>1500</v>
      </c>
      <c r="F9" s="46" t="s">
        <v>293</v>
      </c>
      <c r="G9" s="22">
        <f t="shared" si="1"/>
        <v>1500</v>
      </c>
      <c r="H9" s="23">
        <f t="shared" si="2"/>
        <v>0</v>
      </c>
    </row>
    <row r="10" spans="1:8" ht="12.75">
      <c r="A10" s="13">
        <v>8</v>
      </c>
      <c r="B10" s="1" t="s">
        <v>25</v>
      </c>
      <c r="C10" s="22">
        <v>161</v>
      </c>
      <c r="D10" s="22">
        <v>4</v>
      </c>
      <c r="E10" s="22">
        <f t="shared" si="0"/>
        <v>644</v>
      </c>
      <c r="F10" s="71" t="s">
        <v>294</v>
      </c>
      <c r="G10" s="22">
        <f t="shared" si="1"/>
        <v>0</v>
      </c>
      <c r="H10" s="23">
        <f t="shared" si="2"/>
        <v>644</v>
      </c>
    </row>
    <row r="11" spans="1:8" ht="12.75">
      <c r="A11" s="13">
        <v>9</v>
      </c>
      <c r="B11" s="1" t="s">
        <v>63</v>
      </c>
      <c r="C11" s="22">
        <v>211</v>
      </c>
      <c r="D11" s="22">
        <v>3.5</v>
      </c>
      <c r="E11" s="22">
        <f t="shared" si="0"/>
        <v>738.5</v>
      </c>
      <c r="F11" s="43" t="s">
        <v>294</v>
      </c>
      <c r="G11" s="22">
        <f t="shared" si="1"/>
        <v>0</v>
      </c>
      <c r="H11" s="23">
        <f t="shared" si="2"/>
        <v>738.5</v>
      </c>
    </row>
    <row r="12" spans="1:8" ht="12.75">
      <c r="A12" s="13">
        <v>10</v>
      </c>
      <c r="B12" s="1" t="s">
        <v>109</v>
      </c>
      <c r="C12" s="22">
        <v>110</v>
      </c>
      <c r="D12" s="22">
        <v>3</v>
      </c>
      <c r="E12" s="22">
        <f t="shared" si="0"/>
        <v>330</v>
      </c>
      <c r="F12" s="43" t="s">
        <v>294</v>
      </c>
      <c r="G12" s="22">
        <f t="shared" si="1"/>
        <v>0</v>
      </c>
      <c r="H12" s="23">
        <f t="shared" si="2"/>
        <v>330</v>
      </c>
    </row>
    <row r="13" spans="1:8" ht="12.75">
      <c r="A13" s="13">
        <v>11</v>
      </c>
      <c r="B13" s="1" t="s">
        <v>173</v>
      </c>
      <c r="C13" s="22">
        <v>773</v>
      </c>
      <c r="D13" s="22">
        <v>4.5</v>
      </c>
      <c r="E13" s="22">
        <f t="shared" si="0"/>
        <v>3478.5</v>
      </c>
      <c r="F13" s="43" t="s">
        <v>294</v>
      </c>
      <c r="G13" s="22">
        <f t="shared" si="1"/>
        <v>0</v>
      </c>
      <c r="H13" s="23">
        <f t="shared" si="2"/>
        <v>3478.5</v>
      </c>
    </row>
    <row r="14" spans="1:8" ht="12.75">
      <c r="A14" s="13">
        <v>12</v>
      </c>
      <c r="B14" s="1" t="s">
        <v>53</v>
      </c>
      <c r="C14" s="22">
        <v>523</v>
      </c>
      <c r="D14" s="22">
        <v>4</v>
      </c>
      <c r="E14" s="22">
        <f t="shared" si="0"/>
        <v>2092</v>
      </c>
      <c r="F14" s="43" t="s">
        <v>294</v>
      </c>
      <c r="G14" s="22">
        <f t="shared" si="1"/>
        <v>0</v>
      </c>
      <c r="H14" s="23">
        <f t="shared" si="2"/>
        <v>2092</v>
      </c>
    </row>
    <row r="15" spans="1:8" ht="12.75">
      <c r="A15" s="13">
        <v>13</v>
      </c>
      <c r="B15" s="1" t="s">
        <v>118</v>
      </c>
      <c r="C15" s="22">
        <v>101</v>
      </c>
      <c r="D15" s="22">
        <v>4.5</v>
      </c>
      <c r="E15" s="22">
        <f t="shared" si="0"/>
        <v>454.5</v>
      </c>
      <c r="F15" s="46" t="s">
        <v>293</v>
      </c>
      <c r="G15" s="22">
        <f t="shared" si="1"/>
        <v>454.5</v>
      </c>
      <c r="H15" s="23">
        <f t="shared" si="2"/>
        <v>0</v>
      </c>
    </row>
    <row r="16" spans="1:8" ht="12.75">
      <c r="A16" s="13">
        <v>15</v>
      </c>
      <c r="B16" s="1" t="s">
        <v>5</v>
      </c>
      <c r="C16" s="22">
        <v>547</v>
      </c>
      <c r="D16" s="22">
        <v>4</v>
      </c>
      <c r="E16" s="22">
        <f t="shared" si="0"/>
        <v>2188</v>
      </c>
      <c r="F16" s="43" t="s">
        <v>294</v>
      </c>
      <c r="G16" s="22">
        <f t="shared" si="1"/>
        <v>0</v>
      </c>
      <c r="H16" s="23">
        <f t="shared" si="2"/>
        <v>2188</v>
      </c>
    </row>
    <row r="17" spans="1:8" ht="12.75">
      <c r="A17" s="13">
        <v>16</v>
      </c>
      <c r="B17" s="1" t="s">
        <v>59</v>
      </c>
      <c r="C17" s="22">
        <v>280</v>
      </c>
      <c r="D17" s="22">
        <v>4</v>
      </c>
      <c r="E17" s="22">
        <f t="shared" si="0"/>
        <v>1120</v>
      </c>
      <c r="F17" s="46" t="s">
        <v>293</v>
      </c>
      <c r="G17" s="22">
        <f t="shared" si="1"/>
        <v>1120</v>
      </c>
      <c r="H17" s="23">
        <f t="shared" si="2"/>
        <v>0</v>
      </c>
    </row>
    <row r="18" spans="1:8" ht="12.75">
      <c r="A18" s="13">
        <v>17</v>
      </c>
      <c r="B18" s="1" t="s">
        <v>107</v>
      </c>
      <c r="C18" s="22">
        <v>350</v>
      </c>
      <c r="D18" s="22">
        <v>3</v>
      </c>
      <c r="E18" s="22">
        <f t="shared" si="0"/>
        <v>1050</v>
      </c>
      <c r="F18" s="46" t="s">
        <v>293</v>
      </c>
      <c r="G18" s="22">
        <f t="shared" si="1"/>
        <v>1050</v>
      </c>
      <c r="H18" s="23">
        <f t="shared" si="2"/>
        <v>0</v>
      </c>
    </row>
    <row r="19" spans="1:8" ht="12.75">
      <c r="A19" s="13">
        <v>18</v>
      </c>
      <c r="B19" s="1" t="s">
        <v>95</v>
      </c>
      <c r="C19" s="22">
        <v>547</v>
      </c>
      <c r="D19" s="22">
        <v>3.5</v>
      </c>
      <c r="E19" s="22">
        <f t="shared" si="0"/>
        <v>1914.5</v>
      </c>
      <c r="F19" s="43" t="s">
        <v>294</v>
      </c>
      <c r="G19" s="22">
        <f t="shared" si="1"/>
        <v>0</v>
      </c>
      <c r="H19" s="23">
        <f t="shared" si="2"/>
        <v>1914.5</v>
      </c>
    </row>
    <row r="20" spans="1:8" ht="12.75">
      <c r="A20" s="13">
        <v>19</v>
      </c>
      <c r="B20" s="1" t="s">
        <v>42</v>
      </c>
      <c r="C20" s="22">
        <v>368</v>
      </c>
      <c r="D20" s="22">
        <v>4</v>
      </c>
      <c r="E20" s="22">
        <f t="shared" si="0"/>
        <v>1472</v>
      </c>
      <c r="F20" s="46" t="s">
        <v>293</v>
      </c>
      <c r="G20" s="22">
        <f t="shared" si="1"/>
        <v>1472</v>
      </c>
      <c r="H20" s="23">
        <f t="shared" si="2"/>
        <v>0</v>
      </c>
    </row>
    <row r="21" spans="1:8" ht="12.75">
      <c r="A21" s="13">
        <v>20</v>
      </c>
      <c r="B21" s="1" t="s">
        <v>54</v>
      </c>
      <c r="C21" s="22">
        <v>260</v>
      </c>
      <c r="D21" s="22">
        <v>4</v>
      </c>
      <c r="E21" s="22">
        <f t="shared" si="0"/>
        <v>1040</v>
      </c>
      <c r="F21" s="43" t="s">
        <v>294</v>
      </c>
      <c r="G21" s="22">
        <f t="shared" si="1"/>
        <v>0</v>
      </c>
      <c r="H21" s="23">
        <f t="shared" si="2"/>
        <v>1040</v>
      </c>
    </row>
    <row r="22" spans="1:8" ht="12.75">
      <c r="A22" s="13">
        <v>21</v>
      </c>
      <c r="B22" s="1" t="s">
        <v>62</v>
      </c>
      <c r="C22" s="22">
        <v>334</v>
      </c>
      <c r="D22" s="22">
        <v>4</v>
      </c>
      <c r="E22" s="22">
        <f t="shared" si="0"/>
        <v>1336</v>
      </c>
      <c r="F22" s="43" t="s">
        <v>294</v>
      </c>
      <c r="G22" s="22">
        <f t="shared" si="1"/>
        <v>0</v>
      </c>
      <c r="H22" s="23">
        <f t="shared" si="2"/>
        <v>1336</v>
      </c>
    </row>
    <row r="23" spans="1:8" ht="12.75">
      <c r="A23" s="60">
        <v>22</v>
      </c>
      <c r="B23" s="61" t="s">
        <v>334</v>
      </c>
      <c r="C23" s="33">
        <v>240</v>
      </c>
      <c r="D23" s="33">
        <v>6</v>
      </c>
      <c r="E23" s="33">
        <f t="shared" si="0"/>
        <v>1440</v>
      </c>
      <c r="F23" s="87" t="s">
        <v>293</v>
      </c>
      <c r="G23" s="33">
        <f t="shared" si="1"/>
        <v>1440</v>
      </c>
      <c r="H23" s="85">
        <f t="shared" si="2"/>
        <v>0</v>
      </c>
    </row>
    <row r="24" spans="1:8" ht="12.75">
      <c r="A24" s="13">
        <v>23</v>
      </c>
      <c r="B24" s="1" t="s">
        <v>174</v>
      </c>
      <c r="C24" s="22">
        <v>1700</v>
      </c>
      <c r="D24" s="22">
        <v>4</v>
      </c>
      <c r="E24" s="22">
        <f t="shared" si="0"/>
        <v>6800</v>
      </c>
      <c r="F24" s="46" t="s">
        <v>293</v>
      </c>
      <c r="G24" s="22">
        <f t="shared" si="1"/>
        <v>6800</v>
      </c>
      <c r="H24" s="23">
        <f t="shared" si="2"/>
        <v>0</v>
      </c>
    </row>
    <row r="25" spans="1:8" ht="12.75">
      <c r="A25" s="13">
        <v>24</v>
      </c>
      <c r="B25" s="1" t="s">
        <v>194</v>
      </c>
      <c r="C25" s="22">
        <v>371</v>
      </c>
      <c r="D25" s="22">
        <v>4</v>
      </c>
      <c r="E25" s="22">
        <f t="shared" si="0"/>
        <v>1484</v>
      </c>
      <c r="F25" s="46" t="s">
        <v>293</v>
      </c>
      <c r="G25" s="22">
        <f t="shared" si="1"/>
        <v>1484</v>
      </c>
      <c r="H25" s="23">
        <f t="shared" si="2"/>
        <v>0</v>
      </c>
    </row>
    <row r="26" spans="1:8" ht="12.75">
      <c r="A26" s="13">
        <v>25</v>
      </c>
      <c r="B26" s="8" t="s">
        <v>258</v>
      </c>
      <c r="C26" s="22">
        <v>200</v>
      </c>
      <c r="D26" s="22">
        <v>6</v>
      </c>
      <c r="E26" s="22">
        <f t="shared" si="0"/>
        <v>1200</v>
      </c>
      <c r="F26" s="43" t="s">
        <v>294</v>
      </c>
      <c r="G26" s="22">
        <f t="shared" si="1"/>
        <v>0</v>
      </c>
      <c r="H26" s="23">
        <f t="shared" si="2"/>
        <v>1200</v>
      </c>
    </row>
    <row r="27" spans="1:8" ht="12.75">
      <c r="A27" s="13"/>
      <c r="B27" s="4" t="s">
        <v>100</v>
      </c>
      <c r="C27" s="41">
        <f>SUM(C4:C26)</f>
        <v>10821</v>
      </c>
      <c r="D27" s="30"/>
      <c r="E27" s="41">
        <f>SUM(E4:E26)</f>
        <v>45840</v>
      </c>
      <c r="F27" s="19"/>
      <c r="G27" s="41">
        <f>SUM(G4:G26)</f>
        <v>18570.5</v>
      </c>
      <c r="H27" s="42">
        <f>SUM(H4:H26)</f>
        <v>27269.5</v>
      </c>
    </row>
    <row r="28" spans="1:8" ht="12.75">
      <c r="A28" s="15"/>
      <c r="B28" s="11"/>
      <c r="C28" s="24"/>
      <c r="D28" s="24"/>
      <c r="E28" s="24"/>
      <c r="F28" s="20"/>
      <c r="G28" s="24"/>
      <c r="H28" s="25"/>
    </row>
    <row r="29" spans="1:8" ht="12.75">
      <c r="A29" s="129" t="s">
        <v>175</v>
      </c>
      <c r="B29" s="130"/>
      <c r="C29" s="26"/>
      <c r="D29" s="26"/>
      <c r="E29" s="26"/>
      <c r="F29" s="21"/>
      <c r="G29" s="26"/>
      <c r="H29" s="27"/>
    </row>
    <row r="30" spans="1:8" ht="12.75">
      <c r="A30" s="92">
        <v>1</v>
      </c>
      <c r="B30" s="93" t="s">
        <v>176</v>
      </c>
      <c r="C30" s="69">
        <v>2140</v>
      </c>
      <c r="D30" s="69">
        <v>4</v>
      </c>
      <c r="E30" s="69">
        <f>PRODUCT(C30,D30)</f>
        <v>8560</v>
      </c>
      <c r="F30" s="96" t="s">
        <v>294</v>
      </c>
      <c r="G30" s="69">
        <f>IF(F30="G",E30,0)</f>
        <v>0</v>
      </c>
      <c r="H30" s="95">
        <f>IF(F30="T",E30,0)</f>
        <v>8560</v>
      </c>
    </row>
    <row r="31" spans="1:8" ht="12.75">
      <c r="A31" s="13">
        <v>2</v>
      </c>
      <c r="B31" s="1" t="s">
        <v>177</v>
      </c>
      <c r="C31" s="22">
        <v>900</v>
      </c>
      <c r="D31" s="22">
        <v>6</v>
      </c>
      <c r="E31" s="22">
        <f aca="true" t="shared" si="3" ref="E31:E53">PRODUCT(C31,D31)</f>
        <v>5400</v>
      </c>
      <c r="F31" s="43" t="s">
        <v>294</v>
      </c>
      <c r="G31" s="22">
        <f aca="true" t="shared" si="4" ref="G31:G52">IF(F31="G",E31,0)</f>
        <v>0</v>
      </c>
      <c r="H31" s="23">
        <f aca="true" t="shared" si="5" ref="H31:H52">IF(F31="T",E31,0)</f>
        <v>5400</v>
      </c>
    </row>
    <row r="32" spans="1:8" ht="20.25">
      <c r="A32" s="13">
        <v>3</v>
      </c>
      <c r="B32" s="1" t="s">
        <v>343</v>
      </c>
      <c r="C32" s="22">
        <v>75</v>
      </c>
      <c r="D32" s="22">
        <v>4</v>
      </c>
      <c r="E32" s="22">
        <f t="shared" si="3"/>
        <v>300</v>
      </c>
      <c r="F32" s="43" t="s">
        <v>294</v>
      </c>
      <c r="G32" s="22">
        <f t="shared" si="4"/>
        <v>0</v>
      </c>
      <c r="H32" s="23">
        <f t="shared" si="5"/>
        <v>300</v>
      </c>
    </row>
    <row r="33" spans="1:8" ht="12.75">
      <c r="A33" s="13">
        <v>4</v>
      </c>
      <c r="B33" s="1" t="s">
        <v>110</v>
      </c>
      <c r="C33" s="22">
        <v>478</v>
      </c>
      <c r="D33" s="22">
        <v>4</v>
      </c>
      <c r="E33" s="22">
        <f t="shared" si="3"/>
        <v>1912</v>
      </c>
      <c r="F33" s="43" t="s">
        <v>294</v>
      </c>
      <c r="G33" s="22">
        <f t="shared" si="4"/>
        <v>0</v>
      </c>
      <c r="H33" s="23">
        <f t="shared" si="5"/>
        <v>1912</v>
      </c>
    </row>
    <row r="34" spans="1:8" ht="30">
      <c r="A34" s="13">
        <v>5</v>
      </c>
      <c r="B34" s="1" t="s">
        <v>289</v>
      </c>
      <c r="C34" s="22">
        <v>1035</v>
      </c>
      <c r="D34" s="22">
        <v>5</v>
      </c>
      <c r="E34" s="22">
        <f t="shared" si="3"/>
        <v>5175</v>
      </c>
      <c r="F34" s="43" t="s">
        <v>294</v>
      </c>
      <c r="G34" s="22">
        <f t="shared" si="4"/>
        <v>0</v>
      </c>
      <c r="H34" s="23">
        <f t="shared" si="5"/>
        <v>5175</v>
      </c>
    </row>
    <row r="35" spans="1:8" ht="12.75">
      <c r="A35" s="13">
        <v>6</v>
      </c>
      <c r="B35" s="1" t="s">
        <v>178</v>
      </c>
      <c r="C35" s="22">
        <v>1152</v>
      </c>
      <c r="D35" s="22">
        <v>5</v>
      </c>
      <c r="E35" s="22">
        <f t="shared" si="3"/>
        <v>5760</v>
      </c>
      <c r="F35" s="43" t="s">
        <v>294</v>
      </c>
      <c r="G35" s="22">
        <f t="shared" si="4"/>
        <v>0</v>
      </c>
      <c r="H35" s="23">
        <f t="shared" si="5"/>
        <v>5760</v>
      </c>
    </row>
    <row r="36" spans="1:8" ht="12.75">
      <c r="A36" s="13">
        <v>7</v>
      </c>
      <c r="B36" s="1" t="s">
        <v>179</v>
      </c>
      <c r="C36" s="22">
        <v>2100</v>
      </c>
      <c r="D36" s="22">
        <v>5</v>
      </c>
      <c r="E36" s="22">
        <f t="shared" si="3"/>
        <v>10500</v>
      </c>
      <c r="F36" s="43" t="s">
        <v>294</v>
      </c>
      <c r="G36" s="22">
        <f t="shared" si="4"/>
        <v>0</v>
      </c>
      <c r="H36" s="23">
        <f t="shared" si="5"/>
        <v>10500</v>
      </c>
    </row>
    <row r="37" spans="1:8" ht="12.75">
      <c r="A37" s="13">
        <v>8</v>
      </c>
      <c r="B37" s="1" t="s">
        <v>344</v>
      </c>
      <c r="C37" s="22">
        <v>330</v>
      </c>
      <c r="D37" s="22">
        <v>4.5</v>
      </c>
      <c r="E37" s="22">
        <f t="shared" si="3"/>
        <v>1485</v>
      </c>
      <c r="F37" s="43" t="s">
        <v>294</v>
      </c>
      <c r="G37" s="22">
        <f t="shared" si="4"/>
        <v>0</v>
      </c>
      <c r="H37" s="23">
        <f t="shared" si="5"/>
        <v>1485</v>
      </c>
    </row>
    <row r="38" spans="1:8" ht="12.75">
      <c r="A38" s="13">
        <v>9</v>
      </c>
      <c r="B38" s="1" t="s">
        <v>59</v>
      </c>
      <c r="C38" s="22">
        <v>1021</v>
      </c>
      <c r="D38" s="22">
        <v>4.5</v>
      </c>
      <c r="E38" s="22">
        <f t="shared" si="3"/>
        <v>4594.5</v>
      </c>
      <c r="F38" s="43" t="s">
        <v>294</v>
      </c>
      <c r="G38" s="22">
        <f t="shared" si="4"/>
        <v>0</v>
      </c>
      <c r="H38" s="23">
        <f t="shared" si="5"/>
        <v>4594.5</v>
      </c>
    </row>
    <row r="39" spans="1:8" ht="12.75">
      <c r="A39" s="13">
        <v>10</v>
      </c>
      <c r="B39" s="1" t="s">
        <v>202</v>
      </c>
      <c r="C39" s="22">
        <v>259</v>
      </c>
      <c r="D39" s="22">
        <v>4.5</v>
      </c>
      <c r="E39" s="22">
        <f t="shared" si="3"/>
        <v>1165.5</v>
      </c>
      <c r="F39" s="43" t="s">
        <v>294</v>
      </c>
      <c r="G39" s="22">
        <f t="shared" si="4"/>
        <v>0</v>
      </c>
      <c r="H39" s="23">
        <f t="shared" si="5"/>
        <v>1165.5</v>
      </c>
    </row>
    <row r="40" spans="1:8" ht="12.75">
      <c r="A40" s="13">
        <v>11</v>
      </c>
      <c r="B40" s="1" t="s">
        <v>42</v>
      </c>
      <c r="C40" s="22">
        <v>373</v>
      </c>
      <c r="D40" s="22">
        <v>4.5</v>
      </c>
      <c r="E40" s="22">
        <f t="shared" si="3"/>
        <v>1678.5</v>
      </c>
      <c r="F40" s="43" t="s">
        <v>294</v>
      </c>
      <c r="G40" s="22">
        <f t="shared" si="4"/>
        <v>0</v>
      </c>
      <c r="H40" s="23">
        <f t="shared" si="5"/>
        <v>1678.5</v>
      </c>
    </row>
    <row r="41" spans="1:8" ht="12.75">
      <c r="A41" s="13">
        <v>12</v>
      </c>
      <c r="B41" s="1" t="s">
        <v>54</v>
      </c>
      <c r="C41" s="22">
        <v>370</v>
      </c>
      <c r="D41" s="22">
        <v>4.5</v>
      </c>
      <c r="E41" s="22">
        <f t="shared" si="3"/>
        <v>1665</v>
      </c>
      <c r="F41" s="43" t="s">
        <v>294</v>
      </c>
      <c r="G41" s="22">
        <f t="shared" si="4"/>
        <v>0</v>
      </c>
      <c r="H41" s="23">
        <f t="shared" si="5"/>
        <v>1665</v>
      </c>
    </row>
    <row r="42" spans="1:8" ht="12.75">
      <c r="A42" s="13">
        <v>13</v>
      </c>
      <c r="B42" s="1" t="s">
        <v>103</v>
      </c>
      <c r="C42" s="22">
        <v>388</v>
      </c>
      <c r="D42" s="22">
        <v>4.5</v>
      </c>
      <c r="E42" s="22">
        <f t="shared" si="3"/>
        <v>1746</v>
      </c>
      <c r="F42" s="43" t="s">
        <v>294</v>
      </c>
      <c r="G42" s="22">
        <f t="shared" si="4"/>
        <v>0</v>
      </c>
      <c r="H42" s="23">
        <f t="shared" si="5"/>
        <v>1746</v>
      </c>
    </row>
    <row r="43" spans="1:8" ht="12.75">
      <c r="A43" s="13">
        <v>14</v>
      </c>
      <c r="B43" s="1" t="s">
        <v>87</v>
      </c>
      <c r="C43" s="22">
        <v>105</v>
      </c>
      <c r="D43" s="22">
        <v>4.5</v>
      </c>
      <c r="E43" s="22">
        <f t="shared" si="3"/>
        <v>472.5</v>
      </c>
      <c r="F43" s="43" t="s">
        <v>294</v>
      </c>
      <c r="G43" s="22">
        <f t="shared" si="4"/>
        <v>0</v>
      </c>
      <c r="H43" s="23">
        <f t="shared" si="5"/>
        <v>472.5</v>
      </c>
    </row>
    <row r="44" spans="1:8" ht="12.75">
      <c r="A44" s="13">
        <v>15</v>
      </c>
      <c r="B44" s="1" t="s">
        <v>259</v>
      </c>
      <c r="C44" s="22">
        <v>170</v>
      </c>
      <c r="D44" s="22">
        <v>4.5</v>
      </c>
      <c r="E44" s="22">
        <f t="shared" si="3"/>
        <v>765</v>
      </c>
      <c r="F44" s="43" t="s">
        <v>294</v>
      </c>
      <c r="G44" s="22">
        <f t="shared" si="4"/>
        <v>0</v>
      </c>
      <c r="H44" s="23">
        <f t="shared" si="5"/>
        <v>765</v>
      </c>
    </row>
    <row r="45" spans="1:8" ht="20.25">
      <c r="A45" s="13">
        <v>16</v>
      </c>
      <c r="B45" s="1" t="s">
        <v>318</v>
      </c>
      <c r="C45" s="22">
        <v>200</v>
      </c>
      <c r="D45" s="22">
        <v>4.5</v>
      </c>
      <c r="E45" s="22">
        <f t="shared" si="3"/>
        <v>900</v>
      </c>
      <c r="F45" s="46" t="s">
        <v>293</v>
      </c>
      <c r="G45" s="22">
        <f t="shared" si="4"/>
        <v>900</v>
      </c>
      <c r="H45" s="23">
        <f t="shared" si="5"/>
        <v>0</v>
      </c>
    </row>
    <row r="46" spans="1:8" ht="20.25">
      <c r="A46" s="13">
        <v>17</v>
      </c>
      <c r="B46" s="1" t="s">
        <v>180</v>
      </c>
      <c r="C46" s="22">
        <v>700</v>
      </c>
      <c r="D46" s="22">
        <v>4.5</v>
      </c>
      <c r="E46" s="22">
        <f t="shared" si="3"/>
        <v>3150</v>
      </c>
      <c r="F46" s="43" t="s">
        <v>294</v>
      </c>
      <c r="G46" s="22">
        <f t="shared" si="4"/>
        <v>0</v>
      </c>
      <c r="H46" s="23">
        <f t="shared" si="5"/>
        <v>3150</v>
      </c>
    </row>
    <row r="47" spans="1:8" ht="20.25">
      <c r="A47" s="13">
        <v>18</v>
      </c>
      <c r="B47" s="1" t="s">
        <v>181</v>
      </c>
      <c r="C47" s="22">
        <v>2100</v>
      </c>
      <c r="D47" s="22">
        <v>4</v>
      </c>
      <c r="E47" s="22">
        <f t="shared" si="3"/>
        <v>8400</v>
      </c>
      <c r="F47" s="43" t="s">
        <v>294</v>
      </c>
      <c r="G47" s="22">
        <f t="shared" si="4"/>
        <v>0</v>
      </c>
      <c r="H47" s="23">
        <f t="shared" si="5"/>
        <v>8400</v>
      </c>
    </row>
    <row r="48" spans="1:8" ht="20.25">
      <c r="A48" s="13">
        <v>19</v>
      </c>
      <c r="B48" s="1" t="s">
        <v>182</v>
      </c>
      <c r="C48" s="22">
        <v>400</v>
      </c>
      <c r="D48" s="22">
        <v>4</v>
      </c>
      <c r="E48" s="22">
        <f t="shared" si="3"/>
        <v>1600</v>
      </c>
      <c r="F48" s="46" t="s">
        <v>293</v>
      </c>
      <c r="G48" s="22">
        <f t="shared" si="4"/>
        <v>1600</v>
      </c>
      <c r="H48" s="23">
        <f t="shared" si="5"/>
        <v>0</v>
      </c>
    </row>
    <row r="49" spans="1:8" ht="20.25">
      <c r="A49" s="13">
        <v>20</v>
      </c>
      <c r="B49" s="1" t="s">
        <v>260</v>
      </c>
      <c r="C49" s="22">
        <v>2150</v>
      </c>
      <c r="D49" s="22">
        <v>4</v>
      </c>
      <c r="E49" s="22">
        <f t="shared" si="3"/>
        <v>8600</v>
      </c>
      <c r="F49" s="46" t="s">
        <v>293</v>
      </c>
      <c r="G49" s="22">
        <f t="shared" si="4"/>
        <v>8600</v>
      </c>
      <c r="H49" s="23">
        <f t="shared" si="5"/>
        <v>0</v>
      </c>
    </row>
    <row r="50" spans="1:8" ht="12.75">
      <c r="A50" s="13">
        <v>21</v>
      </c>
      <c r="B50" s="1" t="s">
        <v>261</v>
      </c>
      <c r="C50" s="22">
        <v>1600</v>
      </c>
      <c r="D50" s="22">
        <v>4</v>
      </c>
      <c r="E50" s="22">
        <f t="shared" si="3"/>
        <v>6400</v>
      </c>
      <c r="F50" s="46" t="s">
        <v>293</v>
      </c>
      <c r="G50" s="22">
        <f t="shared" si="4"/>
        <v>6400</v>
      </c>
      <c r="H50" s="23">
        <f t="shared" si="5"/>
        <v>0</v>
      </c>
    </row>
    <row r="51" spans="1:8" ht="20.25">
      <c r="A51" s="13">
        <v>22</v>
      </c>
      <c r="B51" s="1" t="s">
        <v>262</v>
      </c>
      <c r="C51" s="22">
        <v>2000</v>
      </c>
      <c r="D51" s="22">
        <v>5</v>
      </c>
      <c r="E51" s="22">
        <f t="shared" si="3"/>
        <v>10000</v>
      </c>
      <c r="F51" s="46" t="s">
        <v>293</v>
      </c>
      <c r="G51" s="22">
        <f t="shared" si="4"/>
        <v>10000</v>
      </c>
      <c r="H51" s="23">
        <f t="shared" si="5"/>
        <v>0</v>
      </c>
    </row>
    <row r="52" spans="1:8" ht="20.25">
      <c r="A52" s="13">
        <v>23</v>
      </c>
      <c r="B52" s="1" t="s">
        <v>263</v>
      </c>
      <c r="C52" s="22">
        <v>1000</v>
      </c>
      <c r="D52" s="22">
        <v>6</v>
      </c>
      <c r="E52" s="22">
        <f t="shared" si="3"/>
        <v>6000</v>
      </c>
      <c r="F52" s="46" t="s">
        <v>293</v>
      </c>
      <c r="G52" s="22">
        <f t="shared" si="4"/>
        <v>6000</v>
      </c>
      <c r="H52" s="23">
        <f t="shared" si="5"/>
        <v>0</v>
      </c>
    </row>
    <row r="53" spans="1:8" ht="20.25">
      <c r="A53" s="13">
        <v>24</v>
      </c>
      <c r="B53" s="93" t="s">
        <v>339</v>
      </c>
      <c r="C53" s="69">
        <v>150</v>
      </c>
      <c r="D53" s="69">
        <v>4.5</v>
      </c>
      <c r="E53" s="69">
        <f t="shared" si="3"/>
        <v>675</v>
      </c>
      <c r="F53" s="96" t="s">
        <v>293</v>
      </c>
      <c r="G53" s="69">
        <f>IF(F53="G",E53,0)</f>
        <v>675</v>
      </c>
      <c r="H53" s="95">
        <f>IF(F53="T",E53,0)</f>
        <v>0</v>
      </c>
    </row>
    <row r="54" spans="1:8" ht="12.75">
      <c r="A54" s="13"/>
      <c r="B54" s="4" t="s">
        <v>100</v>
      </c>
      <c r="C54" s="41">
        <f>SUM(C30:C53)</f>
        <v>21196</v>
      </c>
      <c r="D54" s="30"/>
      <c r="E54" s="41">
        <f>SUM(E30:E53)</f>
        <v>96904</v>
      </c>
      <c r="F54" s="19"/>
      <c r="G54" s="41">
        <f>SUM(G30:G53)</f>
        <v>34175</v>
      </c>
      <c r="H54" s="42">
        <f>SUM(H30:H53)</f>
        <v>62729</v>
      </c>
    </row>
    <row r="57" spans="1:8" ht="12.75">
      <c r="A57" s="129" t="s">
        <v>152</v>
      </c>
      <c r="B57" s="130"/>
      <c r="C57" s="26"/>
      <c r="D57" s="26"/>
      <c r="E57" s="26"/>
      <c r="F57" s="21"/>
      <c r="G57" s="26"/>
      <c r="H57" s="27"/>
    </row>
    <row r="58" spans="1:8" ht="24.75">
      <c r="A58" s="13">
        <v>1</v>
      </c>
      <c r="B58" s="56" t="s">
        <v>356</v>
      </c>
      <c r="C58" s="22">
        <v>1300</v>
      </c>
      <c r="D58" s="22">
        <v>3</v>
      </c>
      <c r="E58" s="22">
        <f>PRODUCT(C58:D58)</f>
        <v>3900</v>
      </c>
      <c r="F58" s="47" t="s">
        <v>293</v>
      </c>
      <c r="G58" s="22">
        <f>IF(F58="G",E58,0)</f>
        <v>3900</v>
      </c>
      <c r="H58" s="23">
        <f>IF(F58="T",E58,0)</f>
        <v>0</v>
      </c>
    </row>
    <row r="59" spans="1:8" ht="12.75">
      <c r="A59" s="13">
        <v>2</v>
      </c>
      <c r="B59" s="1" t="s">
        <v>54</v>
      </c>
      <c r="C59" s="22">
        <v>170</v>
      </c>
      <c r="D59" s="22">
        <v>4</v>
      </c>
      <c r="E59" s="22">
        <f aca="true" t="shared" si="6" ref="E59:E64">PRODUCT(C59,D59)</f>
        <v>680</v>
      </c>
      <c r="F59" s="47" t="s">
        <v>293</v>
      </c>
      <c r="G59" s="22">
        <f aca="true" t="shared" si="7" ref="G59:G64">IF(F59="G",E59,0)</f>
        <v>680</v>
      </c>
      <c r="H59" s="23">
        <f aca="true" t="shared" si="8" ref="H59:H64">IF(F59="T",E59,0)</f>
        <v>0</v>
      </c>
    </row>
    <row r="60" spans="1:8" ht="12.75">
      <c r="A60" s="13">
        <v>3</v>
      </c>
      <c r="B60" s="1" t="s">
        <v>153</v>
      </c>
      <c r="C60" s="33">
        <v>110</v>
      </c>
      <c r="D60" s="33">
        <v>6</v>
      </c>
      <c r="E60" s="33">
        <f t="shared" si="6"/>
        <v>660</v>
      </c>
      <c r="F60" s="44" t="s">
        <v>294</v>
      </c>
      <c r="G60" s="22">
        <f t="shared" si="7"/>
        <v>0</v>
      </c>
      <c r="H60" s="23">
        <f t="shared" si="8"/>
        <v>660</v>
      </c>
    </row>
    <row r="61" spans="1:8" ht="16.5">
      <c r="A61" s="13">
        <v>4</v>
      </c>
      <c r="B61" s="56" t="s">
        <v>154</v>
      </c>
      <c r="C61" s="22">
        <v>250</v>
      </c>
      <c r="D61" s="22">
        <v>4</v>
      </c>
      <c r="E61" s="22">
        <f t="shared" si="6"/>
        <v>1000</v>
      </c>
      <c r="F61" s="47" t="s">
        <v>294</v>
      </c>
      <c r="G61" s="22">
        <f t="shared" si="7"/>
        <v>0</v>
      </c>
      <c r="H61" s="23">
        <f t="shared" si="8"/>
        <v>1000</v>
      </c>
    </row>
    <row r="62" spans="1:8" ht="12.75">
      <c r="A62" s="13">
        <v>5</v>
      </c>
      <c r="B62" s="1" t="s">
        <v>253</v>
      </c>
      <c r="C62" s="22">
        <v>50</v>
      </c>
      <c r="D62" s="22">
        <v>4</v>
      </c>
      <c r="E62" s="22">
        <f t="shared" si="6"/>
        <v>200</v>
      </c>
      <c r="F62" s="44" t="s">
        <v>294</v>
      </c>
      <c r="G62" s="22">
        <f t="shared" si="7"/>
        <v>0</v>
      </c>
      <c r="H62" s="23">
        <f t="shared" si="8"/>
        <v>200</v>
      </c>
    </row>
    <row r="63" spans="1:8" ht="12.75">
      <c r="A63" s="13">
        <v>6</v>
      </c>
      <c r="B63" s="1" t="s">
        <v>254</v>
      </c>
      <c r="C63" s="22">
        <v>200</v>
      </c>
      <c r="D63" s="22">
        <v>4.5</v>
      </c>
      <c r="E63" s="22">
        <f t="shared" si="6"/>
        <v>900</v>
      </c>
      <c r="F63" s="44" t="s">
        <v>294</v>
      </c>
      <c r="G63" s="22">
        <f t="shared" si="7"/>
        <v>0</v>
      </c>
      <c r="H63" s="23">
        <f t="shared" si="8"/>
        <v>900</v>
      </c>
    </row>
    <row r="64" spans="1:8" ht="16.5">
      <c r="A64" s="13">
        <v>7</v>
      </c>
      <c r="B64" s="57" t="s">
        <v>355</v>
      </c>
      <c r="C64" s="22">
        <v>1500</v>
      </c>
      <c r="D64" s="22">
        <v>3.5</v>
      </c>
      <c r="E64" s="22">
        <f t="shared" si="6"/>
        <v>5250</v>
      </c>
      <c r="F64" s="44" t="s">
        <v>294</v>
      </c>
      <c r="G64" s="22">
        <f t="shared" si="7"/>
        <v>0</v>
      </c>
      <c r="H64" s="23">
        <f t="shared" si="8"/>
        <v>5250</v>
      </c>
    </row>
    <row r="65" spans="1:8" ht="12.75">
      <c r="A65" s="13"/>
      <c r="B65" s="4" t="s">
        <v>100</v>
      </c>
      <c r="C65" s="41">
        <f>SUM(C58:C64)</f>
        <v>3580</v>
      </c>
      <c r="D65" s="30"/>
      <c r="E65" s="41">
        <f>SUM(E58:E64)</f>
        <v>12590</v>
      </c>
      <c r="F65" s="18"/>
      <c r="G65" s="41">
        <f>SUM(G58:G64)</f>
        <v>4580</v>
      </c>
      <c r="H65" s="42">
        <f>SUM(H58:H64)</f>
        <v>8010</v>
      </c>
    </row>
    <row r="68" spans="1:8" ht="12.75">
      <c r="A68" s="129" t="s">
        <v>190</v>
      </c>
      <c r="B68" s="130"/>
      <c r="C68" s="26"/>
      <c r="D68" s="26"/>
      <c r="E68" s="26"/>
      <c r="F68" s="21"/>
      <c r="G68" s="26"/>
      <c r="H68" s="27"/>
    </row>
    <row r="69" spans="1:8" ht="12.75">
      <c r="A69" s="13">
        <v>1</v>
      </c>
      <c r="B69" s="1" t="s">
        <v>25</v>
      </c>
      <c r="C69" s="22">
        <v>535</v>
      </c>
      <c r="D69" s="22">
        <v>4</v>
      </c>
      <c r="E69" s="22">
        <f>PRODUCT(C69,D69)</f>
        <v>2140</v>
      </c>
      <c r="F69" s="44" t="s">
        <v>294</v>
      </c>
      <c r="G69" s="22">
        <f>IF(F69="G",E69,0)</f>
        <v>0</v>
      </c>
      <c r="H69" s="23">
        <f>IF(F69="T",E69,0)</f>
        <v>2140</v>
      </c>
    </row>
    <row r="70" spans="1:8" ht="12.75">
      <c r="A70" s="13">
        <v>2</v>
      </c>
      <c r="B70" s="1" t="s">
        <v>56</v>
      </c>
      <c r="C70" s="22">
        <v>388</v>
      </c>
      <c r="D70" s="22">
        <v>4</v>
      </c>
      <c r="E70" s="22">
        <f aca="true" t="shared" si="9" ref="E70:E81">PRODUCT(C70,D70)</f>
        <v>1552</v>
      </c>
      <c r="F70" s="44" t="s">
        <v>294</v>
      </c>
      <c r="G70" s="22">
        <f aca="true" t="shared" si="10" ref="G70:G81">IF(F70="G",E70,0)</f>
        <v>0</v>
      </c>
      <c r="H70" s="23">
        <f aca="true" t="shared" si="11" ref="H70:H81">IF(F70="T",E70,0)</f>
        <v>1552</v>
      </c>
    </row>
    <row r="71" spans="1:8" ht="12.75">
      <c r="A71" s="13">
        <v>3</v>
      </c>
      <c r="B71" s="1" t="s">
        <v>179</v>
      </c>
      <c r="C71" s="22">
        <v>418</v>
      </c>
      <c r="D71" s="22">
        <v>4</v>
      </c>
      <c r="E71" s="22">
        <f t="shared" si="9"/>
        <v>1672</v>
      </c>
      <c r="F71" s="44" t="s">
        <v>294</v>
      </c>
      <c r="G71" s="22">
        <f t="shared" si="10"/>
        <v>0</v>
      </c>
      <c r="H71" s="23">
        <f t="shared" si="11"/>
        <v>1672</v>
      </c>
    </row>
    <row r="72" spans="1:8" ht="12.75">
      <c r="A72" s="13">
        <v>4</v>
      </c>
      <c r="B72" s="1" t="s">
        <v>23</v>
      </c>
      <c r="C72" s="22">
        <v>511</v>
      </c>
      <c r="D72" s="22">
        <v>4</v>
      </c>
      <c r="E72" s="22">
        <f t="shared" si="9"/>
        <v>2044</v>
      </c>
      <c r="F72" s="44" t="s">
        <v>294</v>
      </c>
      <c r="G72" s="22">
        <f t="shared" si="10"/>
        <v>0</v>
      </c>
      <c r="H72" s="23">
        <f t="shared" si="11"/>
        <v>2044</v>
      </c>
    </row>
    <row r="73" spans="1:8" ht="12.75">
      <c r="A73" s="13">
        <v>5</v>
      </c>
      <c r="B73" s="1" t="s">
        <v>191</v>
      </c>
      <c r="C73" s="22">
        <v>585</v>
      </c>
      <c r="D73" s="22">
        <v>4</v>
      </c>
      <c r="E73" s="22">
        <f t="shared" si="9"/>
        <v>2340</v>
      </c>
      <c r="F73" s="47" t="s">
        <v>293</v>
      </c>
      <c r="G73" s="22">
        <f t="shared" si="10"/>
        <v>2340</v>
      </c>
      <c r="H73" s="23">
        <f t="shared" si="11"/>
        <v>0</v>
      </c>
    </row>
    <row r="74" spans="1:8" ht="12.75">
      <c r="A74" s="13">
        <v>6</v>
      </c>
      <c r="B74" s="1" t="s">
        <v>26</v>
      </c>
      <c r="C74" s="22">
        <v>100</v>
      </c>
      <c r="D74" s="22">
        <v>4</v>
      </c>
      <c r="E74" s="22">
        <f t="shared" si="9"/>
        <v>400</v>
      </c>
      <c r="F74" s="44" t="s">
        <v>294</v>
      </c>
      <c r="G74" s="22">
        <f t="shared" si="10"/>
        <v>0</v>
      </c>
      <c r="H74" s="23">
        <f t="shared" si="11"/>
        <v>400</v>
      </c>
    </row>
    <row r="75" spans="1:8" ht="12.75">
      <c r="A75" s="13">
        <v>7</v>
      </c>
      <c r="B75" s="1" t="s">
        <v>53</v>
      </c>
      <c r="C75" s="22">
        <v>250</v>
      </c>
      <c r="D75" s="22">
        <v>4</v>
      </c>
      <c r="E75" s="22">
        <f t="shared" si="9"/>
        <v>1000</v>
      </c>
      <c r="F75" s="45" t="s">
        <v>294</v>
      </c>
      <c r="G75" s="22">
        <f t="shared" si="10"/>
        <v>0</v>
      </c>
      <c r="H75" s="23">
        <f t="shared" si="11"/>
        <v>1000</v>
      </c>
    </row>
    <row r="76" spans="1:8" ht="12.75">
      <c r="A76" s="13">
        <v>8</v>
      </c>
      <c r="B76" s="1" t="s">
        <v>53</v>
      </c>
      <c r="C76" s="22">
        <v>206</v>
      </c>
      <c r="D76" s="22">
        <v>4</v>
      </c>
      <c r="E76" s="22">
        <f t="shared" si="9"/>
        <v>824</v>
      </c>
      <c r="F76" s="45" t="s">
        <v>294</v>
      </c>
      <c r="G76" s="22">
        <f t="shared" si="10"/>
        <v>0</v>
      </c>
      <c r="H76" s="23">
        <f t="shared" si="11"/>
        <v>824</v>
      </c>
    </row>
    <row r="77" spans="1:8" ht="12.75">
      <c r="A77" s="13">
        <v>9</v>
      </c>
      <c r="B77" s="1" t="s">
        <v>192</v>
      </c>
      <c r="C77" s="22">
        <v>157</v>
      </c>
      <c r="D77" s="22">
        <v>4</v>
      </c>
      <c r="E77" s="22">
        <f t="shared" si="9"/>
        <v>628</v>
      </c>
      <c r="F77" s="47" t="s">
        <v>293</v>
      </c>
      <c r="G77" s="22">
        <f t="shared" si="10"/>
        <v>628</v>
      </c>
      <c r="H77" s="23">
        <f t="shared" si="11"/>
        <v>0</v>
      </c>
    </row>
    <row r="78" spans="1:8" ht="12.75">
      <c r="A78" s="13">
        <v>10</v>
      </c>
      <c r="B78" s="1" t="s">
        <v>173</v>
      </c>
      <c r="C78" s="22">
        <v>152</v>
      </c>
      <c r="D78" s="22">
        <v>4</v>
      </c>
      <c r="E78" s="22">
        <f t="shared" si="9"/>
        <v>608</v>
      </c>
      <c r="F78" s="47" t="s">
        <v>293</v>
      </c>
      <c r="G78" s="22">
        <f t="shared" si="10"/>
        <v>608</v>
      </c>
      <c r="H78" s="23">
        <f t="shared" si="11"/>
        <v>0</v>
      </c>
    </row>
    <row r="79" spans="1:8" ht="12.75">
      <c r="A79" s="13">
        <v>11</v>
      </c>
      <c r="B79" s="1" t="s">
        <v>104</v>
      </c>
      <c r="C79" s="22">
        <v>146</v>
      </c>
      <c r="D79" s="22">
        <v>4</v>
      </c>
      <c r="E79" s="22">
        <f t="shared" si="9"/>
        <v>584</v>
      </c>
      <c r="F79" s="47" t="s">
        <v>293</v>
      </c>
      <c r="G79" s="22">
        <f t="shared" si="10"/>
        <v>584</v>
      </c>
      <c r="H79" s="23">
        <f t="shared" si="11"/>
        <v>0</v>
      </c>
    </row>
    <row r="80" spans="1:8" ht="12.75">
      <c r="A80" s="13">
        <v>12</v>
      </c>
      <c r="B80" s="1" t="s">
        <v>267</v>
      </c>
      <c r="C80" s="22">
        <v>1837</v>
      </c>
      <c r="D80" s="22">
        <v>3.5</v>
      </c>
      <c r="E80" s="22">
        <f t="shared" si="9"/>
        <v>6429.5</v>
      </c>
      <c r="F80" s="47" t="s">
        <v>293</v>
      </c>
      <c r="G80" s="22">
        <f t="shared" si="10"/>
        <v>6429.5</v>
      </c>
      <c r="H80" s="23">
        <f t="shared" si="11"/>
        <v>0</v>
      </c>
    </row>
    <row r="81" spans="1:8" ht="12.75">
      <c r="A81" s="13">
        <v>13</v>
      </c>
      <c r="B81" s="8" t="s">
        <v>46</v>
      </c>
      <c r="C81" s="22">
        <v>128</v>
      </c>
      <c r="D81" s="22">
        <v>4</v>
      </c>
      <c r="E81" s="22">
        <f t="shared" si="9"/>
        <v>512</v>
      </c>
      <c r="F81" s="47" t="s">
        <v>293</v>
      </c>
      <c r="G81" s="22">
        <f t="shared" si="10"/>
        <v>512</v>
      </c>
      <c r="H81" s="23">
        <f t="shared" si="11"/>
        <v>0</v>
      </c>
    </row>
    <row r="82" spans="1:8" ht="12.75">
      <c r="A82" s="13"/>
      <c r="B82" s="4" t="s">
        <v>100</v>
      </c>
      <c r="C82" s="41">
        <f>SUM(C69:C81)</f>
        <v>5413</v>
      </c>
      <c r="D82" s="30"/>
      <c r="E82" s="41">
        <f>SUM(E69:E81)</f>
        <v>20733.5</v>
      </c>
      <c r="F82" s="18"/>
      <c r="G82" s="41">
        <f>SUM(G69:G81)</f>
        <v>11101.5</v>
      </c>
      <c r="H82" s="42">
        <f>SUM(H69:H81)</f>
        <v>9632</v>
      </c>
    </row>
    <row r="85" spans="1:8" ht="12.75">
      <c r="A85" s="129" t="s">
        <v>210</v>
      </c>
      <c r="B85" s="131"/>
      <c r="C85" s="28"/>
      <c r="D85" s="28"/>
      <c r="E85" s="28"/>
      <c r="F85" s="31"/>
      <c r="G85" s="28"/>
      <c r="H85" s="29"/>
    </row>
    <row r="86" spans="1:8" ht="12.75">
      <c r="A86" s="13">
        <v>1</v>
      </c>
      <c r="B86" s="1" t="s">
        <v>214</v>
      </c>
      <c r="C86" s="22">
        <v>2500</v>
      </c>
      <c r="D86" s="22">
        <v>4</v>
      </c>
      <c r="E86" s="22">
        <f>PRODUCT(C86,D86)</f>
        <v>10000</v>
      </c>
      <c r="F86" s="47" t="s">
        <v>293</v>
      </c>
      <c r="G86" s="22">
        <f>IF(F86="G",E86,0)</f>
        <v>10000</v>
      </c>
      <c r="H86" s="23">
        <f>IF(F86="T",E86,0)</f>
        <v>0</v>
      </c>
    </row>
    <row r="87" spans="1:8" ht="12.75">
      <c r="A87" s="13">
        <v>2</v>
      </c>
      <c r="B87" s="1" t="s">
        <v>58</v>
      </c>
      <c r="C87" s="22">
        <v>320</v>
      </c>
      <c r="D87" s="22">
        <v>3.5</v>
      </c>
      <c r="E87" s="22">
        <f>PRODUCT(C87,D87)</f>
        <v>1120</v>
      </c>
      <c r="F87" s="47" t="s">
        <v>293</v>
      </c>
      <c r="G87" s="22">
        <f>IF(F87="G",E87,0)</f>
        <v>1120</v>
      </c>
      <c r="H87" s="23">
        <f>IF(F87="T",E87,0)</f>
        <v>0</v>
      </c>
    </row>
    <row r="88" spans="1:8" ht="12.75">
      <c r="A88" s="13"/>
      <c r="B88" s="4" t="s">
        <v>100</v>
      </c>
      <c r="C88" s="41">
        <f>SUM(C86:C87)</f>
        <v>2820</v>
      </c>
      <c r="D88" s="30"/>
      <c r="E88" s="41">
        <f>SUM(E86:E87)</f>
        <v>11120</v>
      </c>
      <c r="F88" s="18"/>
      <c r="G88" s="41">
        <f>SUM(G86:G87)</f>
        <v>11120</v>
      </c>
      <c r="H88" s="42">
        <f>SUM(H86:H87)</f>
        <v>0</v>
      </c>
    </row>
    <row r="91" spans="1:8" ht="12.75">
      <c r="A91" s="129" t="s">
        <v>183</v>
      </c>
      <c r="B91" s="130"/>
      <c r="C91" s="26"/>
      <c r="D91" s="26"/>
      <c r="E91" s="26"/>
      <c r="F91" s="21"/>
      <c r="G91" s="26"/>
      <c r="H91" s="27"/>
    </row>
    <row r="92" spans="1:8" ht="12.75">
      <c r="A92" s="13">
        <v>1</v>
      </c>
      <c r="B92" s="1" t="s">
        <v>184</v>
      </c>
      <c r="C92" s="22">
        <v>203</v>
      </c>
      <c r="D92" s="22">
        <v>4</v>
      </c>
      <c r="E92" s="22">
        <f>PRODUCT(C92,D92)</f>
        <v>812</v>
      </c>
      <c r="F92" s="44" t="s">
        <v>294</v>
      </c>
      <c r="G92" s="22">
        <f>IF(F92="G",E92,0)</f>
        <v>0</v>
      </c>
      <c r="H92" s="23">
        <f>IF(F92="T",E92,0)</f>
        <v>812</v>
      </c>
    </row>
    <row r="93" spans="1:8" ht="20.25">
      <c r="A93" s="13">
        <v>2</v>
      </c>
      <c r="B93" s="1" t="s">
        <v>353</v>
      </c>
      <c r="C93" s="22">
        <v>130</v>
      </c>
      <c r="D93" s="22">
        <v>4</v>
      </c>
      <c r="E93" s="22">
        <f>PRODUCT(C93,D93)</f>
        <v>520</v>
      </c>
      <c r="F93" s="44" t="s">
        <v>294</v>
      </c>
      <c r="G93" s="22">
        <v>0</v>
      </c>
      <c r="H93" s="23">
        <f>IF(F93="T",E93,0)</f>
        <v>520</v>
      </c>
    </row>
    <row r="94" spans="1:8" ht="12.75">
      <c r="A94" s="13">
        <v>3</v>
      </c>
      <c r="B94" s="1" t="s">
        <v>95</v>
      </c>
      <c r="C94" s="22">
        <v>427</v>
      </c>
      <c r="D94" s="22">
        <v>4</v>
      </c>
      <c r="E94" s="22">
        <f aca="true" t="shared" si="12" ref="E94:E114">PRODUCT(C94,D94)</f>
        <v>1708</v>
      </c>
      <c r="F94" s="44" t="s">
        <v>294</v>
      </c>
      <c r="G94" s="22">
        <f aca="true" t="shared" si="13" ref="G94:G114">IF(F94="G",E94,0)</f>
        <v>0</v>
      </c>
      <c r="H94" s="23">
        <f aca="true" t="shared" si="14" ref="H94:H114">IF(F94="T",E94,0)</f>
        <v>1708</v>
      </c>
    </row>
    <row r="95" spans="1:8" ht="12.75">
      <c r="A95" s="13">
        <v>4</v>
      </c>
      <c r="B95" s="1" t="s">
        <v>185</v>
      </c>
      <c r="C95" s="22">
        <v>80</v>
      </c>
      <c r="D95" s="22">
        <v>3</v>
      </c>
      <c r="E95" s="22">
        <f t="shared" si="12"/>
        <v>240</v>
      </c>
      <c r="F95" s="44" t="s">
        <v>294</v>
      </c>
      <c r="G95" s="22">
        <f t="shared" si="13"/>
        <v>0</v>
      </c>
      <c r="H95" s="23">
        <f t="shared" si="14"/>
        <v>240</v>
      </c>
    </row>
    <row r="96" spans="1:8" ht="12.75">
      <c r="A96" s="13">
        <v>5</v>
      </c>
      <c r="B96" s="1" t="s">
        <v>186</v>
      </c>
      <c r="C96" s="22">
        <v>490</v>
      </c>
      <c r="D96" s="22">
        <v>4.5</v>
      </c>
      <c r="E96" s="22">
        <f t="shared" si="12"/>
        <v>2205</v>
      </c>
      <c r="F96" s="44" t="s">
        <v>294</v>
      </c>
      <c r="G96" s="22">
        <f t="shared" si="13"/>
        <v>0</v>
      </c>
      <c r="H96" s="23">
        <f t="shared" si="14"/>
        <v>2205</v>
      </c>
    </row>
    <row r="97" spans="1:8" ht="12.75">
      <c r="A97" s="13">
        <v>6</v>
      </c>
      <c r="B97" s="1" t="s">
        <v>5</v>
      </c>
      <c r="C97" s="22">
        <v>207</v>
      </c>
      <c r="D97" s="22">
        <v>4</v>
      </c>
      <c r="E97" s="22">
        <f t="shared" si="12"/>
        <v>828</v>
      </c>
      <c r="F97" s="44" t="s">
        <v>294</v>
      </c>
      <c r="G97" s="22">
        <f t="shared" si="13"/>
        <v>0</v>
      </c>
      <c r="H97" s="23">
        <f t="shared" si="14"/>
        <v>828</v>
      </c>
    </row>
    <row r="98" spans="1:8" ht="12.75">
      <c r="A98" s="13">
        <v>7</v>
      </c>
      <c r="B98" s="1" t="s">
        <v>6</v>
      </c>
      <c r="C98" s="22">
        <v>375</v>
      </c>
      <c r="D98" s="22">
        <v>4</v>
      </c>
      <c r="E98" s="22">
        <f t="shared" si="12"/>
        <v>1500</v>
      </c>
      <c r="F98" s="47" t="s">
        <v>293</v>
      </c>
      <c r="G98" s="22">
        <f t="shared" si="13"/>
        <v>1500</v>
      </c>
      <c r="H98" s="23">
        <f t="shared" si="14"/>
        <v>0</v>
      </c>
    </row>
    <row r="99" spans="1:8" ht="12.75">
      <c r="A99" s="13">
        <v>8</v>
      </c>
      <c r="B99" s="1" t="s">
        <v>89</v>
      </c>
      <c r="C99" s="22">
        <v>120</v>
      </c>
      <c r="D99" s="22">
        <v>4</v>
      </c>
      <c r="E99" s="22">
        <f t="shared" si="12"/>
        <v>480</v>
      </c>
      <c r="F99" s="44" t="s">
        <v>294</v>
      </c>
      <c r="G99" s="22">
        <f t="shared" si="13"/>
        <v>0</v>
      </c>
      <c r="H99" s="23">
        <f t="shared" si="14"/>
        <v>480</v>
      </c>
    </row>
    <row r="100" spans="1:8" ht="12.75">
      <c r="A100" s="13">
        <v>9</v>
      </c>
      <c r="B100" s="1" t="s">
        <v>45</v>
      </c>
      <c r="C100" s="22">
        <v>250</v>
      </c>
      <c r="D100" s="22">
        <v>4</v>
      </c>
      <c r="E100" s="22">
        <f t="shared" si="12"/>
        <v>1000</v>
      </c>
      <c r="F100" s="47" t="s">
        <v>293</v>
      </c>
      <c r="G100" s="22">
        <f t="shared" si="13"/>
        <v>1000</v>
      </c>
      <c r="H100" s="23">
        <f t="shared" si="14"/>
        <v>0</v>
      </c>
    </row>
    <row r="101" spans="1:8" ht="12.75">
      <c r="A101" s="13">
        <v>10</v>
      </c>
      <c r="B101" s="1" t="s">
        <v>127</v>
      </c>
      <c r="C101" s="22">
        <v>98</v>
      </c>
      <c r="D101" s="22">
        <v>4</v>
      </c>
      <c r="E101" s="22">
        <f t="shared" si="12"/>
        <v>392</v>
      </c>
      <c r="F101" s="47" t="s">
        <v>293</v>
      </c>
      <c r="G101" s="22">
        <f t="shared" si="13"/>
        <v>392</v>
      </c>
      <c r="H101" s="23">
        <f t="shared" si="14"/>
        <v>0</v>
      </c>
    </row>
    <row r="102" spans="1:8" ht="12.75">
      <c r="A102" s="13">
        <v>11</v>
      </c>
      <c r="B102" s="1" t="s">
        <v>264</v>
      </c>
      <c r="C102" s="22">
        <v>465</v>
      </c>
      <c r="D102" s="22">
        <v>4</v>
      </c>
      <c r="E102" s="22">
        <f t="shared" si="12"/>
        <v>1860</v>
      </c>
      <c r="F102" s="47" t="s">
        <v>293</v>
      </c>
      <c r="G102" s="22">
        <f t="shared" si="13"/>
        <v>1860</v>
      </c>
      <c r="H102" s="23">
        <f t="shared" si="14"/>
        <v>0</v>
      </c>
    </row>
    <row r="103" spans="1:8" ht="12.75">
      <c r="A103" s="13">
        <v>12</v>
      </c>
      <c r="B103" s="1" t="s">
        <v>125</v>
      </c>
      <c r="C103" s="22">
        <v>526</v>
      </c>
      <c r="D103" s="22">
        <v>4</v>
      </c>
      <c r="E103" s="22">
        <f t="shared" si="12"/>
        <v>2104</v>
      </c>
      <c r="F103" s="47" t="s">
        <v>293</v>
      </c>
      <c r="G103" s="22">
        <f t="shared" si="13"/>
        <v>2104</v>
      </c>
      <c r="H103" s="23">
        <f t="shared" si="14"/>
        <v>0</v>
      </c>
    </row>
    <row r="104" spans="1:8" ht="12.75">
      <c r="A104" s="13">
        <v>13</v>
      </c>
      <c r="B104" s="1" t="s">
        <v>53</v>
      </c>
      <c r="C104" s="22">
        <v>115</v>
      </c>
      <c r="D104" s="22">
        <v>4</v>
      </c>
      <c r="E104" s="22">
        <f t="shared" si="12"/>
        <v>460</v>
      </c>
      <c r="F104" s="44" t="s">
        <v>294</v>
      </c>
      <c r="G104" s="22">
        <f t="shared" si="13"/>
        <v>0</v>
      </c>
      <c r="H104" s="23">
        <f t="shared" si="14"/>
        <v>460</v>
      </c>
    </row>
    <row r="105" spans="1:8" ht="12.75">
      <c r="A105" s="13">
        <v>14</v>
      </c>
      <c r="B105" s="1" t="s">
        <v>57</v>
      </c>
      <c r="C105" s="22">
        <v>161</v>
      </c>
      <c r="D105" s="22">
        <v>4</v>
      </c>
      <c r="E105" s="22">
        <f t="shared" si="12"/>
        <v>644</v>
      </c>
      <c r="F105" s="47" t="s">
        <v>293</v>
      </c>
      <c r="G105" s="22">
        <f t="shared" si="13"/>
        <v>644</v>
      </c>
      <c r="H105" s="23">
        <f t="shared" si="14"/>
        <v>0</v>
      </c>
    </row>
    <row r="106" spans="1:8" ht="12.75">
      <c r="A106" s="13">
        <v>15</v>
      </c>
      <c r="B106" s="1" t="s">
        <v>265</v>
      </c>
      <c r="C106" s="22">
        <v>263</v>
      </c>
      <c r="D106" s="22">
        <v>4</v>
      </c>
      <c r="E106" s="22">
        <f>PRODUCT(C106,D106)</f>
        <v>1052</v>
      </c>
      <c r="F106" s="47" t="s">
        <v>293</v>
      </c>
      <c r="G106" s="22">
        <f>IF(F106="G",E106,0)</f>
        <v>1052</v>
      </c>
      <c r="H106" s="23">
        <f>IF(F106="T",E106,0)</f>
        <v>0</v>
      </c>
    </row>
    <row r="107" spans="1:8" ht="20.25">
      <c r="A107" s="13">
        <v>16</v>
      </c>
      <c r="B107" s="1" t="s">
        <v>352</v>
      </c>
      <c r="C107" s="22">
        <v>200</v>
      </c>
      <c r="D107" s="22">
        <v>4</v>
      </c>
      <c r="E107" s="22">
        <f>PRODUCT(C107,D107)</f>
        <v>800</v>
      </c>
      <c r="F107" s="47" t="s">
        <v>293</v>
      </c>
      <c r="G107" s="22">
        <f>IF(F107="G",E107,0)</f>
        <v>800</v>
      </c>
      <c r="H107" s="23">
        <f>IF(F107="T",E107,0)</f>
        <v>0</v>
      </c>
    </row>
    <row r="108" spans="1:8" ht="12.75">
      <c r="A108" s="13">
        <v>17</v>
      </c>
      <c r="B108" s="1" t="s">
        <v>188</v>
      </c>
      <c r="C108" s="22">
        <v>267</v>
      </c>
      <c r="D108" s="22">
        <v>4</v>
      </c>
      <c r="E108" s="22">
        <f t="shared" si="12"/>
        <v>1068</v>
      </c>
      <c r="F108" s="45" t="s">
        <v>294</v>
      </c>
      <c r="G108" s="22">
        <f t="shared" si="13"/>
        <v>0</v>
      </c>
      <c r="H108" s="23">
        <f t="shared" si="14"/>
        <v>1068</v>
      </c>
    </row>
    <row r="109" spans="1:8" ht="12.75">
      <c r="A109" s="13">
        <v>18</v>
      </c>
      <c r="B109" s="1" t="s">
        <v>115</v>
      </c>
      <c r="C109" s="22">
        <v>574</v>
      </c>
      <c r="D109" s="22">
        <v>4</v>
      </c>
      <c r="E109" s="22">
        <f t="shared" si="12"/>
        <v>2296</v>
      </c>
      <c r="F109" s="47" t="s">
        <v>293</v>
      </c>
      <c r="G109" s="22">
        <f t="shared" si="13"/>
        <v>2296</v>
      </c>
      <c r="H109" s="23">
        <f t="shared" si="14"/>
        <v>0</v>
      </c>
    </row>
    <row r="110" spans="1:8" ht="20.25">
      <c r="A110" s="13">
        <v>19</v>
      </c>
      <c r="B110" s="1" t="s">
        <v>266</v>
      </c>
      <c r="C110" s="22">
        <v>1695</v>
      </c>
      <c r="D110" s="22">
        <v>3.5</v>
      </c>
      <c r="E110" s="22">
        <f t="shared" si="12"/>
        <v>5932.5</v>
      </c>
      <c r="F110" s="47" t="s">
        <v>293</v>
      </c>
      <c r="G110" s="22">
        <f t="shared" si="13"/>
        <v>5932.5</v>
      </c>
      <c r="H110" s="23">
        <f t="shared" si="14"/>
        <v>0</v>
      </c>
    </row>
    <row r="111" spans="1:8" ht="16.5">
      <c r="A111" s="13">
        <v>20</v>
      </c>
      <c r="B111" s="56" t="s">
        <v>291</v>
      </c>
      <c r="C111" s="22">
        <v>1053</v>
      </c>
      <c r="D111" s="22">
        <v>3.5</v>
      </c>
      <c r="E111" s="22">
        <f t="shared" si="12"/>
        <v>3685.5</v>
      </c>
      <c r="F111" s="47" t="s">
        <v>293</v>
      </c>
      <c r="G111" s="22">
        <f t="shared" si="13"/>
        <v>3685.5</v>
      </c>
      <c r="H111" s="23">
        <f t="shared" si="14"/>
        <v>0</v>
      </c>
    </row>
    <row r="112" spans="1:8" ht="16.5">
      <c r="A112" s="13">
        <v>21</v>
      </c>
      <c r="B112" s="56" t="s">
        <v>292</v>
      </c>
      <c r="C112" s="22">
        <v>498</v>
      </c>
      <c r="D112" s="22">
        <v>3.5</v>
      </c>
      <c r="E112" s="22">
        <f t="shared" si="12"/>
        <v>1743</v>
      </c>
      <c r="F112" s="44" t="s">
        <v>294</v>
      </c>
      <c r="G112" s="22">
        <f t="shared" si="13"/>
        <v>0</v>
      </c>
      <c r="H112" s="23">
        <f t="shared" si="14"/>
        <v>1743</v>
      </c>
    </row>
    <row r="113" spans="1:8" ht="20.25">
      <c r="A113" s="13">
        <v>22</v>
      </c>
      <c r="B113" s="1" t="s">
        <v>189</v>
      </c>
      <c r="C113" s="22">
        <v>1200</v>
      </c>
      <c r="D113" s="22">
        <v>3.5</v>
      </c>
      <c r="E113" s="22">
        <f t="shared" si="12"/>
        <v>4200</v>
      </c>
      <c r="F113" s="44" t="s">
        <v>294</v>
      </c>
      <c r="G113" s="22">
        <f t="shared" si="13"/>
        <v>0</v>
      </c>
      <c r="H113" s="23">
        <f t="shared" si="14"/>
        <v>4200</v>
      </c>
    </row>
    <row r="114" spans="1:8" ht="20.25">
      <c r="A114" s="13">
        <v>23</v>
      </c>
      <c r="B114" s="61" t="s">
        <v>332</v>
      </c>
      <c r="C114" s="33">
        <v>967</v>
      </c>
      <c r="D114" s="33">
        <v>6</v>
      </c>
      <c r="E114" s="33">
        <f t="shared" si="12"/>
        <v>5802</v>
      </c>
      <c r="F114" s="86" t="s">
        <v>293</v>
      </c>
      <c r="G114" s="33">
        <f t="shared" si="13"/>
        <v>5802</v>
      </c>
      <c r="H114" s="85">
        <f t="shared" si="14"/>
        <v>0</v>
      </c>
    </row>
    <row r="115" spans="1:8" ht="12.75">
      <c r="A115" s="13"/>
      <c r="B115" s="4" t="s">
        <v>100</v>
      </c>
      <c r="C115" s="41">
        <f>SUM(C92:C114)</f>
        <v>10364</v>
      </c>
      <c r="D115" s="30"/>
      <c r="E115" s="41">
        <f>SUM(E92:E114)</f>
        <v>41332</v>
      </c>
      <c r="F115" s="18"/>
      <c r="G115" s="41">
        <f>SUM(G92:G114)</f>
        <v>27068</v>
      </c>
      <c r="H115" s="42">
        <f>SUM(H92:H114)</f>
        <v>14264</v>
      </c>
    </row>
    <row r="116" spans="1:8" ht="12.75">
      <c r="A116" s="120"/>
      <c r="B116" s="121"/>
      <c r="C116" s="122"/>
      <c r="D116" s="122"/>
      <c r="E116" s="122"/>
      <c r="F116" s="123"/>
      <c r="G116" s="122"/>
      <c r="H116" s="124"/>
    </row>
    <row r="117" spans="1:8" ht="12.75">
      <c r="A117" s="120"/>
      <c r="B117" s="121"/>
      <c r="C117" s="122"/>
      <c r="D117" s="122"/>
      <c r="E117" s="122"/>
      <c r="F117" s="123"/>
      <c r="G117" s="122"/>
      <c r="H117" s="124"/>
    </row>
    <row r="118" spans="1:8" ht="12.75">
      <c r="A118" s="129" t="s">
        <v>193</v>
      </c>
      <c r="B118" s="131"/>
      <c r="C118" s="26"/>
      <c r="D118" s="26"/>
      <c r="E118" s="26"/>
      <c r="F118" s="21"/>
      <c r="G118" s="26"/>
      <c r="H118" s="27"/>
    </row>
    <row r="119" spans="1:8" ht="12.75">
      <c r="A119" s="13">
        <v>1</v>
      </c>
      <c r="B119" s="1" t="s">
        <v>117</v>
      </c>
      <c r="C119" s="22">
        <v>460</v>
      </c>
      <c r="D119" s="22">
        <v>4.5</v>
      </c>
      <c r="E119" s="22">
        <f aca="true" t="shared" si="15" ref="E119:E125">PRODUCT(C119,D119)</f>
        <v>2070</v>
      </c>
      <c r="F119" s="67" t="s">
        <v>294</v>
      </c>
      <c r="G119" s="22">
        <f aca="true" t="shared" si="16" ref="G119:G125">IF(F119="G",E119,0)</f>
        <v>0</v>
      </c>
      <c r="H119" s="23">
        <f aca="true" t="shared" si="17" ref="H119:H125">IF(F119="T",E119,0)</f>
        <v>2070</v>
      </c>
    </row>
    <row r="120" spans="1:8" ht="12.75">
      <c r="A120" s="13">
        <v>2</v>
      </c>
      <c r="B120" s="1" t="s">
        <v>103</v>
      </c>
      <c r="C120" s="22">
        <v>603</v>
      </c>
      <c r="D120" s="22">
        <v>4</v>
      </c>
      <c r="E120" s="22">
        <f t="shared" si="15"/>
        <v>2412</v>
      </c>
      <c r="F120" s="67" t="s">
        <v>294</v>
      </c>
      <c r="G120" s="22">
        <f t="shared" si="16"/>
        <v>0</v>
      </c>
      <c r="H120" s="23">
        <f t="shared" si="17"/>
        <v>2412</v>
      </c>
    </row>
    <row r="121" spans="1:8" ht="12.75">
      <c r="A121" s="13">
        <v>3</v>
      </c>
      <c r="B121" s="1" t="s">
        <v>194</v>
      </c>
      <c r="C121" s="22">
        <v>393</v>
      </c>
      <c r="D121" s="22">
        <v>4</v>
      </c>
      <c r="E121" s="22">
        <f t="shared" si="15"/>
        <v>1572</v>
      </c>
      <c r="F121" s="67" t="s">
        <v>294</v>
      </c>
      <c r="G121" s="22">
        <f t="shared" si="16"/>
        <v>0</v>
      </c>
      <c r="H121" s="23">
        <f t="shared" si="17"/>
        <v>1572</v>
      </c>
    </row>
    <row r="122" spans="1:8" ht="12.75">
      <c r="A122" s="13">
        <v>4</v>
      </c>
      <c r="B122" s="1" t="s">
        <v>268</v>
      </c>
      <c r="C122" s="22">
        <v>180</v>
      </c>
      <c r="D122" s="22">
        <v>4</v>
      </c>
      <c r="E122" s="22">
        <f t="shared" si="15"/>
        <v>720</v>
      </c>
      <c r="F122" s="47" t="s">
        <v>293</v>
      </c>
      <c r="G122" s="22">
        <f t="shared" si="16"/>
        <v>720</v>
      </c>
      <c r="H122" s="23">
        <f t="shared" si="17"/>
        <v>0</v>
      </c>
    </row>
    <row r="123" spans="1:8" ht="12.75">
      <c r="A123" s="13">
        <v>5</v>
      </c>
      <c r="B123" s="1" t="s">
        <v>269</v>
      </c>
      <c r="C123" s="22">
        <v>1000</v>
      </c>
      <c r="D123" s="22">
        <v>4</v>
      </c>
      <c r="E123" s="22">
        <f t="shared" si="15"/>
        <v>4000</v>
      </c>
      <c r="F123" s="47" t="s">
        <v>293</v>
      </c>
      <c r="G123" s="22">
        <f t="shared" si="16"/>
        <v>4000</v>
      </c>
      <c r="H123" s="23">
        <f t="shared" si="17"/>
        <v>0</v>
      </c>
    </row>
    <row r="124" spans="1:8" ht="20.25">
      <c r="A124" s="13">
        <v>6</v>
      </c>
      <c r="B124" s="1" t="s">
        <v>270</v>
      </c>
      <c r="C124" s="22">
        <v>300</v>
      </c>
      <c r="D124" s="22">
        <v>4</v>
      </c>
      <c r="E124" s="22">
        <f t="shared" si="15"/>
        <v>1200</v>
      </c>
      <c r="F124" s="47" t="s">
        <v>293</v>
      </c>
      <c r="G124" s="22">
        <f t="shared" si="16"/>
        <v>1200</v>
      </c>
      <c r="H124" s="23">
        <f t="shared" si="17"/>
        <v>0</v>
      </c>
    </row>
    <row r="125" spans="1:8" ht="20.25">
      <c r="A125" s="92">
        <v>7</v>
      </c>
      <c r="B125" s="93" t="s">
        <v>338</v>
      </c>
      <c r="C125" s="69">
        <v>600</v>
      </c>
      <c r="D125" s="69">
        <v>3</v>
      </c>
      <c r="E125" s="69">
        <f t="shared" si="15"/>
        <v>1800</v>
      </c>
      <c r="F125" s="94" t="s">
        <v>322</v>
      </c>
      <c r="G125" s="69">
        <f t="shared" si="16"/>
        <v>1800</v>
      </c>
      <c r="H125" s="95">
        <f t="shared" si="17"/>
        <v>0</v>
      </c>
    </row>
    <row r="126" spans="1:8" ht="12.75">
      <c r="A126" s="13"/>
      <c r="B126" s="4" t="s">
        <v>100</v>
      </c>
      <c r="C126" s="41">
        <f>SUM(C119:C125)</f>
        <v>3536</v>
      </c>
      <c r="D126" s="30"/>
      <c r="E126" s="41">
        <f>SUM(E119:E125)</f>
        <v>13774</v>
      </c>
      <c r="F126" s="18"/>
      <c r="G126" s="41">
        <f>SUM(G119:G125)</f>
        <v>7720</v>
      </c>
      <c r="H126" s="42">
        <f>SUM(H119:H125)</f>
        <v>6054</v>
      </c>
    </row>
    <row r="129" spans="1:8" ht="12.75">
      <c r="A129" s="129" t="s">
        <v>195</v>
      </c>
      <c r="B129" s="130"/>
      <c r="C129" s="26"/>
      <c r="D129" s="26"/>
      <c r="E129" s="26"/>
      <c r="F129" s="21"/>
      <c r="G129" s="26"/>
      <c r="H129" s="27"/>
    </row>
    <row r="130" spans="1:8" ht="12.75">
      <c r="A130" s="13">
        <v>1</v>
      </c>
      <c r="B130" s="1" t="s">
        <v>26</v>
      </c>
      <c r="C130" s="22">
        <v>824</v>
      </c>
      <c r="D130" s="22">
        <v>4</v>
      </c>
      <c r="E130" s="22">
        <f>PRODUCT(C130,D130)</f>
        <v>3296</v>
      </c>
      <c r="F130" s="67" t="s">
        <v>294</v>
      </c>
      <c r="G130" s="22">
        <f>IF(F130="G",E130,0)</f>
        <v>0</v>
      </c>
      <c r="H130" s="23">
        <f>IF(F130="T",E130,0)</f>
        <v>3296</v>
      </c>
    </row>
    <row r="131" spans="1:8" ht="12.75">
      <c r="A131" s="13">
        <v>2</v>
      </c>
      <c r="B131" s="1" t="s">
        <v>196</v>
      </c>
      <c r="C131" s="22">
        <v>520</v>
      </c>
      <c r="D131" s="22">
        <v>4</v>
      </c>
      <c r="E131" s="22">
        <f aca="true" t="shared" si="18" ref="E131:E140">PRODUCT(C131,D131)</f>
        <v>2080</v>
      </c>
      <c r="F131" s="67" t="s">
        <v>294</v>
      </c>
      <c r="G131" s="22">
        <f aca="true" t="shared" si="19" ref="G131:G140">IF(F131="G",E131,0)</f>
        <v>0</v>
      </c>
      <c r="H131" s="23">
        <f aca="true" t="shared" si="20" ref="H131:H140">IF(F131="T",E131,0)</f>
        <v>2080</v>
      </c>
    </row>
    <row r="132" spans="1:8" ht="12.75">
      <c r="A132" s="13">
        <v>3</v>
      </c>
      <c r="B132" s="1" t="s">
        <v>108</v>
      </c>
      <c r="C132" s="22">
        <v>315</v>
      </c>
      <c r="D132" s="22">
        <v>4</v>
      </c>
      <c r="E132" s="22">
        <f t="shared" si="18"/>
        <v>1260</v>
      </c>
      <c r="F132" s="67" t="s">
        <v>294</v>
      </c>
      <c r="G132" s="22">
        <f t="shared" si="19"/>
        <v>0</v>
      </c>
      <c r="H132" s="23">
        <f t="shared" si="20"/>
        <v>1260</v>
      </c>
    </row>
    <row r="133" spans="1:8" ht="12.75">
      <c r="A133" s="13">
        <v>4</v>
      </c>
      <c r="B133" s="1" t="s">
        <v>179</v>
      </c>
      <c r="C133" s="22">
        <v>700</v>
      </c>
      <c r="D133" s="22">
        <v>4</v>
      </c>
      <c r="E133" s="22">
        <f t="shared" si="18"/>
        <v>2800</v>
      </c>
      <c r="F133" s="67" t="s">
        <v>294</v>
      </c>
      <c r="G133" s="22">
        <f t="shared" si="19"/>
        <v>0</v>
      </c>
      <c r="H133" s="23">
        <f t="shared" si="20"/>
        <v>2800</v>
      </c>
    </row>
    <row r="134" spans="1:8" ht="12.75">
      <c r="A134" s="13">
        <v>5</v>
      </c>
      <c r="B134" s="1" t="s">
        <v>94</v>
      </c>
      <c r="C134" s="22">
        <v>416</v>
      </c>
      <c r="D134" s="22">
        <v>4</v>
      </c>
      <c r="E134" s="22">
        <f t="shared" si="18"/>
        <v>1664</v>
      </c>
      <c r="F134" s="67" t="s">
        <v>294</v>
      </c>
      <c r="G134" s="22">
        <f t="shared" si="19"/>
        <v>0</v>
      </c>
      <c r="H134" s="23">
        <f t="shared" si="20"/>
        <v>1664</v>
      </c>
    </row>
    <row r="135" spans="1:8" ht="12.75">
      <c r="A135" s="13">
        <v>6</v>
      </c>
      <c r="B135" s="1" t="s">
        <v>45</v>
      </c>
      <c r="C135" s="22">
        <v>229</v>
      </c>
      <c r="D135" s="22">
        <v>3.5</v>
      </c>
      <c r="E135" s="22">
        <f t="shared" si="18"/>
        <v>801.5</v>
      </c>
      <c r="F135" s="47" t="s">
        <v>293</v>
      </c>
      <c r="G135" s="22">
        <f t="shared" si="19"/>
        <v>801.5</v>
      </c>
      <c r="H135" s="23">
        <f t="shared" si="20"/>
        <v>0</v>
      </c>
    </row>
    <row r="136" spans="1:8" ht="12.75">
      <c r="A136" s="13">
        <v>7</v>
      </c>
      <c r="B136" s="1" t="s">
        <v>197</v>
      </c>
      <c r="C136" s="22">
        <v>1000</v>
      </c>
      <c r="D136" s="22">
        <v>4</v>
      </c>
      <c r="E136" s="22">
        <f t="shared" si="18"/>
        <v>4000</v>
      </c>
      <c r="F136" s="67" t="s">
        <v>294</v>
      </c>
      <c r="G136" s="22">
        <f t="shared" si="19"/>
        <v>0</v>
      </c>
      <c r="H136" s="23">
        <f t="shared" si="20"/>
        <v>4000</v>
      </c>
    </row>
    <row r="137" spans="1:8" ht="12.75">
      <c r="A137" s="13">
        <v>8</v>
      </c>
      <c r="B137" s="1" t="s">
        <v>198</v>
      </c>
      <c r="C137" s="22">
        <v>345</v>
      </c>
      <c r="D137" s="22">
        <v>4.5</v>
      </c>
      <c r="E137" s="22">
        <f t="shared" si="18"/>
        <v>1552.5</v>
      </c>
      <c r="F137" s="67" t="s">
        <v>294</v>
      </c>
      <c r="G137" s="22">
        <f t="shared" si="19"/>
        <v>0</v>
      </c>
      <c r="H137" s="23">
        <f t="shared" si="20"/>
        <v>1552.5</v>
      </c>
    </row>
    <row r="138" spans="1:8" ht="12.75">
      <c r="A138" s="13">
        <v>9</v>
      </c>
      <c r="B138" s="1" t="s">
        <v>110</v>
      </c>
      <c r="C138" s="22">
        <v>735</v>
      </c>
      <c r="D138" s="22">
        <v>4</v>
      </c>
      <c r="E138" s="22">
        <f t="shared" si="18"/>
        <v>2940</v>
      </c>
      <c r="F138" s="47" t="s">
        <v>293</v>
      </c>
      <c r="G138" s="22">
        <f t="shared" si="19"/>
        <v>2940</v>
      </c>
      <c r="H138" s="23">
        <f t="shared" si="20"/>
        <v>0</v>
      </c>
    </row>
    <row r="139" spans="1:8" ht="20.25">
      <c r="A139" s="13">
        <v>10</v>
      </c>
      <c r="B139" s="61" t="s">
        <v>271</v>
      </c>
      <c r="C139" s="33">
        <v>1000</v>
      </c>
      <c r="D139" s="22">
        <v>4</v>
      </c>
      <c r="E139" s="22">
        <f t="shared" si="18"/>
        <v>4000</v>
      </c>
      <c r="F139" s="47" t="s">
        <v>293</v>
      </c>
      <c r="G139" s="22">
        <f t="shared" si="19"/>
        <v>4000</v>
      </c>
      <c r="H139" s="23">
        <f t="shared" si="20"/>
        <v>0</v>
      </c>
    </row>
    <row r="140" spans="1:8" ht="12.75">
      <c r="A140" s="13">
        <v>11</v>
      </c>
      <c r="B140" s="8" t="s">
        <v>272</v>
      </c>
      <c r="C140" s="33">
        <v>1100</v>
      </c>
      <c r="D140" s="33">
        <v>4</v>
      </c>
      <c r="E140" s="33">
        <f t="shared" si="18"/>
        <v>4400</v>
      </c>
      <c r="F140" s="47" t="s">
        <v>293</v>
      </c>
      <c r="G140" s="22">
        <f t="shared" si="19"/>
        <v>4400</v>
      </c>
      <c r="H140" s="23">
        <f t="shared" si="20"/>
        <v>0</v>
      </c>
    </row>
    <row r="141" spans="1:8" ht="12.75">
      <c r="A141" s="13"/>
      <c r="B141" s="4" t="s">
        <v>100</v>
      </c>
      <c r="C141" s="41">
        <f>SUM(C130:C140)</f>
        <v>7184</v>
      </c>
      <c r="D141" s="30"/>
      <c r="E141" s="41">
        <f>SUM(E130:E140)</f>
        <v>28794</v>
      </c>
      <c r="F141" s="18"/>
      <c r="G141" s="41">
        <f>SUM(G130:G140)</f>
        <v>12141.5</v>
      </c>
      <c r="H141" s="42">
        <f>SUM(H130:H140)</f>
        <v>16652.5</v>
      </c>
    </row>
    <row r="142" spans="1:8" ht="12.75">
      <c r="A142" s="14"/>
      <c r="B142" s="6"/>
      <c r="C142" s="32"/>
      <c r="D142" s="32"/>
      <c r="E142" s="32"/>
      <c r="F142" s="20"/>
      <c r="G142" s="24"/>
      <c r="H142" s="25"/>
    </row>
    <row r="143" spans="1:8" ht="12.75">
      <c r="A143" s="129" t="s">
        <v>199</v>
      </c>
      <c r="B143" s="130"/>
      <c r="C143" s="26"/>
      <c r="D143" s="26"/>
      <c r="E143" s="26"/>
      <c r="F143" s="21"/>
      <c r="G143" s="26"/>
      <c r="H143" s="27"/>
    </row>
    <row r="144" spans="1:8" ht="12.75">
      <c r="A144" s="13">
        <v>1</v>
      </c>
      <c r="B144" s="1" t="s">
        <v>200</v>
      </c>
      <c r="C144" s="22">
        <v>823</v>
      </c>
      <c r="D144" s="22">
        <v>4</v>
      </c>
      <c r="E144" s="22">
        <f>PRODUCT(C144,D144)</f>
        <v>3292</v>
      </c>
      <c r="F144" s="67" t="s">
        <v>294</v>
      </c>
      <c r="G144" s="22">
        <f>IF(F144="G",E144,0)</f>
        <v>0</v>
      </c>
      <c r="H144" s="23">
        <f>IF(F144="T",E144,0)</f>
        <v>3292</v>
      </c>
    </row>
    <row r="145" spans="1:8" ht="12.75">
      <c r="A145" s="13">
        <v>2</v>
      </c>
      <c r="B145" s="1" t="s">
        <v>118</v>
      </c>
      <c r="C145" s="22">
        <v>552</v>
      </c>
      <c r="D145" s="22">
        <v>4</v>
      </c>
      <c r="E145" s="22">
        <f aca="true" t="shared" si="21" ref="E145:E159">PRODUCT(C145,D145)</f>
        <v>2208</v>
      </c>
      <c r="F145" s="67" t="s">
        <v>294</v>
      </c>
      <c r="G145" s="22">
        <f aca="true" t="shared" si="22" ref="G145:G159">IF(F145="G",E145,0)</f>
        <v>0</v>
      </c>
      <c r="H145" s="23">
        <f aca="true" t="shared" si="23" ref="H145:H157">IF(F145="T",E145,0)</f>
        <v>2208</v>
      </c>
    </row>
    <row r="146" spans="1:8" ht="12.75">
      <c r="A146" s="13">
        <v>3</v>
      </c>
      <c r="B146" s="1" t="s">
        <v>172</v>
      </c>
      <c r="C146" s="22">
        <v>974</v>
      </c>
      <c r="D146" s="22">
        <v>4</v>
      </c>
      <c r="E146" s="22">
        <f t="shared" si="21"/>
        <v>3896</v>
      </c>
      <c r="F146" s="67" t="s">
        <v>294</v>
      </c>
      <c r="G146" s="22">
        <f t="shared" si="22"/>
        <v>0</v>
      </c>
      <c r="H146" s="23">
        <f t="shared" si="23"/>
        <v>3896</v>
      </c>
    </row>
    <row r="147" spans="1:8" ht="12.75">
      <c r="A147" s="13">
        <v>4</v>
      </c>
      <c r="B147" s="1" t="s">
        <v>201</v>
      </c>
      <c r="C147" s="22">
        <v>272</v>
      </c>
      <c r="D147" s="22">
        <v>4</v>
      </c>
      <c r="E147" s="22">
        <f t="shared" si="21"/>
        <v>1088</v>
      </c>
      <c r="F147" s="67" t="s">
        <v>294</v>
      </c>
      <c r="G147" s="22">
        <f t="shared" si="22"/>
        <v>0</v>
      </c>
      <c r="H147" s="23">
        <f t="shared" si="23"/>
        <v>1088</v>
      </c>
    </row>
    <row r="148" spans="1:8" ht="12.75">
      <c r="A148" s="13">
        <v>5</v>
      </c>
      <c r="B148" s="1" t="s">
        <v>59</v>
      </c>
      <c r="C148" s="22">
        <v>400</v>
      </c>
      <c r="D148" s="22">
        <v>4.5</v>
      </c>
      <c r="E148" s="22">
        <f t="shared" si="21"/>
        <v>1800</v>
      </c>
      <c r="F148" s="67" t="s">
        <v>294</v>
      </c>
      <c r="G148" s="22">
        <f t="shared" si="22"/>
        <v>0</v>
      </c>
      <c r="H148" s="23">
        <f t="shared" si="23"/>
        <v>1800</v>
      </c>
    </row>
    <row r="149" spans="1:8" ht="12.75">
      <c r="A149" s="13">
        <v>6</v>
      </c>
      <c r="B149" s="61" t="s">
        <v>127</v>
      </c>
      <c r="C149" s="22">
        <v>206</v>
      </c>
      <c r="D149" s="22">
        <v>4</v>
      </c>
      <c r="E149" s="22">
        <f t="shared" si="21"/>
        <v>824</v>
      </c>
      <c r="F149" s="74" t="s">
        <v>293</v>
      </c>
      <c r="G149" s="22">
        <f t="shared" si="22"/>
        <v>824</v>
      </c>
      <c r="H149" s="23">
        <f t="shared" si="23"/>
        <v>0</v>
      </c>
    </row>
    <row r="150" spans="1:8" ht="12.75">
      <c r="A150" s="13">
        <v>7</v>
      </c>
      <c r="B150" s="1" t="s">
        <v>22</v>
      </c>
      <c r="C150" s="22">
        <v>131</v>
      </c>
      <c r="D150" s="22">
        <v>4</v>
      </c>
      <c r="E150" s="22">
        <f t="shared" si="21"/>
        <v>524</v>
      </c>
      <c r="F150" s="67" t="s">
        <v>294</v>
      </c>
      <c r="G150" s="22">
        <f t="shared" si="22"/>
        <v>0</v>
      </c>
      <c r="H150" s="23">
        <f t="shared" si="23"/>
        <v>524</v>
      </c>
    </row>
    <row r="151" spans="1:8" ht="12.75">
      <c r="A151" s="13">
        <v>8</v>
      </c>
      <c r="B151" s="1" t="s">
        <v>202</v>
      </c>
      <c r="C151" s="22">
        <v>128</v>
      </c>
      <c r="D151" s="22">
        <v>4</v>
      </c>
      <c r="E151" s="22">
        <f t="shared" si="21"/>
        <v>512</v>
      </c>
      <c r="F151" s="67" t="s">
        <v>294</v>
      </c>
      <c r="G151" s="22">
        <f t="shared" si="22"/>
        <v>0</v>
      </c>
      <c r="H151" s="23">
        <f t="shared" si="23"/>
        <v>512</v>
      </c>
    </row>
    <row r="152" spans="1:8" ht="12.75">
      <c r="A152" s="13">
        <v>9</v>
      </c>
      <c r="B152" s="1" t="s">
        <v>109</v>
      </c>
      <c r="C152" s="22">
        <v>312</v>
      </c>
      <c r="D152" s="22">
        <v>4</v>
      </c>
      <c r="E152" s="22">
        <f t="shared" si="21"/>
        <v>1248</v>
      </c>
      <c r="F152" s="47" t="s">
        <v>293</v>
      </c>
      <c r="G152" s="22">
        <f t="shared" si="22"/>
        <v>1248</v>
      </c>
      <c r="H152" s="23">
        <f t="shared" si="23"/>
        <v>0</v>
      </c>
    </row>
    <row r="153" spans="1:8" ht="12.75">
      <c r="A153" s="13">
        <v>10</v>
      </c>
      <c r="B153" s="1" t="s">
        <v>42</v>
      </c>
      <c r="C153" s="22">
        <v>151</v>
      </c>
      <c r="D153" s="22">
        <v>4</v>
      </c>
      <c r="E153" s="22">
        <f t="shared" si="21"/>
        <v>604</v>
      </c>
      <c r="F153" s="67" t="s">
        <v>294</v>
      </c>
      <c r="G153" s="22">
        <f t="shared" si="22"/>
        <v>0</v>
      </c>
      <c r="H153" s="23">
        <f t="shared" si="23"/>
        <v>604</v>
      </c>
    </row>
    <row r="154" spans="1:8" ht="12.75">
      <c r="A154" s="13">
        <v>11</v>
      </c>
      <c r="B154" s="1" t="s">
        <v>5</v>
      </c>
      <c r="C154" s="22">
        <v>139</v>
      </c>
      <c r="D154" s="22">
        <v>4</v>
      </c>
      <c r="E154" s="22">
        <f t="shared" si="21"/>
        <v>556</v>
      </c>
      <c r="F154" s="67" t="s">
        <v>294</v>
      </c>
      <c r="G154" s="22">
        <f t="shared" si="22"/>
        <v>0</v>
      </c>
      <c r="H154" s="23">
        <f t="shared" si="23"/>
        <v>556</v>
      </c>
    </row>
    <row r="155" spans="1:8" ht="12.75">
      <c r="A155" s="13">
        <v>12</v>
      </c>
      <c r="B155" s="1" t="s">
        <v>274</v>
      </c>
      <c r="C155" s="22">
        <v>214</v>
      </c>
      <c r="D155" s="22">
        <v>4</v>
      </c>
      <c r="E155" s="22">
        <f t="shared" si="21"/>
        <v>856</v>
      </c>
      <c r="F155" s="47" t="s">
        <v>293</v>
      </c>
      <c r="G155" s="22">
        <f t="shared" si="22"/>
        <v>856</v>
      </c>
      <c r="H155" s="23">
        <f t="shared" si="23"/>
        <v>0</v>
      </c>
    </row>
    <row r="156" spans="1:8" ht="12.75">
      <c r="A156" s="13">
        <v>13</v>
      </c>
      <c r="B156" s="1" t="s">
        <v>177</v>
      </c>
      <c r="C156" s="22">
        <v>300</v>
      </c>
      <c r="D156" s="22">
        <v>4</v>
      </c>
      <c r="E156" s="22">
        <f t="shared" si="21"/>
        <v>1200</v>
      </c>
      <c r="F156" s="47" t="s">
        <v>293</v>
      </c>
      <c r="G156" s="22">
        <f t="shared" si="22"/>
        <v>1200</v>
      </c>
      <c r="H156" s="23">
        <f t="shared" si="23"/>
        <v>0</v>
      </c>
    </row>
    <row r="157" spans="1:8" ht="20.25">
      <c r="A157" s="13">
        <v>14</v>
      </c>
      <c r="B157" s="1" t="s">
        <v>309</v>
      </c>
      <c r="C157" s="22">
        <v>93</v>
      </c>
      <c r="D157" s="22">
        <v>4</v>
      </c>
      <c r="E157" s="22">
        <f t="shared" si="21"/>
        <v>372</v>
      </c>
      <c r="F157" s="47" t="s">
        <v>293</v>
      </c>
      <c r="G157" s="22">
        <f t="shared" si="22"/>
        <v>372</v>
      </c>
      <c r="H157" s="23">
        <f t="shared" si="23"/>
        <v>0</v>
      </c>
    </row>
    <row r="158" spans="1:8" ht="12.75">
      <c r="A158" s="13">
        <v>15</v>
      </c>
      <c r="B158" s="1" t="s">
        <v>28</v>
      </c>
      <c r="C158" s="22">
        <v>282</v>
      </c>
      <c r="D158" s="22">
        <v>4</v>
      </c>
      <c r="E158" s="22">
        <f t="shared" si="21"/>
        <v>1128</v>
      </c>
      <c r="F158" s="47" t="s">
        <v>293</v>
      </c>
      <c r="G158" s="22">
        <f t="shared" si="22"/>
        <v>1128</v>
      </c>
      <c r="H158" s="23">
        <f>IF(F158="T",E158,0)</f>
        <v>0</v>
      </c>
    </row>
    <row r="159" spans="1:8" ht="12.75">
      <c r="A159" s="13">
        <v>16</v>
      </c>
      <c r="B159" s="1" t="s">
        <v>337</v>
      </c>
      <c r="C159" s="22">
        <v>50</v>
      </c>
      <c r="D159" s="22">
        <v>4</v>
      </c>
      <c r="E159" s="22">
        <f t="shared" si="21"/>
        <v>200</v>
      </c>
      <c r="F159" s="47" t="s">
        <v>293</v>
      </c>
      <c r="G159" s="22">
        <f t="shared" si="22"/>
        <v>200</v>
      </c>
      <c r="H159" s="23">
        <f>IF(F159="T",E159,0)</f>
        <v>0</v>
      </c>
    </row>
    <row r="160" spans="1:8" ht="12.75">
      <c r="A160" s="13"/>
      <c r="B160" s="4" t="s">
        <v>100</v>
      </c>
      <c r="C160" s="41">
        <f>SUM(C144:C158)</f>
        <v>4977</v>
      </c>
      <c r="D160" s="30"/>
      <c r="E160" s="41">
        <f>SUM(E144:E158)</f>
        <v>20108</v>
      </c>
      <c r="F160" s="18"/>
      <c r="G160" s="41">
        <f>SUM(G144:G158)</f>
        <v>5628</v>
      </c>
      <c r="H160" s="42">
        <f>SUM(H144:H158)</f>
        <v>14480</v>
      </c>
    </row>
    <row r="163" spans="1:8" ht="12.75">
      <c r="A163" s="129" t="s">
        <v>276</v>
      </c>
      <c r="B163" s="131"/>
      <c r="C163" s="26"/>
      <c r="D163" s="26"/>
      <c r="E163" s="26"/>
      <c r="F163" s="21"/>
      <c r="G163" s="26">
        <f>IF(F163="GRUNTOWA",E163,0)</f>
        <v>0</v>
      </c>
      <c r="H163" s="27">
        <f>IF(F163="tłuczniowa",E163,0)</f>
        <v>0</v>
      </c>
    </row>
    <row r="164" spans="1:8" ht="30">
      <c r="A164" s="13">
        <v>2</v>
      </c>
      <c r="B164" s="1" t="s">
        <v>307</v>
      </c>
      <c r="C164" s="22">
        <v>1300</v>
      </c>
      <c r="D164" s="22">
        <v>4</v>
      </c>
      <c r="E164" s="22">
        <f>PRODUCT(C164,D164)</f>
        <v>5200</v>
      </c>
      <c r="F164" s="44" t="s">
        <v>294</v>
      </c>
      <c r="G164" s="22">
        <f>IF(F164="G",E164,0)</f>
        <v>0</v>
      </c>
      <c r="H164" s="23">
        <f>IF(F164="T",E164,0)</f>
        <v>5200</v>
      </c>
    </row>
    <row r="165" spans="1:8" ht="40.5">
      <c r="A165" s="92">
        <v>3</v>
      </c>
      <c r="B165" s="93" t="s">
        <v>347</v>
      </c>
      <c r="C165" s="69">
        <v>900</v>
      </c>
      <c r="D165" s="69">
        <v>4</v>
      </c>
      <c r="E165" s="69">
        <f>PRODUCT(C165,D165)</f>
        <v>3600</v>
      </c>
      <c r="F165" s="94" t="s">
        <v>322</v>
      </c>
      <c r="G165" s="69">
        <f>IF(F165="G",E165,0)</f>
        <v>3600</v>
      </c>
      <c r="H165" s="95">
        <f>IF(F165="T",E165,0)</f>
        <v>0</v>
      </c>
    </row>
    <row r="166" spans="1:8" ht="12.75">
      <c r="A166" s="13"/>
      <c r="B166" s="4" t="s">
        <v>100</v>
      </c>
      <c r="C166" s="41">
        <f>SUM(C164:C165)</f>
        <v>2200</v>
      </c>
      <c r="D166" s="30"/>
      <c r="E166" s="41">
        <f>SUM(E164:E165)</f>
        <v>8800</v>
      </c>
      <c r="F166" s="18"/>
      <c r="G166" s="41">
        <f>SUM(G163:G165)</f>
        <v>3600</v>
      </c>
      <c r="H166" s="42">
        <f>SUM(H163:H165)</f>
        <v>5200</v>
      </c>
    </row>
    <row r="169" spans="1:8" ht="12.75">
      <c r="A169" s="129" t="s">
        <v>203</v>
      </c>
      <c r="B169" s="130"/>
      <c r="C169" s="28"/>
      <c r="D169" s="28"/>
      <c r="E169" s="28"/>
      <c r="F169" s="31"/>
      <c r="G169" s="28"/>
      <c r="H169" s="29"/>
    </row>
    <row r="170" spans="1:8" ht="12.75">
      <c r="A170" s="13">
        <v>1</v>
      </c>
      <c r="B170" s="1" t="s">
        <v>204</v>
      </c>
      <c r="C170" s="22">
        <v>600</v>
      </c>
      <c r="D170" s="22">
        <v>5</v>
      </c>
      <c r="E170" s="22">
        <f aca="true" t="shared" si="24" ref="E170:E193">PRODUCT(C170,D170)</f>
        <v>3000</v>
      </c>
      <c r="F170" s="67" t="s">
        <v>294</v>
      </c>
      <c r="G170" s="22">
        <f>IF(F170="G",E170,0)</f>
        <v>0</v>
      </c>
      <c r="H170" s="23">
        <f>IF(F170="T",E170,0)</f>
        <v>3000</v>
      </c>
    </row>
    <row r="171" spans="1:8" ht="12.75">
      <c r="A171" s="13">
        <v>2</v>
      </c>
      <c r="B171" s="1" t="s">
        <v>205</v>
      </c>
      <c r="C171" s="22">
        <v>79</v>
      </c>
      <c r="D171" s="22">
        <v>4</v>
      </c>
      <c r="E171" s="22">
        <f t="shared" si="24"/>
        <v>316</v>
      </c>
      <c r="F171" s="47" t="s">
        <v>293</v>
      </c>
      <c r="G171" s="22">
        <f aca="true" t="shared" si="25" ref="G171:G193">IF(F171="G",E171,0)</f>
        <v>316</v>
      </c>
      <c r="H171" s="23">
        <f aca="true" t="shared" si="26" ref="H171:H193">IF(F171="T",E171,0)</f>
        <v>0</v>
      </c>
    </row>
    <row r="172" spans="1:8" ht="12.75">
      <c r="A172" s="13">
        <v>3</v>
      </c>
      <c r="B172" s="1" t="s">
        <v>206</v>
      </c>
      <c r="C172" s="22">
        <v>338</v>
      </c>
      <c r="D172" s="22">
        <v>4</v>
      </c>
      <c r="E172" s="22">
        <f t="shared" si="24"/>
        <v>1352</v>
      </c>
      <c r="F172" s="67" t="s">
        <v>294</v>
      </c>
      <c r="G172" s="22">
        <f t="shared" si="25"/>
        <v>0</v>
      </c>
      <c r="H172" s="23">
        <f t="shared" si="26"/>
        <v>1352</v>
      </c>
    </row>
    <row r="173" spans="1:8" ht="20.25">
      <c r="A173" s="13">
        <v>4</v>
      </c>
      <c r="B173" s="1" t="s">
        <v>345</v>
      </c>
      <c r="C173" s="22">
        <v>50</v>
      </c>
      <c r="D173" s="22">
        <v>4</v>
      </c>
      <c r="E173" s="22">
        <f>PRODUCT(C173,D173)</f>
        <v>200</v>
      </c>
      <c r="F173" s="47" t="s">
        <v>293</v>
      </c>
      <c r="G173" s="22">
        <f>IF(F173="G",E173,0)</f>
        <v>200</v>
      </c>
      <c r="H173" s="23">
        <f>IF(F173="T",E173,0)</f>
        <v>0</v>
      </c>
    </row>
    <row r="174" spans="1:8" ht="20.25">
      <c r="A174" s="13">
        <v>5</v>
      </c>
      <c r="B174" s="1" t="s">
        <v>346</v>
      </c>
      <c r="C174" s="22">
        <v>65</v>
      </c>
      <c r="D174" s="22">
        <v>4</v>
      </c>
      <c r="E174" s="22">
        <f>PRODUCT(C174,D174)</f>
        <v>260</v>
      </c>
      <c r="F174" s="47" t="s">
        <v>293</v>
      </c>
      <c r="G174" s="22">
        <f>IF(F174="G",E174,0)</f>
        <v>260</v>
      </c>
      <c r="H174" s="23">
        <f>IF(F174="T",E174,0)</f>
        <v>0</v>
      </c>
    </row>
    <row r="175" spans="1:8" ht="12.75">
      <c r="A175" s="13">
        <v>6</v>
      </c>
      <c r="B175" s="1" t="s">
        <v>201</v>
      </c>
      <c r="C175" s="22">
        <v>558</v>
      </c>
      <c r="D175" s="22">
        <v>4.5</v>
      </c>
      <c r="E175" s="22">
        <f t="shared" si="24"/>
        <v>2511</v>
      </c>
      <c r="F175" s="67" t="s">
        <v>294</v>
      </c>
      <c r="G175" s="22">
        <f t="shared" si="25"/>
        <v>0</v>
      </c>
      <c r="H175" s="23">
        <f t="shared" si="26"/>
        <v>2511</v>
      </c>
    </row>
    <row r="176" spans="1:8" ht="12.75">
      <c r="A176" s="13">
        <v>7</v>
      </c>
      <c r="B176" s="1" t="s">
        <v>116</v>
      </c>
      <c r="C176" s="22">
        <v>255</v>
      </c>
      <c r="D176" s="22">
        <v>4</v>
      </c>
      <c r="E176" s="22">
        <f t="shared" si="24"/>
        <v>1020</v>
      </c>
      <c r="F176" s="67" t="s">
        <v>294</v>
      </c>
      <c r="G176" s="22">
        <f t="shared" si="25"/>
        <v>0</v>
      </c>
      <c r="H176" s="23">
        <f t="shared" si="26"/>
        <v>1020</v>
      </c>
    </row>
    <row r="177" spans="1:8" ht="20.25">
      <c r="A177" s="13">
        <v>8</v>
      </c>
      <c r="B177" s="1" t="s">
        <v>336</v>
      </c>
      <c r="C177" s="22">
        <v>90</v>
      </c>
      <c r="D177" s="22">
        <v>4</v>
      </c>
      <c r="E177" s="22">
        <f t="shared" si="24"/>
        <v>360</v>
      </c>
      <c r="F177" s="74" t="s">
        <v>293</v>
      </c>
      <c r="G177" s="22">
        <f t="shared" si="25"/>
        <v>360</v>
      </c>
      <c r="H177" s="23">
        <f t="shared" si="26"/>
        <v>0</v>
      </c>
    </row>
    <row r="178" spans="1:8" ht="12.75">
      <c r="A178" s="13">
        <v>9</v>
      </c>
      <c r="B178" s="89" t="s">
        <v>207</v>
      </c>
      <c r="C178" s="90">
        <v>1970</v>
      </c>
      <c r="D178" s="90">
        <v>4</v>
      </c>
      <c r="E178" s="90">
        <f t="shared" si="24"/>
        <v>7880</v>
      </c>
      <c r="F178" s="88" t="s">
        <v>294</v>
      </c>
      <c r="G178" s="90">
        <f t="shared" si="25"/>
        <v>0</v>
      </c>
      <c r="H178" s="91">
        <f t="shared" si="26"/>
        <v>7880</v>
      </c>
    </row>
    <row r="179" spans="1:8" ht="12.75">
      <c r="A179" s="13">
        <v>10</v>
      </c>
      <c r="B179" s="1" t="s">
        <v>354</v>
      </c>
      <c r="C179" s="22">
        <v>580</v>
      </c>
      <c r="D179" s="22">
        <v>4</v>
      </c>
      <c r="E179" s="22">
        <f t="shared" si="24"/>
        <v>2320</v>
      </c>
      <c r="F179" s="74" t="s">
        <v>293</v>
      </c>
      <c r="G179" s="22">
        <f t="shared" si="25"/>
        <v>2320</v>
      </c>
      <c r="H179" s="23">
        <f t="shared" si="26"/>
        <v>0</v>
      </c>
    </row>
    <row r="180" spans="1:8" ht="12.75">
      <c r="A180" s="13">
        <v>11</v>
      </c>
      <c r="B180" s="1" t="s">
        <v>330</v>
      </c>
      <c r="C180" s="22">
        <v>160</v>
      </c>
      <c r="D180" s="22">
        <v>4</v>
      </c>
      <c r="E180" s="22">
        <f t="shared" si="24"/>
        <v>640</v>
      </c>
      <c r="F180" s="74" t="s">
        <v>293</v>
      </c>
      <c r="G180" s="22">
        <f t="shared" si="25"/>
        <v>640</v>
      </c>
      <c r="H180" s="23">
        <f t="shared" si="26"/>
        <v>0</v>
      </c>
    </row>
    <row r="181" spans="1:8" ht="12.75">
      <c r="A181" s="13">
        <v>12</v>
      </c>
      <c r="B181" s="1" t="s">
        <v>127</v>
      </c>
      <c r="C181" s="22">
        <v>268</v>
      </c>
      <c r="D181" s="22">
        <v>4</v>
      </c>
      <c r="E181" s="22">
        <f t="shared" si="24"/>
        <v>1072</v>
      </c>
      <c r="F181" s="67" t="s">
        <v>294</v>
      </c>
      <c r="G181" s="22">
        <f t="shared" si="25"/>
        <v>0</v>
      </c>
      <c r="H181" s="23">
        <f t="shared" si="26"/>
        <v>1072</v>
      </c>
    </row>
    <row r="182" spans="1:8" ht="12.75">
      <c r="A182" s="13">
        <v>13</v>
      </c>
      <c r="B182" s="1" t="s">
        <v>25</v>
      </c>
      <c r="C182" s="22">
        <v>295</v>
      </c>
      <c r="D182" s="22">
        <v>4</v>
      </c>
      <c r="E182" s="22">
        <f t="shared" si="24"/>
        <v>1180</v>
      </c>
      <c r="F182" s="47" t="s">
        <v>293</v>
      </c>
      <c r="G182" s="22">
        <f t="shared" si="25"/>
        <v>1180</v>
      </c>
      <c r="H182" s="23">
        <f t="shared" si="26"/>
        <v>0</v>
      </c>
    </row>
    <row r="183" spans="1:8" ht="12.75">
      <c r="A183" s="13">
        <v>14</v>
      </c>
      <c r="B183" s="1" t="s">
        <v>208</v>
      </c>
      <c r="C183" s="22">
        <v>586</v>
      </c>
      <c r="D183" s="22">
        <v>4</v>
      </c>
      <c r="E183" s="22">
        <f t="shared" si="24"/>
        <v>2344</v>
      </c>
      <c r="F183" s="47" t="s">
        <v>293</v>
      </c>
      <c r="G183" s="22">
        <f t="shared" si="25"/>
        <v>2344</v>
      </c>
      <c r="H183" s="23">
        <f t="shared" si="26"/>
        <v>0</v>
      </c>
    </row>
    <row r="184" spans="1:8" ht="12.75">
      <c r="A184" s="13">
        <v>15</v>
      </c>
      <c r="B184" s="1" t="s">
        <v>331</v>
      </c>
      <c r="C184" s="22">
        <v>100</v>
      </c>
      <c r="D184" s="22">
        <v>5</v>
      </c>
      <c r="E184" s="22">
        <f t="shared" si="24"/>
        <v>500</v>
      </c>
      <c r="F184" s="47" t="s">
        <v>293</v>
      </c>
      <c r="G184" s="22"/>
      <c r="H184" s="23"/>
    </row>
    <row r="185" spans="1:8" ht="12.75">
      <c r="A185" s="13">
        <v>16</v>
      </c>
      <c r="B185" s="1" t="s">
        <v>115</v>
      </c>
      <c r="C185" s="22">
        <v>590</v>
      </c>
      <c r="D185" s="22">
        <v>4</v>
      </c>
      <c r="E185" s="22">
        <f t="shared" si="24"/>
        <v>2360</v>
      </c>
      <c r="F185" s="67" t="s">
        <v>294</v>
      </c>
      <c r="G185" s="22">
        <f t="shared" si="25"/>
        <v>0</v>
      </c>
      <c r="H185" s="23">
        <f t="shared" si="26"/>
        <v>2360</v>
      </c>
    </row>
    <row r="186" spans="1:8" ht="12.75">
      <c r="A186" s="13">
        <v>17</v>
      </c>
      <c r="B186" s="1" t="s">
        <v>95</v>
      </c>
      <c r="C186" s="22">
        <v>613</v>
      </c>
      <c r="D186" s="22">
        <v>4</v>
      </c>
      <c r="E186" s="22">
        <f t="shared" si="24"/>
        <v>2452</v>
      </c>
      <c r="F186" s="67" t="s">
        <v>294</v>
      </c>
      <c r="G186" s="22">
        <f t="shared" si="25"/>
        <v>0</v>
      </c>
      <c r="H186" s="23">
        <f t="shared" si="26"/>
        <v>2452</v>
      </c>
    </row>
    <row r="187" spans="1:8" ht="12.75">
      <c r="A187" s="13">
        <v>18</v>
      </c>
      <c r="B187" s="1" t="s">
        <v>209</v>
      </c>
      <c r="C187" s="22">
        <v>165</v>
      </c>
      <c r="D187" s="22">
        <v>4</v>
      </c>
      <c r="E187" s="22">
        <f t="shared" si="24"/>
        <v>660</v>
      </c>
      <c r="F187" s="67" t="s">
        <v>294</v>
      </c>
      <c r="G187" s="22">
        <f t="shared" si="25"/>
        <v>0</v>
      </c>
      <c r="H187" s="23">
        <f t="shared" si="26"/>
        <v>660</v>
      </c>
    </row>
    <row r="188" spans="1:8" ht="12.75">
      <c r="A188" s="13">
        <v>19</v>
      </c>
      <c r="B188" s="61" t="s">
        <v>45</v>
      </c>
      <c r="C188" s="22">
        <v>200</v>
      </c>
      <c r="D188" s="22">
        <v>4</v>
      </c>
      <c r="E188" s="22">
        <f t="shared" si="24"/>
        <v>800</v>
      </c>
      <c r="F188" s="67" t="s">
        <v>294</v>
      </c>
      <c r="G188" s="22">
        <f t="shared" si="25"/>
        <v>0</v>
      </c>
      <c r="H188" s="23">
        <f t="shared" si="26"/>
        <v>800</v>
      </c>
    </row>
    <row r="189" spans="1:8" ht="12.75">
      <c r="A189" s="13">
        <v>20</v>
      </c>
      <c r="B189" s="1" t="s">
        <v>187</v>
      </c>
      <c r="C189" s="22">
        <v>230</v>
      </c>
      <c r="D189" s="22">
        <v>4</v>
      </c>
      <c r="E189" s="22">
        <f t="shared" si="24"/>
        <v>920</v>
      </c>
      <c r="F189" s="67" t="s">
        <v>294</v>
      </c>
      <c r="G189" s="22">
        <f t="shared" si="25"/>
        <v>0</v>
      </c>
      <c r="H189" s="23">
        <f t="shared" si="26"/>
        <v>920</v>
      </c>
    </row>
    <row r="190" spans="1:8" ht="12.75">
      <c r="A190" s="13">
        <v>21</v>
      </c>
      <c r="B190" s="1" t="s">
        <v>57</v>
      </c>
      <c r="C190" s="22">
        <v>50</v>
      </c>
      <c r="D190" s="22">
        <v>4</v>
      </c>
      <c r="E190" s="22">
        <f t="shared" si="24"/>
        <v>200</v>
      </c>
      <c r="F190" s="67" t="s">
        <v>294</v>
      </c>
      <c r="G190" s="22">
        <f t="shared" si="25"/>
        <v>0</v>
      </c>
      <c r="H190" s="23">
        <f t="shared" si="26"/>
        <v>200</v>
      </c>
    </row>
    <row r="191" spans="1:8" ht="12.75">
      <c r="A191" s="13">
        <v>22</v>
      </c>
      <c r="B191" s="1" t="s">
        <v>275</v>
      </c>
      <c r="C191" s="33">
        <v>280</v>
      </c>
      <c r="D191" s="33">
        <v>5</v>
      </c>
      <c r="E191" s="33">
        <f t="shared" si="24"/>
        <v>1400</v>
      </c>
      <c r="F191" s="67" t="s">
        <v>294</v>
      </c>
      <c r="G191" s="22">
        <f t="shared" si="25"/>
        <v>0</v>
      </c>
      <c r="H191" s="23">
        <f t="shared" si="26"/>
        <v>1400</v>
      </c>
    </row>
    <row r="192" spans="1:8" ht="12.75">
      <c r="A192" s="13">
        <v>23</v>
      </c>
      <c r="B192" s="1" t="s">
        <v>335</v>
      </c>
      <c r="C192" s="33">
        <v>100</v>
      </c>
      <c r="D192" s="33">
        <v>3.5</v>
      </c>
      <c r="E192" s="33">
        <f t="shared" si="24"/>
        <v>350</v>
      </c>
      <c r="F192" s="74" t="s">
        <v>293</v>
      </c>
      <c r="G192" s="22">
        <f t="shared" si="25"/>
        <v>350</v>
      </c>
      <c r="H192" s="23">
        <f t="shared" si="26"/>
        <v>0</v>
      </c>
    </row>
    <row r="193" spans="1:8" ht="12.75">
      <c r="A193" s="13">
        <v>24</v>
      </c>
      <c r="B193" s="1" t="s">
        <v>290</v>
      </c>
      <c r="C193" s="33">
        <v>500</v>
      </c>
      <c r="D193" s="33">
        <v>5</v>
      </c>
      <c r="E193" s="33">
        <f t="shared" si="24"/>
        <v>2500</v>
      </c>
      <c r="F193" s="47" t="s">
        <v>293</v>
      </c>
      <c r="G193" s="22">
        <f t="shared" si="25"/>
        <v>2500</v>
      </c>
      <c r="H193" s="23">
        <f t="shared" si="26"/>
        <v>0</v>
      </c>
    </row>
    <row r="194" spans="1:8" ht="12.75">
      <c r="A194" s="13">
        <v>25</v>
      </c>
      <c r="B194" s="1" t="s">
        <v>326</v>
      </c>
      <c r="C194" s="33">
        <v>500</v>
      </c>
      <c r="D194" s="33">
        <v>4</v>
      </c>
      <c r="E194" s="33">
        <f>PRODUCT(C194,D194)</f>
        <v>2000</v>
      </c>
      <c r="F194" s="67" t="s">
        <v>294</v>
      </c>
      <c r="G194" s="22">
        <f>IF(F194="G",E194,0)</f>
        <v>0</v>
      </c>
      <c r="H194" s="23">
        <f>IF(F194="T",E194,0)</f>
        <v>2000</v>
      </c>
    </row>
    <row r="195" spans="1:8" ht="12.75">
      <c r="A195" s="13">
        <v>26</v>
      </c>
      <c r="B195" s="1" t="s">
        <v>327</v>
      </c>
      <c r="C195" s="33">
        <v>300</v>
      </c>
      <c r="D195" s="33">
        <v>4</v>
      </c>
      <c r="E195" s="33">
        <f>PRODUCT(C195,D195)</f>
        <v>1200</v>
      </c>
      <c r="F195" s="47" t="s">
        <v>293</v>
      </c>
      <c r="G195" s="22">
        <f>IF(F195="G",E195,0)</f>
        <v>1200</v>
      </c>
      <c r="H195" s="23">
        <f>IF(F195="T",E195,0)</f>
        <v>0</v>
      </c>
    </row>
    <row r="196" spans="1:8" ht="12.75">
      <c r="A196" s="13"/>
      <c r="B196" s="4" t="s">
        <v>100</v>
      </c>
      <c r="C196" s="41">
        <f>SUM(C170:C193)</f>
        <v>8722</v>
      </c>
      <c r="D196" s="30"/>
      <c r="E196" s="41">
        <f>SUM(E170:E193)</f>
        <v>36597</v>
      </c>
      <c r="F196" s="18"/>
      <c r="G196" s="41">
        <f>SUM(G170:G193)</f>
        <v>10470</v>
      </c>
      <c r="H196" s="42">
        <f>SUM(H170:H193)</f>
        <v>25627</v>
      </c>
    </row>
    <row r="197" spans="1:8" ht="12.75">
      <c r="A197" s="125"/>
      <c r="B197" s="126"/>
      <c r="C197" s="127"/>
      <c r="D197" s="127"/>
      <c r="E197" s="127"/>
      <c r="F197" s="128"/>
      <c r="G197" s="127"/>
      <c r="H197" s="127"/>
    </row>
    <row r="198" spans="1:8" ht="12.75">
      <c r="A198" s="125"/>
      <c r="B198" s="126"/>
      <c r="C198" s="127"/>
      <c r="D198" s="127"/>
      <c r="E198" s="127"/>
      <c r="F198" s="128"/>
      <c r="G198" s="127"/>
      <c r="H198" s="127"/>
    </row>
    <row r="199" spans="1:8" ht="12.75">
      <c r="A199" s="111"/>
      <c r="B199" s="113" t="s">
        <v>348</v>
      </c>
      <c r="C199" s="112">
        <f>SUM(C27,C54,C65,C82,C88,C115,C126,C141,C160,C166,C196,)</f>
        <v>80813</v>
      </c>
      <c r="D199" s="111"/>
      <c r="E199" s="112">
        <f>SUM(E27,E54,E65,E82,E88,E115,E126,E141,E160,E166,E196,)</f>
        <v>336592.5</v>
      </c>
      <c r="F199" s="111"/>
      <c r="G199" s="111"/>
      <c r="H199" s="111"/>
    </row>
  </sheetData>
  <sheetProtection/>
  <mergeCells count="13">
    <mergeCell ref="A118:B118"/>
    <mergeCell ref="A85:B85"/>
    <mergeCell ref="A129:B129"/>
    <mergeCell ref="A143:B143"/>
    <mergeCell ref="A163:B163"/>
    <mergeCell ref="A169:B169"/>
    <mergeCell ref="A1:H1"/>
    <mergeCell ref="A3:B3"/>
    <mergeCell ref="A29:B29"/>
    <mergeCell ref="A57:B57"/>
    <mergeCell ref="A68:B68"/>
    <mergeCell ref="A91:B9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Pawlicka-Różańska</cp:lastModifiedBy>
  <cp:lastPrinted>2023-01-04T10:32:16Z</cp:lastPrinted>
  <dcterms:created xsi:type="dcterms:W3CDTF">2014-01-02T08:57:36Z</dcterms:created>
  <dcterms:modified xsi:type="dcterms:W3CDTF">2024-06-26T11:47:51Z</dcterms:modified>
  <cp:category/>
  <cp:version/>
  <cp:contentType/>
  <cp:contentStatus/>
</cp:coreProperties>
</file>