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</sheets>
  <definedNames/>
  <calcPr fullCalcOnLoad="1"/>
</workbook>
</file>

<file path=xl/sharedStrings.xml><?xml version="1.0" encoding="utf-8"?>
<sst xmlns="http://schemas.openxmlformats.org/spreadsheetml/2006/main" count="491" uniqueCount="94">
  <si>
    <t>Imię i nazwisko (firma) wykonawcy(ów)</t>
  </si>
  <si>
    <t xml:space="preserve">Adres(y) </t>
  </si>
  <si>
    <t>Lp.</t>
  </si>
  <si>
    <t>Rodzaj prac</t>
  </si>
  <si>
    <t>Jednostka</t>
  </si>
  <si>
    <t>Stawka jednostkowa [zł]</t>
  </si>
  <si>
    <t>Wartość netto
[zł]</t>
  </si>
  <si>
    <t>% VAT</t>
  </si>
  <si>
    <t>Wartość brutto</t>
  </si>
  <si>
    <t>m3</t>
  </si>
  <si>
    <t>ha</t>
  </si>
  <si>
    <t>rbg</t>
  </si>
  <si>
    <t>Zagospodarowanie lasu</t>
  </si>
  <si>
    <t>Prace z hodowli lasu</t>
  </si>
  <si>
    <t>cg</t>
  </si>
  <si>
    <t>Prace z ochrony lasu- ochrona pozytecznej fauny</t>
  </si>
  <si>
    <t>szt</t>
  </si>
  <si>
    <t>kg</t>
  </si>
  <si>
    <t>Prace z ochrony lasu- ochrona p-poż</t>
  </si>
  <si>
    <t>mb</t>
  </si>
  <si>
    <t>Inne</t>
  </si>
  <si>
    <t>Porządkowanie lasu</t>
  </si>
  <si>
    <t>Remonty dróg</t>
  </si>
  <si>
    <t>Razem wartość szacunkowa zł</t>
  </si>
  <si>
    <t>Ogółem wartość oferty netto: …………………………….……………………….</t>
  </si>
  <si>
    <t>Słownie: ……………………………………………………………………….….</t>
  </si>
  <si>
    <t>Podatek VAT: …………………………..…………………………..……………</t>
  </si>
  <si>
    <t>Słownie: ……..………….…………………………………………………….….</t>
  </si>
  <si>
    <t>Brutto: ………………………………..…………………………………………….</t>
  </si>
  <si>
    <t>Miejscowość dn. …………….                                           Podpis(y) osób(y) uprawnionych(ej): …………</t>
  </si>
  <si>
    <t>Demontaż grodzeń istniejących</t>
  </si>
  <si>
    <t>GSD</t>
  </si>
  <si>
    <t>Prognozowanie i ochrona lasu przed owadami</t>
  </si>
  <si>
    <t>Odśnieżanie dróg leśnych</t>
  </si>
  <si>
    <t>Produkcja materiału do odnowień i zalesień w namiotach foliowych</t>
  </si>
  <si>
    <t>rbg katalogowe</t>
  </si>
  <si>
    <t>Produkcja sadzonek w pojemnikach typu HIKO</t>
  </si>
  <si>
    <t xml:space="preserve">Wycinanie podszytów i podrostów w cieciach rębnych do 30 % </t>
  </si>
  <si>
    <t>Wycinanie podszytów i podrostów w cieciach rębnych powyżej 60 %</t>
  </si>
  <si>
    <t>Wycinanie podszytów i podrostów w cieciach rębnych od 31 do 60%</t>
  </si>
  <si>
    <t>tys.szt</t>
  </si>
  <si>
    <t xml:space="preserve">Ochrona lasu przed zwierzyną- </t>
  </si>
  <si>
    <t>Pozyskanie drewna w użytkach rębnych - liściaste</t>
  </si>
  <si>
    <t>Pozyskanie drewna w użytkach rębnych - iglaste</t>
  </si>
  <si>
    <t>Współczynnik</t>
  </si>
  <si>
    <t>Stawka za m3</t>
  </si>
  <si>
    <t>%</t>
  </si>
  <si>
    <t>Zrywka drewna średniowymiarowego</t>
  </si>
  <si>
    <t>Zrywka drewna wielkowymiarowego</t>
  </si>
  <si>
    <t>Przygotowanie drewna na ogniska w obiektach edukacyjnych</t>
  </si>
  <si>
    <t>Odśniezanie dróg lesnych</t>
  </si>
  <si>
    <t>Arboretum w Laskach</t>
  </si>
  <si>
    <t>Prace porządkowe dookoła budynków gospodarczych zlokalizowanych wokół leśniczówki</t>
  </si>
  <si>
    <t>Gospodarka łowiecka</t>
  </si>
  <si>
    <t>Mechaniczne zabezpieczenie sadzonek</t>
  </si>
  <si>
    <t>tysszt</t>
  </si>
  <si>
    <t>Produkcja materiału do odnowień i zalesień na pow. otwartych</t>
  </si>
  <si>
    <t>Ilość</t>
  </si>
  <si>
    <t>Grodzenie upraw leśnych siatką z demontażu</t>
  </si>
  <si>
    <t>Kosztorys ofertowy</t>
  </si>
  <si>
    <t>Pakiet nr: II - LD Wielisławice</t>
  </si>
  <si>
    <t>Kosztrys ofertowy</t>
  </si>
  <si>
    <t>Pakiet nr: IV - LD Marianka</t>
  </si>
  <si>
    <t>Prace wykonywane w godzinach wieczornych i nocnych</t>
  </si>
  <si>
    <t>Pozyskanie drewna w PR - iglaste</t>
  </si>
  <si>
    <t>Pozyskanie drewna w PR - liściaste</t>
  </si>
  <si>
    <t>Pozyskanie drewna w użytkach przedrębnych (TPP, PTP) - iglaste</t>
  </si>
  <si>
    <t>Pozyskanie drewna w użytkach przedrębnych (TPP,PTP) - liściaste</t>
  </si>
  <si>
    <t>Pozyskanie drewna w użytkach przedrębnych (TW,PTW) - iglaste</t>
  </si>
  <si>
    <t>Pozyskanie drewna w użytkach przedrębnych (TW,PTW) - liściaste</t>
  </si>
  <si>
    <t>Usuwanie skutków wichur</t>
  </si>
  <si>
    <t>Usuwanie drzew trudnych</t>
  </si>
  <si>
    <t>Pomoc przy przeciąganiu drzew trudnych</t>
  </si>
  <si>
    <t>Przeciąganie drzew trudnych</t>
  </si>
  <si>
    <t xml:space="preserve">Pozyskanie drewna iglastego przy użyciu maszyn wielooperacyjnych na powierzchniach zrębowych </t>
  </si>
  <si>
    <t>Zrywka drewna na powierzchniach zrębowych</t>
  </si>
  <si>
    <t>Zrywka drewna na powierzchniach trzebieżowych</t>
  </si>
  <si>
    <t>Stawka jedn [zł]</t>
  </si>
  <si>
    <t>Pakiet nr III- LD Laski i Arboretum w Laskach</t>
  </si>
  <si>
    <t>Remont istniejących grodzeń</t>
  </si>
  <si>
    <t>Pozyskanie drewna liściastego  na powierzchniach zrębowych metodą ręczno-maszynową</t>
  </si>
  <si>
    <t>Pozyskanie drewna przy użyciu maszyn wielooperacyjnych na powierzchniach TP</t>
  </si>
  <si>
    <t>Pozyskanie drewna przy użyciu maszyn wielooperacyjnych na powierzchniach TW</t>
  </si>
  <si>
    <t xml:space="preserve">Załącznik nr 2 do SWZ Wykonywanie usług z zakresu gospodarki leśnej na terenie ND Siemianice w roku 2024
Nadleśnictwa Doświadczalnego Siemianice w roku 2022
</t>
  </si>
  <si>
    <t>Pakiet: I - Gospodarstwo Szkółkarskie Dobrygość</t>
  </si>
  <si>
    <t>Pakiet nr: V - LD Unieszów</t>
  </si>
  <si>
    <t>Pakiet nr: VI - GRODZENIE I ROZGRADZANIE UPRAW NA TERENIE NADLEŚNICTWA DOŚWIADCZALNEGO SIEMIANICE</t>
  </si>
  <si>
    <t>Pakiet nr: VII - Pozyskanie i zrywka drewna przy użyciu maszyn wielooperacyjnych</t>
  </si>
  <si>
    <t>Wycinanie podszytów i podrostów w cieciach rębnych do 30%</t>
  </si>
  <si>
    <t>Wycinanie podszytów i podrostów w cieciach rębnych powyżej 60%</t>
  </si>
  <si>
    <t xml:space="preserve">Przeciąganie drzew </t>
  </si>
  <si>
    <t>Pomoc przy przeciąganiu</t>
  </si>
  <si>
    <t>Prace w hodowli lasu wg.kat.zagospodarowania lasu</t>
  </si>
  <si>
    <t>Melioracje wodne -czyszczenie rowów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</si>
</sst>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_-* #,##0.000\ _z_ł_-;\-* #,##0.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0"/>
    </font>
    <font>
      <b/>
      <sz val="12"/>
      <name val="Sylfaen"/>
      <family val="1"/>
    </font>
    <font>
      <sz val="11"/>
      <name val="Sylfaen"/>
      <family val="1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 diagonalUp="1" diagonalDown="1">
      <left style="medium"/>
      <right style="thin"/>
      <top style="thick"/>
      <bottom style="thick"/>
      <diagonal style="thin"/>
    </border>
    <border diagonalUp="1" diagonalDown="1">
      <left style="thin"/>
      <right style="medium"/>
      <top style="thick"/>
      <bottom style="thick"/>
      <diagonal style="thin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2" fontId="0" fillId="0" borderId="14" xfId="0" applyNumberForma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165" fontId="4" fillId="0" borderId="0" xfId="0" applyNumberFormat="1" applyFont="1" applyAlignment="1">
      <alignment horizontal="center"/>
    </xf>
    <xf numFmtId="165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165" fontId="3" fillId="0" borderId="2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2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/>
    </xf>
    <xf numFmtId="165" fontId="4" fillId="0" borderId="4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1" fillId="0" borderId="33" xfId="0" applyNumberFormat="1" applyFont="1" applyBorder="1" applyAlignment="1">
      <alignment horizontal="center" vertical="top" wrapText="1"/>
    </xf>
    <xf numFmtId="2" fontId="11" fillId="0" borderId="53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wrapText="1"/>
    </xf>
    <xf numFmtId="2" fontId="11" fillId="0" borderId="5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5" fontId="11" fillId="0" borderId="5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5" fontId="11" fillId="0" borderId="5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center" vertical="center" wrapText="1"/>
    </xf>
    <xf numFmtId="165" fontId="11" fillId="0" borderId="60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5" fontId="11" fillId="0" borderId="65" xfId="0" applyNumberFormat="1" applyFont="1" applyBorder="1" applyAlignment="1">
      <alignment horizontal="center" vertical="center" wrapText="1"/>
    </xf>
    <xf numFmtId="165" fontId="0" fillId="0" borderId="66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wrapText="1"/>
    </xf>
    <xf numFmtId="2" fontId="11" fillId="0" borderId="53" xfId="0" applyNumberFormat="1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top" wrapText="1"/>
    </xf>
    <xf numFmtId="2" fontId="11" fillId="0" borderId="55" xfId="0" applyNumberFormat="1" applyFont="1" applyBorder="1" applyAlignment="1">
      <alignment horizontal="center" vertical="top" wrapText="1"/>
    </xf>
    <xf numFmtId="2" fontId="11" fillId="0" borderId="26" xfId="0" applyNumberFormat="1" applyFont="1" applyBorder="1" applyAlignment="1">
      <alignment horizontal="center" vertical="top" wrapText="1"/>
    </xf>
    <xf numFmtId="2" fontId="11" fillId="0" borderId="54" xfId="0" applyNumberFormat="1" applyFont="1" applyBorder="1" applyAlignment="1">
      <alignment horizontal="center" vertical="top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wrapText="1"/>
    </xf>
    <xf numFmtId="2" fontId="11" fillId="0" borderId="59" xfId="0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1" fillId="0" borderId="5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5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80" workbookViewId="0" topLeftCell="A16">
      <selection activeCell="E13" sqref="E13"/>
    </sheetView>
  </sheetViews>
  <sheetFormatPr defaultColWidth="9.140625" defaultRowHeight="12.75"/>
  <cols>
    <col min="2" max="2" width="26.421875" style="0" customWidth="1"/>
    <col min="3" max="3" width="15.8515625" style="0" customWidth="1"/>
    <col min="5" max="5" width="12.7109375" style="0" customWidth="1"/>
    <col min="8" max="8" width="13.28125" style="0" customWidth="1"/>
  </cols>
  <sheetData>
    <row r="1" spans="1:9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</row>
    <row r="2" spans="2:7" ht="15.75">
      <c r="B2" s="135" t="s">
        <v>59</v>
      </c>
      <c r="C2" s="135"/>
      <c r="D2" s="135"/>
      <c r="E2" s="135"/>
      <c r="F2" s="135"/>
      <c r="G2" s="135"/>
    </row>
    <row r="3" ht="13.5" customHeight="1"/>
    <row r="4" spans="2:7" ht="14.25" customHeight="1">
      <c r="B4" s="120" t="s">
        <v>0</v>
      </c>
      <c r="C4" s="120"/>
      <c r="D4" s="120"/>
      <c r="E4" s="120"/>
      <c r="F4" s="120"/>
      <c r="G4" s="120"/>
    </row>
    <row r="5" spans="1:9" s="1" customFormat="1" ht="14.25">
      <c r="A5"/>
      <c r="B5" s="120" t="s">
        <v>1</v>
      </c>
      <c r="C5" s="120"/>
      <c r="D5" s="120"/>
      <c r="E5" s="120"/>
      <c r="F5" s="120"/>
      <c r="G5" s="120"/>
      <c r="H5"/>
      <c r="I5"/>
    </row>
    <row r="6" spans="1:9" s="1" customFormat="1" ht="12.75">
      <c r="A6"/>
      <c r="B6"/>
      <c r="C6"/>
      <c r="D6"/>
      <c r="E6"/>
      <c r="F6"/>
      <c r="G6"/>
      <c r="H6"/>
      <c r="I6"/>
    </row>
    <row r="7" spans="2:6" s="1" customFormat="1" ht="48" customHeight="1">
      <c r="B7" s="70" t="s">
        <v>84</v>
      </c>
      <c r="E7" s="121"/>
      <c r="F7" s="121"/>
    </row>
    <row r="8" s="1" customFormat="1" ht="25.5" customHeight="1" thickBot="1"/>
    <row r="9" spans="1:8" s="1" customFormat="1" ht="25.5" customHeight="1" thickBot="1">
      <c r="A9" s="96" t="s">
        <v>2</v>
      </c>
      <c r="B9" s="97" t="s">
        <v>3</v>
      </c>
      <c r="C9" s="97" t="s">
        <v>4</v>
      </c>
      <c r="D9" s="98" t="s">
        <v>57</v>
      </c>
      <c r="E9" s="98" t="s">
        <v>5</v>
      </c>
      <c r="F9" s="98" t="s">
        <v>6</v>
      </c>
      <c r="G9" s="97" t="s">
        <v>7</v>
      </c>
      <c r="H9" s="99" t="s">
        <v>8</v>
      </c>
    </row>
    <row r="10" spans="1:8" s="1" customFormat="1" ht="25.5" customHeight="1" thickBot="1" thickTop="1">
      <c r="A10" s="100"/>
      <c r="B10" s="25" t="s">
        <v>31</v>
      </c>
      <c r="C10" s="27"/>
      <c r="D10" s="26"/>
      <c r="E10" s="26"/>
      <c r="F10" s="26"/>
      <c r="G10" s="26"/>
      <c r="H10" s="101"/>
    </row>
    <row r="11" spans="1:8" s="1" customFormat="1" ht="25.5" customHeight="1" thickTop="1">
      <c r="A11" s="122">
        <v>1</v>
      </c>
      <c r="B11" s="124" t="s">
        <v>34</v>
      </c>
      <c r="C11" s="16" t="s">
        <v>35</v>
      </c>
      <c r="D11" s="28">
        <v>725</v>
      </c>
      <c r="E11" s="85"/>
      <c r="F11" s="87">
        <f>ROUND(D11*E11,2)</f>
        <v>0</v>
      </c>
      <c r="G11" s="15">
        <v>8</v>
      </c>
      <c r="H11" s="102">
        <f aca="true" t="shared" si="0" ref="H11:H16">ROUND(D11*E11*1.08,2)</f>
        <v>0</v>
      </c>
    </row>
    <row r="12" spans="1:8" s="1" customFormat="1" ht="25.5" customHeight="1">
      <c r="A12" s="123"/>
      <c r="B12" s="125"/>
      <c r="C12" s="4" t="s">
        <v>11</v>
      </c>
      <c r="D12" s="114">
        <v>660</v>
      </c>
      <c r="E12" s="5"/>
      <c r="F12" s="87">
        <f aca="true" t="shared" si="1" ref="F12:F19">ROUND(D12*E12,2)</f>
        <v>0</v>
      </c>
      <c r="G12" s="3">
        <v>8</v>
      </c>
      <c r="H12" s="102">
        <f t="shared" si="0"/>
        <v>0</v>
      </c>
    </row>
    <row r="13" spans="1:8" s="1" customFormat="1" ht="25.5" customHeight="1">
      <c r="A13" s="123">
        <v>2</v>
      </c>
      <c r="B13" s="125" t="s">
        <v>56</v>
      </c>
      <c r="C13" s="3" t="s">
        <v>35</v>
      </c>
      <c r="D13" s="114">
        <v>10087</v>
      </c>
      <c r="E13" s="5"/>
      <c r="F13" s="87">
        <f t="shared" si="1"/>
        <v>0</v>
      </c>
      <c r="G13" s="3">
        <v>8</v>
      </c>
      <c r="H13" s="102">
        <f t="shared" si="0"/>
        <v>0</v>
      </c>
    </row>
    <row r="14" spans="1:8" s="1" customFormat="1" ht="25.5" customHeight="1">
      <c r="A14" s="123"/>
      <c r="B14" s="125"/>
      <c r="C14" s="4" t="s">
        <v>11</v>
      </c>
      <c r="D14" s="114">
        <v>480</v>
      </c>
      <c r="E14" s="5"/>
      <c r="F14" s="87">
        <f t="shared" si="1"/>
        <v>0</v>
      </c>
      <c r="G14" s="3">
        <v>8</v>
      </c>
      <c r="H14" s="102">
        <f t="shared" si="0"/>
        <v>0</v>
      </c>
    </row>
    <row r="15" spans="1:8" s="1" customFormat="1" ht="25.5" customHeight="1">
      <c r="A15" s="123">
        <v>3</v>
      </c>
      <c r="B15" s="131" t="s">
        <v>36</v>
      </c>
      <c r="C15" s="3" t="s">
        <v>35</v>
      </c>
      <c r="D15" s="38">
        <v>6133</v>
      </c>
      <c r="E15" s="5"/>
      <c r="F15" s="87">
        <f t="shared" si="1"/>
        <v>0</v>
      </c>
      <c r="G15" s="4">
        <v>8</v>
      </c>
      <c r="H15" s="102">
        <f t="shared" si="0"/>
        <v>0</v>
      </c>
    </row>
    <row r="16" spans="1:8" s="1" customFormat="1" ht="25.5" customHeight="1">
      <c r="A16" s="123"/>
      <c r="B16" s="131"/>
      <c r="C16" s="4" t="s">
        <v>11</v>
      </c>
      <c r="D16" s="38">
        <v>770</v>
      </c>
      <c r="E16" s="5"/>
      <c r="F16" s="87">
        <f t="shared" si="1"/>
        <v>0</v>
      </c>
      <c r="G16" s="4">
        <v>8</v>
      </c>
      <c r="H16" s="102">
        <f t="shared" si="0"/>
        <v>0</v>
      </c>
    </row>
    <row r="17" spans="1:9" s="1" customFormat="1" ht="25.5" customHeight="1">
      <c r="A17" s="132">
        <v>4</v>
      </c>
      <c r="B17" s="133" t="s">
        <v>63</v>
      </c>
      <c r="C17" s="4" t="s">
        <v>11</v>
      </c>
      <c r="D17" s="114">
        <v>1712</v>
      </c>
      <c r="E17" s="5"/>
      <c r="F17" s="87">
        <f t="shared" si="1"/>
        <v>0</v>
      </c>
      <c r="G17" s="3">
        <v>23</v>
      </c>
      <c r="H17" s="102">
        <f>ROUND(D17*E17*1.23,2)</f>
        <v>0</v>
      </c>
      <c r="I17"/>
    </row>
    <row r="18" spans="1:9" s="1" customFormat="1" ht="30" customHeight="1">
      <c r="A18" s="122"/>
      <c r="B18" s="134"/>
      <c r="C18" s="4" t="s">
        <v>11</v>
      </c>
      <c r="D18" s="114">
        <v>604</v>
      </c>
      <c r="E18" s="5"/>
      <c r="F18" s="103">
        <f t="shared" si="1"/>
        <v>0</v>
      </c>
      <c r="G18" s="3">
        <v>23</v>
      </c>
      <c r="H18" s="7">
        <f>ROUND(D18*E18*1.23,2)</f>
        <v>0</v>
      </c>
      <c r="I18"/>
    </row>
    <row r="19" spans="1:9" s="1" customFormat="1" ht="30" customHeight="1">
      <c r="A19" s="4">
        <v>5</v>
      </c>
      <c r="B19" s="4" t="s">
        <v>92</v>
      </c>
      <c r="C19" s="4" t="s">
        <v>11</v>
      </c>
      <c r="D19" s="114">
        <v>146</v>
      </c>
      <c r="E19" s="5"/>
      <c r="F19" s="103">
        <f t="shared" si="1"/>
        <v>0</v>
      </c>
      <c r="G19" s="3">
        <v>8</v>
      </c>
      <c r="H19" s="7">
        <f>ROUND(D19*E19*1.23,2)</f>
        <v>0</v>
      </c>
      <c r="I19"/>
    </row>
    <row r="20" spans="1:9" s="1" customFormat="1" ht="30" customHeight="1" thickBot="1">
      <c r="A20" s="127" t="s">
        <v>23</v>
      </c>
      <c r="B20" s="128"/>
      <c r="C20" s="128"/>
      <c r="D20" s="128"/>
      <c r="E20" s="129"/>
      <c r="F20" s="104">
        <f>SUM(F11:F19)</f>
        <v>0</v>
      </c>
      <c r="G20" s="105"/>
      <c r="H20" s="106">
        <f>SUM(H11:H19)</f>
        <v>0</v>
      </c>
      <c r="I20"/>
    </row>
    <row r="21" spans="1:9" s="1" customFormat="1" ht="25.5" customHeight="1">
      <c r="A21" s="11" t="s">
        <v>24</v>
      </c>
      <c r="B21"/>
      <c r="C21"/>
      <c r="D21" s="12"/>
      <c r="E21" s="12"/>
      <c r="F21" s="11"/>
      <c r="G21" s="13"/>
      <c r="H21"/>
      <c r="I21"/>
    </row>
    <row r="22" spans="1:9" s="1" customFormat="1" ht="19.5" customHeight="1">
      <c r="A22" s="11" t="s">
        <v>25</v>
      </c>
      <c r="B22"/>
      <c r="C22"/>
      <c r="D22" s="12"/>
      <c r="E22" s="12"/>
      <c r="F22" s="11"/>
      <c r="G22" s="13"/>
      <c r="H22"/>
      <c r="I22"/>
    </row>
    <row r="23" spans="1:9" s="1" customFormat="1" ht="19.5" customHeight="1">
      <c r="A23" s="11"/>
      <c r="B23"/>
      <c r="C23"/>
      <c r="D23" s="12"/>
      <c r="E23" s="12"/>
      <c r="F23" s="11"/>
      <c r="G23" s="13"/>
      <c r="H23"/>
      <c r="I23"/>
    </row>
    <row r="24" spans="1:9" s="1" customFormat="1" ht="19.5" customHeight="1">
      <c r="A24" s="11" t="s">
        <v>26</v>
      </c>
      <c r="B24"/>
      <c r="C24"/>
      <c r="D24" s="12"/>
      <c r="E24" s="12"/>
      <c r="F24" s="11"/>
      <c r="G24" s="13"/>
      <c r="H24"/>
      <c r="I24"/>
    </row>
    <row r="25" spans="1:9" s="1" customFormat="1" ht="19.5" customHeight="1">
      <c r="A25" s="11" t="s">
        <v>27</v>
      </c>
      <c r="B25"/>
      <c r="C25"/>
      <c r="D25" s="12"/>
      <c r="E25" s="12"/>
      <c r="F25" s="11"/>
      <c r="G25" s="13"/>
      <c r="H25"/>
      <c r="I25"/>
    </row>
    <row r="26" spans="1:9" s="1" customFormat="1" ht="19.5" customHeight="1">
      <c r="A26" s="11"/>
      <c r="B26"/>
      <c r="C26"/>
      <c r="D26" s="12"/>
      <c r="E26" s="12"/>
      <c r="F26" s="11"/>
      <c r="G26" s="13"/>
      <c r="H26"/>
      <c r="I26"/>
    </row>
    <row r="27" spans="1:9" s="1" customFormat="1" ht="19.5" customHeight="1">
      <c r="A27" s="11" t="s">
        <v>28</v>
      </c>
      <c r="B27"/>
      <c r="C27"/>
      <c r="D27" s="12"/>
      <c r="E27" s="12"/>
      <c r="F27" s="11"/>
      <c r="G27"/>
      <c r="H27"/>
      <c r="I27"/>
    </row>
    <row r="28" spans="1:9" s="1" customFormat="1" ht="19.5" customHeight="1">
      <c r="A28" s="11" t="s">
        <v>25</v>
      </c>
      <c r="B28"/>
      <c r="C28"/>
      <c r="D28"/>
      <c r="E28"/>
      <c r="F28" s="11"/>
      <c r="G28"/>
      <c r="H28"/>
      <c r="I28"/>
    </row>
    <row r="29" spans="1:9" s="1" customFormat="1" ht="19.5" customHeight="1">
      <c r="A29"/>
      <c r="B29"/>
      <c r="C29"/>
      <c r="D29"/>
      <c r="E29"/>
      <c r="F29" s="11"/>
      <c r="G29"/>
      <c r="H29"/>
      <c r="I29"/>
    </row>
    <row r="30" spans="1:9" s="1" customFormat="1" ht="19.5" customHeight="1">
      <c r="A30"/>
      <c r="B30"/>
      <c r="C30"/>
      <c r="D30"/>
      <c r="E30"/>
      <c r="F30" s="11"/>
      <c r="G30"/>
      <c r="H30"/>
      <c r="I30"/>
    </row>
    <row r="31" spans="1:9" s="1" customFormat="1" ht="19.5" customHeight="1">
      <c r="A31" s="13" t="s">
        <v>29</v>
      </c>
      <c r="B31"/>
      <c r="C31"/>
      <c r="D31"/>
      <c r="E31"/>
      <c r="F31" s="11"/>
      <c r="G31"/>
      <c r="H31"/>
      <c r="I31"/>
    </row>
    <row r="32" spans="1:7" s="1" customFormat="1" ht="19.5" customHeight="1">
      <c r="A32" s="31"/>
      <c r="B32" s="31"/>
      <c r="C32" s="31"/>
      <c r="D32" s="31"/>
      <c r="E32" s="31"/>
      <c r="F32" s="31"/>
      <c r="G32" s="31"/>
    </row>
    <row r="33" spans="1:7" s="1" customFormat="1" ht="19.5" customHeight="1">
      <c r="A33" s="31"/>
      <c r="B33" s="31"/>
      <c r="C33" s="31"/>
      <c r="D33" s="31"/>
      <c r="E33" s="31"/>
      <c r="F33" s="31"/>
      <c r="G33" s="31"/>
    </row>
    <row r="34" spans="1:7" s="1" customFormat="1" ht="18.75" customHeight="1">
      <c r="A34" s="31"/>
      <c r="B34" s="31"/>
      <c r="C34" s="31"/>
      <c r="D34" s="31"/>
      <c r="E34" s="31"/>
      <c r="F34" s="31"/>
      <c r="G34" s="31"/>
    </row>
    <row r="35" spans="1:7" s="1" customFormat="1" ht="17.25" customHeight="1">
      <c r="A35" s="31"/>
      <c r="B35" s="31"/>
      <c r="C35" s="31"/>
      <c r="D35" s="31"/>
      <c r="E35" s="31"/>
      <c r="F35" s="31"/>
      <c r="G35" s="31"/>
    </row>
    <row r="36" spans="1:7" s="1" customFormat="1" ht="17.25" customHeight="1">
      <c r="A36" s="31"/>
      <c r="B36" s="31"/>
      <c r="C36" s="31"/>
      <c r="D36" s="31"/>
      <c r="E36" s="31"/>
      <c r="F36" s="31"/>
      <c r="G36" s="31"/>
    </row>
    <row r="37" spans="1:7" s="1" customFormat="1" ht="15" customHeight="1">
      <c r="A37" s="31"/>
      <c r="B37" s="31"/>
      <c r="C37" s="31"/>
      <c r="D37" s="31"/>
      <c r="E37" s="31"/>
      <c r="F37" s="31"/>
      <c r="G37" s="31"/>
    </row>
    <row r="38" spans="1:7" s="1" customFormat="1" ht="15" customHeight="1">
      <c r="A38" s="31"/>
      <c r="B38" s="31"/>
      <c r="C38" s="31"/>
      <c r="D38" s="31"/>
      <c r="E38" s="31"/>
      <c r="F38" s="31"/>
      <c r="G38" s="31"/>
    </row>
    <row r="39" spans="1:7" s="1" customFormat="1" ht="15" customHeight="1">
      <c r="A39" s="31"/>
      <c r="B39" s="31"/>
      <c r="C39" s="31"/>
      <c r="D39" s="31"/>
      <c r="E39" s="31"/>
      <c r="F39" s="31"/>
      <c r="G39" s="31"/>
    </row>
    <row r="40" spans="1:7" s="1" customFormat="1" ht="15" customHeight="1">
      <c r="A40" s="31"/>
      <c r="B40" s="31"/>
      <c r="C40" s="31"/>
      <c r="D40" s="31"/>
      <c r="E40" s="31"/>
      <c r="F40" s="31"/>
      <c r="G40" s="31"/>
    </row>
    <row r="41" spans="1:7" s="1" customFormat="1" ht="15" customHeight="1">
      <c r="A41" s="31"/>
      <c r="B41" s="31"/>
      <c r="C41" s="31"/>
      <c r="D41" s="31"/>
      <c r="E41" s="31"/>
      <c r="F41" s="31"/>
      <c r="G41" s="31"/>
    </row>
    <row r="42" spans="1:7" ht="15" customHeight="1">
      <c r="A42" s="30"/>
      <c r="B42" s="30"/>
      <c r="C42" s="30"/>
      <c r="D42" s="30"/>
      <c r="E42" s="30"/>
      <c r="F42" s="30"/>
      <c r="G42" s="30"/>
    </row>
    <row r="43" spans="1:7" ht="43.5" customHeight="1">
      <c r="A43" s="30"/>
      <c r="B43" s="30"/>
      <c r="C43" s="126"/>
      <c r="D43" s="126"/>
      <c r="E43" s="30"/>
      <c r="F43" s="30"/>
      <c r="G43" s="30"/>
    </row>
    <row r="44" spans="1:7" ht="21.75" customHeight="1">
      <c r="A44" s="30"/>
      <c r="B44" s="30"/>
      <c r="C44" s="110"/>
      <c r="D44" s="110"/>
      <c r="E44" s="30"/>
      <c r="F44" s="30"/>
      <c r="G44" s="30"/>
    </row>
    <row r="45" spans="1:7" ht="20.25" customHeight="1">
      <c r="A45" s="30"/>
      <c r="B45" s="30"/>
      <c r="C45" s="110"/>
      <c r="D45" s="110"/>
      <c r="E45" s="30"/>
      <c r="F45" s="30"/>
      <c r="G45" s="30"/>
    </row>
    <row r="46" spans="1:7" ht="28.5" customHeight="1">
      <c r="A46" s="30"/>
      <c r="B46" s="30"/>
      <c r="C46" s="110"/>
      <c r="D46" s="110"/>
      <c r="E46" s="30"/>
      <c r="F46" s="30"/>
      <c r="G46" s="30"/>
    </row>
    <row r="47" spans="1:7" ht="19.5" customHeight="1">
      <c r="A47" s="30"/>
      <c r="B47" s="30"/>
      <c r="C47" s="30"/>
      <c r="D47" s="30"/>
      <c r="E47" s="30"/>
      <c r="F47" s="30"/>
      <c r="G47" s="30"/>
    </row>
    <row r="48" spans="1:7" ht="25.5" customHeight="1">
      <c r="A48" s="30"/>
      <c r="B48" s="30"/>
      <c r="C48" s="30"/>
      <c r="D48" s="30"/>
      <c r="E48" s="30"/>
      <c r="F48" s="30"/>
      <c r="G48" s="30"/>
    </row>
    <row r="49" spans="1:7" ht="12.75">
      <c r="A49" s="30"/>
      <c r="B49" s="30"/>
      <c r="C49" s="30"/>
      <c r="D49" s="30"/>
      <c r="E49" s="30"/>
      <c r="F49" s="30"/>
      <c r="G49" s="30"/>
    </row>
    <row r="50" spans="1:7" ht="12.75">
      <c r="A50" s="30"/>
      <c r="B50" s="30"/>
      <c r="C50" s="30"/>
      <c r="D50" s="30"/>
      <c r="E50" s="30"/>
      <c r="F50" s="30"/>
      <c r="G50" s="30"/>
    </row>
    <row r="51" spans="1:7" ht="31.5" customHeight="1">
      <c r="A51" s="30"/>
      <c r="B51" s="30"/>
      <c r="C51" s="30"/>
      <c r="D51" s="30"/>
      <c r="E51" s="30"/>
      <c r="F51" s="30"/>
      <c r="G51" s="30"/>
    </row>
    <row r="52" spans="1:7" ht="12.75">
      <c r="A52" s="30"/>
      <c r="B52" s="30"/>
      <c r="C52" s="30"/>
      <c r="D52" s="30"/>
      <c r="E52" s="30"/>
      <c r="F52" s="30"/>
      <c r="G52" s="30"/>
    </row>
    <row r="53" spans="1:7" ht="12.75">
      <c r="A53" s="30"/>
      <c r="B53" s="30"/>
      <c r="C53" s="30"/>
      <c r="D53" s="30"/>
      <c r="E53" s="30"/>
      <c r="F53" s="30"/>
      <c r="G53" s="30"/>
    </row>
    <row r="54" spans="1:7" ht="29.25" customHeight="1">
      <c r="A54" s="30"/>
      <c r="B54" s="30"/>
      <c r="C54" s="30"/>
      <c r="D54" s="30"/>
      <c r="E54" s="30"/>
      <c r="F54" s="30"/>
      <c r="G54" s="30"/>
    </row>
    <row r="55" spans="1:7" ht="12.75">
      <c r="A55" s="30"/>
      <c r="B55" s="30"/>
      <c r="C55" s="30"/>
      <c r="D55" s="30"/>
      <c r="E55" s="30"/>
      <c r="F55" s="30"/>
      <c r="G55" s="30"/>
    </row>
    <row r="56" spans="1:7" ht="12.75">
      <c r="A56" s="30"/>
      <c r="B56" s="30"/>
      <c r="C56" s="30"/>
      <c r="D56" s="30"/>
      <c r="E56" s="30"/>
      <c r="F56" s="30"/>
      <c r="G56" s="30"/>
    </row>
    <row r="57" spans="1:7" ht="30" customHeight="1">
      <c r="A57" s="30"/>
      <c r="B57" s="30"/>
      <c r="C57" s="30"/>
      <c r="D57" s="30"/>
      <c r="E57" s="30"/>
      <c r="F57" s="30"/>
      <c r="G57" s="30"/>
    </row>
    <row r="58" spans="1:7" ht="12.75">
      <c r="A58" s="30"/>
      <c r="B58" s="30"/>
      <c r="C58" s="30"/>
      <c r="D58" s="30"/>
      <c r="E58" s="30"/>
      <c r="F58" s="30"/>
      <c r="G58" s="30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  <row r="61" spans="1:7" ht="12.75">
      <c r="A61" s="30"/>
      <c r="B61" s="30"/>
      <c r="C61" s="30"/>
      <c r="D61" s="30"/>
      <c r="E61" s="30"/>
      <c r="F61" s="30"/>
      <c r="G61" s="30"/>
    </row>
    <row r="62" spans="1:7" ht="12.75">
      <c r="A62" s="30"/>
      <c r="B62" s="30"/>
      <c r="C62" s="30"/>
      <c r="D62" s="30"/>
      <c r="E62" s="30"/>
      <c r="F62" s="30"/>
      <c r="G62" s="30"/>
    </row>
    <row r="63" spans="1:7" ht="12.75">
      <c r="A63" s="30"/>
      <c r="B63" s="30"/>
      <c r="C63" s="30"/>
      <c r="D63" s="30"/>
      <c r="E63" s="30"/>
      <c r="F63" s="30"/>
      <c r="G63" s="30"/>
    </row>
    <row r="64" spans="1:7" ht="12.75">
      <c r="A64" s="30"/>
      <c r="B64" s="30"/>
      <c r="C64" s="30"/>
      <c r="D64" s="30"/>
      <c r="E64" s="30"/>
      <c r="F64" s="30"/>
      <c r="G64" s="30"/>
    </row>
    <row r="65" spans="1:7" ht="12.75">
      <c r="A65" s="30"/>
      <c r="B65" s="30"/>
      <c r="C65" s="30"/>
      <c r="D65" s="30"/>
      <c r="E65" s="30"/>
      <c r="F65" s="30"/>
      <c r="G65" s="30"/>
    </row>
    <row r="66" spans="1:7" ht="12.75" customHeight="1">
      <c r="A66" s="30"/>
      <c r="B66" s="30"/>
      <c r="C66" s="30"/>
      <c r="D66" s="30"/>
      <c r="E66" s="30"/>
      <c r="F66" s="30"/>
      <c r="G66" s="30"/>
    </row>
    <row r="67" spans="1:7" ht="12.75">
      <c r="A67" s="30"/>
      <c r="B67" s="30"/>
      <c r="C67" s="30"/>
      <c r="D67" s="30"/>
      <c r="E67" s="30"/>
      <c r="F67" s="30"/>
      <c r="G67" s="30"/>
    </row>
    <row r="68" spans="1:7" ht="12.75">
      <c r="A68" s="30"/>
      <c r="B68" s="30"/>
      <c r="C68" s="30"/>
      <c r="D68" s="30"/>
      <c r="E68" s="30"/>
      <c r="F68" s="30"/>
      <c r="G68" s="30"/>
    </row>
    <row r="69" spans="1:7" ht="12.75">
      <c r="A69" s="30"/>
      <c r="B69" s="30"/>
      <c r="C69" s="30"/>
      <c r="D69" s="30"/>
      <c r="E69" s="30"/>
      <c r="F69" s="30"/>
      <c r="G69" s="30"/>
    </row>
    <row r="70" spans="1:7" ht="12.75">
      <c r="A70" s="30"/>
      <c r="B70" s="30"/>
      <c r="C70" s="30"/>
      <c r="D70" s="30"/>
      <c r="E70" s="30"/>
      <c r="F70" s="30"/>
      <c r="G70" s="30"/>
    </row>
    <row r="71" spans="1:7" ht="12.75">
      <c r="A71" s="30"/>
      <c r="B71" s="30"/>
      <c r="C71" s="30"/>
      <c r="D71" s="30"/>
      <c r="E71" s="30"/>
      <c r="F71" s="30"/>
      <c r="G71" s="30"/>
    </row>
    <row r="72" spans="1:7" ht="12.75">
      <c r="A72" s="30"/>
      <c r="B72" s="30"/>
      <c r="C72" s="30"/>
      <c r="D72" s="30"/>
      <c r="E72" s="30"/>
      <c r="F72" s="30"/>
      <c r="G72" s="30"/>
    </row>
    <row r="73" spans="1:7" ht="12.75">
      <c r="A73" s="30"/>
      <c r="B73" s="30"/>
      <c r="C73" s="30"/>
      <c r="D73" s="30"/>
      <c r="E73" s="30"/>
      <c r="F73" s="30"/>
      <c r="G73" s="30"/>
    </row>
    <row r="74" spans="1:7" ht="12.75">
      <c r="A74" s="30"/>
      <c r="B74" s="30"/>
      <c r="C74" s="30"/>
      <c r="D74" s="30"/>
      <c r="E74" s="30"/>
      <c r="F74" s="30"/>
      <c r="G74" s="30"/>
    </row>
  </sheetData>
  <sheetProtection/>
  <mergeCells count="15">
    <mergeCell ref="A1:I1"/>
    <mergeCell ref="A13:A14"/>
    <mergeCell ref="B13:B14"/>
    <mergeCell ref="A15:A16"/>
    <mergeCell ref="B15:B16"/>
    <mergeCell ref="A17:A18"/>
    <mergeCell ref="B17:B18"/>
    <mergeCell ref="B2:G2"/>
    <mergeCell ref="B4:G4"/>
    <mergeCell ref="B5:G5"/>
    <mergeCell ref="E7:F7"/>
    <mergeCell ref="A11:A12"/>
    <mergeCell ref="B11:B12"/>
    <mergeCell ref="C43:D43"/>
    <mergeCell ref="A20:E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43">
      <selection activeCell="A51" sqref="A51:G51"/>
    </sheetView>
  </sheetViews>
  <sheetFormatPr defaultColWidth="9.140625" defaultRowHeight="12.75"/>
  <cols>
    <col min="1" max="1" width="7.28125" style="0" customWidth="1"/>
    <col min="2" max="2" width="30.8515625" style="0" customWidth="1"/>
    <col min="3" max="3" width="16.7109375" style="0" customWidth="1"/>
    <col min="4" max="4" width="11.421875" style="0" customWidth="1"/>
    <col min="5" max="5" width="12.7109375" style="30" customWidth="1"/>
    <col min="6" max="6" width="15.57421875" style="69" customWidth="1"/>
    <col min="7" max="7" width="13.421875" style="69" customWidth="1"/>
    <col min="8" max="8" width="16.57421875" style="0" customWidth="1"/>
    <col min="10" max="10" width="15.140625" style="0" customWidth="1"/>
  </cols>
  <sheetData>
    <row r="1" spans="1:10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30"/>
    </row>
    <row r="2" spans="1:10" ht="15">
      <c r="A2" s="30"/>
      <c r="B2" s="148" t="s">
        <v>59</v>
      </c>
      <c r="C2" s="148"/>
      <c r="D2" s="148"/>
      <c r="E2" s="148"/>
      <c r="F2" s="148"/>
      <c r="G2" s="148"/>
      <c r="H2" s="148"/>
      <c r="I2" s="148"/>
      <c r="J2" s="30"/>
    </row>
    <row r="3" spans="1:10" ht="15">
      <c r="A3" s="30"/>
      <c r="B3" s="83"/>
      <c r="C3" s="83"/>
      <c r="D3" s="83"/>
      <c r="E3" s="83"/>
      <c r="F3" s="83"/>
      <c r="G3" s="83"/>
      <c r="H3" s="83"/>
      <c r="I3" s="83"/>
      <c r="J3" s="30"/>
    </row>
    <row r="4" spans="1:10" ht="15" customHeight="1">
      <c r="A4" s="30"/>
      <c r="B4" s="149" t="s">
        <v>0</v>
      </c>
      <c r="C4" s="149"/>
      <c r="D4" s="149"/>
      <c r="E4" s="149"/>
      <c r="F4" s="149"/>
      <c r="G4" s="149"/>
      <c r="H4" s="149"/>
      <c r="I4" s="149"/>
      <c r="J4" s="30"/>
    </row>
    <row r="5" spans="1:10" ht="13.5">
      <c r="A5" s="30"/>
      <c r="B5" s="149" t="s">
        <v>1</v>
      </c>
      <c r="C5" s="149"/>
      <c r="D5" s="149"/>
      <c r="E5" s="149"/>
      <c r="F5" s="149"/>
      <c r="G5" s="149"/>
      <c r="H5" s="149"/>
      <c r="I5" s="149"/>
      <c r="J5" s="30"/>
    </row>
    <row r="6" spans="1:10" ht="13.5">
      <c r="A6" s="30"/>
      <c r="B6" s="84"/>
      <c r="C6" s="84"/>
      <c r="D6" s="84"/>
      <c r="E6" s="84"/>
      <c r="F6" s="84"/>
      <c r="G6" s="84"/>
      <c r="H6" s="84"/>
      <c r="I6" s="84"/>
      <c r="J6" s="30"/>
    </row>
    <row r="7" spans="1:10" s="1" customFormat="1" ht="12.75">
      <c r="A7" s="31"/>
      <c r="B7" s="70" t="s">
        <v>60</v>
      </c>
      <c r="C7" s="31"/>
      <c r="D7" s="31"/>
      <c r="E7" s="31"/>
      <c r="F7" s="155"/>
      <c r="G7" s="155"/>
      <c r="H7" s="155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57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33" customHeight="1">
      <c r="A10" s="34">
        <v>1</v>
      </c>
      <c r="B10" s="28" t="s">
        <v>43</v>
      </c>
      <c r="C10" s="52" t="s">
        <v>9</v>
      </c>
      <c r="D10" s="28">
        <v>2293</v>
      </c>
      <c r="E10" s="73">
        <v>0.86</v>
      </c>
      <c r="F10" s="150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27.75" customHeight="1">
      <c r="A11" s="34">
        <v>2</v>
      </c>
      <c r="B11" s="28" t="s">
        <v>64</v>
      </c>
      <c r="C11" s="52" t="s">
        <v>9</v>
      </c>
      <c r="D11" s="28">
        <v>200</v>
      </c>
      <c r="E11" s="52">
        <v>0.96</v>
      </c>
      <c r="F11" s="150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5.5" customHeight="1">
      <c r="A12" s="34">
        <v>3</v>
      </c>
      <c r="B12" s="28" t="s">
        <v>42</v>
      </c>
      <c r="C12" s="52" t="s">
        <v>9</v>
      </c>
      <c r="D12" s="38">
        <v>516</v>
      </c>
      <c r="E12" s="67">
        <v>1.31</v>
      </c>
      <c r="F12" s="150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25.5" customHeight="1">
      <c r="A13" s="34">
        <v>4</v>
      </c>
      <c r="B13" s="28" t="s">
        <v>65</v>
      </c>
      <c r="C13" s="52" t="s">
        <v>9</v>
      </c>
      <c r="D13" s="38">
        <v>20</v>
      </c>
      <c r="E13" s="67">
        <v>1.41</v>
      </c>
      <c r="F13" s="150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25.5" customHeight="1">
      <c r="A14" s="37">
        <v>5</v>
      </c>
      <c r="B14" s="38" t="s">
        <v>66</v>
      </c>
      <c r="C14" s="52" t="s">
        <v>9</v>
      </c>
      <c r="D14" s="38">
        <v>527</v>
      </c>
      <c r="E14" s="68">
        <v>1.78</v>
      </c>
      <c r="F14" s="150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25.5" customHeight="1">
      <c r="A15" s="37">
        <v>6</v>
      </c>
      <c r="B15" s="38" t="s">
        <v>67</v>
      </c>
      <c r="C15" s="52" t="s">
        <v>9</v>
      </c>
      <c r="D15" s="38">
        <v>87</v>
      </c>
      <c r="E15" s="68">
        <v>2.15</v>
      </c>
      <c r="F15" s="150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25.5" customHeight="1">
      <c r="A16" s="37">
        <v>7</v>
      </c>
      <c r="B16" s="38" t="s">
        <v>68</v>
      </c>
      <c r="C16" s="52" t="s">
        <v>9</v>
      </c>
      <c r="D16" s="38">
        <v>431</v>
      </c>
      <c r="E16" s="68">
        <v>2.55</v>
      </c>
      <c r="F16" s="150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25.5" customHeight="1" thickBot="1">
      <c r="A17" s="59">
        <v>8</v>
      </c>
      <c r="B17" s="44" t="s">
        <v>69</v>
      </c>
      <c r="C17" s="60" t="s">
        <v>9</v>
      </c>
      <c r="D17" s="44">
        <v>24</v>
      </c>
      <c r="E17" s="74">
        <v>2.63</v>
      </c>
      <c r="F17" s="150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19.5" customHeight="1" thickBot="1">
      <c r="A18" s="63"/>
      <c r="B18" s="53" t="s">
        <v>3</v>
      </c>
      <c r="C18" s="64" t="s">
        <v>4</v>
      </c>
      <c r="D18" s="151" t="s">
        <v>57</v>
      </c>
      <c r="E18" s="152"/>
      <c r="F18" s="153" t="s">
        <v>5</v>
      </c>
      <c r="G18" s="154"/>
      <c r="H18" s="65" t="s">
        <v>6</v>
      </c>
      <c r="I18" s="53" t="s">
        <v>46</v>
      </c>
      <c r="J18" s="66" t="s">
        <v>8</v>
      </c>
    </row>
    <row r="19" spans="1:10" s="1" customFormat="1" ht="25.5" customHeight="1">
      <c r="A19" s="34">
        <v>9</v>
      </c>
      <c r="B19" s="28" t="s">
        <v>47</v>
      </c>
      <c r="C19" s="52" t="s">
        <v>9</v>
      </c>
      <c r="D19" s="142">
        <v>2172</v>
      </c>
      <c r="E19" s="143"/>
      <c r="F19" s="136"/>
      <c r="G19" s="137"/>
      <c r="H19" s="35">
        <f>D19*F19</f>
        <v>0</v>
      </c>
      <c r="I19" s="28">
        <v>8</v>
      </c>
      <c r="J19" s="36">
        <f>H19*1.08</f>
        <v>0</v>
      </c>
    </row>
    <row r="20" spans="1:10" s="1" customFormat="1" ht="25.5" customHeight="1">
      <c r="A20" s="37">
        <v>10</v>
      </c>
      <c r="B20" s="38" t="s">
        <v>48</v>
      </c>
      <c r="C20" s="52" t="s">
        <v>9</v>
      </c>
      <c r="D20" s="138">
        <v>803</v>
      </c>
      <c r="E20" s="139"/>
      <c r="F20" s="136"/>
      <c r="G20" s="137"/>
      <c r="H20" s="35">
        <f>D20*F20</f>
        <v>0</v>
      </c>
      <c r="I20" s="38">
        <v>8</v>
      </c>
      <c r="J20" s="36">
        <f>H20*1.08</f>
        <v>0</v>
      </c>
    </row>
    <row r="21" spans="1:10" s="1" customFormat="1" ht="25.5" customHeight="1">
      <c r="A21" s="59">
        <v>11</v>
      </c>
      <c r="B21" s="4" t="s">
        <v>88</v>
      </c>
      <c r="C21" s="44" t="s">
        <v>10</v>
      </c>
      <c r="D21" s="138">
        <v>5.87</v>
      </c>
      <c r="E21" s="139"/>
      <c r="F21" s="181"/>
      <c r="G21" s="182"/>
      <c r="H21" s="35">
        <f>D21*F21</f>
        <v>0</v>
      </c>
      <c r="I21" s="44">
        <v>8</v>
      </c>
      <c r="J21" s="36">
        <f>H21*1.08</f>
        <v>0</v>
      </c>
    </row>
    <row r="22" spans="1:10" s="1" customFormat="1" ht="25.5" customHeight="1">
      <c r="A22" s="59">
        <v>12</v>
      </c>
      <c r="B22" s="4" t="s">
        <v>39</v>
      </c>
      <c r="C22" s="44" t="s">
        <v>10</v>
      </c>
      <c r="D22" s="179">
        <v>1</v>
      </c>
      <c r="E22" s="180"/>
      <c r="F22" s="181"/>
      <c r="G22" s="182"/>
      <c r="H22" s="35">
        <f>D22*F22</f>
        <v>0</v>
      </c>
      <c r="I22" s="44">
        <v>8</v>
      </c>
      <c r="J22" s="36">
        <f>H22*1.08</f>
        <v>0</v>
      </c>
    </row>
    <row r="23" spans="1:10" s="1" customFormat="1" ht="26.25" customHeight="1" thickBot="1">
      <c r="A23" s="59">
        <v>13</v>
      </c>
      <c r="B23" s="44" t="s">
        <v>89</v>
      </c>
      <c r="C23" s="29" t="s">
        <v>10</v>
      </c>
      <c r="D23" s="144">
        <v>4.63</v>
      </c>
      <c r="E23" s="145"/>
      <c r="F23" s="146"/>
      <c r="G23" s="147"/>
      <c r="H23" s="35">
        <f>D23*F23</f>
        <v>0</v>
      </c>
      <c r="I23" s="44">
        <v>8</v>
      </c>
      <c r="J23" s="36">
        <f>H23*1.08</f>
        <v>0</v>
      </c>
    </row>
    <row r="24" spans="1:10" s="1" customFormat="1" ht="22.5" customHeight="1" thickBot="1">
      <c r="A24" s="32"/>
      <c r="B24" s="33" t="s">
        <v>12</v>
      </c>
      <c r="C24" s="54"/>
      <c r="D24" s="191"/>
      <c r="E24" s="192"/>
      <c r="F24" s="176"/>
      <c r="G24" s="174"/>
      <c r="H24" s="41"/>
      <c r="I24" s="42"/>
      <c r="J24" s="43"/>
    </row>
    <row r="25" spans="1:10" s="1" customFormat="1" ht="19.5" customHeight="1">
      <c r="A25" s="156">
        <v>14</v>
      </c>
      <c r="B25" s="157" t="s">
        <v>13</v>
      </c>
      <c r="C25" s="28" t="s">
        <v>14</v>
      </c>
      <c r="D25" s="142">
        <v>103</v>
      </c>
      <c r="E25" s="143"/>
      <c r="F25" s="136"/>
      <c r="G25" s="137"/>
      <c r="H25" s="35">
        <f>D25*F25</f>
        <v>0</v>
      </c>
      <c r="I25" s="28">
        <v>8</v>
      </c>
      <c r="J25" s="36">
        <f>H25*1.08</f>
        <v>0</v>
      </c>
    </row>
    <row r="26" spans="1:10" s="1" customFormat="1" ht="19.5" customHeight="1">
      <c r="A26" s="140"/>
      <c r="B26" s="141"/>
      <c r="C26" s="38" t="s">
        <v>11</v>
      </c>
      <c r="D26" s="138">
        <v>13704</v>
      </c>
      <c r="E26" s="139"/>
      <c r="F26" s="136"/>
      <c r="G26" s="137"/>
      <c r="H26" s="35">
        <f aca="true" t="shared" si="2" ref="H26:H34">D26*F26</f>
        <v>0</v>
      </c>
      <c r="I26" s="38">
        <v>8</v>
      </c>
      <c r="J26" s="36">
        <f aca="true" t="shared" si="3" ref="J26:J33">H26*1.08</f>
        <v>0</v>
      </c>
    </row>
    <row r="27" spans="1:10" s="1" customFormat="1" ht="19.5" customHeight="1">
      <c r="A27" s="140">
        <v>15</v>
      </c>
      <c r="B27" s="141" t="s">
        <v>15</v>
      </c>
      <c r="C27" s="158" t="s">
        <v>16</v>
      </c>
      <c r="D27" s="183">
        <v>80</v>
      </c>
      <c r="E27" s="184"/>
      <c r="F27" s="185"/>
      <c r="G27" s="186"/>
      <c r="H27" s="189">
        <f t="shared" si="2"/>
        <v>0</v>
      </c>
      <c r="I27" s="158">
        <v>8</v>
      </c>
      <c r="J27" s="177">
        <f t="shared" si="3"/>
        <v>0</v>
      </c>
    </row>
    <row r="28" spans="1:10" s="1" customFormat="1" ht="17.25" customHeight="1">
      <c r="A28" s="140"/>
      <c r="B28" s="141"/>
      <c r="C28" s="157"/>
      <c r="D28" s="142"/>
      <c r="E28" s="143"/>
      <c r="F28" s="187"/>
      <c r="G28" s="188"/>
      <c r="H28" s="190"/>
      <c r="I28" s="157"/>
      <c r="J28" s="178"/>
    </row>
    <row r="29" spans="1:10" s="1" customFormat="1" ht="19.5" customHeight="1">
      <c r="A29" s="140">
        <v>16</v>
      </c>
      <c r="B29" s="141" t="s">
        <v>18</v>
      </c>
      <c r="C29" s="38" t="s">
        <v>11</v>
      </c>
      <c r="D29" s="138">
        <v>16</v>
      </c>
      <c r="E29" s="139"/>
      <c r="F29" s="136"/>
      <c r="G29" s="137"/>
      <c r="H29" s="35">
        <f t="shared" si="2"/>
        <v>0</v>
      </c>
      <c r="I29" s="38">
        <v>8</v>
      </c>
      <c r="J29" s="36">
        <f t="shared" si="3"/>
        <v>0</v>
      </c>
    </row>
    <row r="30" spans="1:10" s="1" customFormat="1" ht="19.5" customHeight="1">
      <c r="A30" s="140"/>
      <c r="B30" s="141"/>
      <c r="C30" s="38" t="s">
        <v>11</v>
      </c>
      <c r="D30" s="138">
        <v>48</v>
      </c>
      <c r="E30" s="139"/>
      <c r="F30" s="136"/>
      <c r="G30" s="137"/>
      <c r="H30" s="35">
        <f t="shared" si="2"/>
        <v>0</v>
      </c>
      <c r="I30" s="38">
        <v>23</v>
      </c>
      <c r="J30" s="36">
        <f>H30*1.23</f>
        <v>0</v>
      </c>
    </row>
    <row r="31" spans="1:10" s="1" customFormat="1" ht="19.5" customHeight="1">
      <c r="A31" s="140"/>
      <c r="B31" s="141"/>
      <c r="C31" s="38" t="s">
        <v>11</v>
      </c>
      <c r="D31" s="138">
        <v>32</v>
      </c>
      <c r="E31" s="139"/>
      <c r="F31" s="136"/>
      <c r="G31" s="137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37">
        <v>17</v>
      </c>
      <c r="B32" s="38" t="s">
        <v>32</v>
      </c>
      <c r="C32" s="38" t="s">
        <v>16</v>
      </c>
      <c r="D32" s="138">
        <v>7</v>
      </c>
      <c r="E32" s="139"/>
      <c r="F32" s="136"/>
      <c r="G32" s="137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>
      <c r="A33" s="140">
        <v>18</v>
      </c>
      <c r="B33" s="158" t="s">
        <v>41</v>
      </c>
      <c r="C33" s="44" t="s">
        <v>40</v>
      </c>
      <c r="D33" s="138">
        <v>0.5</v>
      </c>
      <c r="E33" s="139"/>
      <c r="F33" s="136"/>
      <c r="G33" s="137"/>
      <c r="H33" s="35">
        <f t="shared" si="2"/>
        <v>0</v>
      </c>
      <c r="I33" s="44">
        <v>8</v>
      </c>
      <c r="J33" s="36">
        <f t="shared" si="3"/>
        <v>0</v>
      </c>
    </row>
    <row r="34" spans="1:10" ht="19.5" customHeight="1" thickBot="1">
      <c r="A34" s="140"/>
      <c r="B34" s="159"/>
      <c r="C34" s="44" t="s">
        <v>19</v>
      </c>
      <c r="D34" s="160">
        <v>250</v>
      </c>
      <c r="E34" s="161"/>
      <c r="F34" s="136"/>
      <c r="G34" s="137"/>
      <c r="H34" s="35">
        <f t="shared" si="2"/>
        <v>0</v>
      </c>
      <c r="I34" s="44">
        <v>23</v>
      </c>
      <c r="J34" s="36">
        <f>H34*1.23</f>
        <v>0</v>
      </c>
    </row>
    <row r="35" spans="1:10" ht="25.5" customHeight="1" thickBot="1">
      <c r="A35" s="45"/>
      <c r="B35" s="33" t="s">
        <v>20</v>
      </c>
      <c r="C35" s="40"/>
      <c r="D35" s="162"/>
      <c r="E35" s="163"/>
      <c r="F35" s="173"/>
      <c r="G35" s="174"/>
      <c r="H35" s="41"/>
      <c r="I35" s="42"/>
      <c r="J35" s="43"/>
    </row>
    <row r="36" spans="1:10" ht="19.5" customHeight="1">
      <c r="A36" s="156">
        <v>19</v>
      </c>
      <c r="B36" s="157" t="s">
        <v>21</v>
      </c>
      <c r="C36" s="28" t="s">
        <v>11</v>
      </c>
      <c r="D36" s="164">
        <v>120</v>
      </c>
      <c r="E36" s="165"/>
      <c r="F36" s="136"/>
      <c r="G36" s="137"/>
      <c r="H36" s="35">
        <f>D36*F36</f>
        <v>0</v>
      </c>
      <c r="I36" s="28">
        <v>23</v>
      </c>
      <c r="J36" s="36">
        <f>H36*1.23</f>
        <v>0</v>
      </c>
    </row>
    <row r="37" spans="1:10" ht="19.5" customHeight="1">
      <c r="A37" s="140"/>
      <c r="B37" s="141"/>
      <c r="C37" s="38" t="s">
        <v>14</v>
      </c>
      <c r="D37" s="138">
        <v>20</v>
      </c>
      <c r="E37" s="139"/>
      <c r="F37" s="136"/>
      <c r="G37" s="137"/>
      <c r="H37" s="35">
        <f aca="true" t="shared" si="4" ref="H37:H50">D37*F37</f>
        <v>0</v>
      </c>
      <c r="I37" s="38">
        <v>23</v>
      </c>
      <c r="J37" s="36">
        <f aca="true" t="shared" si="5" ref="J37:J43">H37*1.23</f>
        <v>0</v>
      </c>
    </row>
    <row r="38" spans="1:10" ht="19.5" customHeight="1">
      <c r="A38" s="166">
        <v>20</v>
      </c>
      <c r="B38" s="158" t="s">
        <v>22</v>
      </c>
      <c r="C38" s="38" t="s">
        <v>14</v>
      </c>
      <c r="D38" s="138">
        <v>80</v>
      </c>
      <c r="E38" s="139"/>
      <c r="F38" s="136"/>
      <c r="G38" s="137"/>
      <c r="H38" s="35">
        <f t="shared" si="4"/>
        <v>0</v>
      </c>
      <c r="I38" s="38">
        <v>23</v>
      </c>
      <c r="J38" s="36">
        <f t="shared" si="5"/>
        <v>0</v>
      </c>
    </row>
    <row r="39" spans="1:10" ht="19.5" customHeight="1">
      <c r="A39" s="167"/>
      <c r="B39" s="169"/>
      <c r="C39" s="38" t="s">
        <v>11</v>
      </c>
      <c r="D39" s="138">
        <v>100</v>
      </c>
      <c r="E39" s="139"/>
      <c r="F39" s="136"/>
      <c r="G39" s="137"/>
      <c r="H39" s="35">
        <f t="shared" si="4"/>
        <v>0</v>
      </c>
      <c r="I39" s="38">
        <v>23</v>
      </c>
      <c r="J39" s="36">
        <f t="shared" si="5"/>
        <v>0</v>
      </c>
    </row>
    <row r="40" spans="1:10" ht="19.5" customHeight="1">
      <c r="A40" s="168"/>
      <c r="B40" s="157"/>
      <c r="C40" s="38" t="s">
        <v>11</v>
      </c>
      <c r="D40" s="138">
        <v>200</v>
      </c>
      <c r="E40" s="139"/>
      <c r="F40" s="136"/>
      <c r="G40" s="137"/>
      <c r="H40" s="35">
        <f t="shared" si="4"/>
        <v>0</v>
      </c>
      <c r="I40" s="38">
        <v>23</v>
      </c>
      <c r="J40" s="36">
        <f t="shared" si="5"/>
        <v>0</v>
      </c>
    </row>
    <row r="41" spans="1:10" ht="19.5" customHeight="1">
      <c r="A41" s="166">
        <v>21</v>
      </c>
      <c r="B41" s="133" t="s">
        <v>52</v>
      </c>
      <c r="C41" s="38" t="s">
        <v>11</v>
      </c>
      <c r="D41" s="138">
        <v>40</v>
      </c>
      <c r="E41" s="139"/>
      <c r="F41" s="136"/>
      <c r="G41" s="137"/>
      <c r="H41" s="35">
        <f t="shared" si="4"/>
        <v>0</v>
      </c>
      <c r="I41" s="38">
        <v>23</v>
      </c>
      <c r="J41" s="36">
        <f t="shared" si="5"/>
        <v>0</v>
      </c>
    </row>
    <row r="42" spans="1:10" ht="19.5" customHeight="1">
      <c r="A42" s="167"/>
      <c r="B42" s="175"/>
      <c r="C42" s="38" t="s">
        <v>11</v>
      </c>
      <c r="D42" s="138">
        <v>32</v>
      </c>
      <c r="E42" s="139"/>
      <c r="F42" s="136"/>
      <c r="G42" s="137"/>
      <c r="H42" s="35">
        <f t="shared" si="4"/>
        <v>0</v>
      </c>
      <c r="I42" s="38">
        <v>23</v>
      </c>
      <c r="J42" s="36">
        <f t="shared" si="5"/>
        <v>0</v>
      </c>
    </row>
    <row r="43" spans="1:10" ht="19.5" customHeight="1">
      <c r="A43" s="168"/>
      <c r="B43" s="134"/>
      <c r="C43" s="38" t="s">
        <v>14</v>
      </c>
      <c r="D43" s="138">
        <v>8</v>
      </c>
      <c r="E43" s="139"/>
      <c r="F43" s="136"/>
      <c r="G43" s="137"/>
      <c r="H43" s="35">
        <f t="shared" si="4"/>
        <v>0</v>
      </c>
      <c r="I43" s="38">
        <v>23</v>
      </c>
      <c r="J43" s="36">
        <f t="shared" si="5"/>
        <v>0</v>
      </c>
    </row>
    <row r="44" spans="1:10" ht="19.5" customHeight="1">
      <c r="A44" s="46">
        <v>22</v>
      </c>
      <c r="B44" s="38" t="s">
        <v>33</v>
      </c>
      <c r="C44" s="38" t="s">
        <v>14</v>
      </c>
      <c r="D44" s="183">
        <v>50</v>
      </c>
      <c r="E44" s="184"/>
      <c r="F44" s="136"/>
      <c r="G44" s="137"/>
      <c r="H44" s="35">
        <f t="shared" si="4"/>
        <v>0</v>
      </c>
      <c r="I44" s="38">
        <v>8</v>
      </c>
      <c r="J44" s="39">
        <f>H44*1.08</f>
        <v>0</v>
      </c>
    </row>
    <row r="45" spans="1:10" ht="19.5" customHeight="1">
      <c r="A45" s="118">
        <v>23</v>
      </c>
      <c r="B45" s="119" t="s">
        <v>93</v>
      </c>
      <c r="C45" s="116" t="s">
        <v>19</v>
      </c>
      <c r="D45" s="138">
        <v>350</v>
      </c>
      <c r="E45" s="139"/>
      <c r="F45" s="136"/>
      <c r="G45" s="137"/>
      <c r="H45" s="35">
        <f>D45*F45</f>
        <v>0</v>
      </c>
      <c r="I45" s="38">
        <v>8</v>
      </c>
      <c r="J45" s="36">
        <f>H45*1.23</f>
        <v>0</v>
      </c>
    </row>
    <row r="46" spans="1:10" ht="19.5" customHeight="1">
      <c r="A46" s="118">
        <v>24</v>
      </c>
      <c r="B46" s="119" t="s">
        <v>53</v>
      </c>
      <c r="C46" s="116" t="s">
        <v>11</v>
      </c>
      <c r="D46" s="138">
        <v>75</v>
      </c>
      <c r="E46" s="139"/>
      <c r="F46" s="136"/>
      <c r="G46" s="137"/>
      <c r="H46" s="35">
        <f>D46*F46</f>
        <v>0</v>
      </c>
      <c r="I46" s="38">
        <v>23</v>
      </c>
      <c r="J46" s="36">
        <f>H46*1.23</f>
        <v>0</v>
      </c>
    </row>
    <row r="47" spans="1:10" ht="19.5" customHeight="1">
      <c r="A47" s="166">
        <v>25</v>
      </c>
      <c r="B47" s="38" t="s">
        <v>70</v>
      </c>
      <c r="C47" s="38" t="s">
        <v>11</v>
      </c>
      <c r="D47" s="138">
        <v>20</v>
      </c>
      <c r="E47" s="139"/>
      <c r="F47" s="136"/>
      <c r="G47" s="137"/>
      <c r="H47" s="35">
        <f t="shared" si="4"/>
        <v>0</v>
      </c>
      <c r="I47" s="38">
        <v>8</v>
      </c>
      <c r="J47" s="36">
        <f>H47*1.08</f>
        <v>0</v>
      </c>
    </row>
    <row r="48" spans="1:10" ht="27" customHeight="1">
      <c r="A48" s="167"/>
      <c r="B48" s="38" t="s">
        <v>71</v>
      </c>
      <c r="C48" s="38" t="s">
        <v>11</v>
      </c>
      <c r="D48" s="138">
        <v>20</v>
      </c>
      <c r="E48" s="139"/>
      <c r="F48" s="136"/>
      <c r="G48" s="137"/>
      <c r="H48" s="35">
        <f t="shared" si="4"/>
        <v>0</v>
      </c>
      <c r="I48" s="38">
        <v>8</v>
      </c>
      <c r="J48" s="36">
        <f>H48*1.08</f>
        <v>0</v>
      </c>
    </row>
    <row r="49" spans="1:10" ht="29.25" customHeight="1">
      <c r="A49" s="167"/>
      <c r="B49" s="38" t="s">
        <v>72</v>
      </c>
      <c r="C49" s="38" t="s">
        <v>11</v>
      </c>
      <c r="D49" s="138">
        <v>20</v>
      </c>
      <c r="E49" s="139"/>
      <c r="F49" s="136"/>
      <c r="G49" s="137"/>
      <c r="H49" s="35">
        <f t="shared" si="4"/>
        <v>0</v>
      </c>
      <c r="I49" s="38">
        <v>8</v>
      </c>
      <c r="J49" s="36">
        <f>H49*1.08</f>
        <v>0</v>
      </c>
    </row>
    <row r="50" spans="1:10" ht="19.5" customHeight="1" thickBot="1">
      <c r="A50" s="167"/>
      <c r="B50" s="38" t="s">
        <v>73</v>
      </c>
      <c r="C50" s="38" t="s">
        <v>14</v>
      </c>
      <c r="D50" s="160">
        <v>20</v>
      </c>
      <c r="E50" s="161"/>
      <c r="F50" s="136"/>
      <c r="G50" s="137"/>
      <c r="H50" s="35">
        <f t="shared" si="4"/>
        <v>0</v>
      </c>
      <c r="I50" s="38">
        <v>8</v>
      </c>
      <c r="J50" s="36">
        <f>H50*1.08</f>
        <v>0</v>
      </c>
    </row>
    <row r="51" spans="1:10" ht="25.5" customHeight="1" thickBot="1">
      <c r="A51" s="170" t="str">
        <f>'Pakiet VI'!$A$14</f>
        <v>Razem wartość szacunkowa zł</v>
      </c>
      <c r="B51" s="171"/>
      <c r="C51" s="171"/>
      <c r="D51" s="171"/>
      <c r="E51" s="171"/>
      <c r="F51" s="171"/>
      <c r="G51" s="172"/>
      <c r="H51" s="88">
        <f>SUM(H10:H50)</f>
        <v>0</v>
      </c>
      <c r="I51" s="86"/>
      <c r="J51" s="88">
        <f>SUM(J10:J50)</f>
        <v>0</v>
      </c>
    </row>
    <row r="52" spans="1:10" ht="32.25" customHeight="1">
      <c r="A52" s="30" t="s">
        <v>24</v>
      </c>
      <c r="B52" s="30"/>
      <c r="C52" s="30"/>
      <c r="D52" s="30"/>
      <c r="E52" s="50"/>
      <c r="F52" s="71"/>
      <c r="G52" s="71"/>
      <c r="H52" s="30"/>
      <c r="I52" s="51"/>
      <c r="J52" s="30"/>
    </row>
    <row r="53" spans="1:10" ht="25.5" customHeight="1">
      <c r="A53" s="30" t="s">
        <v>25</v>
      </c>
      <c r="B53" s="30"/>
      <c r="C53" s="30"/>
      <c r="D53" s="30"/>
      <c r="E53" s="50"/>
      <c r="F53" s="71"/>
      <c r="G53" s="71"/>
      <c r="H53" s="30"/>
      <c r="I53" s="51"/>
      <c r="J53" s="30"/>
    </row>
    <row r="54" spans="1:10" ht="14.25">
      <c r="A54" s="30"/>
      <c r="B54" s="30"/>
      <c r="C54" s="30"/>
      <c r="D54" s="30"/>
      <c r="E54" s="50"/>
      <c r="F54" s="71"/>
      <c r="G54" s="71"/>
      <c r="H54" s="30"/>
      <c r="I54" s="51"/>
      <c r="J54" s="30"/>
    </row>
    <row r="55" spans="1:10" ht="14.25">
      <c r="A55" s="30" t="s">
        <v>26</v>
      </c>
      <c r="B55" s="30"/>
      <c r="C55" s="30"/>
      <c r="D55" s="30"/>
      <c r="E55" s="50"/>
      <c r="F55" s="71"/>
      <c r="G55" s="71"/>
      <c r="H55" s="30"/>
      <c r="I55" s="51"/>
      <c r="J55" s="30"/>
    </row>
    <row r="56" spans="1:10" ht="14.25">
      <c r="A56" s="30" t="s">
        <v>27</v>
      </c>
      <c r="B56" s="30"/>
      <c r="C56" s="30"/>
      <c r="D56" s="30"/>
      <c r="E56" s="50"/>
      <c r="F56" s="71"/>
      <c r="G56" s="71"/>
      <c r="H56" s="30"/>
      <c r="I56" s="51"/>
      <c r="J56" s="30"/>
    </row>
    <row r="57" spans="1:10" ht="31.5" customHeight="1">
      <c r="A57" s="30"/>
      <c r="B57" s="30"/>
      <c r="C57" s="30"/>
      <c r="D57" s="30"/>
      <c r="E57" s="50"/>
      <c r="F57" s="71"/>
      <c r="G57" s="71"/>
      <c r="H57" s="30"/>
      <c r="I57" s="51"/>
      <c r="J57" s="30"/>
    </row>
    <row r="58" spans="1:10" ht="12.75">
      <c r="A58" s="30" t="s">
        <v>28</v>
      </c>
      <c r="B58" s="30"/>
      <c r="C58" s="30"/>
      <c r="D58" s="30"/>
      <c r="E58" s="50"/>
      <c r="F58" s="71"/>
      <c r="G58" s="71"/>
      <c r="H58" s="30"/>
      <c r="I58" s="30"/>
      <c r="J58" s="30"/>
    </row>
    <row r="59" spans="1:10" ht="12.75">
      <c r="A59" s="30" t="s">
        <v>25</v>
      </c>
      <c r="B59" s="30"/>
      <c r="C59" s="30"/>
      <c r="D59" s="30"/>
      <c r="H59" s="30"/>
      <c r="I59" s="30"/>
      <c r="J59" s="30"/>
    </row>
    <row r="60" ht="12.75">
      <c r="F60" s="72"/>
    </row>
    <row r="61" spans="1:6" ht="13.5">
      <c r="A61" s="13" t="s">
        <v>29</v>
      </c>
      <c r="F61" s="72"/>
    </row>
    <row r="62" ht="12.75">
      <c r="F62" s="72"/>
    </row>
  </sheetData>
  <sheetProtection/>
  <mergeCells count="90">
    <mergeCell ref="D45:E45"/>
    <mergeCell ref="F45:G45"/>
    <mergeCell ref="F46:G46"/>
    <mergeCell ref="D46:E46"/>
    <mergeCell ref="D21:E21"/>
    <mergeCell ref="F21:G21"/>
    <mergeCell ref="F36:G36"/>
    <mergeCell ref="D37:E37"/>
    <mergeCell ref="F37:G37"/>
    <mergeCell ref="F38:G38"/>
    <mergeCell ref="C27:C28"/>
    <mergeCell ref="D27:E28"/>
    <mergeCell ref="F27:G28"/>
    <mergeCell ref="H27:H28"/>
    <mergeCell ref="D24:E24"/>
    <mergeCell ref="I27:I28"/>
    <mergeCell ref="J27:J28"/>
    <mergeCell ref="D22:E22"/>
    <mergeCell ref="F22:G22"/>
    <mergeCell ref="D44:E44"/>
    <mergeCell ref="F44:G44"/>
    <mergeCell ref="D43:E43"/>
    <mergeCell ref="F43:G43"/>
    <mergeCell ref="D42:E42"/>
    <mergeCell ref="F41:G41"/>
    <mergeCell ref="F42:G42"/>
    <mergeCell ref="A47:A50"/>
    <mergeCell ref="D47:E47"/>
    <mergeCell ref="D48:E48"/>
    <mergeCell ref="D49:E49"/>
    <mergeCell ref="D50:E50"/>
    <mergeCell ref="F24:G24"/>
    <mergeCell ref="D41:E41"/>
    <mergeCell ref="D38:E38"/>
    <mergeCell ref="D40:E40"/>
    <mergeCell ref="F40:G40"/>
    <mergeCell ref="A51:G51"/>
    <mergeCell ref="F49:G49"/>
    <mergeCell ref="F50:G50"/>
    <mergeCell ref="F47:G47"/>
    <mergeCell ref="F48:G48"/>
    <mergeCell ref="F35:G35"/>
    <mergeCell ref="D39:E39"/>
    <mergeCell ref="F39:G39"/>
    <mergeCell ref="A41:A43"/>
    <mergeCell ref="B41:B43"/>
    <mergeCell ref="D35:E35"/>
    <mergeCell ref="A36:A37"/>
    <mergeCell ref="B36:B37"/>
    <mergeCell ref="D36:E36"/>
    <mergeCell ref="A38:A40"/>
    <mergeCell ref="B38:B40"/>
    <mergeCell ref="A33:A34"/>
    <mergeCell ref="B33:B34"/>
    <mergeCell ref="D33:E33"/>
    <mergeCell ref="F33:G33"/>
    <mergeCell ref="D34:E34"/>
    <mergeCell ref="F34:G34"/>
    <mergeCell ref="D32:E32"/>
    <mergeCell ref="F32:G32"/>
    <mergeCell ref="D29:E29"/>
    <mergeCell ref="F29:G29"/>
    <mergeCell ref="D30:E30"/>
    <mergeCell ref="F30:G30"/>
    <mergeCell ref="D31:E31"/>
    <mergeCell ref="F31:G31"/>
    <mergeCell ref="A25:A26"/>
    <mergeCell ref="D25:E25"/>
    <mergeCell ref="F25:G25"/>
    <mergeCell ref="D26:E26"/>
    <mergeCell ref="F26:G26"/>
    <mergeCell ref="B25:B26"/>
    <mergeCell ref="A1:I1"/>
    <mergeCell ref="B2:I2"/>
    <mergeCell ref="B4:I4"/>
    <mergeCell ref="B5:I5"/>
    <mergeCell ref="F10:F17"/>
    <mergeCell ref="D18:E18"/>
    <mergeCell ref="F18:G18"/>
    <mergeCell ref="F7:H7"/>
    <mergeCell ref="F19:G19"/>
    <mergeCell ref="D20:E20"/>
    <mergeCell ref="A27:A28"/>
    <mergeCell ref="A29:A31"/>
    <mergeCell ref="B29:B31"/>
    <mergeCell ref="B27:B28"/>
    <mergeCell ref="F20:G20"/>
    <mergeCell ref="D19:E19"/>
    <mergeCell ref="D23:E23"/>
    <mergeCell ref="F23:G2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53">
      <selection activeCell="A58" sqref="A58:G58"/>
    </sheetView>
  </sheetViews>
  <sheetFormatPr defaultColWidth="9.140625" defaultRowHeight="12.75"/>
  <cols>
    <col min="1" max="1" width="6.421875" style="0" customWidth="1"/>
    <col min="2" max="2" width="36.00390625" style="0" customWidth="1"/>
    <col min="3" max="4" width="15.57421875" style="0" customWidth="1"/>
    <col min="5" max="5" width="15.57421875" style="30" customWidth="1"/>
    <col min="6" max="7" width="15.57421875" style="69" customWidth="1"/>
    <col min="8" max="10" width="15.57421875" style="0" customWidth="1"/>
  </cols>
  <sheetData>
    <row r="1" spans="1:10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30"/>
    </row>
    <row r="2" spans="1:10" ht="15">
      <c r="A2" s="30"/>
      <c r="B2" s="148" t="s">
        <v>61</v>
      </c>
      <c r="C2" s="148"/>
      <c r="D2" s="148"/>
      <c r="E2" s="148"/>
      <c r="F2" s="148"/>
      <c r="G2" s="148"/>
      <c r="H2" s="148"/>
      <c r="I2" s="148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49" t="s">
        <v>0</v>
      </c>
      <c r="C4" s="149"/>
      <c r="D4" s="149"/>
      <c r="E4" s="149"/>
      <c r="F4" s="149"/>
      <c r="G4" s="149"/>
      <c r="H4" s="149"/>
      <c r="I4" s="149"/>
      <c r="J4" s="30"/>
    </row>
    <row r="5" spans="1:10" ht="13.5">
      <c r="A5" s="30"/>
      <c r="B5" s="149" t="s">
        <v>1</v>
      </c>
      <c r="C5" s="149"/>
      <c r="D5" s="149"/>
      <c r="E5" s="149"/>
      <c r="F5" s="149"/>
      <c r="G5" s="149"/>
      <c r="H5" s="149"/>
      <c r="I5" s="149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26.25">
      <c r="A7" s="31"/>
      <c r="B7" s="70" t="s">
        <v>78</v>
      </c>
      <c r="C7" s="31"/>
      <c r="D7" s="31"/>
      <c r="E7" s="31"/>
      <c r="F7" s="155"/>
      <c r="G7" s="155"/>
      <c r="H7" s="155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80" t="s">
        <v>2</v>
      </c>
      <c r="B9" s="53" t="s">
        <v>3</v>
      </c>
      <c r="C9" s="53" t="s">
        <v>4</v>
      </c>
      <c r="D9" s="53" t="s">
        <v>57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27.75" customHeight="1">
      <c r="A10" s="34">
        <v>1</v>
      </c>
      <c r="B10" s="28" t="s">
        <v>43</v>
      </c>
      <c r="C10" s="52" t="s">
        <v>9</v>
      </c>
      <c r="D10" s="28">
        <v>1991</v>
      </c>
      <c r="E10" s="73">
        <v>0.86</v>
      </c>
      <c r="F10" s="150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12.75">
      <c r="A11" s="34">
        <v>2</v>
      </c>
      <c r="B11" s="28" t="s">
        <v>64</v>
      </c>
      <c r="C11" s="52" t="s">
        <v>9</v>
      </c>
      <c r="D11" s="28">
        <v>151</v>
      </c>
      <c r="E11" s="52">
        <v>0.96</v>
      </c>
      <c r="F11" s="150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6.25">
      <c r="A12" s="34">
        <v>3</v>
      </c>
      <c r="B12" s="28" t="s">
        <v>42</v>
      </c>
      <c r="C12" s="52" t="s">
        <v>9</v>
      </c>
      <c r="D12" s="38">
        <v>526</v>
      </c>
      <c r="E12" s="67">
        <v>1.31</v>
      </c>
      <c r="F12" s="150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12.75">
      <c r="A13" s="34">
        <v>4</v>
      </c>
      <c r="B13" s="28" t="s">
        <v>65</v>
      </c>
      <c r="C13" s="52" t="s">
        <v>9</v>
      </c>
      <c r="D13" s="38">
        <v>80</v>
      </c>
      <c r="E13" s="67">
        <v>1.41</v>
      </c>
      <c r="F13" s="150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33" customHeight="1">
      <c r="A14" s="37">
        <v>5</v>
      </c>
      <c r="B14" s="38" t="s">
        <v>66</v>
      </c>
      <c r="C14" s="52" t="s">
        <v>9</v>
      </c>
      <c r="D14" s="38">
        <v>1326</v>
      </c>
      <c r="E14" s="68">
        <v>1.78</v>
      </c>
      <c r="F14" s="150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33" customHeight="1">
      <c r="A15" s="37">
        <v>6</v>
      </c>
      <c r="B15" s="38" t="s">
        <v>67</v>
      </c>
      <c r="C15" s="52" t="s">
        <v>9</v>
      </c>
      <c r="D15" s="38">
        <v>437</v>
      </c>
      <c r="E15" s="68">
        <v>2.15</v>
      </c>
      <c r="F15" s="150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33" customHeight="1">
      <c r="A16" s="37">
        <v>7</v>
      </c>
      <c r="B16" s="38" t="s">
        <v>68</v>
      </c>
      <c r="C16" s="52" t="s">
        <v>9</v>
      </c>
      <c r="D16" s="38">
        <v>77</v>
      </c>
      <c r="E16" s="68">
        <v>2.55</v>
      </c>
      <c r="F16" s="150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33" customHeight="1" thickBot="1">
      <c r="A17" s="59">
        <v>8</v>
      </c>
      <c r="B17" s="44" t="s">
        <v>69</v>
      </c>
      <c r="C17" s="60" t="s">
        <v>9</v>
      </c>
      <c r="D17" s="44">
        <v>160</v>
      </c>
      <c r="E17" s="74">
        <v>2.63</v>
      </c>
      <c r="F17" s="150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33" customHeight="1" thickBot="1">
      <c r="A18" s="81"/>
      <c r="B18" s="53" t="s">
        <v>3</v>
      </c>
      <c r="C18" s="64" t="s">
        <v>4</v>
      </c>
      <c r="D18" s="151" t="s">
        <v>57</v>
      </c>
      <c r="E18" s="152"/>
      <c r="F18" s="153" t="s">
        <v>5</v>
      </c>
      <c r="G18" s="154"/>
      <c r="H18" s="65" t="s">
        <v>6</v>
      </c>
      <c r="I18" s="53" t="s">
        <v>46</v>
      </c>
      <c r="J18" s="66" t="s">
        <v>8</v>
      </c>
    </row>
    <row r="19" spans="1:10" s="1" customFormat="1" ht="15" customHeight="1" thickBot="1">
      <c r="A19" s="38">
        <v>9</v>
      </c>
      <c r="B19" s="28" t="s">
        <v>47</v>
      </c>
      <c r="C19" s="52" t="s">
        <v>9</v>
      </c>
      <c r="D19" s="142">
        <v>2269</v>
      </c>
      <c r="E19" s="143"/>
      <c r="F19" s="146"/>
      <c r="G19" s="147"/>
      <c r="H19" s="35">
        <f aca="true" t="shared" si="2" ref="H19:H25">D19*F19</f>
        <v>0</v>
      </c>
      <c r="I19" s="28">
        <v>8</v>
      </c>
      <c r="J19" s="36">
        <f aca="true" t="shared" si="3" ref="J19:J25">H19*1.08</f>
        <v>0</v>
      </c>
    </row>
    <row r="20" spans="1:10" s="1" customFormat="1" ht="15" customHeight="1" thickBot="1">
      <c r="A20" s="38">
        <v>10</v>
      </c>
      <c r="B20" s="38" t="s">
        <v>48</v>
      </c>
      <c r="C20" s="52" t="s">
        <v>9</v>
      </c>
      <c r="D20" s="138">
        <v>2479</v>
      </c>
      <c r="E20" s="139"/>
      <c r="F20" s="146"/>
      <c r="G20" s="147"/>
      <c r="H20" s="35">
        <f t="shared" si="2"/>
        <v>0</v>
      </c>
      <c r="I20" s="38">
        <v>8</v>
      </c>
      <c r="J20" s="36">
        <f t="shared" si="3"/>
        <v>0</v>
      </c>
    </row>
    <row r="21" spans="1:10" s="1" customFormat="1" ht="27" customHeight="1" thickBot="1">
      <c r="A21" s="38">
        <v>11</v>
      </c>
      <c r="B21" s="14" t="s">
        <v>37</v>
      </c>
      <c r="C21" s="52" t="s">
        <v>10</v>
      </c>
      <c r="D21" s="142">
        <v>2.06</v>
      </c>
      <c r="E21" s="143"/>
      <c r="F21" s="146"/>
      <c r="G21" s="147"/>
      <c r="H21" s="35">
        <f t="shared" si="2"/>
        <v>0</v>
      </c>
      <c r="I21" s="44">
        <v>8</v>
      </c>
      <c r="J21" s="36">
        <f t="shared" si="3"/>
        <v>0</v>
      </c>
    </row>
    <row r="22" spans="1:10" s="1" customFormat="1" ht="27" customHeight="1" thickBot="1">
      <c r="A22" s="38">
        <v>12</v>
      </c>
      <c r="B22" s="4" t="s">
        <v>39</v>
      </c>
      <c r="C22" s="52" t="s">
        <v>10</v>
      </c>
      <c r="D22" s="142">
        <v>0.53</v>
      </c>
      <c r="E22" s="143"/>
      <c r="F22" s="146"/>
      <c r="G22" s="147"/>
      <c r="H22" s="35">
        <f t="shared" si="2"/>
        <v>0</v>
      </c>
      <c r="I22" s="44">
        <v>8</v>
      </c>
      <c r="J22" s="36">
        <f t="shared" si="3"/>
        <v>0</v>
      </c>
    </row>
    <row r="23" spans="1:10" s="1" customFormat="1" ht="25.5" customHeight="1" thickBot="1">
      <c r="A23" s="38">
        <v>13</v>
      </c>
      <c r="B23" s="44" t="s">
        <v>38</v>
      </c>
      <c r="C23" s="44" t="s">
        <v>10</v>
      </c>
      <c r="D23" s="144">
        <v>2.59</v>
      </c>
      <c r="E23" s="145"/>
      <c r="F23" s="146"/>
      <c r="G23" s="147"/>
      <c r="H23" s="35">
        <f t="shared" si="2"/>
        <v>0</v>
      </c>
      <c r="I23" s="44">
        <v>8</v>
      </c>
      <c r="J23" s="36">
        <f t="shared" si="3"/>
        <v>0</v>
      </c>
    </row>
    <row r="24" spans="1:10" s="1" customFormat="1" ht="25.5" customHeight="1" thickBot="1">
      <c r="A24" s="82"/>
      <c r="B24" s="33" t="s">
        <v>12</v>
      </c>
      <c r="C24" s="54"/>
      <c r="D24" s="191"/>
      <c r="E24" s="192"/>
      <c r="F24" s="176"/>
      <c r="G24" s="174"/>
      <c r="H24" s="41">
        <f t="shared" si="2"/>
        <v>0</v>
      </c>
      <c r="I24" s="42"/>
      <c r="J24" s="43">
        <f t="shared" si="3"/>
        <v>0</v>
      </c>
    </row>
    <row r="25" spans="1:10" s="1" customFormat="1" ht="19.5" customHeight="1" thickBot="1">
      <c r="A25" s="141">
        <v>14</v>
      </c>
      <c r="B25" s="157" t="s">
        <v>13</v>
      </c>
      <c r="C25" s="28" t="s">
        <v>14</v>
      </c>
      <c r="D25" s="142">
        <v>119</v>
      </c>
      <c r="E25" s="143"/>
      <c r="F25" s="146"/>
      <c r="G25" s="147"/>
      <c r="H25" s="35">
        <f t="shared" si="2"/>
        <v>0</v>
      </c>
      <c r="I25" s="28">
        <v>8</v>
      </c>
      <c r="J25" s="36">
        <f t="shared" si="3"/>
        <v>0</v>
      </c>
    </row>
    <row r="26" spans="1:10" s="1" customFormat="1" ht="19.5" customHeight="1" thickBot="1">
      <c r="A26" s="141"/>
      <c r="B26" s="141"/>
      <c r="C26" s="38" t="s">
        <v>11</v>
      </c>
      <c r="D26" s="138">
        <v>15282</v>
      </c>
      <c r="E26" s="139"/>
      <c r="F26" s="146"/>
      <c r="G26" s="147"/>
      <c r="H26" s="35">
        <f aca="true" t="shared" si="4" ref="H26:H34">D26*F26</f>
        <v>0</v>
      </c>
      <c r="I26" s="38">
        <v>8</v>
      </c>
      <c r="J26" s="36">
        <f aca="true" t="shared" si="5" ref="J26:J33">H26*1.08</f>
        <v>0</v>
      </c>
    </row>
    <row r="27" spans="1:10" s="1" customFormat="1" ht="19.5" customHeight="1" thickBot="1">
      <c r="A27" s="141">
        <v>15</v>
      </c>
      <c r="B27" s="141" t="s">
        <v>15</v>
      </c>
      <c r="C27" s="38" t="s">
        <v>16</v>
      </c>
      <c r="D27" s="138">
        <v>100</v>
      </c>
      <c r="E27" s="139"/>
      <c r="F27" s="146"/>
      <c r="G27" s="147"/>
      <c r="H27" s="35">
        <f t="shared" si="4"/>
        <v>0</v>
      </c>
      <c r="I27" s="38">
        <v>8</v>
      </c>
      <c r="J27" s="36">
        <f t="shared" si="5"/>
        <v>0</v>
      </c>
    </row>
    <row r="28" spans="1:10" s="1" customFormat="1" ht="19.5" customHeight="1" thickBot="1">
      <c r="A28" s="141"/>
      <c r="B28" s="141"/>
      <c r="C28" s="38" t="s">
        <v>17</v>
      </c>
      <c r="D28" s="138">
        <v>40</v>
      </c>
      <c r="E28" s="139"/>
      <c r="F28" s="146"/>
      <c r="G28" s="147"/>
      <c r="H28" s="35">
        <f t="shared" si="4"/>
        <v>0</v>
      </c>
      <c r="I28" s="38">
        <v>8</v>
      </c>
      <c r="J28" s="36">
        <f t="shared" si="5"/>
        <v>0</v>
      </c>
    </row>
    <row r="29" spans="1:10" s="1" customFormat="1" ht="19.5" customHeight="1" thickBot="1">
      <c r="A29" s="141">
        <v>16</v>
      </c>
      <c r="B29" s="141" t="s">
        <v>18</v>
      </c>
      <c r="C29" s="38" t="s">
        <v>11</v>
      </c>
      <c r="D29" s="138">
        <v>16</v>
      </c>
      <c r="E29" s="139"/>
      <c r="F29" s="146"/>
      <c r="G29" s="147"/>
      <c r="H29" s="35">
        <f t="shared" si="4"/>
        <v>0</v>
      </c>
      <c r="I29" s="38">
        <v>8</v>
      </c>
      <c r="J29" s="36">
        <f t="shared" si="5"/>
        <v>0</v>
      </c>
    </row>
    <row r="30" spans="1:10" s="1" customFormat="1" ht="19.5" customHeight="1" thickBot="1">
      <c r="A30" s="141"/>
      <c r="B30" s="141"/>
      <c r="C30" s="38" t="s">
        <v>11</v>
      </c>
      <c r="D30" s="138">
        <v>48</v>
      </c>
      <c r="E30" s="139"/>
      <c r="F30" s="146"/>
      <c r="G30" s="147"/>
      <c r="H30" s="35">
        <f t="shared" si="4"/>
        <v>0</v>
      </c>
      <c r="I30" s="38">
        <v>23</v>
      </c>
      <c r="J30" s="36">
        <f>H30*1.23</f>
        <v>0</v>
      </c>
    </row>
    <row r="31" spans="1:10" s="1" customFormat="1" ht="19.5" customHeight="1" thickBot="1">
      <c r="A31" s="141"/>
      <c r="B31" s="141"/>
      <c r="C31" s="38" t="s">
        <v>11</v>
      </c>
      <c r="D31" s="138">
        <v>32</v>
      </c>
      <c r="E31" s="139"/>
      <c r="F31" s="146"/>
      <c r="G31" s="147"/>
      <c r="H31" s="35">
        <f t="shared" si="4"/>
        <v>0</v>
      </c>
      <c r="I31" s="38">
        <v>8</v>
      </c>
      <c r="J31" s="36">
        <f t="shared" si="5"/>
        <v>0</v>
      </c>
    </row>
    <row r="32" spans="1:10" s="1" customFormat="1" ht="19.5" customHeight="1" thickBot="1">
      <c r="A32" s="141">
        <v>17</v>
      </c>
      <c r="B32" s="141" t="s">
        <v>32</v>
      </c>
      <c r="C32" s="38" t="s">
        <v>16</v>
      </c>
      <c r="D32" s="138">
        <v>5</v>
      </c>
      <c r="E32" s="139"/>
      <c r="F32" s="146"/>
      <c r="G32" s="147"/>
      <c r="H32" s="35">
        <f t="shared" si="4"/>
        <v>0</v>
      </c>
      <c r="I32" s="38">
        <v>8</v>
      </c>
      <c r="J32" s="36">
        <f t="shared" si="5"/>
        <v>0</v>
      </c>
    </row>
    <row r="33" spans="1:10" s="1" customFormat="1" ht="19.5" customHeight="1" thickBot="1">
      <c r="A33" s="141"/>
      <c r="B33" s="141"/>
      <c r="C33" s="38" t="s">
        <v>16</v>
      </c>
      <c r="D33" s="138">
        <v>75</v>
      </c>
      <c r="E33" s="139"/>
      <c r="F33" s="146"/>
      <c r="G33" s="147"/>
      <c r="H33" s="35">
        <f t="shared" si="4"/>
        <v>0</v>
      </c>
      <c r="I33" s="38">
        <v>8</v>
      </c>
      <c r="J33" s="36">
        <f t="shared" si="5"/>
        <v>0</v>
      </c>
    </row>
    <row r="34" spans="1:10" s="1" customFormat="1" ht="19.5" customHeight="1" thickBot="1">
      <c r="A34" s="38">
        <v>18</v>
      </c>
      <c r="B34" s="44" t="s">
        <v>41</v>
      </c>
      <c r="C34" s="44" t="s">
        <v>19</v>
      </c>
      <c r="D34" s="138">
        <v>100</v>
      </c>
      <c r="E34" s="139"/>
      <c r="F34" s="146"/>
      <c r="G34" s="147"/>
      <c r="H34" s="35">
        <f t="shared" si="4"/>
        <v>0</v>
      </c>
      <c r="I34" s="44">
        <v>23</v>
      </c>
      <c r="J34" s="36">
        <f>H34*1.23</f>
        <v>0</v>
      </c>
    </row>
    <row r="35" spans="1:10" s="1" customFormat="1" ht="27" customHeight="1" thickBot="1">
      <c r="A35" s="82"/>
      <c r="B35" s="33" t="s">
        <v>20</v>
      </c>
      <c r="C35" s="40"/>
      <c r="D35" s="162"/>
      <c r="E35" s="163"/>
      <c r="F35" s="173"/>
      <c r="G35" s="174"/>
      <c r="H35" s="41"/>
      <c r="I35" s="42"/>
      <c r="J35" s="43"/>
    </row>
    <row r="36" spans="1:10" ht="19.5" customHeight="1" thickBot="1">
      <c r="A36" s="141">
        <v>19</v>
      </c>
      <c r="B36" s="157" t="s">
        <v>21</v>
      </c>
      <c r="C36" s="28" t="s">
        <v>11</v>
      </c>
      <c r="D36" s="164">
        <v>150</v>
      </c>
      <c r="E36" s="165"/>
      <c r="F36" s="146"/>
      <c r="G36" s="147"/>
      <c r="H36" s="35">
        <f>D36*F36</f>
        <v>0</v>
      </c>
      <c r="I36" s="28">
        <v>23</v>
      </c>
      <c r="J36" s="36">
        <f>H36*1.23</f>
        <v>0</v>
      </c>
    </row>
    <row r="37" spans="1:10" ht="19.5" customHeight="1" thickBot="1">
      <c r="A37" s="141"/>
      <c r="B37" s="141"/>
      <c r="C37" s="38" t="s">
        <v>14</v>
      </c>
      <c r="D37" s="138">
        <v>20</v>
      </c>
      <c r="E37" s="139"/>
      <c r="F37" s="146"/>
      <c r="G37" s="147"/>
      <c r="H37" s="35">
        <f aca="true" t="shared" si="6" ref="H37:H57">D37*F37</f>
        <v>0</v>
      </c>
      <c r="I37" s="38">
        <v>23</v>
      </c>
      <c r="J37" s="36">
        <f aca="true" t="shared" si="7" ref="J37:J46">H37*1.23</f>
        <v>0</v>
      </c>
    </row>
    <row r="38" spans="1:10" ht="19.5" customHeight="1" thickBot="1">
      <c r="A38" s="141">
        <v>20</v>
      </c>
      <c r="B38" s="133" t="s">
        <v>52</v>
      </c>
      <c r="C38" s="4" t="s">
        <v>11</v>
      </c>
      <c r="D38" s="138">
        <v>40</v>
      </c>
      <c r="E38" s="139"/>
      <c r="F38" s="146"/>
      <c r="G38" s="147"/>
      <c r="H38" s="35">
        <f t="shared" si="6"/>
        <v>0</v>
      </c>
      <c r="I38" s="38">
        <v>23</v>
      </c>
      <c r="J38" s="36">
        <f t="shared" si="7"/>
        <v>0</v>
      </c>
    </row>
    <row r="39" spans="1:10" ht="19.5" customHeight="1" thickBot="1">
      <c r="A39" s="141"/>
      <c r="B39" s="175"/>
      <c r="C39" s="4" t="s">
        <v>11</v>
      </c>
      <c r="D39" s="138">
        <v>32</v>
      </c>
      <c r="E39" s="139"/>
      <c r="F39" s="146"/>
      <c r="G39" s="147"/>
      <c r="H39" s="35">
        <f t="shared" si="6"/>
        <v>0</v>
      </c>
      <c r="I39" s="38">
        <v>23</v>
      </c>
      <c r="J39" s="36">
        <f t="shared" si="7"/>
        <v>0</v>
      </c>
    </row>
    <row r="40" spans="1:10" ht="19.5" customHeight="1" thickBot="1">
      <c r="A40" s="141"/>
      <c r="B40" s="134"/>
      <c r="C40" s="4" t="s">
        <v>14</v>
      </c>
      <c r="D40" s="138">
        <v>4</v>
      </c>
      <c r="E40" s="139"/>
      <c r="F40" s="146"/>
      <c r="G40" s="147"/>
      <c r="H40" s="35">
        <f t="shared" si="6"/>
        <v>0</v>
      </c>
      <c r="I40" s="38">
        <v>23</v>
      </c>
      <c r="J40" s="36">
        <f t="shared" si="7"/>
        <v>0</v>
      </c>
    </row>
    <row r="41" spans="1:10" ht="19.5" customHeight="1" thickBot="1">
      <c r="A41" s="141">
        <v>21</v>
      </c>
      <c r="B41" s="133" t="s">
        <v>49</v>
      </c>
      <c r="C41" s="4" t="s">
        <v>14</v>
      </c>
      <c r="D41" s="138">
        <v>4</v>
      </c>
      <c r="E41" s="139"/>
      <c r="F41" s="146"/>
      <c r="G41" s="147"/>
      <c r="H41" s="35">
        <f t="shared" si="6"/>
        <v>0</v>
      </c>
      <c r="I41" s="38">
        <v>23</v>
      </c>
      <c r="J41" s="36">
        <f t="shared" si="7"/>
        <v>0</v>
      </c>
    </row>
    <row r="42" spans="1:10" ht="19.5" customHeight="1" thickBot="1">
      <c r="A42" s="141"/>
      <c r="B42" s="175"/>
      <c r="C42" s="4" t="s">
        <v>11</v>
      </c>
      <c r="D42" s="138">
        <v>4</v>
      </c>
      <c r="E42" s="139"/>
      <c r="F42" s="146"/>
      <c r="G42" s="147"/>
      <c r="H42" s="35">
        <f t="shared" si="6"/>
        <v>0</v>
      </c>
      <c r="I42" s="38">
        <v>23</v>
      </c>
      <c r="J42" s="36">
        <f t="shared" si="7"/>
        <v>0</v>
      </c>
    </row>
    <row r="43" spans="1:10" ht="19.5" customHeight="1" thickBot="1">
      <c r="A43" s="141"/>
      <c r="B43" s="134"/>
      <c r="C43" s="4" t="s">
        <v>11</v>
      </c>
      <c r="D43" s="138">
        <v>4</v>
      </c>
      <c r="E43" s="139"/>
      <c r="F43" s="146"/>
      <c r="G43" s="147"/>
      <c r="H43" s="35">
        <f t="shared" si="6"/>
        <v>0</v>
      </c>
      <c r="I43" s="38">
        <v>23</v>
      </c>
      <c r="J43" s="36">
        <f t="shared" si="7"/>
        <v>0</v>
      </c>
    </row>
    <row r="44" spans="1:10" ht="19.5" customHeight="1" thickBot="1">
      <c r="A44" s="141">
        <v>22</v>
      </c>
      <c r="B44" s="175" t="s">
        <v>22</v>
      </c>
      <c r="C44" s="4" t="s">
        <v>11</v>
      </c>
      <c r="D44" s="138">
        <v>200</v>
      </c>
      <c r="E44" s="139"/>
      <c r="F44" s="146"/>
      <c r="G44" s="147"/>
      <c r="H44" s="35">
        <f t="shared" si="6"/>
        <v>0</v>
      </c>
      <c r="I44" s="38">
        <v>23</v>
      </c>
      <c r="J44" s="36">
        <f t="shared" si="7"/>
        <v>0</v>
      </c>
    </row>
    <row r="45" spans="1:10" ht="19.5" customHeight="1" thickBot="1">
      <c r="A45" s="141"/>
      <c r="B45" s="175"/>
      <c r="C45" s="4" t="s">
        <v>14</v>
      </c>
      <c r="D45" s="138">
        <v>12</v>
      </c>
      <c r="E45" s="139"/>
      <c r="F45" s="146"/>
      <c r="G45" s="147"/>
      <c r="H45" s="35">
        <f t="shared" si="6"/>
        <v>0</v>
      </c>
      <c r="I45" s="38">
        <v>23</v>
      </c>
      <c r="J45" s="36">
        <f t="shared" si="7"/>
        <v>0</v>
      </c>
    </row>
    <row r="46" spans="1:10" ht="19.5" customHeight="1" thickBot="1">
      <c r="A46" s="141"/>
      <c r="B46" s="134"/>
      <c r="C46" s="4" t="s">
        <v>11</v>
      </c>
      <c r="D46" s="138">
        <v>70</v>
      </c>
      <c r="E46" s="139"/>
      <c r="F46" s="146"/>
      <c r="G46" s="147"/>
      <c r="H46" s="35">
        <f t="shared" si="6"/>
        <v>0</v>
      </c>
      <c r="I46" s="38">
        <v>23</v>
      </c>
      <c r="J46" s="36">
        <f t="shared" si="7"/>
        <v>0</v>
      </c>
    </row>
    <row r="47" spans="1:10" ht="19.5" customHeight="1" thickBot="1">
      <c r="A47" s="38">
        <v>23</v>
      </c>
      <c r="B47" s="4" t="s">
        <v>50</v>
      </c>
      <c r="C47" s="4" t="s">
        <v>14</v>
      </c>
      <c r="D47" s="138">
        <v>30</v>
      </c>
      <c r="E47" s="139"/>
      <c r="F47" s="146"/>
      <c r="G47" s="147"/>
      <c r="H47" s="35">
        <f t="shared" si="6"/>
        <v>0</v>
      </c>
      <c r="I47" s="38">
        <v>8</v>
      </c>
      <c r="J47" s="39">
        <f>H47*1.08</f>
        <v>0</v>
      </c>
    </row>
    <row r="48" spans="1:10" ht="19.5" customHeight="1" thickBot="1">
      <c r="A48" s="197">
        <v>24</v>
      </c>
      <c r="B48" s="131" t="s">
        <v>51</v>
      </c>
      <c r="C48" s="4" t="s">
        <v>11</v>
      </c>
      <c r="D48" s="138">
        <v>120</v>
      </c>
      <c r="E48" s="139"/>
      <c r="F48" s="146"/>
      <c r="G48" s="147"/>
      <c r="H48" s="35">
        <f aca="true" t="shared" si="8" ref="H48:H53">D48*F48</f>
        <v>0</v>
      </c>
      <c r="I48" s="38">
        <v>8</v>
      </c>
      <c r="J48" s="39">
        <f aca="true" t="shared" si="9" ref="J48:J53">H48*1.08</f>
        <v>0</v>
      </c>
    </row>
    <row r="49" spans="1:10" ht="19.5" customHeight="1" thickBot="1">
      <c r="A49" s="197"/>
      <c r="B49" s="133"/>
      <c r="C49" s="14" t="s">
        <v>14</v>
      </c>
      <c r="D49" s="138">
        <v>8</v>
      </c>
      <c r="E49" s="139"/>
      <c r="F49" s="146"/>
      <c r="G49" s="147"/>
      <c r="H49" s="35">
        <f t="shared" si="8"/>
        <v>0</v>
      </c>
      <c r="I49" s="38">
        <v>8</v>
      </c>
      <c r="J49" s="39">
        <f t="shared" si="9"/>
        <v>0</v>
      </c>
    </row>
    <row r="50" spans="1:10" ht="19.5" customHeight="1" thickBot="1">
      <c r="A50" s="197"/>
      <c r="B50" s="133"/>
      <c r="C50" s="14" t="s">
        <v>11</v>
      </c>
      <c r="D50" s="138">
        <v>26</v>
      </c>
      <c r="E50" s="139"/>
      <c r="F50" s="146"/>
      <c r="G50" s="147"/>
      <c r="H50" s="35">
        <f t="shared" si="8"/>
        <v>0</v>
      </c>
      <c r="I50" s="38">
        <v>8</v>
      </c>
      <c r="J50" s="39">
        <f t="shared" si="9"/>
        <v>0</v>
      </c>
    </row>
    <row r="51" spans="1:10" ht="19.5" customHeight="1" thickBot="1">
      <c r="A51" s="197"/>
      <c r="B51" s="133"/>
      <c r="C51" s="14" t="s">
        <v>11</v>
      </c>
      <c r="D51" s="138">
        <v>150</v>
      </c>
      <c r="E51" s="139"/>
      <c r="F51" s="146"/>
      <c r="G51" s="147"/>
      <c r="H51" s="35">
        <f t="shared" si="8"/>
        <v>0</v>
      </c>
      <c r="I51" s="38">
        <v>8</v>
      </c>
      <c r="J51" s="39">
        <f t="shared" si="9"/>
        <v>0</v>
      </c>
    </row>
    <row r="52" spans="1:10" ht="19.5" customHeight="1" thickBot="1">
      <c r="A52" s="197"/>
      <c r="B52" s="133"/>
      <c r="C52" s="14" t="s">
        <v>11</v>
      </c>
      <c r="D52" s="138">
        <v>48</v>
      </c>
      <c r="E52" s="139"/>
      <c r="F52" s="146"/>
      <c r="G52" s="147"/>
      <c r="H52" s="35">
        <f t="shared" si="8"/>
        <v>0</v>
      </c>
      <c r="I52" s="38">
        <v>8</v>
      </c>
      <c r="J52" s="39">
        <f t="shared" si="9"/>
        <v>0</v>
      </c>
    </row>
    <row r="53" spans="1:10" ht="19.5" customHeight="1" thickBot="1">
      <c r="A53" s="197"/>
      <c r="B53" s="133"/>
      <c r="C53" s="14" t="s">
        <v>14</v>
      </c>
      <c r="D53" s="138">
        <v>30</v>
      </c>
      <c r="E53" s="139"/>
      <c r="F53" s="146"/>
      <c r="G53" s="147"/>
      <c r="H53" s="35">
        <f t="shared" si="8"/>
        <v>0</v>
      </c>
      <c r="I53" s="38">
        <v>8</v>
      </c>
      <c r="J53" s="39">
        <f t="shared" si="9"/>
        <v>0</v>
      </c>
    </row>
    <row r="54" spans="1:10" ht="19.5" customHeight="1" thickBot="1">
      <c r="A54" s="195">
        <v>25</v>
      </c>
      <c r="B54" s="38" t="s">
        <v>70</v>
      </c>
      <c r="C54" s="38" t="s">
        <v>11</v>
      </c>
      <c r="D54" s="138">
        <v>20</v>
      </c>
      <c r="E54" s="139"/>
      <c r="F54" s="193"/>
      <c r="G54" s="194"/>
      <c r="H54" s="35">
        <f t="shared" si="6"/>
        <v>0</v>
      </c>
      <c r="I54" s="38">
        <v>8</v>
      </c>
      <c r="J54" s="39">
        <f>H54*1.08</f>
        <v>0</v>
      </c>
    </row>
    <row r="55" spans="1:10" ht="19.5" customHeight="1" thickBot="1">
      <c r="A55" s="195"/>
      <c r="B55" s="38" t="s">
        <v>71</v>
      </c>
      <c r="C55" s="38" t="s">
        <v>11</v>
      </c>
      <c r="D55" s="138">
        <v>20</v>
      </c>
      <c r="E55" s="139"/>
      <c r="F55" s="193"/>
      <c r="G55" s="194"/>
      <c r="H55" s="35">
        <f t="shared" si="6"/>
        <v>0</v>
      </c>
      <c r="I55" s="38">
        <v>8</v>
      </c>
      <c r="J55" s="39">
        <f>H55*1.08</f>
        <v>0</v>
      </c>
    </row>
    <row r="56" spans="1:10" ht="19.5" customHeight="1" thickBot="1">
      <c r="A56" s="195"/>
      <c r="B56" s="38" t="s">
        <v>72</v>
      </c>
      <c r="C56" s="38" t="s">
        <v>11</v>
      </c>
      <c r="D56" s="138">
        <v>20</v>
      </c>
      <c r="E56" s="139"/>
      <c r="F56" s="193"/>
      <c r="G56" s="194"/>
      <c r="H56" s="35">
        <f t="shared" si="6"/>
        <v>0</v>
      </c>
      <c r="I56" s="38">
        <v>8</v>
      </c>
      <c r="J56" s="39">
        <f>H56*1.08</f>
        <v>0</v>
      </c>
    </row>
    <row r="57" spans="1:10" ht="19.5" customHeight="1" thickBot="1">
      <c r="A57" s="196"/>
      <c r="B57" s="38" t="s">
        <v>73</v>
      </c>
      <c r="C57" s="38" t="s">
        <v>14</v>
      </c>
      <c r="D57" s="160">
        <v>20</v>
      </c>
      <c r="E57" s="161"/>
      <c r="F57" s="193"/>
      <c r="G57" s="194"/>
      <c r="H57" s="35">
        <f t="shared" si="6"/>
        <v>0</v>
      </c>
      <c r="I57" s="38">
        <v>8</v>
      </c>
      <c r="J57" s="39">
        <f>H57*1.08</f>
        <v>0</v>
      </c>
    </row>
    <row r="58" spans="1:10" ht="22.5" customHeight="1" thickBot="1">
      <c r="A58" s="170" t="str">
        <f>'Pakiet VI'!$A$14</f>
        <v>Razem wartość szacunkowa zł</v>
      </c>
      <c r="B58" s="171"/>
      <c r="C58" s="171"/>
      <c r="D58" s="171"/>
      <c r="E58" s="171"/>
      <c r="F58" s="171"/>
      <c r="G58" s="172"/>
      <c r="H58" s="88">
        <f>SUM(H10:H57)</f>
        <v>0</v>
      </c>
      <c r="I58" s="86"/>
      <c r="J58" s="89">
        <f>SUM(J10:J57)</f>
        <v>0</v>
      </c>
    </row>
    <row r="59" spans="1:10" ht="22.5" customHeight="1">
      <c r="A59" s="30"/>
      <c r="B59" s="30"/>
      <c r="C59" s="30"/>
      <c r="D59" s="30"/>
      <c r="H59" s="30"/>
      <c r="I59" s="30"/>
      <c r="J59" s="30"/>
    </row>
    <row r="60" spans="1:10" ht="18.75" customHeight="1">
      <c r="A60" s="30" t="s">
        <v>24</v>
      </c>
      <c r="B60" s="30"/>
      <c r="C60" s="30"/>
      <c r="D60" s="30"/>
      <c r="E60" s="50"/>
      <c r="F60" s="71"/>
      <c r="G60" s="71"/>
      <c r="H60" s="30"/>
      <c r="I60" s="51"/>
      <c r="J60" s="30"/>
    </row>
    <row r="61" spans="1:10" ht="18" customHeight="1">
      <c r="A61" s="30" t="s">
        <v>25</v>
      </c>
      <c r="B61" s="30"/>
      <c r="C61" s="30"/>
      <c r="D61" s="30"/>
      <c r="E61" s="50"/>
      <c r="F61" s="71"/>
      <c r="G61" s="71"/>
      <c r="H61" s="30"/>
      <c r="I61" s="51"/>
      <c r="J61" s="30"/>
    </row>
    <row r="62" spans="1:10" ht="21" customHeight="1">
      <c r="A62" s="30"/>
      <c r="B62" s="30"/>
      <c r="C62" s="30"/>
      <c r="D62" s="30"/>
      <c r="E62" s="50"/>
      <c r="F62" s="71"/>
      <c r="G62" s="71"/>
      <c r="H62" s="30"/>
      <c r="I62" s="51"/>
      <c r="J62" s="30"/>
    </row>
    <row r="63" spans="1:10" ht="31.5" customHeight="1">
      <c r="A63" s="30" t="s">
        <v>26</v>
      </c>
      <c r="B63" s="30"/>
      <c r="C63" s="30"/>
      <c r="D63" s="30"/>
      <c r="E63" s="50"/>
      <c r="F63" s="71"/>
      <c r="G63" s="71"/>
      <c r="H63" s="30"/>
      <c r="I63" s="51"/>
      <c r="J63" s="30"/>
    </row>
    <row r="64" spans="1:10" ht="14.25">
      <c r="A64" s="30" t="s">
        <v>27</v>
      </c>
      <c r="B64" s="30"/>
      <c r="C64" s="30"/>
      <c r="D64" s="30"/>
      <c r="E64" s="50"/>
      <c r="F64" s="71"/>
      <c r="G64" s="71"/>
      <c r="H64" s="30"/>
      <c r="I64" s="51"/>
      <c r="J64" s="30"/>
    </row>
    <row r="65" spans="1:10" ht="14.25">
      <c r="A65" s="30"/>
      <c r="B65" s="30"/>
      <c r="C65" s="30"/>
      <c r="D65" s="30"/>
      <c r="E65" s="50"/>
      <c r="F65" s="71"/>
      <c r="G65" s="71"/>
      <c r="H65" s="30"/>
      <c r="I65" s="51"/>
      <c r="J65" s="30"/>
    </row>
    <row r="66" spans="1:10" ht="29.25" customHeight="1">
      <c r="A66" s="30" t="s">
        <v>28</v>
      </c>
      <c r="B66" s="30"/>
      <c r="C66" s="30"/>
      <c r="D66" s="30"/>
      <c r="E66" s="50"/>
      <c r="F66" s="71"/>
      <c r="G66" s="71"/>
      <c r="H66" s="30"/>
      <c r="I66" s="30"/>
      <c r="J66" s="30"/>
    </row>
    <row r="67" spans="1:10" ht="12.75">
      <c r="A67" s="30" t="s">
        <v>25</v>
      </c>
      <c r="B67" s="30"/>
      <c r="C67" s="30"/>
      <c r="D67" s="30"/>
      <c r="H67" s="30"/>
      <c r="I67" s="30"/>
      <c r="J67" s="30"/>
    </row>
    <row r="68" spans="1:10" ht="12.75">
      <c r="A68" s="30"/>
      <c r="B68" s="30"/>
      <c r="C68" s="30"/>
      <c r="D68" s="30"/>
      <c r="H68" s="30"/>
      <c r="I68" s="30"/>
      <c r="J68" s="30"/>
    </row>
    <row r="69" spans="1:10" ht="14.25">
      <c r="A69" s="51" t="s">
        <v>29</v>
      </c>
      <c r="B69" s="30"/>
      <c r="C69" s="30"/>
      <c r="D69" s="30"/>
      <c r="H69" s="30"/>
      <c r="I69" s="30"/>
      <c r="J69" s="30"/>
    </row>
  </sheetData>
  <sheetProtection/>
  <mergeCells count="106">
    <mergeCell ref="F50:G50"/>
    <mergeCell ref="D51:E51"/>
    <mergeCell ref="F51:G51"/>
    <mergeCell ref="A54:A57"/>
    <mergeCell ref="F53:G53"/>
    <mergeCell ref="D57:E57"/>
    <mergeCell ref="D54:E54"/>
    <mergeCell ref="A48:A53"/>
    <mergeCell ref="B48:B53"/>
    <mergeCell ref="D48:E48"/>
    <mergeCell ref="A44:A46"/>
    <mergeCell ref="D50:E50"/>
    <mergeCell ref="F33:G33"/>
    <mergeCell ref="F57:G57"/>
    <mergeCell ref="F55:G55"/>
    <mergeCell ref="D55:E55"/>
    <mergeCell ref="F54:G54"/>
    <mergeCell ref="F34:G34"/>
    <mergeCell ref="F47:G47"/>
    <mergeCell ref="F44:G44"/>
    <mergeCell ref="D23:E23"/>
    <mergeCell ref="F23:G23"/>
    <mergeCell ref="D27:E27"/>
    <mergeCell ref="A58:G58"/>
    <mergeCell ref="F35:G35"/>
    <mergeCell ref="F37:G37"/>
    <mergeCell ref="D56:E56"/>
    <mergeCell ref="F56:G56"/>
    <mergeCell ref="A27:A28"/>
    <mergeCell ref="F38:G38"/>
    <mergeCell ref="A32:A33"/>
    <mergeCell ref="B32:B33"/>
    <mergeCell ref="D32:E32"/>
    <mergeCell ref="F32:G32"/>
    <mergeCell ref="F27:G27"/>
    <mergeCell ref="B27:B28"/>
    <mergeCell ref="F29:G29"/>
    <mergeCell ref="F28:G28"/>
    <mergeCell ref="D26:E26"/>
    <mergeCell ref="A1:I1"/>
    <mergeCell ref="B2:I2"/>
    <mergeCell ref="B4:I4"/>
    <mergeCell ref="B5:I5"/>
    <mergeCell ref="F26:G26"/>
    <mergeCell ref="F24:G24"/>
    <mergeCell ref="B25:B26"/>
    <mergeCell ref="F10:F17"/>
    <mergeCell ref="F7:H7"/>
    <mergeCell ref="A25:A26"/>
    <mergeCell ref="D25:E25"/>
    <mergeCell ref="D18:E18"/>
    <mergeCell ref="F18:G18"/>
    <mergeCell ref="D19:E19"/>
    <mergeCell ref="F20:G20"/>
    <mergeCell ref="D24:E24"/>
    <mergeCell ref="F19:G19"/>
    <mergeCell ref="D20:E20"/>
    <mergeCell ref="F25:G25"/>
    <mergeCell ref="B44:B46"/>
    <mergeCell ref="A41:A43"/>
    <mergeCell ref="B41:B43"/>
    <mergeCell ref="D29:E29"/>
    <mergeCell ref="D38:E38"/>
    <mergeCell ref="D39:E39"/>
    <mergeCell ref="A36:A37"/>
    <mergeCell ref="A29:A31"/>
    <mergeCell ref="B29:B31"/>
    <mergeCell ref="D30:E30"/>
    <mergeCell ref="F36:G36"/>
    <mergeCell ref="D37:E37"/>
    <mergeCell ref="F39:G39"/>
    <mergeCell ref="D28:E28"/>
    <mergeCell ref="F30:G30"/>
    <mergeCell ref="D31:E31"/>
    <mergeCell ref="D33:E33"/>
    <mergeCell ref="F31:G31"/>
    <mergeCell ref="F48:G48"/>
    <mergeCell ref="D46:E46"/>
    <mergeCell ref="A38:A40"/>
    <mergeCell ref="D34:E34"/>
    <mergeCell ref="D35:E35"/>
    <mergeCell ref="B38:B40"/>
    <mergeCell ref="D40:E40"/>
    <mergeCell ref="B36:B37"/>
    <mergeCell ref="F40:G40"/>
    <mergeCell ref="D36:E36"/>
    <mergeCell ref="D44:E44"/>
    <mergeCell ref="F42:G42"/>
    <mergeCell ref="D52:E52"/>
    <mergeCell ref="F52:G52"/>
    <mergeCell ref="D43:E43"/>
    <mergeCell ref="D47:E47"/>
    <mergeCell ref="F46:G46"/>
    <mergeCell ref="D49:E49"/>
    <mergeCell ref="F49:G49"/>
    <mergeCell ref="F43:G43"/>
    <mergeCell ref="D22:E22"/>
    <mergeCell ref="F22:G22"/>
    <mergeCell ref="D53:E53"/>
    <mergeCell ref="D21:E21"/>
    <mergeCell ref="F21:G21"/>
    <mergeCell ref="D45:E45"/>
    <mergeCell ref="F41:G41"/>
    <mergeCell ref="D41:E41"/>
    <mergeCell ref="D42:E42"/>
    <mergeCell ref="F45:G4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37">
      <selection activeCell="H52" sqref="H52"/>
    </sheetView>
  </sheetViews>
  <sheetFormatPr defaultColWidth="9.140625" defaultRowHeight="12.75"/>
  <cols>
    <col min="2" max="2" width="32.57421875" style="0" customWidth="1"/>
    <col min="3" max="3" width="17.57421875" style="0" customWidth="1"/>
    <col min="4" max="4" width="12.7109375" style="0" customWidth="1"/>
    <col min="5" max="5" width="13.140625" style="30" customWidth="1"/>
    <col min="6" max="6" width="18.140625" style="69" customWidth="1"/>
    <col min="7" max="7" width="10.00390625" style="69" customWidth="1"/>
    <col min="8" max="8" width="16.57421875" style="0" customWidth="1"/>
    <col min="9" max="9" width="10.57421875" style="0" customWidth="1"/>
    <col min="10" max="10" width="18.00390625" style="0" customWidth="1"/>
  </cols>
  <sheetData>
    <row r="1" spans="1:10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30"/>
    </row>
    <row r="2" spans="1:10" ht="15">
      <c r="A2" s="30"/>
      <c r="B2" s="148" t="s">
        <v>59</v>
      </c>
      <c r="C2" s="148"/>
      <c r="D2" s="148"/>
      <c r="E2" s="148"/>
      <c r="F2" s="148"/>
      <c r="G2" s="148"/>
      <c r="H2" s="148"/>
      <c r="I2" s="148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49" t="s">
        <v>0</v>
      </c>
      <c r="C4" s="149"/>
      <c r="D4" s="149"/>
      <c r="E4" s="149"/>
      <c r="F4" s="149"/>
      <c r="G4" s="149"/>
      <c r="H4" s="149"/>
      <c r="I4" s="149"/>
      <c r="J4" s="30"/>
    </row>
    <row r="5" spans="1:10" ht="13.5">
      <c r="A5" s="30"/>
      <c r="B5" s="149" t="s">
        <v>1</v>
      </c>
      <c r="C5" s="149"/>
      <c r="D5" s="149"/>
      <c r="E5" s="149"/>
      <c r="F5" s="149"/>
      <c r="G5" s="149"/>
      <c r="H5" s="149"/>
      <c r="I5" s="149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12.75">
      <c r="A7" s="31"/>
      <c r="B7" s="70" t="s">
        <v>62</v>
      </c>
      <c r="C7" s="31"/>
      <c r="D7" s="31"/>
      <c r="E7" s="31"/>
      <c r="F7" s="155"/>
      <c r="G7" s="155"/>
      <c r="H7" s="155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0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57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</row>
    <row r="10" spans="1:10" s="1" customFormat="1" ht="25.5" customHeight="1">
      <c r="A10" s="34">
        <v>1</v>
      </c>
      <c r="B10" s="28" t="s">
        <v>43</v>
      </c>
      <c r="C10" s="52" t="s">
        <v>9</v>
      </c>
      <c r="D10" s="28">
        <v>1474</v>
      </c>
      <c r="E10" s="73">
        <v>0.86</v>
      </c>
      <c r="F10" s="150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</row>
    <row r="11" spans="1:10" s="1" customFormat="1" ht="25.5" customHeight="1">
      <c r="A11" s="34">
        <v>2</v>
      </c>
      <c r="B11" s="28" t="s">
        <v>64</v>
      </c>
      <c r="C11" s="52" t="s">
        <v>9</v>
      </c>
      <c r="D11" s="28">
        <v>60</v>
      </c>
      <c r="E11" s="52">
        <v>0.96</v>
      </c>
      <c r="F11" s="150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</row>
    <row r="12" spans="1:10" s="1" customFormat="1" ht="25.5" customHeight="1">
      <c r="A12" s="34">
        <v>3</v>
      </c>
      <c r="B12" s="28" t="s">
        <v>42</v>
      </c>
      <c r="C12" s="52" t="s">
        <v>9</v>
      </c>
      <c r="D12" s="38">
        <v>1882</v>
      </c>
      <c r="E12" s="67">
        <v>1.31</v>
      </c>
      <c r="F12" s="150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</row>
    <row r="13" spans="1:10" s="1" customFormat="1" ht="25.5" customHeight="1">
      <c r="A13" s="34">
        <v>4</v>
      </c>
      <c r="B13" s="28" t="s">
        <v>65</v>
      </c>
      <c r="C13" s="52" t="s">
        <v>9</v>
      </c>
      <c r="D13" s="38">
        <v>30</v>
      </c>
      <c r="E13" s="67">
        <v>1.41</v>
      </c>
      <c r="F13" s="150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</row>
    <row r="14" spans="1:10" s="1" customFormat="1" ht="25.5" customHeight="1">
      <c r="A14" s="37">
        <v>5</v>
      </c>
      <c r="B14" s="38" t="s">
        <v>66</v>
      </c>
      <c r="C14" s="52" t="s">
        <v>9</v>
      </c>
      <c r="D14" s="38">
        <v>963</v>
      </c>
      <c r="E14" s="68">
        <v>1.78</v>
      </c>
      <c r="F14" s="150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</row>
    <row r="15" spans="1:10" s="1" customFormat="1" ht="25.5" customHeight="1">
      <c r="A15" s="37">
        <v>6</v>
      </c>
      <c r="B15" s="38" t="s">
        <v>67</v>
      </c>
      <c r="C15" s="52" t="s">
        <v>9</v>
      </c>
      <c r="D15" s="38">
        <v>470</v>
      </c>
      <c r="E15" s="68">
        <v>2.15</v>
      </c>
      <c r="F15" s="150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</row>
    <row r="16" spans="1:10" s="1" customFormat="1" ht="25.5" customHeight="1">
      <c r="A16" s="37">
        <v>7</v>
      </c>
      <c r="B16" s="38" t="s">
        <v>68</v>
      </c>
      <c r="C16" s="52" t="s">
        <v>9</v>
      </c>
      <c r="D16" s="38">
        <v>21</v>
      </c>
      <c r="E16" s="68">
        <v>2.55</v>
      </c>
      <c r="F16" s="150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</row>
    <row r="17" spans="1:10" s="1" customFormat="1" ht="25.5" customHeight="1" thickBot="1">
      <c r="A17" s="59">
        <v>8</v>
      </c>
      <c r="B17" s="44" t="s">
        <v>69</v>
      </c>
      <c r="C17" s="60" t="s">
        <v>9</v>
      </c>
      <c r="D17" s="44">
        <v>133</v>
      </c>
      <c r="E17" s="74">
        <v>2.63</v>
      </c>
      <c r="F17" s="150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</row>
    <row r="18" spans="1:10" s="1" customFormat="1" ht="25.5" customHeight="1" thickBot="1">
      <c r="A18" s="63"/>
      <c r="B18" s="53" t="s">
        <v>3</v>
      </c>
      <c r="C18" s="64" t="s">
        <v>4</v>
      </c>
      <c r="D18" s="151" t="s">
        <v>57</v>
      </c>
      <c r="E18" s="152"/>
      <c r="F18" s="153" t="s">
        <v>5</v>
      </c>
      <c r="G18" s="154"/>
      <c r="H18" s="65" t="s">
        <v>6</v>
      </c>
      <c r="I18" s="53" t="s">
        <v>46</v>
      </c>
      <c r="J18" s="66" t="s">
        <v>8</v>
      </c>
    </row>
    <row r="19" spans="1:10" s="1" customFormat="1" ht="25.5" customHeight="1">
      <c r="A19" s="34">
        <v>9</v>
      </c>
      <c r="B19" s="28" t="s">
        <v>47</v>
      </c>
      <c r="C19" s="52" t="s">
        <v>9</v>
      </c>
      <c r="D19" s="142">
        <v>3187</v>
      </c>
      <c r="E19" s="143"/>
      <c r="F19" s="136"/>
      <c r="G19" s="137"/>
      <c r="H19" s="35">
        <f>D19*F19</f>
        <v>0</v>
      </c>
      <c r="I19" s="28">
        <v>8</v>
      </c>
      <c r="J19" s="36">
        <f>H19*1.08</f>
        <v>0</v>
      </c>
    </row>
    <row r="20" spans="1:10" s="1" customFormat="1" ht="25.5" customHeight="1">
      <c r="A20" s="37">
        <v>10</v>
      </c>
      <c r="B20" s="38" t="s">
        <v>48</v>
      </c>
      <c r="C20" s="52" t="s">
        <v>9</v>
      </c>
      <c r="D20" s="138">
        <v>65</v>
      </c>
      <c r="E20" s="139"/>
      <c r="F20" s="136"/>
      <c r="G20" s="137"/>
      <c r="H20" s="35">
        <f>D20*F20</f>
        <v>0</v>
      </c>
      <c r="I20" s="38">
        <v>8</v>
      </c>
      <c r="J20" s="36">
        <f>H20*1.08</f>
        <v>0</v>
      </c>
    </row>
    <row r="21" spans="1:10" s="1" customFormat="1" ht="25.5" customHeight="1">
      <c r="A21" s="59">
        <v>11</v>
      </c>
      <c r="B21" s="4" t="s">
        <v>39</v>
      </c>
      <c r="C21" s="44" t="s">
        <v>10</v>
      </c>
      <c r="D21" s="138">
        <v>2.41</v>
      </c>
      <c r="E21" s="139"/>
      <c r="F21" s="181"/>
      <c r="G21" s="182"/>
      <c r="H21" s="35">
        <f>D21*F21</f>
        <v>0</v>
      </c>
      <c r="I21" s="44">
        <v>8</v>
      </c>
      <c r="J21" s="36">
        <f>H21*1.08</f>
        <v>0</v>
      </c>
    </row>
    <row r="22" spans="1:10" s="1" customFormat="1" ht="25.5" customHeight="1" thickBot="1">
      <c r="A22" s="59">
        <v>12</v>
      </c>
      <c r="B22" s="44" t="s">
        <v>38</v>
      </c>
      <c r="C22" s="44" t="s">
        <v>10</v>
      </c>
      <c r="D22" s="144">
        <v>10.72</v>
      </c>
      <c r="E22" s="145"/>
      <c r="F22" s="146"/>
      <c r="G22" s="147"/>
      <c r="H22" s="35">
        <f>D22*F22</f>
        <v>0</v>
      </c>
      <c r="I22" s="44">
        <v>8</v>
      </c>
      <c r="J22" s="36">
        <f>H22*1.08</f>
        <v>0</v>
      </c>
    </row>
    <row r="23" spans="1:10" s="1" customFormat="1" ht="25.5" customHeight="1" thickBot="1">
      <c r="A23" s="32"/>
      <c r="B23" s="33" t="s">
        <v>12</v>
      </c>
      <c r="C23" s="54"/>
      <c r="D23" s="191"/>
      <c r="E23" s="192"/>
      <c r="F23" s="176"/>
      <c r="G23" s="174"/>
      <c r="H23" s="41"/>
      <c r="I23" s="42"/>
      <c r="J23" s="43"/>
    </row>
    <row r="24" spans="1:10" s="1" customFormat="1" ht="19.5" customHeight="1">
      <c r="A24" s="156">
        <v>13</v>
      </c>
      <c r="B24" s="157" t="s">
        <v>13</v>
      </c>
      <c r="C24" s="28" t="s">
        <v>14</v>
      </c>
      <c r="D24" s="142">
        <v>116</v>
      </c>
      <c r="E24" s="143"/>
      <c r="F24" s="136"/>
      <c r="G24" s="137"/>
      <c r="H24" s="35">
        <f>D24*F24</f>
        <v>0</v>
      </c>
      <c r="I24" s="28">
        <v>8</v>
      </c>
      <c r="J24" s="36">
        <f>H24*1.08</f>
        <v>0</v>
      </c>
    </row>
    <row r="25" spans="1:10" s="1" customFormat="1" ht="19.5" customHeight="1">
      <c r="A25" s="140"/>
      <c r="B25" s="141"/>
      <c r="C25" s="38" t="s">
        <v>11</v>
      </c>
      <c r="D25" s="138">
        <v>14145</v>
      </c>
      <c r="E25" s="139"/>
      <c r="F25" s="136"/>
      <c r="G25" s="137"/>
      <c r="H25" s="35">
        <f aca="true" t="shared" si="2" ref="H25:H33">D25*F25</f>
        <v>0</v>
      </c>
      <c r="I25" s="38">
        <v>8</v>
      </c>
      <c r="J25" s="36">
        <f aca="true" t="shared" si="3" ref="J25:J33">H25*1.08</f>
        <v>0</v>
      </c>
    </row>
    <row r="26" spans="1:10" s="1" customFormat="1" ht="19.5" customHeight="1">
      <c r="A26" s="140">
        <v>14</v>
      </c>
      <c r="B26" s="141" t="s">
        <v>15</v>
      </c>
      <c r="C26" s="38" t="s">
        <v>16</v>
      </c>
      <c r="D26" s="138">
        <v>135</v>
      </c>
      <c r="E26" s="139"/>
      <c r="F26" s="136"/>
      <c r="G26" s="137"/>
      <c r="H26" s="35">
        <f t="shared" si="2"/>
        <v>0</v>
      </c>
      <c r="I26" s="38">
        <v>8</v>
      </c>
      <c r="J26" s="36">
        <f t="shared" si="3"/>
        <v>0</v>
      </c>
    </row>
    <row r="27" spans="1:10" s="1" customFormat="1" ht="19.5" customHeight="1">
      <c r="A27" s="140"/>
      <c r="B27" s="141"/>
      <c r="C27" s="38" t="s">
        <v>17</v>
      </c>
      <c r="D27" s="138">
        <v>40</v>
      </c>
      <c r="E27" s="139"/>
      <c r="F27" s="136"/>
      <c r="G27" s="137"/>
      <c r="H27" s="35">
        <f t="shared" si="2"/>
        <v>0</v>
      </c>
      <c r="I27" s="38">
        <v>8</v>
      </c>
      <c r="J27" s="36">
        <f t="shared" si="3"/>
        <v>0</v>
      </c>
    </row>
    <row r="28" spans="1:10" s="1" customFormat="1" ht="19.5" customHeight="1">
      <c r="A28" s="140">
        <v>15</v>
      </c>
      <c r="B28" s="141" t="s">
        <v>18</v>
      </c>
      <c r="C28" s="38" t="s">
        <v>11</v>
      </c>
      <c r="D28" s="138">
        <v>16</v>
      </c>
      <c r="E28" s="139"/>
      <c r="F28" s="136"/>
      <c r="G28" s="137"/>
      <c r="H28" s="35">
        <f t="shared" si="2"/>
        <v>0</v>
      </c>
      <c r="I28" s="38">
        <v>8</v>
      </c>
      <c r="J28" s="36">
        <f t="shared" si="3"/>
        <v>0</v>
      </c>
    </row>
    <row r="29" spans="1:10" s="1" customFormat="1" ht="19.5" customHeight="1">
      <c r="A29" s="140"/>
      <c r="B29" s="141"/>
      <c r="C29" s="38" t="s">
        <v>11</v>
      </c>
      <c r="D29" s="138">
        <v>48</v>
      </c>
      <c r="E29" s="139"/>
      <c r="F29" s="136"/>
      <c r="G29" s="137"/>
      <c r="H29" s="35">
        <f t="shared" si="2"/>
        <v>0</v>
      </c>
      <c r="I29" s="38">
        <v>23</v>
      </c>
      <c r="J29" s="36">
        <f>H29*1.23</f>
        <v>0</v>
      </c>
    </row>
    <row r="30" spans="1:10" s="1" customFormat="1" ht="19.5" customHeight="1">
      <c r="A30" s="140"/>
      <c r="B30" s="141"/>
      <c r="C30" s="38" t="s">
        <v>11</v>
      </c>
      <c r="D30" s="138">
        <v>32</v>
      </c>
      <c r="E30" s="139"/>
      <c r="F30" s="136"/>
      <c r="G30" s="137"/>
      <c r="H30" s="35">
        <f t="shared" si="2"/>
        <v>0</v>
      </c>
      <c r="I30" s="38">
        <v>8</v>
      </c>
      <c r="J30" s="36">
        <f t="shared" si="3"/>
        <v>0</v>
      </c>
    </row>
    <row r="31" spans="1:10" s="1" customFormat="1" ht="19.5" customHeight="1">
      <c r="A31" s="37">
        <v>16</v>
      </c>
      <c r="B31" s="38" t="s">
        <v>32</v>
      </c>
      <c r="C31" s="38" t="s">
        <v>16</v>
      </c>
      <c r="D31" s="138">
        <v>4</v>
      </c>
      <c r="E31" s="139"/>
      <c r="F31" s="136"/>
      <c r="G31" s="137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59">
        <v>17</v>
      </c>
      <c r="B32" s="38" t="s">
        <v>41</v>
      </c>
      <c r="C32" s="44" t="s">
        <v>19</v>
      </c>
      <c r="D32" s="138">
        <v>100</v>
      </c>
      <c r="E32" s="139"/>
      <c r="F32" s="136"/>
      <c r="G32" s="137"/>
      <c r="H32" s="35">
        <f t="shared" si="2"/>
        <v>0</v>
      </c>
      <c r="I32" s="44">
        <v>23</v>
      </c>
      <c r="J32" s="36">
        <f>H32*1.23</f>
        <v>0</v>
      </c>
    </row>
    <row r="33" spans="1:10" s="1" customFormat="1" ht="19.5" customHeight="1" thickBot="1">
      <c r="A33" s="59">
        <v>18</v>
      </c>
      <c r="B33" s="44" t="s">
        <v>54</v>
      </c>
      <c r="C33" s="38" t="s">
        <v>55</v>
      </c>
      <c r="D33" s="138">
        <v>0.5</v>
      </c>
      <c r="E33" s="139"/>
      <c r="F33" s="136"/>
      <c r="G33" s="137"/>
      <c r="H33" s="35">
        <f t="shared" si="2"/>
        <v>0</v>
      </c>
      <c r="I33" s="44">
        <v>8</v>
      </c>
      <c r="J33" s="36">
        <f t="shared" si="3"/>
        <v>0</v>
      </c>
    </row>
    <row r="34" spans="1:10" s="1" customFormat="1" ht="25.5" customHeight="1" thickBot="1">
      <c r="A34" s="45"/>
      <c r="B34" s="33" t="s">
        <v>20</v>
      </c>
      <c r="C34" s="40"/>
      <c r="D34" s="162"/>
      <c r="E34" s="163"/>
      <c r="F34" s="173"/>
      <c r="G34" s="174"/>
      <c r="H34" s="41"/>
      <c r="I34" s="42"/>
      <c r="J34" s="43"/>
    </row>
    <row r="35" spans="1:10" s="1" customFormat="1" ht="19.5" customHeight="1">
      <c r="A35" s="156">
        <v>19</v>
      </c>
      <c r="B35" s="157" t="s">
        <v>21</v>
      </c>
      <c r="C35" s="28" t="s">
        <v>11</v>
      </c>
      <c r="D35" s="164">
        <v>150</v>
      </c>
      <c r="E35" s="165"/>
      <c r="F35" s="136"/>
      <c r="G35" s="137"/>
      <c r="H35" s="35">
        <f>D35*F35</f>
        <v>0</v>
      </c>
      <c r="I35" s="28">
        <v>23</v>
      </c>
      <c r="J35" s="36">
        <f>H35*1.23</f>
        <v>0</v>
      </c>
    </row>
    <row r="36" spans="1:10" s="1" customFormat="1" ht="19.5" customHeight="1">
      <c r="A36" s="140"/>
      <c r="B36" s="141"/>
      <c r="C36" s="38" t="s">
        <v>14</v>
      </c>
      <c r="D36" s="138">
        <v>16</v>
      </c>
      <c r="E36" s="139"/>
      <c r="F36" s="136"/>
      <c r="G36" s="137"/>
      <c r="H36" s="35">
        <f aca="true" t="shared" si="4" ref="H36:H51">D36*F36</f>
        <v>0</v>
      </c>
      <c r="I36" s="38">
        <v>23</v>
      </c>
      <c r="J36" s="36">
        <f aca="true" t="shared" si="5" ref="J36:J42">H36*1.23</f>
        <v>0</v>
      </c>
    </row>
    <row r="37" spans="1:10" s="1" customFormat="1" ht="19.5" customHeight="1">
      <c r="A37" s="198">
        <v>20</v>
      </c>
      <c r="B37" s="133" t="s">
        <v>52</v>
      </c>
      <c r="C37" s="38" t="s">
        <v>11</v>
      </c>
      <c r="D37" s="138">
        <v>40</v>
      </c>
      <c r="E37" s="139"/>
      <c r="F37" s="136"/>
      <c r="G37" s="137"/>
      <c r="H37" s="35">
        <f t="shared" si="4"/>
        <v>0</v>
      </c>
      <c r="I37" s="38">
        <v>23</v>
      </c>
      <c r="J37" s="36">
        <f t="shared" si="5"/>
        <v>0</v>
      </c>
    </row>
    <row r="38" spans="1:10" s="1" customFormat="1" ht="19.5" customHeight="1">
      <c r="A38" s="199"/>
      <c r="B38" s="175"/>
      <c r="C38" s="38" t="s">
        <v>11</v>
      </c>
      <c r="D38" s="138">
        <v>32</v>
      </c>
      <c r="E38" s="139"/>
      <c r="F38" s="136"/>
      <c r="G38" s="137"/>
      <c r="H38" s="35">
        <f t="shared" si="4"/>
        <v>0</v>
      </c>
      <c r="I38" s="38">
        <v>23</v>
      </c>
      <c r="J38" s="36">
        <f t="shared" si="5"/>
        <v>0</v>
      </c>
    </row>
    <row r="39" spans="1:10" s="1" customFormat="1" ht="19.5" customHeight="1">
      <c r="A39" s="156"/>
      <c r="B39" s="134"/>
      <c r="C39" s="38" t="s">
        <v>14</v>
      </c>
      <c r="D39" s="138">
        <v>8</v>
      </c>
      <c r="E39" s="139"/>
      <c r="F39" s="136"/>
      <c r="G39" s="137"/>
      <c r="H39" s="35">
        <f t="shared" si="4"/>
        <v>0</v>
      </c>
      <c r="I39" s="38">
        <v>23</v>
      </c>
      <c r="J39" s="36">
        <f t="shared" si="5"/>
        <v>0</v>
      </c>
    </row>
    <row r="40" spans="1:10" s="1" customFormat="1" ht="19.5" customHeight="1">
      <c r="A40" s="166">
        <v>21</v>
      </c>
      <c r="B40" s="158" t="s">
        <v>22</v>
      </c>
      <c r="C40" s="38" t="s">
        <v>14</v>
      </c>
      <c r="D40" s="138">
        <v>50</v>
      </c>
      <c r="E40" s="139"/>
      <c r="F40" s="136"/>
      <c r="G40" s="137"/>
      <c r="H40" s="35">
        <f t="shared" si="4"/>
        <v>0</v>
      </c>
      <c r="I40" s="38">
        <v>23</v>
      </c>
      <c r="J40" s="36">
        <f t="shared" si="5"/>
        <v>0</v>
      </c>
    </row>
    <row r="41" spans="1:10" s="1" customFormat="1" ht="19.5" customHeight="1">
      <c r="A41" s="167"/>
      <c r="B41" s="169"/>
      <c r="C41" s="38" t="s">
        <v>11</v>
      </c>
      <c r="D41" s="138">
        <v>100</v>
      </c>
      <c r="E41" s="139"/>
      <c r="F41" s="136"/>
      <c r="G41" s="137"/>
      <c r="H41" s="35">
        <f t="shared" si="4"/>
        <v>0</v>
      </c>
      <c r="I41" s="38">
        <v>23</v>
      </c>
      <c r="J41" s="36">
        <f t="shared" si="5"/>
        <v>0</v>
      </c>
    </row>
    <row r="42" spans="1:10" s="1" customFormat="1" ht="19.5" customHeight="1">
      <c r="A42" s="168"/>
      <c r="B42" s="157"/>
      <c r="C42" s="38" t="s">
        <v>11</v>
      </c>
      <c r="D42" s="138">
        <v>150</v>
      </c>
      <c r="E42" s="139"/>
      <c r="F42" s="136"/>
      <c r="G42" s="137"/>
      <c r="H42" s="35">
        <f t="shared" si="4"/>
        <v>0</v>
      </c>
      <c r="I42" s="38">
        <v>23</v>
      </c>
      <c r="J42" s="36">
        <f t="shared" si="5"/>
        <v>0</v>
      </c>
    </row>
    <row r="43" spans="1:10" ht="19.5" customHeight="1">
      <c r="A43" s="46">
        <v>22</v>
      </c>
      <c r="B43" s="38" t="s">
        <v>33</v>
      </c>
      <c r="C43" s="38" t="s">
        <v>14</v>
      </c>
      <c r="D43" s="138">
        <v>40</v>
      </c>
      <c r="E43" s="139"/>
      <c r="F43" s="136"/>
      <c r="G43" s="137"/>
      <c r="H43" s="35">
        <f t="shared" si="4"/>
        <v>0</v>
      </c>
      <c r="I43" s="38">
        <v>8</v>
      </c>
      <c r="J43" s="39">
        <f>H43*1.08</f>
        <v>0</v>
      </c>
    </row>
    <row r="44" spans="1:10" ht="19.5" customHeight="1">
      <c r="A44" s="197">
        <v>23</v>
      </c>
      <c r="B44" s="200" t="s">
        <v>53</v>
      </c>
      <c r="C44" s="116" t="s">
        <v>11</v>
      </c>
      <c r="D44" s="141">
        <v>32</v>
      </c>
      <c r="E44" s="141"/>
      <c r="F44" s="136"/>
      <c r="G44" s="137"/>
      <c r="H44" s="35">
        <f>D44*F44</f>
        <v>0</v>
      </c>
      <c r="I44" s="38">
        <v>23</v>
      </c>
      <c r="J44" s="36">
        <f>H44*1.23</f>
        <v>0</v>
      </c>
    </row>
    <row r="45" spans="1:10" ht="19.5" customHeight="1">
      <c r="A45" s="197"/>
      <c r="B45" s="200"/>
      <c r="C45" s="116" t="s">
        <v>14</v>
      </c>
      <c r="D45" s="141">
        <v>4</v>
      </c>
      <c r="E45" s="141"/>
      <c r="F45" s="136"/>
      <c r="G45" s="137"/>
      <c r="H45" s="35">
        <f>D45*F45</f>
        <v>0</v>
      </c>
      <c r="I45" s="38">
        <v>23</v>
      </c>
      <c r="J45" s="36">
        <f>H45*1.23</f>
        <v>0</v>
      </c>
    </row>
    <row r="46" spans="1:10" ht="19.5" customHeight="1">
      <c r="A46" s="197"/>
      <c r="B46" s="200"/>
      <c r="C46" s="116" t="s">
        <v>11</v>
      </c>
      <c r="D46" s="141">
        <v>16</v>
      </c>
      <c r="E46" s="141"/>
      <c r="F46" s="136"/>
      <c r="G46" s="137"/>
      <c r="H46" s="35">
        <f>D46*F46</f>
        <v>0</v>
      </c>
      <c r="I46" s="38">
        <v>23</v>
      </c>
      <c r="J46" s="36">
        <f>H46*1.23</f>
        <v>0</v>
      </c>
    </row>
    <row r="47" spans="1:10" ht="19.5" customHeight="1">
      <c r="A47" s="197"/>
      <c r="B47" s="200"/>
      <c r="C47" s="117" t="s">
        <v>14</v>
      </c>
      <c r="D47" s="158">
        <v>2</v>
      </c>
      <c r="E47" s="158"/>
      <c r="F47" s="136"/>
      <c r="G47" s="137"/>
      <c r="H47" s="35">
        <f>D47*F47</f>
        <v>0</v>
      </c>
      <c r="I47" s="44">
        <v>23</v>
      </c>
      <c r="J47" s="36">
        <f>H47*1.23</f>
        <v>0</v>
      </c>
    </row>
    <row r="48" spans="1:10" ht="19.5" customHeight="1">
      <c r="A48" s="167">
        <v>24</v>
      </c>
      <c r="B48" s="38" t="s">
        <v>70</v>
      </c>
      <c r="C48" s="38" t="s">
        <v>11</v>
      </c>
      <c r="D48" s="138">
        <v>20</v>
      </c>
      <c r="E48" s="139"/>
      <c r="F48" s="136"/>
      <c r="G48" s="137"/>
      <c r="H48" s="35">
        <f t="shared" si="4"/>
        <v>0</v>
      </c>
      <c r="I48" s="38">
        <v>8</v>
      </c>
      <c r="J48" s="36">
        <f>H48*1.08</f>
        <v>0</v>
      </c>
    </row>
    <row r="49" spans="1:10" ht="19.5" customHeight="1">
      <c r="A49" s="167"/>
      <c r="B49" s="38" t="s">
        <v>71</v>
      </c>
      <c r="C49" s="38" t="s">
        <v>11</v>
      </c>
      <c r="D49" s="138">
        <v>20</v>
      </c>
      <c r="E49" s="139"/>
      <c r="F49" s="136"/>
      <c r="G49" s="137"/>
      <c r="H49" s="35">
        <f t="shared" si="4"/>
        <v>0</v>
      </c>
      <c r="I49" s="38">
        <v>8</v>
      </c>
      <c r="J49" s="36">
        <f>H49*1.08</f>
        <v>0</v>
      </c>
    </row>
    <row r="50" spans="1:10" ht="24.75" customHeight="1">
      <c r="A50" s="167"/>
      <c r="B50" s="38" t="s">
        <v>72</v>
      </c>
      <c r="C50" s="38" t="s">
        <v>11</v>
      </c>
      <c r="D50" s="138">
        <v>20</v>
      </c>
      <c r="E50" s="139"/>
      <c r="F50" s="136"/>
      <c r="G50" s="137"/>
      <c r="H50" s="35">
        <f t="shared" si="4"/>
        <v>0</v>
      </c>
      <c r="I50" s="38">
        <v>8</v>
      </c>
      <c r="J50" s="36">
        <f>H50*1.08</f>
        <v>0</v>
      </c>
    </row>
    <row r="51" spans="1:10" ht="19.5" customHeight="1" thickBot="1">
      <c r="A51" s="167"/>
      <c r="B51" s="38" t="s">
        <v>73</v>
      </c>
      <c r="C51" s="38" t="s">
        <v>14</v>
      </c>
      <c r="D51" s="160">
        <v>20</v>
      </c>
      <c r="E51" s="161"/>
      <c r="F51" s="136"/>
      <c r="G51" s="137"/>
      <c r="H51" s="35">
        <f t="shared" si="4"/>
        <v>0</v>
      </c>
      <c r="I51" s="44">
        <v>8</v>
      </c>
      <c r="J51" s="36">
        <f>H51*1.08</f>
        <v>0</v>
      </c>
    </row>
    <row r="52" spans="1:10" ht="25.5" customHeight="1" thickBot="1">
      <c r="A52" s="170" t="str">
        <f>'Pakiet VI'!$A$14</f>
        <v>Razem wartość szacunkowa zł</v>
      </c>
      <c r="B52" s="171"/>
      <c r="C52" s="171"/>
      <c r="D52" s="171"/>
      <c r="E52" s="171"/>
      <c r="F52" s="171"/>
      <c r="G52" s="172"/>
      <c r="H52" s="88">
        <f>SUM(H10:H51)</f>
        <v>0</v>
      </c>
      <c r="I52" s="86"/>
      <c r="J52" s="89">
        <f>SUM(J10:J51)</f>
        <v>0</v>
      </c>
    </row>
    <row r="53" spans="1:8" ht="12.75">
      <c r="A53" s="8"/>
      <c r="B53" s="8"/>
      <c r="C53" s="8"/>
      <c r="D53" s="8"/>
      <c r="E53" s="76"/>
      <c r="F53" s="77"/>
      <c r="G53" s="78"/>
      <c r="H53" s="9"/>
    </row>
    <row r="55" spans="1:7" ht="14.25">
      <c r="A55" s="11" t="s">
        <v>24</v>
      </c>
      <c r="D55" s="12"/>
      <c r="E55" s="12"/>
      <c r="F55" s="72"/>
      <c r="G55" s="79"/>
    </row>
    <row r="56" spans="1:7" ht="31.5" customHeight="1">
      <c r="A56" s="11" t="s">
        <v>25</v>
      </c>
      <c r="D56" s="12"/>
      <c r="E56" s="12"/>
      <c r="F56" s="72"/>
      <c r="G56" s="79"/>
    </row>
    <row r="57" spans="1:7" ht="14.25">
      <c r="A57" s="11"/>
      <c r="D57" s="12"/>
      <c r="E57" s="12"/>
      <c r="F57" s="72"/>
      <c r="G57" s="79"/>
    </row>
    <row r="58" spans="1:7" ht="14.25">
      <c r="A58" s="11" t="s">
        <v>26</v>
      </c>
      <c r="D58" s="12"/>
      <c r="E58" s="12"/>
      <c r="F58" s="72"/>
      <c r="G58" s="79"/>
    </row>
    <row r="59" spans="1:7" ht="29.25" customHeight="1">
      <c r="A59" s="11" t="s">
        <v>27</v>
      </c>
      <c r="D59" s="12"/>
      <c r="E59" s="12"/>
      <c r="F59" s="72"/>
      <c r="G59" s="79"/>
    </row>
    <row r="60" spans="1:7" ht="14.25">
      <c r="A60" s="11"/>
      <c r="D60" s="12"/>
      <c r="E60" s="12"/>
      <c r="F60" s="72"/>
      <c r="G60" s="79"/>
    </row>
    <row r="61" spans="1:6" ht="12.75">
      <c r="A61" s="11" t="s">
        <v>28</v>
      </c>
      <c r="D61" s="12"/>
      <c r="E61" s="12"/>
      <c r="F61" s="72"/>
    </row>
    <row r="62" spans="1:6" ht="30" customHeight="1">
      <c r="A62" s="11" t="s">
        <v>25</v>
      </c>
      <c r="F62" s="72"/>
    </row>
    <row r="63" ht="12.75">
      <c r="F63" s="72"/>
    </row>
    <row r="64" ht="12.75">
      <c r="F64" s="72"/>
    </row>
    <row r="65" spans="1:6" ht="13.5">
      <c r="A65" s="13" t="s">
        <v>29</v>
      </c>
      <c r="F65" s="72"/>
    </row>
    <row r="66" ht="12.75">
      <c r="F66" s="72"/>
    </row>
  </sheetData>
  <sheetProtection/>
  <mergeCells count="90">
    <mergeCell ref="A52:G52"/>
    <mergeCell ref="D43:E43"/>
    <mergeCell ref="D51:E51"/>
    <mergeCell ref="F51:G51"/>
    <mergeCell ref="D48:E48"/>
    <mergeCell ref="F44:G44"/>
    <mergeCell ref="A48:A51"/>
    <mergeCell ref="D45:E45"/>
    <mergeCell ref="F45:G45"/>
    <mergeCell ref="D47:E47"/>
    <mergeCell ref="F49:G49"/>
    <mergeCell ref="D50:E50"/>
    <mergeCell ref="F50:G50"/>
    <mergeCell ref="F48:G48"/>
    <mergeCell ref="D49:E49"/>
    <mergeCell ref="F46:G46"/>
    <mergeCell ref="F42:G42"/>
    <mergeCell ref="F47:G47"/>
    <mergeCell ref="A37:A39"/>
    <mergeCell ref="A40:A42"/>
    <mergeCell ref="F43:G43"/>
    <mergeCell ref="A44:A47"/>
    <mergeCell ref="B44:B47"/>
    <mergeCell ref="D46:E46"/>
    <mergeCell ref="D41:E41"/>
    <mergeCell ref="F39:G39"/>
    <mergeCell ref="F34:G34"/>
    <mergeCell ref="F36:G36"/>
    <mergeCell ref="F37:G37"/>
    <mergeCell ref="F30:G30"/>
    <mergeCell ref="B37:B39"/>
    <mergeCell ref="F41:G41"/>
    <mergeCell ref="F40:G40"/>
    <mergeCell ref="A35:A36"/>
    <mergeCell ref="B35:B36"/>
    <mergeCell ref="D35:E35"/>
    <mergeCell ref="F35:G35"/>
    <mergeCell ref="D36:E36"/>
    <mergeCell ref="D44:E44"/>
    <mergeCell ref="D42:E42"/>
    <mergeCell ref="F38:G38"/>
    <mergeCell ref="D40:E40"/>
    <mergeCell ref="D37:E37"/>
    <mergeCell ref="D25:E25"/>
    <mergeCell ref="D32:E32"/>
    <mergeCell ref="F29:G29"/>
    <mergeCell ref="F32:G32"/>
    <mergeCell ref="D30:E30"/>
    <mergeCell ref="D27:E27"/>
    <mergeCell ref="D29:E29"/>
    <mergeCell ref="D19:E19"/>
    <mergeCell ref="A28:A30"/>
    <mergeCell ref="B28:B30"/>
    <mergeCell ref="D28:E28"/>
    <mergeCell ref="F28:G28"/>
    <mergeCell ref="F31:G31"/>
    <mergeCell ref="A24:A25"/>
    <mergeCell ref="B24:B25"/>
    <mergeCell ref="D24:E24"/>
    <mergeCell ref="F24:G24"/>
    <mergeCell ref="F20:G20"/>
    <mergeCell ref="F25:G25"/>
    <mergeCell ref="A26:A27"/>
    <mergeCell ref="B26:B27"/>
    <mergeCell ref="F26:G26"/>
    <mergeCell ref="A1:I1"/>
    <mergeCell ref="B2:I2"/>
    <mergeCell ref="B4:I4"/>
    <mergeCell ref="B5:I5"/>
    <mergeCell ref="F23:G23"/>
    <mergeCell ref="D33:E33"/>
    <mergeCell ref="F19:G19"/>
    <mergeCell ref="F7:H7"/>
    <mergeCell ref="D34:E34"/>
    <mergeCell ref="F27:G27"/>
    <mergeCell ref="D31:E31"/>
    <mergeCell ref="D23:E23"/>
    <mergeCell ref="D20:E20"/>
    <mergeCell ref="F22:G22"/>
    <mergeCell ref="D22:E22"/>
    <mergeCell ref="F33:G33"/>
    <mergeCell ref="D21:E21"/>
    <mergeCell ref="D38:E38"/>
    <mergeCell ref="D39:E39"/>
    <mergeCell ref="B40:B42"/>
    <mergeCell ref="F10:F17"/>
    <mergeCell ref="D18:E18"/>
    <mergeCell ref="F18:G18"/>
    <mergeCell ref="F21:G21"/>
    <mergeCell ref="D26:E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zoomScalePageLayoutView="0" workbookViewId="0" topLeftCell="A30">
      <selection activeCell="A46" sqref="A46:G46"/>
    </sheetView>
  </sheetViews>
  <sheetFormatPr defaultColWidth="9.140625" defaultRowHeight="12.75"/>
  <cols>
    <col min="2" max="2" width="31.28125" style="0" customWidth="1"/>
    <col min="3" max="3" width="17.7109375" style="0" customWidth="1"/>
    <col min="4" max="4" width="12.421875" style="0" customWidth="1"/>
    <col min="5" max="5" width="14.00390625" style="30" customWidth="1"/>
    <col min="6" max="6" width="15.8515625" style="69" customWidth="1"/>
    <col min="7" max="7" width="12.00390625" style="69" customWidth="1"/>
    <col min="8" max="8" width="16.57421875" style="0" customWidth="1"/>
    <col min="10" max="10" width="16.140625" style="0" customWidth="1"/>
  </cols>
  <sheetData>
    <row r="1" spans="1:10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30"/>
    </row>
    <row r="2" spans="1:10" ht="15">
      <c r="A2" s="30"/>
      <c r="B2" s="148" t="s">
        <v>59</v>
      </c>
      <c r="C2" s="148"/>
      <c r="D2" s="148"/>
      <c r="E2" s="148"/>
      <c r="F2" s="148"/>
      <c r="G2" s="148"/>
      <c r="H2" s="148"/>
      <c r="I2" s="148"/>
      <c r="J2" s="30"/>
    </row>
    <row r="3" spans="1:10" ht="12.75">
      <c r="A3" s="30"/>
      <c r="B3" s="30"/>
      <c r="C3" s="30"/>
      <c r="D3" s="30"/>
      <c r="H3" s="30"/>
      <c r="I3" s="30"/>
      <c r="J3" s="30"/>
    </row>
    <row r="4" spans="1:10" ht="15" customHeight="1">
      <c r="A4" s="30"/>
      <c r="B4" s="149" t="s">
        <v>0</v>
      </c>
      <c r="C4" s="149"/>
      <c r="D4" s="149"/>
      <c r="E4" s="149"/>
      <c r="F4" s="149"/>
      <c r="G4" s="149"/>
      <c r="H4" s="149"/>
      <c r="I4" s="149"/>
      <c r="J4" s="30"/>
    </row>
    <row r="5" spans="1:10" ht="13.5">
      <c r="A5" s="30"/>
      <c r="B5" s="149" t="s">
        <v>1</v>
      </c>
      <c r="C5" s="149"/>
      <c r="D5" s="149"/>
      <c r="E5" s="149"/>
      <c r="F5" s="149"/>
      <c r="G5" s="149"/>
      <c r="H5" s="149"/>
      <c r="I5" s="149"/>
      <c r="J5" s="30"/>
    </row>
    <row r="6" spans="1:10" ht="22.5" customHeight="1">
      <c r="A6" s="30"/>
      <c r="B6" s="30"/>
      <c r="C6" s="30"/>
      <c r="D6" s="30"/>
      <c r="H6" s="30"/>
      <c r="I6" s="30"/>
      <c r="J6" s="30"/>
    </row>
    <row r="7" spans="1:10" s="1" customFormat="1" ht="12.75">
      <c r="A7" s="31"/>
      <c r="B7" s="70" t="s">
        <v>85</v>
      </c>
      <c r="C7" s="31"/>
      <c r="D7" s="31"/>
      <c r="E7" s="31"/>
      <c r="F7" s="155"/>
      <c r="G7" s="155"/>
      <c r="H7" s="155"/>
      <c r="I7" s="31"/>
      <c r="J7" s="31"/>
    </row>
    <row r="8" spans="1:10" s="1" customFormat="1" ht="13.5" thickBot="1">
      <c r="A8" s="31"/>
      <c r="B8" s="31"/>
      <c r="C8" s="31"/>
      <c r="D8" s="31"/>
      <c r="E8" s="31"/>
      <c r="F8" s="70"/>
      <c r="G8" s="70"/>
      <c r="H8" s="31"/>
      <c r="I8" s="31"/>
      <c r="J8" s="31"/>
    </row>
    <row r="9" spans="1:13" s="1" customFormat="1" ht="48" customHeight="1" thickBot="1">
      <c r="A9" s="58" t="s">
        <v>2</v>
      </c>
      <c r="B9" s="53" t="s">
        <v>3</v>
      </c>
      <c r="C9" s="53" t="s">
        <v>4</v>
      </c>
      <c r="D9" s="53" t="s">
        <v>57</v>
      </c>
      <c r="E9" s="53" t="s">
        <v>44</v>
      </c>
      <c r="F9" s="33" t="s">
        <v>5</v>
      </c>
      <c r="G9" s="33" t="s">
        <v>45</v>
      </c>
      <c r="H9" s="53" t="s">
        <v>6</v>
      </c>
      <c r="I9" s="53" t="s">
        <v>7</v>
      </c>
      <c r="J9" s="57" t="s">
        <v>8</v>
      </c>
      <c r="M9" s="109"/>
    </row>
    <row r="10" spans="1:13" s="1" customFormat="1" ht="30.75" customHeight="1">
      <c r="A10" s="34">
        <v>1</v>
      </c>
      <c r="B10" s="28" t="s">
        <v>43</v>
      </c>
      <c r="C10" s="52" t="s">
        <v>9</v>
      </c>
      <c r="D10" s="28">
        <v>615</v>
      </c>
      <c r="E10" s="73">
        <v>0.86</v>
      </c>
      <c r="F10" s="150"/>
      <c r="G10" s="56">
        <f>E10*F10</f>
        <v>0</v>
      </c>
      <c r="H10" s="35">
        <f>D10*G10</f>
        <v>0</v>
      </c>
      <c r="I10" s="28">
        <v>8</v>
      </c>
      <c r="J10" s="36">
        <f aca="true" t="shared" si="0" ref="J10:J17">H10*1.08</f>
        <v>0</v>
      </c>
      <c r="M10" s="108"/>
    </row>
    <row r="11" spans="1:13" s="1" customFormat="1" ht="30.75" customHeight="1">
      <c r="A11" s="34">
        <v>2</v>
      </c>
      <c r="B11" s="28" t="s">
        <v>64</v>
      </c>
      <c r="C11" s="52" t="s">
        <v>9</v>
      </c>
      <c r="D11" s="28">
        <v>65</v>
      </c>
      <c r="E11" s="52">
        <v>0.96</v>
      </c>
      <c r="F11" s="150"/>
      <c r="G11" s="56">
        <f>E11*F10</f>
        <v>0</v>
      </c>
      <c r="H11" s="35">
        <f aca="true" t="shared" si="1" ref="H11:H17">D11*G11</f>
        <v>0</v>
      </c>
      <c r="I11" s="28">
        <v>8</v>
      </c>
      <c r="J11" s="36">
        <f t="shared" si="0"/>
        <v>0</v>
      </c>
      <c r="M11" s="108"/>
    </row>
    <row r="12" spans="1:13" s="1" customFormat="1" ht="30.75" customHeight="1">
      <c r="A12" s="34">
        <v>3</v>
      </c>
      <c r="B12" s="28" t="s">
        <v>42</v>
      </c>
      <c r="C12" s="52" t="s">
        <v>9</v>
      </c>
      <c r="D12" s="38">
        <v>2072</v>
      </c>
      <c r="E12" s="67">
        <v>1.31</v>
      </c>
      <c r="F12" s="150"/>
      <c r="G12" s="55">
        <f>E12*F10</f>
        <v>0</v>
      </c>
      <c r="H12" s="35">
        <f t="shared" si="1"/>
        <v>0</v>
      </c>
      <c r="I12" s="28">
        <v>8</v>
      </c>
      <c r="J12" s="36">
        <f t="shared" si="0"/>
        <v>0</v>
      </c>
      <c r="M12" s="108"/>
    </row>
    <row r="13" spans="1:13" s="1" customFormat="1" ht="12.75">
      <c r="A13" s="34">
        <v>4</v>
      </c>
      <c r="B13" s="28" t="s">
        <v>65</v>
      </c>
      <c r="C13" s="52" t="s">
        <v>9</v>
      </c>
      <c r="D13" s="38">
        <v>50</v>
      </c>
      <c r="E13" s="67">
        <v>1.41</v>
      </c>
      <c r="F13" s="150"/>
      <c r="G13" s="55">
        <f>E13*F10</f>
        <v>0</v>
      </c>
      <c r="H13" s="35">
        <f t="shared" si="1"/>
        <v>0</v>
      </c>
      <c r="I13" s="28">
        <v>8</v>
      </c>
      <c r="J13" s="36">
        <f>H13*1.08</f>
        <v>0</v>
      </c>
      <c r="M13" s="108"/>
    </row>
    <row r="14" spans="1:13" s="1" customFormat="1" ht="33" customHeight="1">
      <c r="A14" s="37">
        <v>5</v>
      </c>
      <c r="B14" s="38" t="s">
        <v>66</v>
      </c>
      <c r="C14" s="52" t="s">
        <v>9</v>
      </c>
      <c r="D14" s="38">
        <v>408</v>
      </c>
      <c r="E14" s="68">
        <v>1.78</v>
      </c>
      <c r="F14" s="150"/>
      <c r="G14" s="55">
        <f>E14*F10</f>
        <v>0</v>
      </c>
      <c r="H14" s="35">
        <f t="shared" si="1"/>
        <v>0</v>
      </c>
      <c r="I14" s="38">
        <v>8</v>
      </c>
      <c r="J14" s="36">
        <f t="shared" si="0"/>
        <v>0</v>
      </c>
      <c r="M14" s="108"/>
    </row>
    <row r="15" spans="1:13" s="1" customFormat="1" ht="33" customHeight="1">
      <c r="A15" s="37">
        <v>6</v>
      </c>
      <c r="B15" s="38" t="s">
        <v>67</v>
      </c>
      <c r="C15" s="52" t="s">
        <v>9</v>
      </c>
      <c r="D15" s="38">
        <v>251</v>
      </c>
      <c r="E15" s="68">
        <v>2.15</v>
      </c>
      <c r="F15" s="150"/>
      <c r="G15" s="55">
        <f>E15*F10</f>
        <v>0</v>
      </c>
      <c r="H15" s="35">
        <f t="shared" si="1"/>
        <v>0</v>
      </c>
      <c r="I15" s="38">
        <v>8</v>
      </c>
      <c r="J15" s="36">
        <f t="shared" si="0"/>
        <v>0</v>
      </c>
      <c r="M15" s="108"/>
    </row>
    <row r="16" spans="1:13" s="1" customFormat="1" ht="33" customHeight="1">
      <c r="A16" s="37">
        <v>7</v>
      </c>
      <c r="B16" s="38" t="s">
        <v>68</v>
      </c>
      <c r="C16" s="52" t="s">
        <v>9</v>
      </c>
      <c r="D16" s="38">
        <v>116</v>
      </c>
      <c r="E16" s="68">
        <v>2.55</v>
      </c>
      <c r="F16" s="150"/>
      <c r="G16" s="55">
        <f>E16*F10</f>
        <v>0</v>
      </c>
      <c r="H16" s="35">
        <f t="shared" si="1"/>
        <v>0</v>
      </c>
      <c r="I16" s="38">
        <v>8</v>
      </c>
      <c r="J16" s="36">
        <f t="shared" si="0"/>
        <v>0</v>
      </c>
      <c r="M16" s="108"/>
    </row>
    <row r="17" spans="1:13" s="1" customFormat="1" ht="33" customHeight="1" thickBot="1">
      <c r="A17" s="59">
        <v>8</v>
      </c>
      <c r="B17" s="44" t="s">
        <v>69</v>
      </c>
      <c r="C17" s="60" t="s">
        <v>9</v>
      </c>
      <c r="D17" s="44">
        <v>285</v>
      </c>
      <c r="E17" s="74">
        <v>2.63</v>
      </c>
      <c r="F17" s="150"/>
      <c r="G17" s="61">
        <f>E17*F10</f>
        <v>0</v>
      </c>
      <c r="H17" s="35">
        <f t="shared" si="1"/>
        <v>0</v>
      </c>
      <c r="I17" s="44">
        <v>8</v>
      </c>
      <c r="J17" s="62">
        <f t="shared" si="0"/>
        <v>0</v>
      </c>
      <c r="M17" s="108"/>
    </row>
    <row r="18" spans="1:13" s="1" customFormat="1" ht="33" customHeight="1" thickBot="1">
      <c r="A18" s="63"/>
      <c r="B18" s="53" t="s">
        <v>3</v>
      </c>
      <c r="C18" s="64" t="s">
        <v>4</v>
      </c>
      <c r="D18" s="151" t="s">
        <v>57</v>
      </c>
      <c r="E18" s="152"/>
      <c r="F18" s="153" t="s">
        <v>5</v>
      </c>
      <c r="G18" s="154"/>
      <c r="H18" s="65" t="s">
        <v>6</v>
      </c>
      <c r="I18" s="53" t="s">
        <v>46</v>
      </c>
      <c r="J18" s="66" t="s">
        <v>8</v>
      </c>
      <c r="M18" s="109"/>
    </row>
    <row r="19" spans="1:10" s="1" customFormat="1" ht="33" customHeight="1">
      <c r="A19" s="34">
        <v>9</v>
      </c>
      <c r="B19" s="28" t="s">
        <v>47</v>
      </c>
      <c r="C19" s="52" t="s">
        <v>9</v>
      </c>
      <c r="D19" s="142">
        <v>1864</v>
      </c>
      <c r="E19" s="143"/>
      <c r="F19" s="181"/>
      <c r="G19" s="182"/>
      <c r="H19" s="35">
        <f>D19*F19</f>
        <v>0</v>
      </c>
      <c r="I19" s="28">
        <v>8</v>
      </c>
      <c r="J19" s="36">
        <f>H19*1.08</f>
        <v>0</v>
      </c>
    </row>
    <row r="20" spans="1:10" s="1" customFormat="1" ht="15" customHeight="1">
      <c r="A20" s="37">
        <v>10</v>
      </c>
      <c r="B20" s="38" t="s">
        <v>48</v>
      </c>
      <c r="C20" s="52" t="s">
        <v>9</v>
      </c>
      <c r="D20" s="138">
        <v>971</v>
      </c>
      <c r="E20" s="139"/>
      <c r="F20" s="181"/>
      <c r="G20" s="182"/>
      <c r="H20" s="35">
        <f>D20*F20</f>
        <v>0</v>
      </c>
      <c r="I20" s="38">
        <v>8</v>
      </c>
      <c r="J20" s="36">
        <f>H20*1.08</f>
        <v>0</v>
      </c>
    </row>
    <row r="21" spans="1:10" s="1" customFormat="1" ht="33.75" customHeight="1">
      <c r="A21" s="59">
        <v>11</v>
      </c>
      <c r="B21" s="14" t="s">
        <v>37</v>
      </c>
      <c r="C21" s="44" t="s">
        <v>10</v>
      </c>
      <c r="D21" s="179">
        <v>1</v>
      </c>
      <c r="E21" s="180"/>
      <c r="F21" s="181"/>
      <c r="G21" s="182"/>
      <c r="H21" s="35">
        <f>D21*F21</f>
        <v>0</v>
      </c>
      <c r="I21" s="44">
        <v>8</v>
      </c>
      <c r="J21" s="36">
        <f>H21*1.08</f>
        <v>0</v>
      </c>
    </row>
    <row r="22" spans="1:10" s="1" customFormat="1" ht="27.75" customHeight="1">
      <c r="A22" s="59">
        <v>12</v>
      </c>
      <c r="B22" s="4" t="s">
        <v>39</v>
      </c>
      <c r="C22" s="44" t="s">
        <v>10</v>
      </c>
      <c r="D22" s="138">
        <v>5.75</v>
      </c>
      <c r="E22" s="139"/>
      <c r="F22" s="181"/>
      <c r="G22" s="182"/>
      <c r="H22" s="35">
        <f>D22*F22</f>
        <v>0</v>
      </c>
      <c r="I22" s="44">
        <v>8</v>
      </c>
      <c r="J22" s="36">
        <f>H22*1.08</f>
        <v>0</v>
      </c>
    </row>
    <row r="23" spans="1:10" s="1" customFormat="1" ht="30.75" customHeight="1" thickBot="1">
      <c r="A23" s="59">
        <v>13</v>
      </c>
      <c r="B23" s="44" t="s">
        <v>38</v>
      </c>
      <c r="C23" s="44" t="s">
        <v>10</v>
      </c>
      <c r="D23" s="144">
        <v>4.01</v>
      </c>
      <c r="E23" s="145"/>
      <c r="F23" s="181"/>
      <c r="G23" s="182"/>
      <c r="H23" s="35">
        <f>D23*F23</f>
        <v>0</v>
      </c>
      <c r="I23" s="44">
        <v>8</v>
      </c>
      <c r="J23" s="36">
        <f>H23*1.08</f>
        <v>0</v>
      </c>
    </row>
    <row r="24" spans="1:10" s="1" customFormat="1" ht="13.5" thickBot="1">
      <c r="A24" s="32"/>
      <c r="B24" s="33" t="s">
        <v>12</v>
      </c>
      <c r="C24" s="54"/>
      <c r="D24" s="191"/>
      <c r="E24" s="192"/>
      <c r="F24" s="176"/>
      <c r="G24" s="174"/>
      <c r="H24" s="41"/>
      <c r="I24" s="42"/>
      <c r="J24" s="43"/>
    </row>
    <row r="25" spans="1:10" s="1" customFormat="1" ht="19.5" customHeight="1">
      <c r="A25" s="156">
        <v>14</v>
      </c>
      <c r="B25" s="157" t="s">
        <v>13</v>
      </c>
      <c r="C25" s="28" t="s">
        <v>14</v>
      </c>
      <c r="D25" s="142">
        <v>161</v>
      </c>
      <c r="E25" s="143"/>
      <c r="F25" s="181"/>
      <c r="G25" s="182"/>
      <c r="H25" s="35">
        <f>D25*F25</f>
        <v>0</v>
      </c>
      <c r="I25" s="28">
        <v>8</v>
      </c>
      <c r="J25" s="36">
        <f>H25*1.08</f>
        <v>0</v>
      </c>
    </row>
    <row r="26" spans="1:10" s="1" customFormat="1" ht="19.5" customHeight="1">
      <c r="A26" s="140"/>
      <c r="B26" s="141"/>
      <c r="C26" s="38" t="s">
        <v>11</v>
      </c>
      <c r="D26" s="138">
        <v>19475</v>
      </c>
      <c r="E26" s="139"/>
      <c r="F26" s="181"/>
      <c r="G26" s="182"/>
      <c r="H26" s="35">
        <f aca="true" t="shared" si="2" ref="H26:H33">D26*F26</f>
        <v>0</v>
      </c>
      <c r="I26" s="38">
        <v>8</v>
      </c>
      <c r="J26" s="36">
        <f aca="true" t="shared" si="3" ref="J26:J32">H26*1.08</f>
        <v>0</v>
      </c>
    </row>
    <row r="27" spans="1:10" s="1" customFormat="1" ht="19.5" customHeight="1">
      <c r="A27" s="198">
        <v>15</v>
      </c>
      <c r="B27" s="158" t="s">
        <v>15</v>
      </c>
      <c r="C27" s="158" t="s">
        <v>17</v>
      </c>
      <c r="D27" s="183">
        <v>40</v>
      </c>
      <c r="E27" s="184"/>
      <c r="F27" s="201"/>
      <c r="G27" s="202"/>
      <c r="H27" s="189">
        <f>D27*F27</f>
        <v>0</v>
      </c>
      <c r="I27" s="158">
        <v>8</v>
      </c>
      <c r="J27" s="177">
        <f>H27*1.08</f>
        <v>0</v>
      </c>
    </row>
    <row r="28" spans="1:10" s="1" customFormat="1" ht="19.5" customHeight="1">
      <c r="A28" s="156"/>
      <c r="B28" s="157"/>
      <c r="C28" s="157"/>
      <c r="D28" s="142"/>
      <c r="E28" s="143"/>
      <c r="F28" s="203"/>
      <c r="G28" s="204"/>
      <c r="H28" s="190"/>
      <c r="I28" s="157"/>
      <c r="J28" s="178"/>
    </row>
    <row r="29" spans="1:10" s="1" customFormat="1" ht="19.5" customHeight="1">
      <c r="A29" s="140">
        <v>16</v>
      </c>
      <c r="B29" s="141" t="s">
        <v>18</v>
      </c>
      <c r="C29" s="38" t="s">
        <v>11</v>
      </c>
      <c r="D29" s="138">
        <v>16</v>
      </c>
      <c r="E29" s="139"/>
      <c r="F29" s="181"/>
      <c r="G29" s="182"/>
      <c r="H29" s="35">
        <f t="shared" si="2"/>
        <v>0</v>
      </c>
      <c r="I29" s="38">
        <v>8</v>
      </c>
      <c r="J29" s="36">
        <f t="shared" si="3"/>
        <v>0</v>
      </c>
    </row>
    <row r="30" spans="1:10" s="1" customFormat="1" ht="19.5" customHeight="1">
      <c r="A30" s="140"/>
      <c r="B30" s="141"/>
      <c r="C30" s="38" t="s">
        <v>11</v>
      </c>
      <c r="D30" s="138">
        <v>48</v>
      </c>
      <c r="E30" s="139"/>
      <c r="F30" s="181"/>
      <c r="G30" s="182"/>
      <c r="H30" s="35">
        <f t="shared" si="2"/>
        <v>0</v>
      </c>
      <c r="I30" s="38">
        <v>23</v>
      </c>
      <c r="J30" s="36">
        <f>H30*1.23</f>
        <v>0</v>
      </c>
    </row>
    <row r="31" spans="1:10" s="1" customFormat="1" ht="19.5" customHeight="1">
      <c r="A31" s="140"/>
      <c r="B31" s="141"/>
      <c r="C31" s="38" t="s">
        <v>11</v>
      </c>
      <c r="D31" s="138">
        <v>32</v>
      </c>
      <c r="E31" s="139"/>
      <c r="F31" s="181"/>
      <c r="G31" s="182"/>
      <c r="H31" s="35">
        <f t="shared" si="2"/>
        <v>0</v>
      </c>
      <c r="I31" s="38">
        <v>8</v>
      </c>
      <c r="J31" s="36">
        <f t="shared" si="3"/>
        <v>0</v>
      </c>
    </row>
    <row r="32" spans="1:10" s="1" customFormat="1" ht="19.5" customHeight="1">
      <c r="A32" s="37">
        <v>17</v>
      </c>
      <c r="B32" s="38" t="s">
        <v>32</v>
      </c>
      <c r="C32" s="38" t="s">
        <v>16</v>
      </c>
      <c r="D32" s="138">
        <v>6</v>
      </c>
      <c r="E32" s="139"/>
      <c r="F32" s="181"/>
      <c r="G32" s="182"/>
      <c r="H32" s="35">
        <f t="shared" si="2"/>
        <v>0</v>
      </c>
      <c r="I32" s="38">
        <v>8</v>
      </c>
      <c r="J32" s="36">
        <f t="shared" si="3"/>
        <v>0</v>
      </c>
    </row>
    <row r="33" spans="1:10" s="1" customFormat="1" ht="19.5" customHeight="1" thickBot="1">
      <c r="A33" s="37">
        <v>18</v>
      </c>
      <c r="B33" s="44" t="s">
        <v>41</v>
      </c>
      <c r="C33" s="44" t="s">
        <v>19</v>
      </c>
      <c r="D33" s="138">
        <v>100</v>
      </c>
      <c r="E33" s="139"/>
      <c r="F33" s="181"/>
      <c r="G33" s="182"/>
      <c r="H33" s="35">
        <f t="shared" si="2"/>
        <v>0</v>
      </c>
      <c r="I33" s="44">
        <v>23</v>
      </c>
      <c r="J33" s="36">
        <f aca="true" t="shared" si="4" ref="J33:J40">H33*1.23</f>
        <v>0</v>
      </c>
    </row>
    <row r="34" spans="1:10" s="1" customFormat="1" ht="24" customHeight="1" thickBot="1">
      <c r="A34" s="45"/>
      <c r="B34" s="33" t="s">
        <v>20</v>
      </c>
      <c r="C34" s="40"/>
      <c r="D34" s="205"/>
      <c r="E34" s="206"/>
      <c r="F34" s="173"/>
      <c r="G34" s="174"/>
      <c r="H34" s="41"/>
      <c r="I34" s="42"/>
      <c r="J34" s="43"/>
    </row>
    <row r="35" spans="1:10" s="1" customFormat="1" ht="19.5" customHeight="1">
      <c r="A35" s="156">
        <v>19</v>
      </c>
      <c r="B35" s="157" t="s">
        <v>21</v>
      </c>
      <c r="C35" s="28" t="s">
        <v>11</v>
      </c>
      <c r="D35" s="164">
        <v>100</v>
      </c>
      <c r="E35" s="165"/>
      <c r="F35" s="181"/>
      <c r="G35" s="182"/>
      <c r="H35" s="35">
        <f>D35*F35</f>
        <v>0</v>
      </c>
      <c r="I35" s="28">
        <v>23</v>
      </c>
      <c r="J35" s="36">
        <f t="shared" si="4"/>
        <v>0</v>
      </c>
    </row>
    <row r="36" spans="1:10" ht="19.5" customHeight="1">
      <c r="A36" s="140"/>
      <c r="B36" s="141"/>
      <c r="C36" s="38" t="s">
        <v>14</v>
      </c>
      <c r="D36" s="138">
        <v>10</v>
      </c>
      <c r="E36" s="139"/>
      <c r="F36" s="181"/>
      <c r="G36" s="182"/>
      <c r="H36" s="35">
        <f aca="true" t="shared" si="5" ref="H36:H45">D36*F36</f>
        <v>0</v>
      </c>
      <c r="I36" s="38">
        <v>23</v>
      </c>
      <c r="J36" s="36">
        <f t="shared" si="4"/>
        <v>0</v>
      </c>
    </row>
    <row r="37" spans="1:10" ht="19.5" customHeight="1">
      <c r="A37" s="166">
        <v>20</v>
      </c>
      <c r="B37" s="158" t="s">
        <v>22</v>
      </c>
      <c r="C37" s="38" t="s">
        <v>14</v>
      </c>
      <c r="D37" s="138">
        <v>100</v>
      </c>
      <c r="E37" s="139"/>
      <c r="F37" s="181"/>
      <c r="G37" s="182"/>
      <c r="H37" s="35">
        <f t="shared" si="5"/>
        <v>0</v>
      </c>
      <c r="I37" s="38">
        <v>23</v>
      </c>
      <c r="J37" s="36">
        <f t="shared" si="4"/>
        <v>0</v>
      </c>
    </row>
    <row r="38" spans="1:10" ht="19.5" customHeight="1">
      <c r="A38" s="167"/>
      <c r="B38" s="169"/>
      <c r="C38" s="38" t="s">
        <v>11</v>
      </c>
      <c r="D38" s="138">
        <v>50</v>
      </c>
      <c r="E38" s="139"/>
      <c r="F38" s="181"/>
      <c r="G38" s="182"/>
      <c r="H38" s="35">
        <f t="shared" si="5"/>
        <v>0</v>
      </c>
      <c r="I38" s="38">
        <v>23</v>
      </c>
      <c r="J38" s="36">
        <f t="shared" si="4"/>
        <v>0</v>
      </c>
    </row>
    <row r="39" spans="1:10" ht="19.5" customHeight="1">
      <c r="A39" s="167"/>
      <c r="B39" s="169"/>
      <c r="C39" s="38" t="s">
        <v>11</v>
      </c>
      <c r="D39" s="138">
        <v>150</v>
      </c>
      <c r="E39" s="139"/>
      <c r="F39" s="181"/>
      <c r="G39" s="182"/>
      <c r="H39" s="35">
        <f t="shared" si="5"/>
        <v>0</v>
      </c>
      <c r="I39" s="38">
        <v>23</v>
      </c>
      <c r="J39" s="36">
        <f t="shared" si="4"/>
        <v>0</v>
      </c>
    </row>
    <row r="40" spans="1:10" ht="19.5" customHeight="1">
      <c r="A40" s="168"/>
      <c r="B40" s="157"/>
      <c r="C40" s="38" t="s">
        <v>11</v>
      </c>
      <c r="D40" s="138">
        <v>50</v>
      </c>
      <c r="E40" s="139"/>
      <c r="F40" s="181"/>
      <c r="G40" s="182"/>
      <c r="H40" s="35">
        <f t="shared" si="5"/>
        <v>0</v>
      </c>
      <c r="I40" s="38">
        <v>23</v>
      </c>
      <c r="J40" s="36">
        <f t="shared" si="4"/>
        <v>0</v>
      </c>
    </row>
    <row r="41" spans="1:10" ht="19.5" customHeight="1" thickBot="1">
      <c r="A41" s="107">
        <v>21</v>
      </c>
      <c r="B41" s="38" t="s">
        <v>33</v>
      </c>
      <c r="C41" s="38" t="s">
        <v>14</v>
      </c>
      <c r="D41" s="160">
        <v>50</v>
      </c>
      <c r="E41" s="161"/>
      <c r="F41" s="181"/>
      <c r="G41" s="182"/>
      <c r="H41" s="35">
        <f>D41*F41</f>
        <v>0</v>
      </c>
      <c r="I41" s="38">
        <v>8</v>
      </c>
      <c r="J41" s="39">
        <f>H41*1.08</f>
        <v>0</v>
      </c>
    </row>
    <row r="42" spans="1:10" ht="19.5" customHeight="1">
      <c r="A42" s="166">
        <v>21</v>
      </c>
      <c r="B42" s="38" t="s">
        <v>70</v>
      </c>
      <c r="C42" s="38" t="s">
        <v>11</v>
      </c>
      <c r="D42" s="138">
        <v>20</v>
      </c>
      <c r="E42" s="139"/>
      <c r="F42" s="181"/>
      <c r="G42" s="182"/>
      <c r="H42" s="35">
        <f>D42*F42</f>
        <v>0</v>
      </c>
      <c r="I42" s="38">
        <v>8</v>
      </c>
      <c r="J42" s="39">
        <f>H42*1.08</f>
        <v>0</v>
      </c>
    </row>
    <row r="43" spans="1:10" ht="19.5" customHeight="1">
      <c r="A43" s="167"/>
      <c r="B43" s="38" t="s">
        <v>71</v>
      </c>
      <c r="C43" s="38" t="s">
        <v>11</v>
      </c>
      <c r="D43" s="138">
        <v>20</v>
      </c>
      <c r="E43" s="139"/>
      <c r="F43" s="181"/>
      <c r="G43" s="182"/>
      <c r="H43" s="35">
        <f>D43*F43</f>
        <v>0</v>
      </c>
      <c r="I43" s="38">
        <v>8</v>
      </c>
      <c r="J43" s="39">
        <f>H43*1.08</f>
        <v>0</v>
      </c>
    </row>
    <row r="44" spans="1:10" ht="25.5" customHeight="1">
      <c r="A44" s="167"/>
      <c r="B44" s="38" t="s">
        <v>72</v>
      </c>
      <c r="C44" s="38" t="s">
        <v>11</v>
      </c>
      <c r="D44" s="138">
        <v>20</v>
      </c>
      <c r="E44" s="139"/>
      <c r="F44" s="181"/>
      <c r="G44" s="182"/>
      <c r="H44" s="35">
        <f>D44*F44</f>
        <v>0</v>
      </c>
      <c r="I44" s="38">
        <v>8</v>
      </c>
      <c r="J44" s="39">
        <f>H44*1.08</f>
        <v>0</v>
      </c>
    </row>
    <row r="45" spans="1:10" ht="19.5" customHeight="1" thickBot="1">
      <c r="A45" s="207"/>
      <c r="B45" s="38" t="s">
        <v>73</v>
      </c>
      <c r="C45" s="38" t="s">
        <v>14</v>
      </c>
      <c r="D45" s="160">
        <v>20</v>
      </c>
      <c r="E45" s="161"/>
      <c r="F45" s="181"/>
      <c r="G45" s="182"/>
      <c r="H45" s="35">
        <f t="shared" si="5"/>
        <v>0</v>
      </c>
      <c r="I45" s="38">
        <v>8</v>
      </c>
      <c r="J45" s="39">
        <f>H45*1.08</f>
        <v>0</v>
      </c>
    </row>
    <row r="46" spans="1:10" ht="13.5" thickBot="1">
      <c r="A46" s="170" t="str">
        <f>'Pakiet VI'!$A$14</f>
        <v>Razem wartość szacunkowa zł</v>
      </c>
      <c r="B46" s="171"/>
      <c r="C46" s="171"/>
      <c r="D46" s="171"/>
      <c r="E46" s="171"/>
      <c r="F46" s="171"/>
      <c r="G46" s="172"/>
      <c r="H46" s="88">
        <f>SUM(H10:H45)</f>
        <v>0</v>
      </c>
      <c r="I46" s="86"/>
      <c r="J46" s="89">
        <f>SUM(J10:J45)</f>
        <v>0</v>
      </c>
    </row>
    <row r="47" spans="1:10" ht="31.5" customHeight="1">
      <c r="A47" s="47"/>
      <c r="B47" s="47"/>
      <c r="C47" s="47"/>
      <c r="D47" s="47"/>
      <c r="E47" s="75"/>
      <c r="F47" s="47"/>
      <c r="G47" s="47"/>
      <c r="H47" s="48"/>
      <c r="I47" s="49"/>
      <c r="J47" s="48"/>
    </row>
    <row r="48" spans="1:10" ht="12.75">
      <c r="A48" s="30"/>
      <c r="B48" s="30"/>
      <c r="C48" s="30"/>
      <c r="D48" s="30"/>
      <c r="H48" s="30"/>
      <c r="I48" s="30"/>
      <c r="J48" s="30"/>
    </row>
    <row r="49" spans="1:10" ht="14.25">
      <c r="A49" s="30" t="s">
        <v>24</v>
      </c>
      <c r="B49" s="30"/>
      <c r="C49" s="30"/>
      <c r="D49" s="30"/>
      <c r="E49" s="50"/>
      <c r="F49" s="71"/>
      <c r="G49" s="71"/>
      <c r="H49" s="30"/>
      <c r="I49" s="51"/>
      <c r="J49" s="30"/>
    </row>
    <row r="50" spans="1:10" ht="29.25" customHeight="1">
      <c r="A50" s="30" t="s">
        <v>25</v>
      </c>
      <c r="B50" s="30"/>
      <c r="C50" s="30"/>
      <c r="D50" s="30"/>
      <c r="E50" s="50"/>
      <c r="F50" s="71"/>
      <c r="G50" s="71"/>
      <c r="H50" s="30"/>
      <c r="I50" s="51"/>
      <c r="J50" s="30"/>
    </row>
    <row r="51" spans="1:10" ht="14.25">
      <c r="A51" s="30"/>
      <c r="B51" s="30"/>
      <c r="C51" s="30"/>
      <c r="D51" s="30"/>
      <c r="E51" s="50"/>
      <c r="F51" s="71"/>
      <c r="G51" s="71"/>
      <c r="H51" s="30"/>
      <c r="I51" s="51"/>
      <c r="J51" s="30"/>
    </row>
    <row r="52" spans="1:10" ht="14.25">
      <c r="A52" s="30" t="s">
        <v>26</v>
      </c>
      <c r="B52" s="30"/>
      <c r="C52" s="30"/>
      <c r="D52" s="30"/>
      <c r="E52" s="50"/>
      <c r="F52" s="71"/>
      <c r="G52" s="71"/>
      <c r="H52" s="30"/>
      <c r="I52" s="51"/>
      <c r="J52" s="30"/>
    </row>
    <row r="53" spans="1:10" ht="30" customHeight="1">
      <c r="A53" s="30" t="s">
        <v>27</v>
      </c>
      <c r="B53" s="30"/>
      <c r="C53" s="30"/>
      <c r="D53" s="30"/>
      <c r="E53" s="50"/>
      <c r="F53" s="71"/>
      <c r="G53" s="71"/>
      <c r="H53" s="30"/>
      <c r="I53" s="51"/>
      <c r="J53" s="30"/>
    </row>
    <row r="54" spans="1:10" ht="14.25">
      <c r="A54" s="30"/>
      <c r="B54" s="30"/>
      <c r="C54" s="30"/>
      <c r="D54" s="30"/>
      <c r="E54" s="50"/>
      <c r="F54" s="71"/>
      <c r="G54" s="71"/>
      <c r="H54" s="30"/>
      <c r="I54" s="51"/>
      <c r="J54" s="30"/>
    </row>
    <row r="55" spans="1:10" ht="12.75">
      <c r="A55" s="30" t="s">
        <v>28</v>
      </c>
      <c r="B55" s="30"/>
      <c r="C55" s="30"/>
      <c r="D55" s="30"/>
      <c r="E55" s="50"/>
      <c r="F55" s="71"/>
      <c r="G55" s="71"/>
      <c r="H55" s="30"/>
      <c r="I55" s="30"/>
      <c r="J55" s="30"/>
    </row>
    <row r="56" spans="1:10" ht="12.75">
      <c r="A56" s="30" t="s">
        <v>25</v>
      </c>
      <c r="B56" s="30"/>
      <c r="C56" s="30"/>
      <c r="D56" s="30"/>
      <c r="H56" s="30"/>
      <c r="I56" s="30"/>
      <c r="J56" s="30"/>
    </row>
    <row r="57" spans="1:10" ht="12.75">
      <c r="A57" s="30"/>
      <c r="B57" s="30"/>
      <c r="C57" s="30"/>
      <c r="D57" s="30"/>
      <c r="H57" s="30"/>
      <c r="I57" s="30"/>
      <c r="J57" s="30"/>
    </row>
    <row r="58" spans="1:10" ht="12.75">
      <c r="A58" s="30"/>
      <c r="B58" s="30"/>
      <c r="C58" s="30"/>
      <c r="D58" s="30"/>
      <c r="H58" s="30"/>
      <c r="I58" s="30"/>
      <c r="J58" s="30"/>
    </row>
    <row r="59" spans="1:10" ht="14.25">
      <c r="A59" s="51" t="s">
        <v>29</v>
      </c>
      <c r="B59" s="30"/>
      <c r="C59" s="30"/>
      <c r="D59" s="30"/>
      <c r="H59" s="30"/>
      <c r="I59" s="30"/>
      <c r="J59" s="30"/>
    </row>
  </sheetData>
  <sheetProtection/>
  <mergeCells count="76">
    <mergeCell ref="D44:E44"/>
    <mergeCell ref="F44:G44"/>
    <mergeCell ref="A42:A45"/>
    <mergeCell ref="D41:E41"/>
    <mergeCell ref="F41:G41"/>
    <mergeCell ref="D42:E42"/>
    <mergeCell ref="F42:G42"/>
    <mergeCell ref="D43:E43"/>
    <mergeCell ref="F43:G43"/>
    <mergeCell ref="D45:E45"/>
    <mergeCell ref="F45:G45"/>
    <mergeCell ref="A46:G46"/>
    <mergeCell ref="F24:G24"/>
    <mergeCell ref="F34:G34"/>
    <mergeCell ref="A37:A40"/>
    <mergeCell ref="B37:B40"/>
    <mergeCell ref="D37:E37"/>
    <mergeCell ref="F37:G37"/>
    <mergeCell ref="A35:A36"/>
    <mergeCell ref="B35:B36"/>
    <mergeCell ref="D35:E35"/>
    <mergeCell ref="F35:G35"/>
    <mergeCell ref="D36:E36"/>
    <mergeCell ref="F36:G36"/>
    <mergeCell ref="D33:E33"/>
    <mergeCell ref="F33:G33"/>
    <mergeCell ref="F40:G40"/>
    <mergeCell ref="D34:E34"/>
    <mergeCell ref="D38:E38"/>
    <mergeCell ref="F38:G38"/>
    <mergeCell ref="F39:G39"/>
    <mergeCell ref="D39:E39"/>
    <mergeCell ref="D40:E40"/>
    <mergeCell ref="A29:A31"/>
    <mergeCell ref="B29:B31"/>
    <mergeCell ref="D29:E29"/>
    <mergeCell ref="F29:G29"/>
    <mergeCell ref="D30:E30"/>
    <mergeCell ref="F30:G30"/>
    <mergeCell ref="D31:E31"/>
    <mergeCell ref="F31:G31"/>
    <mergeCell ref="A25:A26"/>
    <mergeCell ref="B25:B26"/>
    <mergeCell ref="D25:E25"/>
    <mergeCell ref="D22:E22"/>
    <mergeCell ref="F22:G22"/>
    <mergeCell ref="D23:E23"/>
    <mergeCell ref="F23:G23"/>
    <mergeCell ref="F25:G25"/>
    <mergeCell ref="D26:E26"/>
    <mergeCell ref="F26:G26"/>
    <mergeCell ref="F20:G20"/>
    <mergeCell ref="F7:H7"/>
    <mergeCell ref="F10:F17"/>
    <mergeCell ref="D18:E18"/>
    <mergeCell ref="F18:G18"/>
    <mergeCell ref="D24:E24"/>
    <mergeCell ref="D21:E21"/>
    <mergeCell ref="F21:G21"/>
    <mergeCell ref="A1:I1"/>
    <mergeCell ref="B2:I2"/>
    <mergeCell ref="B4:I4"/>
    <mergeCell ref="B5:I5"/>
    <mergeCell ref="D32:E32"/>
    <mergeCell ref="F32:G32"/>
    <mergeCell ref="I27:I28"/>
    <mergeCell ref="D19:E19"/>
    <mergeCell ref="F19:G19"/>
    <mergeCell ref="D20:E20"/>
    <mergeCell ref="J27:J28"/>
    <mergeCell ref="B27:B28"/>
    <mergeCell ref="A27:A28"/>
    <mergeCell ref="C27:C28"/>
    <mergeCell ref="F27:G28"/>
    <mergeCell ref="D27:E28"/>
    <mergeCell ref="H27:H2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A14" sqref="A14:E14"/>
    </sheetView>
  </sheetViews>
  <sheetFormatPr defaultColWidth="9.140625" defaultRowHeight="12.75"/>
  <cols>
    <col min="2" max="3" width="29.140625" style="0" customWidth="1"/>
    <col min="4" max="4" width="11.421875" style="0" customWidth="1"/>
    <col min="5" max="5" width="13.28125" style="69" customWidth="1"/>
    <col min="6" max="6" width="20.421875" style="0" customWidth="1"/>
    <col min="7" max="7" width="7.57421875" style="0" customWidth="1"/>
    <col min="8" max="8" width="16.57421875" style="0" customWidth="1"/>
  </cols>
  <sheetData>
    <row r="1" spans="1:9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</row>
    <row r="2" spans="2:7" ht="15.75">
      <c r="B2" s="135" t="s">
        <v>59</v>
      </c>
      <c r="C2" s="135"/>
      <c r="D2" s="135"/>
      <c r="E2" s="135"/>
      <c r="F2" s="135"/>
      <c r="G2" s="135"/>
    </row>
    <row r="4" spans="2:7" ht="14.25">
      <c r="B4" s="120" t="s">
        <v>0</v>
      </c>
      <c r="C4" s="120"/>
      <c r="D4" s="120"/>
      <c r="E4" s="120"/>
      <c r="F4" s="120"/>
      <c r="G4" s="120"/>
    </row>
    <row r="5" spans="2:7" ht="14.25">
      <c r="B5" s="120" t="s">
        <v>1</v>
      </c>
      <c r="C5" s="120"/>
      <c r="D5" s="120"/>
      <c r="E5" s="120"/>
      <c r="F5" s="120"/>
      <c r="G5" s="120"/>
    </row>
    <row r="6" ht="22.5" customHeight="1"/>
    <row r="7" spans="2:6" s="1" customFormat="1" ht="66">
      <c r="B7" s="70" t="s">
        <v>86</v>
      </c>
      <c r="E7" s="121"/>
      <c r="F7" s="121"/>
    </row>
    <row r="8" s="1" customFormat="1" ht="13.5" thickBot="1">
      <c r="E8" s="70"/>
    </row>
    <row r="9" spans="1:8" s="1" customFormat="1" ht="48" customHeight="1" thickBot="1">
      <c r="A9" s="17" t="s">
        <v>2</v>
      </c>
      <c r="B9" s="18" t="s">
        <v>3</v>
      </c>
      <c r="C9" s="18" t="s">
        <v>4</v>
      </c>
      <c r="D9" s="19" t="s">
        <v>57</v>
      </c>
      <c r="E9" s="90" t="s">
        <v>5</v>
      </c>
      <c r="F9" s="19" t="s">
        <v>6</v>
      </c>
      <c r="G9" s="18" t="s">
        <v>7</v>
      </c>
      <c r="H9" s="20" t="s">
        <v>8</v>
      </c>
    </row>
    <row r="10" spans="1:8" s="1" customFormat="1" ht="16.5" customHeight="1" thickBot="1">
      <c r="A10" s="21"/>
      <c r="B10" s="24"/>
      <c r="C10" s="24"/>
      <c r="D10" s="22"/>
      <c r="E10" s="91"/>
      <c r="F10" s="22"/>
      <c r="G10" s="22"/>
      <c r="H10" s="23"/>
    </row>
    <row r="11" spans="1:8" s="1" customFormat="1" ht="33" customHeight="1">
      <c r="A11" s="2">
        <v>1</v>
      </c>
      <c r="B11" s="38" t="s">
        <v>58</v>
      </c>
      <c r="C11" s="4" t="s">
        <v>19</v>
      </c>
      <c r="D11" s="114">
        <v>22900</v>
      </c>
      <c r="E11" s="55"/>
      <c r="F11" s="6">
        <f>ROUND(D11*E11,2)</f>
        <v>0</v>
      </c>
      <c r="G11" s="3">
        <v>23</v>
      </c>
      <c r="H11" s="7">
        <f>F11*1.23</f>
        <v>0</v>
      </c>
    </row>
    <row r="12" spans="1:8" s="1" customFormat="1" ht="33" customHeight="1">
      <c r="A12" s="2">
        <v>2</v>
      </c>
      <c r="B12" s="4" t="s">
        <v>30</v>
      </c>
      <c r="C12" s="4" t="s">
        <v>19</v>
      </c>
      <c r="D12" s="114">
        <v>16845</v>
      </c>
      <c r="E12" s="55"/>
      <c r="F12" s="6">
        <f>ROUND(D12*E12,2)</f>
        <v>0</v>
      </c>
      <c r="G12" s="3">
        <v>23</v>
      </c>
      <c r="H12" s="7">
        <f>F12*1.23</f>
        <v>0</v>
      </c>
    </row>
    <row r="13" spans="1:8" s="1" customFormat="1" ht="33" customHeight="1">
      <c r="A13" s="2">
        <v>3</v>
      </c>
      <c r="B13" s="4" t="s">
        <v>79</v>
      </c>
      <c r="C13" s="4" t="s">
        <v>19</v>
      </c>
      <c r="D13" s="114">
        <v>1500</v>
      </c>
      <c r="E13" s="55"/>
      <c r="F13" s="6">
        <f>ROUND(D13*E13,2)</f>
        <v>0</v>
      </c>
      <c r="G13" s="3">
        <v>23</v>
      </c>
      <c r="H13" s="7">
        <f>F13*1.23</f>
        <v>0</v>
      </c>
    </row>
    <row r="14" spans="1:8" s="69" customFormat="1" ht="25.5" customHeight="1" thickBot="1">
      <c r="A14" s="208" t="s">
        <v>23</v>
      </c>
      <c r="B14" s="209"/>
      <c r="C14" s="209"/>
      <c r="D14" s="209"/>
      <c r="E14" s="210"/>
      <c r="F14" s="93">
        <f>SUM(F11:F13)</f>
        <v>0</v>
      </c>
      <c r="G14" s="94"/>
      <c r="H14" s="95">
        <f>SUM(H11:H13)</f>
        <v>0</v>
      </c>
    </row>
    <row r="15" spans="1:8" ht="12.75">
      <c r="A15" s="8"/>
      <c r="B15" s="8"/>
      <c r="C15" s="8"/>
      <c r="D15" s="8"/>
      <c r="E15" s="8"/>
      <c r="F15" s="9"/>
      <c r="G15" s="10"/>
      <c r="H15" s="9"/>
    </row>
    <row r="17" spans="1:7" ht="13.5">
      <c r="A17" s="11" t="s">
        <v>24</v>
      </c>
      <c r="D17" s="12"/>
      <c r="E17" s="92"/>
      <c r="F17" s="11"/>
      <c r="G17" s="13"/>
    </row>
    <row r="18" spans="1:7" ht="31.5" customHeight="1">
      <c r="A18" s="11" t="s">
        <v>25</v>
      </c>
      <c r="D18" s="12"/>
      <c r="E18" s="92"/>
      <c r="F18" s="11"/>
      <c r="G18" s="13"/>
    </row>
    <row r="19" spans="1:7" ht="13.5">
      <c r="A19" s="11"/>
      <c r="D19" s="12"/>
      <c r="E19" s="92"/>
      <c r="F19" s="11"/>
      <c r="G19" s="13"/>
    </row>
    <row r="20" spans="1:7" ht="13.5">
      <c r="A20" s="11" t="s">
        <v>26</v>
      </c>
      <c r="D20" s="12"/>
      <c r="E20" s="92"/>
      <c r="F20" s="11"/>
      <c r="G20" s="13"/>
    </row>
    <row r="21" spans="1:7" ht="29.25" customHeight="1">
      <c r="A21" s="11" t="s">
        <v>27</v>
      </c>
      <c r="D21" s="12"/>
      <c r="E21" s="92"/>
      <c r="F21" s="11"/>
      <c r="G21" s="13"/>
    </row>
    <row r="22" spans="1:7" ht="13.5">
      <c r="A22" s="11"/>
      <c r="D22" s="12"/>
      <c r="E22" s="92"/>
      <c r="F22" s="11"/>
      <c r="G22" s="13"/>
    </row>
    <row r="23" spans="1:6" ht="12.75">
      <c r="A23" s="11" t="s">
        <v>28</v>
      </c>
      <c r="D23" s="12"/>
      <c r="E23" s="92"/>
      <c r="F23" s="11"/>
    </row>
    <row r="24" spans="1:6" ht="30" customHeight="1">
      <c r="A24" s="11" t="s">
        <v>25</v>
      </c>
      <c r="F24" s="11"/>
    </row>
    <row r="25" ht="12.75">
      <c r="F25" s="11"/>
    </row>
    <row r="26" ht="12.75">
      <c r="F26" s="11"/>
    </row>
    <row r="27" spans="1:6" ht="13.5">
      <c r="A27" s="13" t="s">
        <v>29</v>
      </c>
      <c r="F27" s="11"/>
    </row>
    <row r="28" ht="12.75">
      <c r="F28" s="11"/>
    </row>
  </sheetData>
  <sheetProtection/>
  <mergeCells count="6">
    <mergeCell ref="A1:I1"/>
    <mergeCell ref="A14:E14"/>
    <mergeCell ref="E7:F7"/>
    <mergeCell ref="B2:G2"/>
    <mergeCell ref="B4:G4"/>
    <mergeCell ref="B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F29" sqref="F29"/>
    </sheetView>
  </sheetViews>
  <sheetFormatPr defaultColWidth="9.140625" defaultRowHeight="12.75"/>
  <cols>
    <col min="1" max="1" width="6.7109375" style="0" customWidth="1"/>
    <col min="2" max="2" width="29.140625" style="0" customWidth="1"/>
    <col min="3" max="3" width="9.140625" style="0" customWidth="1"/>
    <col min="4" max="4" width="9.28125" style="0" customWidth="1"/>
    <col min="5" max="5" width="11.140625" style="0" customWidth="1"/>
    <col min="6" max="6" width="13.28125" style="0" customWidth="1"/>
    <col min="7" max="7" width="9.57421875" style="0" customWidth="1"/>
    <col min="8" max="8" width="13.28125" style="0" customWidth="1"/>
  </cols>
  <sheetData>
    <row r="1" spans="1:9" ht="12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</row>
    <row r="2" spans="2:7" ht="15.75">
      <c r="B2" s="135" t="s">
        <v>59</v>
      </c>
      <c r="C2" s="135"/>
      <c r="D2" s="135"/>
      <c r="E2" s="135"/>
      <c r="F2" s="135"/>
      <c r="G2" s="135"/>
    </row>
    <row r="3" ht="12.75">
      <c r="E3" s="69"/>
    </row>
    <row r="4" spans="2:7" ht="14.25">
      <c r="B4" s="120" t="s">
        <v>0</v>
      </c>
      <c r="C4" s="120"/>
      <c r="D4" s="120"/>
      <c r="E4" s="120"/>
      <c r="F4" s="120"/>
      <c r="G4" s="120"/>
    </row>
    <row r="5" spans="2:7" ht="14.25">
      <c r="B5" s="120" t="s">
        <v>1</v>
      </c>
      <c r="C5" s="120"/>
      <c r="D5" s="120"/>
      <c r="E5" s="120"/>
      <c r="F5" s="120"/>
      <c r="G5" s="120"/>
    </row>
    <row r="6" ht="12.75">
      <c r="E6" s="69"/>
    </row>
    <row r="7" spans="1:9" ht="39">
      <c r="A7" s="1"/>
      <c r="B7" s="70" t="s">
        <v>87</v>
      </c>
      <c r="C7" s="1"/>
      <c r="D7" s="1"/>
      <c r="E7" s="121"/>
      <c r="F7" s="121"/>
      <c r="G7" s="1"/>
      <c r="H7" s="1"/>
      <c r="I7" s="1"/>
    </row>
    <row r="8" spans="1:9" ht="13.5" thickBot="1">
      <c r="A8" s="1"/>
      <c r="B8" s="1"/>
      <c r="C8" s="1"/>
      <c r="D8" s="1"/>
      <c r="E8" s="70"/>
      <c r="F8" s="1"/>
      <c r="G8" s="1"/>
      <c r="H8" s="1"/>
      <c r="I8" s="1"/>
    </row>
    <row r="9" spans="1:9" ht="27" thickBot="1">
      <c r="A9" s="17" t="s">
        <v>2</v>
      </c>
      <c r="B9" s="18" t="s">
        <v>3</v>
      </c>
      <c r="C9" s="18" t="s">
        <v>4</v>
      </c>
      <c r="D9" s="19" t="s">
        <v>57</v>
      </c>
      <c r="E9" s="90" t="s">
        <v>77</v>
      </c>
      <c r="F9" s="19" t="s">
        <v>6</v>
      </c>
      <c r="G9" s="18" t="s">
        <v>7</v>
      </c>
      <c r="H9" s="20" t="s">
        <v>8</v>
      </c>
      <c r="I9" s="1"/>
    </row>
    <row r="10" spans="1:9" ht="13.5" thickBot="1">
      <c r="A10" s="21"/>
      <c r="B10" s="112"/>
      <c r="C10" s="24"/>
      <c r="D10" s="22"/>
      <c r="E10" s="91"/>
      <c r="F10" s="22"/>
      <c r="G10" s="22"/>
      <c r="H10" s="23"/>
      <c r="I10" s="1"/>
    </row>
    <row r="11" spans="1:9" ht="28.5" customHeight="1">
      <c r="A11" s="111">
        <v>1</v>
      </c>
      <c r="B11" s="14" t="s">
        <v>37</v>
      </c>
      <c r="C11" s="52" t="s">
        <v>10</v>
      </c>
      <c r="D11" s="115">
        <v>2.73</v>
      </c>
      <c r="E11" s="55"/>
      <c r="F11" s="6">
        <f aca="true" t="shared" si="0" ref="F11:F21">ROUND(D11*E11,2)</f>
        <v>0</v>
      </c>
      <c r="G11" s="3">
        <v>8</v>
      </c>
      <c r="H11" s="7">
        <f>F11*1.08</f>
        <v>0</v>
      </c>
      <c r="I11" s="1"/>
    </row>
    <row r="12" spans="1:9" ht="28.5" customHeight="1">
      <c r="A12" s="111">
        <v>2</v>
      </c>
      <c r="B12" s="4" t="s">
        <v>39</v>
      </c>
      <c r="C12" s="52" t="s">
        <v>10</v>
      </c>
      <c r="D12" s="115">
        <v>4.79</v>
      </c>
      <c r="E12" s="55"/>
      <c r="F12" s="6">
        <f>ROUND(D12*E12,2)</f>
        <v>0</v>
      </c>
      <c r="G12" s="3">
        <v>8</v>
      </c>
      <c r="H12" s="7">
        <f>F12*1.08</f>
        <v>0</v>
      </c>
      <c r="I12" s="1"/>
    </row>
    <row r="13" spans="1:9" ht="32.25" customHeight="1">
      <c r="A13" s="111">
        <v>3</v>
      </c>
      <c r="B13" s="38" t="s">
        <v>38</v>
      </c>
      <c r="C13" s="52" t="s">
        <v>10</v>
      </c>
      <c r="D13" s="115">
        <v>14.44</v>
      </c>
      <c r="E13" s="55"/>
      <c r="F13" s="6">
        <f t="shared" si="0"/>
        <v>0</v>
      </c>
      <c r="G13" s="3">
        <v>8</v>
      </c>
      <c r="H13" s="7">
        <f aca="true" t="shared" si="1" ref="H13:H21">F13*1.08</f>
        <v>0</v>
      </c>
      <c r="I13" s="1"/>
    </row>
    <row r="14" spans="1:9" ht="47.25" customHeight="1">
      <c r="A14" s="111">
        <v>4</v>
      </c>
      <c r="B14" s="113" t="s">
        <v>74</v>
      </c>
      <c r="C14" s="52" t="s">
        <v>9</v>
      </c>
      <c r="D14" s="114">
        <v>5420</v>
      </c>
      <c r="E14" s="55"/>
      <c r="F14" s="6">
        <f t="shared" si="0"/>
        <v>0</v>
      </c>
      <c r="G14" s="3">
        <v>8</v>
      </c>
      <c r="H14" s="7">
        <f t="shared" si="1"/>
        <v>0</v>
      </c>
      <c r="I14" s="1"/>
    </row>
    <row r="15" spans="1:9" ht="51" customHeight="1">
      <c r="A15" s="111">
        <v>5</v>
      </c>
      <c r="B15" s="113" t="s">
        <v>80</v>
      </c>
      <c r="C15" s="52" t="s">
        <v>9</v>
      </c>
      <c r="D15" s="114">
        <v>755</v>
      </c>
      <c r="E15" s="55"/>
      <c r="F15" s="6">
        <f t="shared" si="0"/>
        <v>0</v>
      </c>
      <c r="G15" s="3">
        <v>8</v>
      </c>
      <c r="H15" s="7">
        <f t="shared" si="1"/>
        <v>0</v>
      </c>
      <c r="I15" s="1"/>
    </row>
    <row r="16" spans="1:9" ht="57.75" customHeight="1">
      <c r="A16" s="111">
        <v>6</v>
      </c>
      <c r="B16" s="113" t="s">
        <v>81</v>
      </c>
      <c r="C16" s="52" t="s">
        <v>9</v>
      </c>
      <c r="D16" s="114">
        <v>828</v>
      </c>
      <c r="E16" s="55"/>
      <c r="F16" s="6">
        <f>ROUND(D16*E16,2)</f>
        <v>0</v>
      </c>
      <c r="G16" s="3">
        <v>8</v>
      </c>
      <c r="H16" s="7">
        <f>F16*1.08</f>
        <v>0</v>
      </c>
      <c r="I16" s="1"/>
    </row>
    <row r="17" spans="1:9" ht="49.5" customHeight="1">
      <c r="A17" s="111">
        <v>7</v>
      </c>
      <c r="B17" s="113" t="s">
        <v>82</v>
      </c>
      <c r="C17" s="52" t="s">
        <v>9</v>
      </c>
      <c r="D17" s="114">
        <v>315</v>
      </c>
      <c r="E17" s="55"/>
      <c r="F17" s="6">
        <f t="shared" si="0"/>
        <v>0</v>
      </c>
      <c r="G17" s="3">
        <v>8</v>
      </c>
      <c r="H17" s="7">
        <f t="shared" si="1"/>
        <v>0</v>
      </c>
      <c r="I17" s="1"/>
    </row>
    <row r="18" spans="1:9" ht="49.5" customHeight="1">
      <c r="A18" s="111">
        <v>8</v>
      </c>
      <c r="B18" s="113" t="s">
        <v>75</v>
      </c>
      <c r="C18" s="52" t="s">
        <v>9</v>
      </c>
      <c r="D18" s="114">
        <v>6174</v>
      </c>
      <c r="E18" s="55"/>
      <c r="F18" s="6">
        <f t="shared" si="0"/>
        <v>0</v>
      </c>
      <c r="G18" s="3">
        <v>8</v>
      </c>
      <c r="H18" s="7">
        <f t="shared" si="1"/>
        <v>0</v>
      </c>
      <c r="I18" s="1"/>
    </row>
    <row r="19" spans="1:9" ht="49.5" customHeight="1">
      <c r="A19" s="111">
        <v>9</v>
      </c>
      <c r="B19" s="113" t="s">
        <v>76</v>
      </c>
      <c r="C19" s="52" t="s">
        <v>9</v>
      </c>
      <c r="D19" s="114">
        <v>1143</v>
      </c>
      <c r="E19" s="55"/>
      <c r="F19" s="6">
        <f t="shared" si="0"/>
        <v>0</v>
      </c>
      <c r="G19" s="3">
        <v>8</v>
      </c>
      <c r="H19" s="7">
        <f t="shared" si="1"/>
        <v>0</v>
      </c>
      <c r="I19" s="1"/>
    </row>
    <row r="20" spans="1:9" ht="31.5" customHeight="1">
      <c r="A20" s="111">
        <v>10</v>
      </c>
      <c r="B20" s="38" t="s">
        <v>90</v>
      </c>
      <c r="C20" s="52" t="s">
        <v>14</v>
      </c>
      <c r="D20" s="114">
        <v>10</v>
      </c>
      <c r="E20" s="55"/>
      <c r="F20" s="6">
        <f t="shared" si="0"/>
        <v>0</v>
      </c>
      <c r="G20" s="3">
        <v>8</v>
      </c>
      <c r="H20" s="7">
        <f t="shared" si="1"/>
        <v>0</v>
      </c>
      <c r="I20" s="1"/>
    </row>
    <row r="21" spans="1:9" ht="12.75">
      <c r="A21" s="111">
        <v>11</v>
      </c>
      <c r="B21" s="38" t="s">
        <v>91</v>
      </c>
      <c r="C21" s="52" t="s">
        <v>11</v>
      </c>
      <c r="D21" s="114">
        <v>10</v>
      </c>
      <c r="E21" s="55"/>
      <c r="F21" s="6">
        <f t="shared" si="0"/>
        <v>0</v>
      </c>
      <c r="G21" s="3">
        <v>8</v>
      </c>
      <c r="H21" s="7">
        <f t="shared" si="1"/>
        <v>0</v>
      </c>
      <c r="I21" s="1"/>
    </row>
    <row r="22" spans="1:9" ht="13.5" thickBot="1">
      <c r="A22" s="208" t="s">
        <v>23</v>
      </c>
      <c r="B22" s="209"/>
      <c r="C22" s="209"/>
      <c r="D22" s="209"/>
      <c r="E22" s="210"/>
      <c r="F22" s="93">
        <f>SUM(F11:F21)</f>
        <v>0</v>
      </c>
      <c r="G22" s="94"/>
      <c r="H22" s="95">
        <f>SUM(H11:H21)</f>
        <v>0</v>
      </c>
      <c r="I22" s="69"/>
    </row>
    <row r="23" spans="1:8" ht="12.75">
      <c r="A23" s="8"/>
      <c r="B23" s="8"/>
      <c r="C23" s="8"/>
      <c r="D23" s="8"/>
      <c r="E23" s="8"/>
      <c r="F23" s="9"/>
      <c r="G23" s="10"/>
      <c r="H23" s="9"/>
    </row>
    <row r="24" ht="12.75">
      <c r="E24" s="69"/>
    </row>
    <row r="25" spans="1:7" ht="13.5">
      <c r="A25" s="11" t="s">
        <v>24</v>
      </c>
      <c r="D25" s="12"/>
      <c r="E25" s="92"/>
      <c r="F25" s="11"/>
      <c r="G25" s="13"/>
    </row>
    <row r="26" spans="1:7" ht="13.5">
      <c r="A26" s="11" t="s">
        <v>25</v>
      </c>
      <c r="D26" s="12"/>
      <c r="E26" s="92"/>
      <c r="F26" s="11"/>
      <c r="G26" s="13"/>
    </row>
    <row r="27" spans="1:7" ht="13.5">
      <c r="A27" s="11"/>
      <c r="D27" s="12"/>
      <c r="E27" s="92"/>
      <c r="F27" s="11"/>
      <c r="G27" s="13"/>
    </row>
    <row r="28" spans="1:7" ht="13.5">
      <c r="A28" s="11" t="s">
        <v>26</v>
      </c>
      <c r="D28" s="12"/>
      <c r="E28" s="92"/>
      <c r="F28" s="11"/>
      <c r="G28" s="13"/>
    </row>
    <row r="29" spans="1:7" ht="13.5">
      <c r="A29" s="11" t="s">
        <v>27</v>
      </c>
      <c r="D29" s="12"/>
      <c r="E29" s="92"/>
      <c r="F29" s="11"/>
      <c r="G29" s="13"/>
    </row>
    <row r="30" spans="1:7" ht="13.5">
      <c r="A30" s="11"/>
      <c r="D30" s="12"/>
      <c r="E30" s="92"/>
      <c r="F30" s="11"/>
      <c r="G30" s="13"/>
    </row>
    <row r="31" spans="1:6" ht="12.75">
      <c r="A31" s="11" t="s">
        <v>28</v>
      </c>
      <c r="D31" s="12"/>
      <c r="E31" s="92"/>
      <c r="F31" s="11"/>
    </row>
    <row r="32" spans="1:6" ht="12.75">
      <c r="A32" s="11" t="s">
        <v>25</v>
      </c>
      <c r="E32" s="69"/>
      <c r="F32" s="11"/>
    </row>
    <row r="33" spans="5:6" ht="12.75">
      <c r="E33" s="69"/>
      <c r="F33" s="11"/>
    </row>
    <row r="34" spans="5:6" ht="12.75">
      <c r="E34" s="69"/>
      <c r="F34" s="11"/>
    </row>
    <row r="35" spans="1:6" ht="13.5">
      <c r="A35" s="13" t="s">
        <v>29</v>
      </c>
      <c r="E35" s="69"/>
      <c r="F35" s="11"/>
    </row>
    <row r="36" spans="5:6" ht="12.75">
      <c r="E36" s="69"/>
      <c r="F36" s="11"/>
    </row>
    <row r="37" ht="12.75">
      <c r="E37" s="69"/>
    </row>
    <row r="38" ht="12.75">
      <c r="E38" s="69"/>
    </row>
    <row r="39" ht="12.75">
      <c r="E39" s="69"/>
    </row>
    <row r="40" ht="12.75">
      <c r="E40" s="69"/>
    </row>
    <row r="41" ht="12.75">
      <c r="E41" s="69"/>
    </row>
    <row r="42" ht="12.75">
      <c r="E42" s="69"/>
    </row>
    <row r="43" ht="12.75">
      <c r="E43" s="69"/>
    </row>
    <row r="44" ht="12.75">
      <c r="E44" s="69"/>
    </row>
    <row r="45" ht="12.75">
      <c r="E45" s="69"/>
    </row>
    <row r="46" ht="12.75">
      <c r="E46" s="69"/>
    </row>
    <row r="47" ht="12.75">
      <c r="E47" s="69"/>
    </row>
    <row r="48" ht="12.75">
      <c r="E48" s="69"/>
    </row>
    <row r="49" ht="12.75">
      <c r="E49" s="69"/>
    </row>
    <row r="50" ht="12.75">
      <c r="E50" s="69"/>
    </row>
    <row r="51" ht="12.75">
      <c r="E51" s="69"/>
    </row>
    <row r="52" ht="12.75">
      <c r="E52" s="69"/>
    </row>
    <row r="53" ht="12.75">
      <c r="E53" s="69"/>
    </row>
    <row r="54" ht="12.75">
      <c r="E54" s="69"/>
    </row>
    <row r="55" ht="12.75">
      <c r="E55" s="69"/>
    </row>
    <row r="56" ht="12.75">
      <c r="E56" s="69"/>
    </row>
    <row r="57" ht="12.75">
      <c r="E57" s="69"/>
    </row>
    <row r="58" ht="12.75">
      <c r="E58" s="69"/>
    </row>
    <row r="59" ht="12.75">
      <c r="E59" s="69"/>
    </row>
    <row r="60" ht="12.75">
      <c r="E60" s="69"/>
    </row>
    <row r="61" ht="12.75">
      <c r="E61" s="69"/>
    </row>
    <row r="62" ht="12.75">
      <c r="E62" s="69"/>
    </row>
    <row r="63" ht="12.75">
      <c r="E63" s="69"/>
    </row>
    <row r="64" ht="12.75"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69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  <row r="95" ht="12.75">
      <c r="E95" s="69"/>
    </row>
    <row r="96" ht="12.75">
      <c r="E96" s="69"/>
    </row>
    <row r="97" ht="12.75">
      <c r="E97" s="69"/>
    </row>
    <row r="98" ht="12.75">
      <c r="E98" s="69"/>
    </row>
    <row r="99" ht="12.75">
      <c r="E99" s="69"/>
    </row>
    <row r="100" ht="12.75">
      <c r="E100" s="69"/>
    </row>
    <row r="101" ht="12.75">
      <c r="E101" s="69"/>
    </row>
    <row r="102" ht="12.75">
      <c r="E102" s="69"/>
    </row>
    <row r="103" ht="12.75">
      <c r="E103" s="69"/>
    </row>
    <row r="104" ht="12.75">
      <c r="E104" s="69"/>
    </row>
    <row r="105" ht="12.75">
      <c r="E105" s="69"/>
    </row>
    <row r="106" ht="12.75">
      <c r="E106" s="69"/>
    </row>
    <row r="107" ht="12.75">
      <c r="E107" s="69"/>
    </row>
    <row r="108" ht="12.75">
      <c r="E108" s="69"/>
    </row>
    <row r="109" ht="12.75">
      <c r="E109" s="69"/>
    </row>
    <row r="110" ht="12.75">
      <c r="E110" s="69"/>
    </row>
    <row r="111" ht="12.75">
      <c r="E111" s="69"/>
    </row>
    <row r="112" ht="12.75">
      <c r="E112" s="69"/>
    </row>
    <row r="113" ht="12.75">
      <c r="E113" s="69"/>
    </row>
    <row r="114" ht="12.75">
      <c r="E114" s="69"/>
    </row>
    <row r="115" ht="12.75">
      <c r="E115" s="69"/>
    </row>
    <row r="116" ht="12.75">
      <c r="E116" s="69"/>
    </row>
    <row r="117" ht="12.75">
      <c r="E117" s="69"/>
    </row>
    <row r="118" ht="12.75">
      <c r="E118" s="69"/>
    </row>
    <row r="119" ht="12.75">
      <c r="E119" s="69"/>
    </row>
    <row r="120" ht="12.75">
      <c r="E120" s="69"/>
    </row>
    <row r="121" ht="12.75">
      <c r="E121" s="69"/>
    </row>
    <row r="122" ht="12.75">
      <c r="E122" s="69"/>
    </row>
    <row r="123" ht="12.75">
      <c r="E123" s="69"/>
    </row>
    <row r="124" ht="12.75">
      <c r="E124" s="69"/>
    </row>
    <row r="125" ht="12.75">
      <c r="E125" s="69"/>
    </row>
    <row r="126" ht="12.75">
      <c r="E126" s="69"/>
    </row>
    <row r="127" ht="12.75">
      <c r="E127" s="69"/>
    </row>
    <row r="128" ht="12.75">
      <c r="E128" s="69"/>
    </row>
    <row r="129" ht="12.75">
      <c r="E129" s="69"/>
    </row>
    <row r="130" ht="12.75">
      <c r="E130" s="69"/>
    </row>
  </sheetData>
  <sheetProtection/>
  <mergeCells count="6">
    <mergeCell ref="A1:I1"/>
    <mergeCell ref="B2:G2"/>
    <mergeCell ref="B4:G4"/>
    <mergeCell ref="B5:G5"/>
    <mergeCell ref="E7:F7"/>
    <mergeCell ref="A22:E2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 USR2</dc:creator>
  <cp:keywords/>
  <dc:description/>
  <cp:lastModifiedBy>Dell</cp:lastModifiedBy>
  <cp:lastPrinted>2023-11-07T11:43:25Z</cp:lastPrinted>
  <dcterms:created xsi:type="dcterms:W3CDTF">2011-10-26T13:20:18Z</dcterms:created>
  <dcterms:modified xsi:type="dcterms:W3CDTF">2023-11-09T11:14:53Z</dcterms:modified>
  <cp:category/>
  <cp:version/>
  <cp:contentType/>
  <cp:contentStatus/>
</cp:coreProperties>
</file>