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tabRatio="500" activeTab="0"/>
  </bookViews>
  <sheets>
    <sheet name="informacje ogólne" sheetId="1" r:id="rId1"/>
    <sheet name="budynki" sheetId="2" r:id="rId2"/>
    <sheet name="elektronika" sheetId="3" r:id="rId3"/>
    <sheet name="szkody" sheetId="4" r:id="rId4"/>
    <sheet name="środki trwałe" sheetId="5" r:id="rId5"/>
    <sheet name="lokalizacje" sheetId="6" r:id="rId6"/>
    <sheet name="pojazdy" sheetId="7" r:id="rId7"/>
  </sheets>
  <definedNames>
    <definedName name="Excel_BuiltIn__FilterDatabase" localSheetId="2">'elektronika'!$A$5:$IT$5</definedName>
    <definedName name="Excel_BuiltIn_Print_Area" localSheetId="1">'budynki'!$A$1:$Z$117</definedName>
    <definedName name="Excel_BuiltIn_Print_Area" localSheetId="2">'elektronika'!$A$1:$D$487</definedName>
    <definedName name="_xlnm.Print_Area" localSheetId="1">'budynki'!$A$1:$Z$117</definedName>
    <definedName name="_xlnm.Print_Area" localSheetId="2">'elektronika'!$A$1:$D$487</definedName>
  </definedNames>
  <calcPr fullCalcOnLoad="1"/>
</workbook>
</file>

<file path=xl/sharedStrings.xml><?xml version="1.0" encoding="utf-8"?>
<sst xmlns="http://schemas.openxmlformats.org/spreadsheetml/2006/main" count="2576" uniqueCount="1065">
  <si>
    <t>Tabela nr 1 - Informacje ogólne do oceny ryzyka w Powiecie Lipskim</t>
  </si>
  <si>
    <t>Powiat Lipski</t>
  </si>
  <si>
    <t>ul. Rynek 1, 27-300 Lipsko</t>
  </si>
  <si>
    <t>REGON</t>
  </si>
  <si>
    <t>NIP</t>
  </si>
  <si>
    <t>PKD</t>
  </si>
  <si>
    <t>8411Z - KIEROWANIE PODSTAWOWYMI RODZAJAMI DZIAŁALNOŚCI PUBLICZNEJ</t>
  </si>
  <si>
    <t>L.p.</t>
  </si>
  <si>
    <t>Nazwa jednostki</t>
  </si>
  <si>
    <t>Adres</t>
  </si>
  <si>
    <t>Rodzaj prowadzonej działalności (opisowo)</t>
  </si>
  <si>
    <t>Liczba pracowników</t>
  </si>
  <si>
    <t>Liczba uczniów/ wychowanków/ pensjonariuszy</t>
  </si>
  <si>
    <t xml:space="preserve">Starostwo Powiatowe </t>
  </si>
  <si>
    <t>8411Z</t>
  </si>
  <si>
    <t>KIEROWANIE PODSTAWOWYMI RODZAJAMI DZIAŁALNOŚCI PUBLICZNEJ</t>
  </si>
  <si>
    <t xml:space="preserve">Centrum Kształcenia Ustawicznego w Solcu nad Wisłą </t>
  </si>
  <si>
    <t>ul. Zygmunta Łoteckiego 24, 27-320 Solec nad Wisłą</t>
  </si>
  <si>
    <t>8559B</t>
  </si>
  <si>
    <t>POZOSTAŁE POZASZKOLNE FORMY EDUKACJI, GDZIE INDZIEJ NIESKLASYFIKOWANE</t>
  </si>
  <si>
    <t xml:space="preserve">Dom Pomocy Społecznej dla Dorosłych w Lipsku  </t>
  </si>
  <si>
    <t>ul. 1 Maja 79, 27-300 Lipsko</t>
  </si>
  <si>
    <t>8790Z</t>
  </si>
  <si>
    <t>POZOSTAŁA POMOC SPOŁECZNA Z ZAKWATEROWANIEM</t>
  </si>
  <si>
    <t xml:space="preserve">Młodzieżowy Ośrodek Socjoterapii w Solcu nad Wisłą </t>
  </si>
  <si>
    <t>ul. Wczasowa 44, 27-320 Solec nad Wisłą</t>
  </si>
  <si>
    <t xml:space="preserve">Poradnia Psychologiczno - Pedagogiczna w Lipsku </t>
  </si>
  <si>
    <t>ul. Zwoleńska 12, 27-300 Lipsko</t>
  </si>
  <si>
    <t>8560Z</t>
  </si>
  <si>
    <t>DZIAŁALNOŚĆ WSPOMAGAJĄCA EDUKACJĘ</t>
  </si>
  <si>
    <t xml:space="preserve">Powiatowe Centrum Pomocy Rodzinie w Lipsku </t>
  </si>
  <si>
    <t>ul. Iłżecka 6, 27-300 Lispko</t>
  </si>
  <si>
    <t>8899Z
8810Z</t>
  </si>
  <si>
    <t>POZOSTAŁA POMOC SPOŁECZNA BEZ ZAKWATEROWANIA, GDZIE INDZIEJ NIESKLASYFIKOWANA
POMOC SPOŁECZNA BEZ ZAKWATEROWANIA DLA OSÓB W PODESZŁYM WIEKU I OSÓB NIEPEŁNOSPRAWNYCH</t>
  </si>
  <si>
    <t xml:space="preserve">Powiatowy Środowiskowy Dom Samopomocy dla Osób z Zaburzeniami Psychicznymi w Lipsku "Słoneczny Dom" </t>
  </si>
  <si>
    <t>ul. Jana Kilińskiego 13, 27-300 Lipsko</t>
  </si>
  <si>
    <t>8899Z</t>
  </si>
  <si>
    <t>POZOSTAŁA POMOC SPOŁECZNA BEZ ZAKWATEROWANIA, GDZIE INDZIEJ NIESKLASYFIKOWANA</t>
  </si>
  <si>
    <t>Powiatowy Środowiskowy Dom Samopomocy dla Osób z Zaburzeniami Psychicznymi w Łaziskach "Dworek Uroczysko"</t>
  </si>
  <si>
    <t>Łaziska 101, 27-310 Ciepielów</t>
  </si>
  <si>
    <t xml:space="preserve">Powiatowy Urząd Pracy w Lipsku </t>
  </si>
  <si>
    <t>ul. Rynek 29, 27-300 Lipsko</t>
  </si>
  <si>
    <t>8413Z</t>
  </si>
  <si>
    <t>KIEROWANIE W ZAKRESIE EFEKTYWNOŚCI GOSPODAROWANIA</t>
  </si>
  <si>
    <t xml:space="preserve">Powiatowy Zarząd Dróg Publicznych w Lipsku </t>
  </si>
  <si>
    <t>ul. Spacerowa 24, 27-300 Lipsko</t>
  </si>
  <si>
    <t xml:space="preserve">Powiatowy Zespół Placówek Pomocy Dziecku i Rodzinie w Siennie </t>
  </si>
  <si>
    <t>ul. Szkolna 39, 27-350 Sienno</t>
  </si>
  <si>
    <t xml:space="preserve">Specjalny Ośrodek Szkolno-Wychowawczy w Hucie im. Kawalerów Orderu Uśmiechu </t>
  </si>
  <si>
    <t>Huta 3, 27-300 Lipsko</t>
  </si>
  <si>
    <t>001100086</t>
  </si>
  <si>
    <t>Zespół Szkół Ogólnokształcących i Technicznych w Lipsku im. Jana Pawła II</t>
  </si>
  <si>
    <t>000184081</t>
  </si>
  <si>
    <t xml:space="preserve">Zespół Szkół Technicznych w Siennie </t>
  </si>
  <si>
    <t>ul. Szkolna 41, 27-350 Sienno</t>
  </si>
  <si>
    <t>000234436</t>
  </si>
  <si>
    <t xml:space="preserve">Zespół Szkół w Solcu nad Wisłą </t>
  </si>
  <si>
    <t>000960065</t>
  </si>
  <si>
    <t>Centrum Opiekuńczo-Mieszkalne</t>
  </si>
  <si>
    <t>ul. 1 Maja 59, 27-300 Lipsko</t>
  </si>
  <si>
    <t>8730Z
8810Z</t>
  </si>
  <si>
    <t>POMOC SPOŁECZNA Z ZAKWATEROWANIEM DLA OSÓB W PODESZŁYM WIEKU I OSÓB NIEPEŁNOSPRAWNYCH
POMOC SPOŁECZNA BEZ ZAKWATEROWANIA DLA OSÓB W PODESZŁYM WIEKU I OSÓB NIEPEŁNOSPRAWNYCH</t>
  </si>
  <si>
    <t>Tabela nr 2 - Wykaz budynków i budowli w Powiecie Lipskim</t>
  </si>
  <si>
    <t>lp.</t>
  </si>
  <si>
    <t xml:space="preserve">nazwa budynku/ budowli </t>
  </si>
  <si>
    <t xml:space="preserve">przeznaczenie budynku/ budowli </t>
  </si>
  <si>
    <t>czy budynek jest użytkowany? (TAK/NIE)</t>
  </si>
  <si>
    <t>czy budynek jest przeznaczony do rozbiórki? (TAK/NIE)</t>
  </si>
  <si>
    <t>czy jest to budynkek zabytkowy, podlegający nadzorowi konserwatora zabytków?</t>
  </si>
  <si>
    <t>rok budowy</t>
  </si>
  <si>
    <t>Suma ubezpieczenia</t>
  </si>
  <si>
    <t>rodzaj wartości (księgowa brutto - KB / odtworzeniowa - O)</t>
  </si>
  <si>
    <t>zabezpieczenia
(znane zabezpieczenia p-poż i przeciw kradzieżowe)                                      (2)</t>
  </si>
  <si>
    <t>lokalizacja (adres)</t>
  </si>
  <si>
    <t>Rodzaj materiałów budowlanych, z jakich wykonano budynek</t>
  </si>
  <si>
    <t>informacja o przeprowadzonych remontach i modernizacji budynków starszych niż 50 lat (data remontu, czego dotyczył remont, wielkość poniesionych nakładów na remont)</t>
  </si>
  <si>
    <t xml:space="preserve">Opis stanu technicznego budynku wg poniższych elementów budynku </t>
  </si>
  <si>
    <t>powierzchnia użytkowa (w m²) (3)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</si>
  <si>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</si>
  <si>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</si>
  <si>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</si>
  <si>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</si>
  <si>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</si>
  <si>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</si>
  <si>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konstrukcja i pokrycie dachu</t>
  </si>
  <si>
    <t>instalacja elektryczna</t>
  </si>
  <si>
    <t>sieć wodno-kanalizacyjna oraz centralnego ogrzewania</t>
  </si>
  <si>
    <t>stolarka okienna i drzwiowa</t>
  </si>
  <si>
    <t>instalacja gazowa</t>
  </si>
  <si>
    <t>instalacja wentylacyjna i kominowa</t>
  </si>
  <si>
    <t xml:space="preserve">1. Starostwo Powiatowe </t>
  </si>
  <si>
    <t>Budynek administracyjno-biurowy Starostwa Powiatowego w Lipsku , Rynek 1 ,         27 - 300 Lipsko</t>
  </si>
  <si>
    <t>administracyjno-biurowy</t>
  </si>
  <si>
    <t>TAK</t>
  </si>
  <si>
    <t>NIE</t>
  </si>
  <si>
    <t>WKB</t>
  </si>
  <si>
    <t>hydrant wewnętrzny - 3 szt., gaśnice -16 szt., czujniki alarmowe - sygnał przekazywany do agencji ochrony</t>
  </si>
  <si>
    <t>ul. Rynek1, 27-300 Lipsko</t>
  </si>
  <si>
    <t>cegła, siporeks</t>
  </si>
  <si>
    <t>DMS Akeman</t>
  </si>
  <si>
    <t>stropodach</t>
  </si>
  <si>
    <t>dobry</t>
  </si>
  <si>
    <t>nie dotyczy</t>
  </si>
  <si>
    <t xml:space="preserve">Nieruchomość gruntowa zabudowana - garaże </t>
  </si>
  <si>
    <t>garaże</t>
  </si>
  <si>
    <t>gaśnice - 4 szt</t>
  </si>
  <si>
    <t>ul. Iłżecka 6 i 8; 27-300 Lipsko</t>
  </si>
  <si>
    <t>cegła</t>
  </si>
  <si>
    <t>stropodach, blacha</t>
  </si>
  <si>
    <t>Garaże 3 boksy</t>
  </si>
  <si>
    <t>garaże (3 boksy)</t>
  </si>
  <si>
    <t>ul. Cicha 3, 27-300 Lipsko</t>
  </si>
  <si>
    <t xml:space="preserve">Garaże - budynek garażowo gospodarczy ul. Łoteckiego 18 ,  27 - 320 Solec Solec , Skarb Państwa </t>
  </si>
  <si>
    <t xml:space="preserve">27-320 Solec nad Wisłą </t>
  </si>
  <si>
    <t>Budynek mieszkalny ZOZ , Śniadeckiego 3 , 27 - 300 Lipsko</t>
  </si>
  <si>
    <t>27-300 Lipsko , ul. Śniadeckiego 3</t>
  </si>
  <si>
    <t xml:space="preserve">nie dotyczy </t>
  </si>
  <si>
    <t>Budynek mieszkalny ZOZ , Śniadeckiego 7 , 27 - 300 Lipsko</t>
  </si>
  <si>
    <t>27-300 Lipsko , ul. Śniadeckiego 7</t>
  </si>
  <si>
    <t>Budynek mieszkalny ZOZ , Czerwiakowskiego 2 , 27 - 300 Lipsko</t>
  </si>
  <si>
    <t>27-300 Lipsko , ul. Czerwiakowskiego 2</t>
  </si>
  <si>
    <t>1a. Mienie Skraby Państwa - należy je wyszczególnić na polisie Starostwa Powiatowego (SU i Składkę)</t>
  </si>
  <si>
    <t>Budynek administracyjno - biurowy Skarb Państwa , ul. Partyzantów 4 , 27 - 300 Lipsko</t>
  </si>
  <si>
    <t>hydrant wewnętrzny - 2szt, gaśnice- 8 sztuk, czujniki alarmowe- sygnał przekazywany do agencji ochrony</t>
  </si>
  <si>
    <t>ul. Partyzantów 4, 27-300 Lipsko</t>
  </si>
  <si>
    <t>DZ3, DZ4</t>
  </si>
  <si>
    <t>budynek administr. Ul. Łoteckiego 18,  27-320 Solec Skarb Państwa</t>
  </si>
  <si>
    <t>parter okratowany</t>
  </si>
  <si>
    <t>27-320 Solec nad Wisła</t>
  </si>
  <si>
    <t>gazobeton, cegła</t>
  </si>
  <si>
    <t>żelbeton</t>
  </si>
  <si>
    <t>blacha</t>
  </si>
  <si>
    <t xml:space="preserve">zły </t>
  </si>
  <si>
    <t xml:space="preserve">nir dotyczy </t>
  </si>
  <si>
    <t>Budynek PSSE  Iłżecka 6 ,          27 - 300 Lipsko</t>
  </si>
  <si>
    <t>administracyjno- biurowy</t>
  </si>
  <si>
    <t>Starostwo Powiatowe ubezpiecza ściany i dach, pozostałe rzeczy ubezpieczają jednostki użytkujące</t>
  </si>
  <si>
    <t>ul. Iłżecka 6, 27-300 Lipsko</t>
  </si>
  <si>
    <t>tak</t>
  </si>
  <si>
    <t>RAZEM</t>
  </si>
  <si>
    <t xml:space="preserve">2. Centrum Kształcenia Ustawicznego w Solcu nad Wisłą </t>
  </si>
  <si>
    <t xml:space="preserve">3. Dom Pomocy Społecznej dla Dorosłych w Lipsku  </t>
  </si>
  <si>
    <t>Budynek główny, "A", połączony z blokiem/budynkiem "B" i "D" w tym INSTALACJA SOLARNA, 188 023,97 zł</t>
  </si>
  <si>
    <t>mieszkalno- biurowy</t>
  </si>
  <si>
    <t>instalacja p.poż, oddymiająca na klatkach schodowych</t>
  </si>
  <si>
    <t>ul.1 Maja 79, 27-300 Lipsko</t>
  </si>
  <si>
    <t>System SBO, konstrukcja prefabrykowana żelbetowa, słupy i rygle. Ściany wewnętrzne murowane</t>
  </si>
  <si>
    <t>Płyty kanałowe prefabrykowane (wzmocnione)</t>
  </si>
  <si>
    <t>Dach płaski, pokryty papą termozgrzewalną</t>
  </si>
  <si>
    <t>bardzo dobry</t>
  </si>
  <si>
    <t>TAK - niski parter, do okoła fosa</t>
  </si>
  <si>
    <t>nie, korzysta z wind osobowych bloku D</t>
  </si>
  <si>
    <t>Budynek/blok "B" Kuchnia</t>
  </si>
  <si>
    <t>pomieszczenia magazynowe i pracy</t>
  </si>
  <si>
    <t>brak</t>
  </si>
  <si>
    <t>TAK, winda towarowa</t>
  </si>
  <si>
    <t>Budynek/ blok "D"</t>
  </si>
  <si>
    <t>mieszkalny</t>
  </si>
  <si>
    <t>TAK, dwie windy osobowe</t>
  </si>
  <si>
    <t>Nr 2 Pralnia/Stolarnia</t>
  </si>
  <si>
    <t>pomieszczenia pracy</t>
  </si>
  <si>
    <t>Nr 4 Portiernia zewnętrzna</t>
  </si>
  <si>
    <t>Ściany murowane</t>
  </si>
  <si>
    <t>pokrycie z blachy płaskiej</t>
  </si>
  <si>
    <t xml:space="preserve">Garaże DPS </t>
  </si>
  <si>
    <t>garaże/ magazyn</t>
  </si>
  <si>
    <t>Zewnętrzna instalacja wodno-kanalizacyjna</t>
  </si>
  <si>
    <t>Oświetlenie terenu</t>
  </si>
  <si>
    <t>Linia telek-kablowa</t>
  </si>
  <si>
    <t>Ogrodzenie skolowe z siatki w ramkach</t>
  </si>
  <si>
    <t>Drogi</t>
  </si>
  <si>
    <t>Zbiornik skokowy podziemny</t>
  </si>
  <si>
    <t xml:space="preserve">Kostka brukowa żółta- jako ciągi piesze </t>
  </si>
  <si>
    <t xml:space="preserve">4. Młodzieżowy Ośrodek Socjoterapii w Solcu nad Wisłą </t>
  </si>
  <si>
    <t xml:space="preserve">Budynek w Szymanowie </t>
  </si>
  <si>
    <t xml:space="preserve">mieszkalny </t>
  </si>
  <si>
    <t>monitoring wizyjny, hydranty, gaśnice, przeciwpożarowy wyłącznik prądu główny</t>
  </si>
  <si>
    <t>Szymanów 3</t>
  </si>
  <si>
    <t xml:space="preserve">pustak i cegła </t>
  </si>
  <si>
    <t xml:space="preserve">betonowe </t>
  </si>
  <si>
    <t xml:space="preserve">dach płaski,papa </t>
  </si>
  <si>
    <t xml:space="preserve">2022- termomodernizacja budynków, ocieplenie, wymiana centralnego ogrzewania całego kompleksowo z węgla na pompy ciepła i piec gazowy , wymiana instalacji elektrycznej </t>
  </si>
  <si>
    <t>pokrycie dachu papa, dach płaski stan dobry</t>
  </si>
  <si>
    <t xml:space="preserve">nowa wymieniona oraz oświetlenie budynku stan bardzo dobry </t>
  </si>
  <si>
    <t>wymieniona stan bardzo dobry</t>
  </si>
  <si>
    <t>stan dobry</t>
  </si>
  <si>
    <t>jest w budynku kotłowni</t>
  </si>
  <si>
    <t xml:space="preserve">budynek kotłowni </t>
  </si>
  <si>
    <t>budynek gospodarczy</t>
  </si>
  <si>
    <t>hydranty, gaśnice,monitoring</t>
  </si>
  <si>
    <t xml:space="preserve">wymieniona stan bardzo dobry </t>
  </si>
  <si>
    <t>Zamontowana 2022 stan bardzo dobry</t>
  </si>
  <si>
    <t>Budynek ABC</t>
  </si>
  <si>
    <t>monitoring wizyjny, gaśnice hydranty, przeciwpożarowy wyłącznik prądu</t>
  </si>
  <si>
    <t>ul. Wczasowa 44 27-320 Solec nad Wisłą</t>
  </si>
  <si>
    <t>stan bardzo dobry</t>
  </si>
  <si>
    <t xml:space="preserve">budynek socjalny i garaż murowany </t>
  </si>
  <si>
    <t>gospodarczy</t>
  </si>
  <si>
    <t xml:space="preserve">hydranty gaśnice i monitoring </t>
  </si>
  <si>
    <t xml:space="preserve">Instalacja solarna Solec </t>
  </si>
  <si>
    <t xml:space="preserve">Nie są objęte już gwarancją </t>
  </si>
  <si>
    <t xml:space="preserve">gaśice imonitoring, przegląd i serwis </t>
  </si>
  <si>
    <t xml:space="preserve">Instalacja fotowoltaiczna Solec nad Wisłą 50 kw </t>
  </si>
  <si>
    <t xml:space="preserve">zamontowane w 2022 r objęte są gwarancją </t>
  </si>
  <si>
    <t xml:space="preserve">gaśnice imonitoring, przegląd i serwis </t>
  </si>
  <si>
    <t xml:space="preserve">Instalacja fotowoltaiczna Szymanów  nad Wisłą 25 kw </t>
  </si>
  <si>
    <t xml:space="preserve">Szymanów 3 </t>
  </si>
  <si>
    <t xml:space="preserve">Oczyszczalnia ścieków </t>
  </si>
  <si>
    <t xml:space="preserve">zamontowane w 2013 </t>
  </si>
  <si>
    <t>2013 zmodernizowana w 2021</t>
  </si>
  <si>
    <t xml:space="preserve">Hydrofornia </t>
  </si>
  <si>
    <t xml:space="preserve">gospodarczy </t>
  </si>
  <si>
    <t>monitoring</t>
  </si>
  <si>
    <t xml:space="preserve">Ogrodzenie </t>
  </si>
  <si>
    <t xml:space="preserve">Osadnik Gnilny </t>
  </si>
  <si>
    <t xml:space="preserve">Zewnętrzna sieć wodno-kanalizacyjna </t>
  </si>
  <si>
    <t xml:space="preserve">Przyłącze kablowe </t>
  </si>
  <si>
    <t xml:space="preserve">Zewnętrzna sieć kablowa </t>
  </si>
  <si>
    <t xml:space="preserve">Sieć telefoniczna </t>
  </si>
  <si>
    <t>Drogi place chodniki</t>
  </si>
  <si>
    <t xml:space="preserve">7. Powiatowy Środowiskowy Dom Samopomocy dla Osób z Zaburzeniami Psychicznymi w Lipsku "Słoneczny Dom" </t>
  </si>
  <si>
    <t>budynek wolnostojący</t>
  </si>
  <si>
    <t>działalność PŚDS</t>
  </si>
  <si>
    <t>ok. 1931</t>
  </si>
  <si>
    <t>4 gaśnice, czujnik gazu, monitoring z alarmem</t>
  </si>
  <si>
    <t>Lipsko ul. Kilińskiego13</t>
  </si>
  <si>
    <t>kamień wapienny</t>
  </si>
  <si>
    <t>drewniane</t>
  </si>
  <si>
    <t>konstrukcja drewniana, pokrycie - blachodachówka</t>
  </si>
  <si>
    <t>2004 r.- wymiana stolarki okiennej i drzwiowej, instalacji grzewczej, kanalizacyjnej, wymiana podłóg, remont ścian wewnętrznych - około 120.000,00 zł, 2005r.- ocieplenie stropu, remont ganku -41.000,00 zł, 2006 r. - wymiana pokrycia dachowego- 20.764,00 zł</t>
  </si>
  <si>
    <t>gaz z butli</t>
  </si>
  <si>
    <t>Razem</t>
  </si>
  <si>
    <t>8. Powiatowy Środowiskowy Dom Samopomocy dla Osób z Zaburzeniami Psychicznymi w Łaziskach "Dworek Uroczysko"</t>
  </si>
  <si>
    <t>Powiatowy Środowiskowy Dom Samopomocy "Dworek Uroczysko"</t>
  </si>
  <si>
    <t>budynek użyteczności publicznej</t>
  </si>
  <si>
    <t>koniec IX wieku</t>
  </si>
  <si>
    <t>gaśnice, hydrant wewnętrzny, monitoring wizyjny</t>
  </si>
  <si>
    <t>Łaziska 101, 270310 Ciepielów</t>
  </si>
  <si>
    <t>konstrukcja drewniana, pokrycie blachodachówka</t>
  </si>
  <si>
    <t>2007 rok - remont i adaptacja budynku na potrzeby PŚDS w Łaziskach - 136 000zł; 2008 rok - wykonanie docieplenia stropu budynku - 15 000zł, wykonanie schodów wraz z podjazdem dla osób poruszających się na wózkach - 7 600 zł; 2009 rok - wymiana pokrycia dachowego wraz z więźbą dachową - 65 000zł; remont i adaptacja łącznika pomiędzy dworkiem a szkołą oraz remont elewacji budynku - 111 120zł</t>
  </si>
  <si>
    <t xml:space="preserve">9. Powiatowy Urząd Pracy w Lipsku </t>
  </si>
  <si>
    <t>Powiatowy Urząd Pracy w Lipsku</t>
  </si>
  <si>
    <t>budynek administracji publicznej</t>
  </si>
  <si>
    <t>I piętro - przed 1939 r.                              II piętro - ok. 1975 r.</t>
  </si>
  <si>
    <t xml:space="preserve">2 sztuki hydrantów wewnętrznych-typ Ø 25/20, 6 sztuk gaśnic (2 śniegowe, 5 proszkowe), centrala sygnalizacji pożarowej CSP-35        (22 czujniki p.poż.)+ system sygnalizacji włamania i napadu (16 czujek antywłamaniowych); sygnał alarmowy przekazywany jest do agencji ochrony </t>
  </si>
  <si>
    <t>cegła palona, pustak gazobetonowy</t>
  </si>
  <si>
    <t>płyty korytkowe pokryte papą termozgrzewalną wraz z obróbkami blacharskimi</t>
  </si>
  <si>
    <t>1997 r. - remont generalny: wykonanie elewacji zewnętrznej, wymiana stolarki okiennej, pokrycia dachowego, wymiana instalacji sanitarnych, centralnego ogrzewania, instalacji elektrycznych, wentylacji mechanicznej, instalacji sygnalizacji p.poż. i antywłamaniowej                                    2005 r. - termomodernizacja ścian zewnętrznych,                                2006 r. - remont pokrycia dachowego, malowanie pomieszczeń na parterze budynku, kotłowni,                                                     2007 r. - malowanie pomieszczeń na II piętrze budynku,                            2009 r. - wymiana stolarki drzwiowej na I i II piętrze budynku, ułożenie płytek na korytarzu na I i II pietrze budynku, malowanie pomieszczeń na I piętrze budynku,                                   2010 r. - malowanie ściany zewnętrznej budynku   (wsch.-połudn.)                                        2011 r. - wykonanie balustrady na klatce schodowej, 2020 r. - malowanie pomieszczeń na II piętrze budynku (12279,13zł), naprawa systemu odwodnienia (3567,00zł)              2022 r. wymiana drzwi wejściowych 9900,00 zł                                      2022 r. - wymiana opraw oświetleniowych na I i II piętrze 32 220,00 zł</t>
  </si>
  <si>
    <t>dostateczny</t>
  </si>
  <si>
    <t xml:space="preserve">10. Powiatowy Zarząd Dróg Publicznych w Lipsku </t>
  </si>
  <si>
    <t>Budynek socjalny</t>
  </si>
  <si>
    <t>garaż</t>
  </si>
  <si>
    <t>kraty, monitoring</t>
  </si>
  <si>
    <t>pustak</t>
  </si>
  <si>
    <t>żelbet</t>
  </si>
  <si>
    <t>stropodach, eternit</t>
  </si>
  <si>
    <t>częściowa wymiana papy</t>
  </si>
  <si>
    <t>nd</t>
  </si>
  <si>
    <t>Wiata (skład materiałów)</t>
  </si>
  <si>
    <t>przechowywanie piasku, soli</t>
  </si>
  <si>
    <t>płyty korytkowe kryte papą</t>
  </si>
  <si>
    <t>Magazyn materiałów łatwopalnych</t>
  </si>
  <si>
    <t>karnistry na paliwo</t>
  </si>
  <si>
    <t>Magazyn ogólny</t>
  </si>
  <si>
    <t>przechowywanie soli, maszyn, urządzeń</t>
  </si>
  <si>
    <t>gaśnice, kraty, monitoring</t>
  </si>
  <si>
    <t>budynek warsztatowo-garażowy</t>
  </si>
  <si>
    <t>garaż, naprawa sprzętu</t>
  </si>
  <si>
    <t>gaśnice, monitoring</t>
  </si>
  <si>
    <t>budynek administracyjno-mieszkalny</t>
  </si>
  <si>
    <t>część mieszkalna, część biurowa</t>
  </si>
  <si>
    <t>gaśnice, alarm (sygnał przekazywany jest do agencji ochrony), monitoring</t>
  </si>
  <si>
    <t>cegła, pustak</t>
  </si>
  <si>
    <t>remont dachu, wymiana okien, wymiana instalacji co, termomodernizacja budynku</t>
  </si>
  <si>
    <t>Myjnia żelbetowa</t>
  </si>
  <si>
    <t>mycie, naprawa samochodów i sprzętu</t>
  </si>
  <si>
    <t>płyta żelbetowa</t>
  </si>
  <si>
    <t xml:space="preserve">11. Powiatowy Zespół Placówek Pomocy Dziecku i Rodzinie w Siennie </t>
  </si>
  <si>
    <t xml:space="preserve">12. Specjalny Ośrodek Szkolno-Wychowawczy w Hucie im. Kawalerów Orderu Uśmiechu </t>
  </si>
  <si>
    <t>BUDYNEK SZKOŁY I INTERNATU</t>
  </si>
  <si>
    <t>edukacja ,zakwaterowanie</t>
  </si>
  <si>
    <t>1966/1984</t>
  </si>
  <si>
    <t>alarm p.poż,system oddymiania,dozorca</t>
  </si>
  <si>
    <t>Huta 3,27-300 Lipsko</t>
  </si>
  <si>
    <t>pustak,cegła</t>
  </si>
  <si>
    <t>płyty kanałowe</t>
  </si>
  <si>
    <t>stropodach,papa</t>
  </si>
  <si>
    <t>dobra</t>
  </si>
  <si>
    <t>kotłownia w piwnicy</t>
  </si>
  <si>
    <t>DOM NAUCZYCIELA po adaptacji</t>
  </si>
  <si>
    <t>edukacja , szkoła, przedszkole</t>
  </si>
  <si>
    <t>1966/1985</t>
  </si>
  <si>
    <t>dozorca</t>
  </si>
  <si>
    <t>Huta 3,27-300Lipsko</t>
  </si>
  <si>
    <t xml:space="preserve">Budynek gospodarczy </t>
  </si>
  <si>
    <t>garaże samochodowe</t>
  </si>
  <si>
    <t>Pracownia rehabilitacji ruchowej</t>
  </si>
  <si>
    <t>rehabilitacja dzieci niepełnosprawnych ruchowo</t>
  </si>
  <si>
    <t>Altana o konstrukcji drewnianej</t>
  </si>
  <si>
    <t>Występy</t>
  </si>
  <si>
    <t>drewno</t>
  </si>
  <si>
    <t>papa</t>
  </si>
  <si>
    <t>Altana o konstrukcji drewnianej Widownia</t>
  </si>
  <si>
    <t>13. Zespół Szkół Ogólnokształcących i Technicznych w Lipsku im. Jana Pawła II</t>
  </si>
  <si>
    <t>Budynek warsztatów szkolnych</t>
  </si>
  <si>
    <t>Zajęcia praktyczne</t>
  </si>
  <si>
    <t>hydrant, gaśnica</t>
  </si>
  <si>
    <t>Lipsko, ul. Biblioteczna 3</t>
  </si>
  <si>
    <t>ściany z prefabrykatów żelbetowych</t>
  </si>
  <si>
    <t>płyty panwiowe docieplone płytami dachowymi typ.kingspan</t>
  </si>
  <si>
    <t>Płyty korytkowe, pokryty blachą</t>
  </si>
  <si>
    <t>Budynek szkoły</t>
  </si>
  <si>
    <t>Zajęcia dydaktyczne</t>
  </si>
  <si>
    <t>ALARM</t>
  </si>
  <si>
    <t>Lipsko, ul. Zwoleńska 12</t>
  </si>
  <si>
    <t>Płyty kanałowe  i DZ3</t>
  </si>
  <si>
    <t>Płyty korytkowe, pokryte papą  termozgrzewalną</t>
  </si>
  <si>
    <t>bardzo dobry/ dobry</t>
  </si>
  <si>
    <t>Budynek Sali gimnastycznej</t>
  </si>
  <si>
    <t>Płyty żelbetonowe prefabrykowanych</t>
  </si>
  <si>
    <t>Płyty korytkowe na dźwigarach strunobetonowych pokryty papą termozgrzewalną.</t>
  </si>
  <si>
    <t>Budynek internatu</t>
  </si>
  <si>
    <t>Pokoje mieszkalene, kuchnia, stołówka</t>
  </si>
  <si>
    <t>Lipsko, ul. Zwoleńska 14</t>
  </si>
  <si>
    <t>Budynek gospodarczy</t>
  </si>
  <si>
    <t>Pustak żeliwny</t>
  </si>
  <si>
    <t xml:space="preserve">14. Zespół Szkół Technicznych w Siennie </t>
  </si>
  <si>
    <t>Budynek dydaktyczny</t>
  </si>
  <si>
    <t>szkoła</t>
  </si>
  <si>
    <t>alarm, gaśnice, hydrant</t>
  </si>
  <si>
    <t>ul. Szkolna 41, sienno</t>
  </si>
  <si>
    <t>bud.murowany ocieplony</t>
  </si>
  <si>
    <t xml:space="preserve">papa, blacha, </t>
  </si>
  <si>
    <t>Budynek internatu w tym kolektory słoneczne o wartości 59.059,05 zł</t>
  </si>
  <si>
    <t>internat, stołowka, DD, WTZ</t>
  </si>
  <si>
    <t xml:space="preserve">gaśnice, hydrant, </t>
  </si>
  <si>
    <t>j.w.</t>
  </si>
  <si>
    <t>budynek murowany</t>
  </si>
  <si>
    <t xml:space="preserve">papa, </t>
  </si>
  <si>
    <t>zajęcia praktyczne, OSKP</t>
  </si>
  <si>
    <t>gaśnice, hydrant</t>
  </si>
  <si>
    <t>Boisko sportowe o nawierzchni z trawy syntet.</t>
  </si>
  <si>
    <t>ogrodzone</t>
  </si>
  <si>
    <t>jw.</t>
  </si>
  <si>
    <t>Kanalizacja sanitarna</t>
  </si>
  <si>
    <t xml:space="preserve">15. Zespół Szkół w Solcu nad Wisłą </t>
  </si>
  <si>
    <t>BUDYNEK DYDAKTYCZNY</t>
  </si>
  <si>
    <t>ZAJĘCIA LEKCYJNE</t>
  </si>
  <si>
    <t>,GAŚNICE, MONITORING,HYDRANTY ALARM, DOZORCA NOCNY</t>
  </si>
  <si>
    <t>UL. ŁOTECKIEGO 24</t>
  </si>
  <si>
    <t>KAMIEŃ, CEGŁA</t>
  </si>
  <si>
    <t>DREWNIANE</t>
  </si>
  <si>
    <t>DREWNIANA, POKRYCIE BLACHA</t>
  </si>
  <si>
    <t>REMONTY WE WŁASNYM ZAKRESIE</t>
  </si>
  <si>
    <t>DOBRA</t>
  </si>
  <si>
    <t>CZĘŚCIOWO DO WYMIANY,DOSTATECZNY</t>
  </si>
  <si>
    <t>BRAK</t>
  </si>
  <si>
    <t>GRAWITACYJNA</t>
  </si>
  <si>
    <t>DWIE</t>
  </si>
  <si>
    <t>INTERNAT</t>
  </si>
  <si>
    <t>SYPIALNIE DLA MŁODZIEŻY</t>
  </si>
  <si>
    <t>GAŚNICE, MONITORING, HYDRANTY ALARM, DOZORCA NOCNY</t>
  </si>
  <si>
    <t>GRAWITACYJNA I MECHANICZNA</t>
  </si>
  <si>
    <t>SZKOLNE SCHRONISKO MŁODZIEŻOWE, Z PRZEZNACZENIEM NA INTERNAT</t>
  </si>
  <si>
    <t>DREWNIANA, POKRYCIE DACHÓWKA CERAMICZNA</t>
  </si>
  <si>
    <t>DOSTATECZNA</t>
  </si>
  <si>
    <t>GRAWITACYJNA, MECHANICZNA</t>
  </si>
  <si>
    <t>HALA SPORTOWA</t>
  </si>
  <si>
    <t>ZAJĘCIA LEKCYJNE, SYPIALNIE</t>
  </si>
  <si>
    <t>PUSTAKI</t>
  </si>
  <si>
    <t>BETONOWE, ZELBETONOWE</t>
  </si>
  <si>
    <t xml:space="preserve">STALOWA KONSTRUKCJA POKRYCIE BLACHA, </t>
  </si>
  <si>
    <t>BARDZO DOBRA</t>
  </si>
  <si>
    <t>MECHANICZNA WYCIĄGOWA</t>
  </si>
  <si>
    <t>KOTŁOWNIA OLEJOWA</t>
  </si>
  <si>
    <t>UTRZYMANIE CIEPŁA I CIEPŁEJ WODY</t>
  </si>
  <si>
    <t>GAŚNICE, DOZORCA NOCNY , MONITORING</t>
  </si>
  <si>
    <t>PUSTAK, CEGŁA</t>
  </si>
  <si>
    <t>ŻELBETONOWE</t>
  </si>
  <si>
    <t>ŻELBETONOWE , BLACHA</t>
  </si>
  <si>
    <t>JEDNA</t>
  </si>
  <si>
    <t>DOM NAUCZYCIELA</t>
  </si>
  <si>
    <t>MIESZKANIA DLA PRACOWNIKÓW</t>
  </si>
  <si>
    <t>DOZORCA NOCNY</t>
  </si>
  <si>
    <t>UL. ŁOTECKIEGO 23</t>
  </si>
  <si>
    <t>DREWNIANA, ETERNIT</t>
  </si>
  <si>
    <t>DOSTATECZNY</t>
  </si>
  <si>
    <t>Modernizacja strzelnicy</t>
  </si>
  <si>
    <t>strzelnica</t>
  </si>
  <si>
    <t>( stanowiska drewniane, wały ziemne, ogrodzenie siatka, budynek blaszany służy jako magazyn</t>
  </si>
  <si>
    <t>gruntowna modernizacja</t>
  </si>
  <si>
    <t>16. Centrum Opiekuńczo-Mieszkalne</t>
  </si>
  <si>
    <t>Centrum Opiekuńczo - Mieszkalne w tym instalacje solarne</t>
  </si>
  <si>
    <t>pomoc społeczna/ budynek całodobowego zakwaterowania</t>
  </si>
  <si>
    <t>gaśnice,hydranty ilość 2, całodobowy dozór pracowniczy</t>
  </si>
  <si>
    <t>cegła/pustak</t>
  </si>
  <si>
    <t>betonowe</t>
  </si>
  <si>
    <t>konstrukcja drewno, pokrycie blacha</t>
  </si>
  <si>
    <t>Bardzo dobry</t>
  </si>
  <si>
    <t>Altana ogrodowa</t>
  </si>
  <si>
    <t>SUMA OGÓŁEM:</t>
  </si>
  <si>
    <t>Tabela nr 3 - Wykaz sprzętu elektronicznego w Powiecie Lipskim</t>
  </si>
  <si>
    <r>
      <rPr>
        <b/>
        <i/>
        <sz val="10"/>
        <rFont val="Arial"/>
        <family val="2"/>
      </rP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</si>
  <si>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t>Lp.</t>
  </si>
  <si>
    <t xml:space="preserve">Nazwa  </t>
  </si>
  <si>
    <t>Rok produkcji</t>
  </si>
  <si>
    <t>Wartość księgowa brutto</t>
  </si>
  <si>
    <t xml:space="preserve">Komputer Alplast </t>
  </si>
  <si>
    <t>Drukarka HP</t>
  </si>
  <si>
    <t xml:space="preserve">Jura Inox - ekspres do kawy </t>
  </si>
  <si>
    <t>Serwer HPE</t>
  </si>
  <si>
    <t>Macierz dyskowa HPE</t>
  </si>
  <si>
    <t>Zestaw komputerowy LED DELL</t>
  </si>
  <si>
    <t>Serwer NAS</t>
  </si>
  <si>
    <t>UTM Fortinet</t>
  </si>
  <si>
    <t xml:space="preserve">Zestaw komp. </t>
  </si>
  <si>
    <t>Zasilacz awaryjny UPS</t>
  </si>
  <si>
    <t>Skaner Fujitsu</t>
  </si>
  <si>
    <t>Przełącznik sieciowy Fujitsu</t>
  </si>
  <si>
    <t>Zest. Komp. Dell Led Dell Vostro</t>
  </si>
  <si>
    <t xml:space="preserve">Desktop x-kom PRO i7 z monitorem </t>
  </si>
  <si>
    <t>Komputer Desktop X - KOM</t>
  </si>
  <si>
    <t xml:space="preserve">Monitor LED 24 Dell szt. 2 </t>
  </si>
  <si>
    <t>AiO Fujitsu ESPRIMO</t>
  </si>
  <si>
    <t xml:space="preserve">Lodówka - chłodziarka </t>
  </si>
  <si>
    <t xml:space="preserve">Telefax Panasonic </t>
  </si>
  <si>
    <t>Fax Panasonic</t>
  </si>
  <si>
    <t>Komputer Fujitsu</t>
  </si>
  <si>
    <t>Drukarka OKI</t>
  </si>
  <si>
    <t>Drukarka Brother</t>
  </si>
  <si>
    <r>
      <rPr>
        <b/>
        <i/>
        <sz val="10"/>
        <rFont val="Arial"/>
        <family val="2"/>
      </rP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</si>
  <si>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 xml:space="preserve">Laptop Acer </t>
  </si>
  <si>
    <t xml:space="preserve">laptop toshiba Dynamobook </t>
  </si>
  <si>
    <t xml:space="preserve">laptop Acer </t>
  </si>
  <si>
    <t>Notebook /Laptop 15,6 DELL VOSTRO</t>
  </si>
  <si>
    <t>Dell laptop</t>
  </si>
  <si>
    <t xml:space="preserve">Karcher </t>
  </si>
  <si>
    <t>Aparat cyfrowy Panasonic</t>
  </si>
  <si>
    <t>Wykaz monitoringu wizyjnego</t>
  </si>
  <si>
    <t xml:space="preserve">centrala plus mikrofony sala konferencyjna </t>
  </si>
  <si>
    <t xml:space="preserve">kamera sala konf. </t>
  </si>
  <si>
    <t>KOMPUTER AiO hp 24-R 101 NA R5-2500U/24"/8GB/SSD256</t>
  </si>
  <si>
    <t>TELEFON SYSTEMOWY KX-DT543</t>
  </si>
  <si>
    <t>DRUKARKA HP LASERJET PRO 400 M404DN</t>
  </si>
  <si>
    <t>KOMPUTER HP 24-dp0091 nw AiO r5 4500U</t>
  </si>
  <si>
    <t>URZĄDZENIE WIELOF.LASEROWE BROTHER MFC-L3770CDW</t>
  </si>
  <si>
    <t>KOMPUTER LENOVO AIO 3 24ARE05 R3</t>
  </si>
  <si>
    <t>URZĄDZENIE WIELOF.LASEROWE BROTHER MFC-L 6900DW</t>
  </si>
  <si>
    <t>KOMPUTER -AiO HP 24-F0015 NA I 3-8130U/24/8G/SSD2</t>
  </si>
  <si>
    <t>KOMPUTER – SERWER CORE i3 Z ZASILACZEM UPS I OPROGR.</t>
  </si>
  <si>
    <t>URZĄDZENIE WIELOF.LASEROWE BROTHER MFC-L 3770CDW</t>
  </si>
  <si>
    <t xml:space="preserve">SUSZARKA BĘBNOWA </t>
  </si>
  <si>
    <t>PRALNICO-WIRÓWKA</t>
  </si>
  <si>
    <t>FAX BROTHER – 2845</t>
  </si>
  <si>
    <t>URZĄDZENIE WIELOF.LASEROWE BROTHER DCP-L3510CDW</t>
  </si>
  <si>
    <t>DRUKARKA BROTHER MFC-L2752DW</t>
  </si>
  <si>
    <t>TELEFON BEZPRZEWODOWY PANASONIC KX-TG1611</t>
  </si>
  <si>
    <t>LAPTOP DELL VOSTRO3591 i3-1005G1</t>
  </si>
  <si>
    <t>NISZCZARKA RARNATOR C7</t>
  </si>
  <si>
    <t>TELEFON BEZPRZEWODOWY GIGASET A415, kod 783691</t>
  </si>
  <si>
    <t>NISZCZARKA BIUROWA TARNATOR C7</t>
  </si>
  <si>
    <t xml:space="preserve">TELEFON KOM. SAMSUNG GALAXY NOTE8 </t>
  </si>
  <si>
    <t>Urządzenie wielofunkcyjne Brother</t>
  </si>
  <si>
    <t xml:space="preserve">Drukarka Canon </t>
  </si>
  <si>
    <t xml:space="preserve">Drukarka HP </t>
  </si>
  <si>
    <t xml:space="preserve">Komputer elite desk </t>
  </si>
  <si>
    <t>Komputer FNS</t>
  </si>
  <si>
    <t>Zestawy komputerowe iP5 3 szt</t>
  </si>
  <si>
    <t>Zestaw komputerowy ALL in one</t>
  </si>
  <si>
    <t>Kserokopiarka ir 2520</t>
  </si>
  <si>
    <t xml:space="preserve">Tablica interaktywna </t>
  </si>
  <si>
    <t xml:space="preserve">Kserokopiarka canon </t>
  </si>
  <si>
    <t xml:space="preserve">Komputer Lenovo </t>
  </si>
  <si>
    <t>Komputer Lenovo Idea Center</t>
  </si>
  <si>
    <t>Monitor fujitsu</t>
  </si>
  <si>
    <t>Projektor</t>
  </si>
  <si>
    <t>Laptop Lenovo</t>
  </si>
  <si>
    <t>Nettop mini PC</t>
  </si>
  <si>
    <t>Laptop HP 15</t>
  </si>
  <si>
    <t>Laptop lenovo</t>
  </si>
  <si>
    <t xml:space="preserve">Laptop HP </t>
  </si>
  <si>
    <t xml:space="preserve">Projektor </t>
  </si>
  <si>
    <t xml:space="preserve">Monitoring Solec </t>
  </si>
  <si>
    <t xml:space="preserve">Monitoring Szymanów </t>
  </si>
  <si>
    <t xml:space="preserve">5. Poradnia Psychologiczno - Pedagogiczna w Lipsku </t>
  </si>
  <si>
    <t>Komputer Asrok</t>
  </si>
  <si>
    <t>Monitor Philips</t>
  </si>
  <si>
    <t>ups</t>
  </si>
  <si>
    <t>Notebook lenovo</t>
  </si>
  <si>
    <t>Notebook HP</t>
  </si>
  <si>
    <t xml:space="preserve">6. Powiatowe Centrum Pomocy Rodzinie w Lipsku </t>
  </si>
  <si>
    <t>Skaner Avison model AN230W</t>
  </si>
  <si>
    <t>Zestaw komputerowy nr 1</t>
  </si>
  <si>
    <t>Zestaw komputerowy nr 2</t>
  </si>
  <si>
    <t>Dysk sieciowy/macierz</t>
  </si>
  <si>
    <t>Drukarka laserowa</t>
  </si>
  <si>
    <t>Zestaw komputerowy Lenovo Ideacentre</t>
  </si>
  <si>
    <t>Zestaw komputerowy NTT Business 10 sztx2.952,00</t>
  </si>
  <si>
    <t>Monitor  DELL 5242HN 23,8 cali IPS LED Full HD (3szt.)</t>
  </si>
  <si>
    <t>Komputer Dell Vostro 3888 i 5/8gb/512/win 10 pro/kamera/głośniki (2 szt)</t>
  </si>
  <si>
    <t>Dell Vostro 3888 i 5gb/512/win 10 pro</t>
  </si>
  <si>
    <t>Niszczarka  Fellowes Atomax 100MP4</t>
  </si>
  <si>
    <t>Laptop HP 255G7 35 szt x 2.949,54 Sprzęt dla Rodzin Zastępczych użykowany na terenie Powiatu</t>
  </si>
  <si>
    <t xml:space="preserve">Laptop ASUS TUF Ganing </t>
  </si>
  <si>
    <t>Projektor ASUS</t>
  </si>
  <si>
    <t>Komputer AQUA</t>
  </si>
  <si>
    <t>Zestaw Komputerowy iBOX APUS</t>
  </si>
  <si>
    <t>Telewizor TLC SMART</t>
  </si>
  <si>
    <t>Zestaw Komputerowy RYZEN</t>
  </si>
  <si>
    <t>Fotel masujący</t>
  </si>
  <si>
    <t>Urządzenie wielofunkcyjne</t>
  </si>
  <si>
    <t xml:space="preserve">Zestaw nagłaśniający </t>
  </si>
  <si>
    <t>Laptop ASUS</t>
  </si>
  <si>
    <t>telewizor TV TLC</t>
  </si>
  <si>
    <t>fotel masujący</t>
  </si>
  <si>
    <t>notebook LENOVO</t>
  </si>
  <si>
    <t>Monitoring wizyjny. Jedna kamera na zewnątrz, jadna kamera wewnątrz, cały system rejestrujący wewnątrz</t>
  </si>
  <si>
    <t xml:space="preserve">Serwer HPE ML350 </t>
  </si>
  <si>
    <t>Komputer HP ProDesk 600 G5</t>
  </si>
  <si>
    <t>Monitor LED HP ElliteDisplay E109i</t>
  </si>
  <si>
    <t>Drukarka HP LaserJet Enterprise M507dn</t>
  </si>
  <si>
    <t>Serwer plików</t>
  </si>
  <si>
    <t>Monitor HP EliteDisplay E223</t>
  </si>
  <si>
    <t>Drukarka HP Color LaserJet Enterprise M553dn</t>
  </si>
  <si>
    <t>Komputer HP SFF G5 i5-9500</t>
  </si>
  <si>
    <t>Monitor HP EliteDisplay E243</t>
  </si>
  <si>
    <t>Skaner ScanJet Pro</t>
  </si>
  <si>
    <t>Monitoring serwerowni</t>
  </si>
  <si>
    <t>Komputer HP ProDesk G6</t>
  </si>
  <si>
    <t>Serwer HPE ML350 Gen10</t>
  </si>
  <si>
    <t>komputer HP ProDesc 600SFF G6</t>
  </si>
  <si>
    <t>monitor E24 G4</t>
  </si>
  <si>
    <t>urządzenie wielofunkcyjne HP</t>
  </si>
  <si>
    <t>przełącznik sieciowy Hewlett Packard Enterprise</t>
  </si>
  <si>
    <t>Notebook HP ProBook 450 G7</t>
  </si>
  <si>
    <t>Notebook HP 450 i5-1021U</t>
  </si>
  <si>
    <t xml:space="preserve">Notebook Probook </t>
  </si>
  <si>
    <t>Monitor SAMSUNG</t>
  </si>
  <si>
    <t>Komputer ACER</t>
  </si>
  <si>
    <t>Monitor PHILIPS</t>
  </si>
  <si>
    <t>Kserokopiarka KONICA</t>
  </si>
  <si>
    <t>laptop MSI</t>
  </si>
  <si>
    <t>Zestaw do monitoringu</t>
  </si>
  <si>
    <t>Telewizor Panasonic</t>
  </si>
  <si>
    <t>Playstation 5</t>
  </si>
  <si>
    <t>Kserokopiarka</t>
  </si>
  <si>
    <t>Niszczarka</t>
  </si>
  <si>
    <t>Router</t>
  </si>
  <si>
    <t>Router Tenda</t>
  </si>
  <si>
    <t>Tuner NTC Linbox</t>
  </si>
  <si>
    <t>Komputer</t>
  </si>
  <si>
    <t>Telefon Panasonic</t>
  </si>
  <si>
    <t>Dysk zewnętrzny</t>
  </si>
  <si>
    <t>Ekran Projektowy</t>
  </si>
  <si>
    <t xml:space="preserve">Laptop Asus </t>
  </si>
  <si>
    <t>Radio Eltra - Bażant</t>
  </si>
  <si>
    <t>Komputerc DELL</t>
  </si>
  <si>
    <t xml:space="preserve">Notebook HP </t>
  </si>
  <si>
    <t>Komputer Dell 990</t>
  </si>
  <si>
    <t>Komputer Dell Vostro 3470</t>
  </si>
  <si>
    <t>Jedn.centralna systemu wraz z oprogr. Sterujacym</t>
  </si>
  <si>
    <t>Komputer dotykowy do sterow.wszystkimi funkcjami</t>
  </si>
  <si>
    <t>Monitor LCD 21,5 Dell Led</t>
  </si>
  <si>
    <t>Drukarka sieciowa HP</t>
  </si>
  <si>
    <t>Słuchawki z mikrofonem dynamicznym</t>
  </si>
  <si>
    <t>Napęd optyczny - nagrywarka zewnętrzna CD/DVD</t>
  </si>
  <si>
    <t>Zestaw nagłaśniajacy</t>
  </si>
  <si>
    <t>Interaktywna półka do tablicy</t>
  </si>
  <si>
    <t>Router Huawei</t>
  </si>
  <si>
    <t>Kserokopiarka Ricoch</t>
  </si>
  <si>
    <t>Komputer Dell</t>
  </si>
  <si>
    <t>Tablica multimedialna wraz z projektorem mult.</t>
  </si>
  <si>
    <t>Komputery DELL INSPIRION</t>
  </si>
  <si>
    <t>Komp. + monitor - zestaw</t>
  </si>
  <si>
    <t>Komp. HP Elit + monitor</t>
  </si>
  <si>
    <t>Drukarki OKI</t>
  </si>
  <si>
    <t>Urz. Wielof. Lexmark</t>
  </si>
  <si>
    <t>Komp. DELL + dysk SSD</t>
  </si>
  <si>
    <t>Zestawy komputerowe</t>
  </si>
  <si>
    <t>Makeblooc zestaw + ladowarka</t>
  </si>
  <si>
    <t>Monitory interaktywne</t>
  </si>
  <si>
    <t>Sprzęt komputerowy do EPKZ</t>
  </si>
  <si>
    <t>Stacja robocza DELL + monitory</t>
  </si>
  <si>
    <t>Kserokopiarki</t>
  </si>
  <si>
    <t>Zest. Robotów LEGO</t>
  </si>
  <si>
    <t>Projektor View Sonic PA 503X</t>
  </si>
  <si>
    <t>Dysk SSD</t>
  </si>
  <si>
    <t>Laptop HP 250G62x171ES 15.6</t>
  </si>
  <si>
    <t>Laptop Dell</t>
  </si>
  <si>
    <t>Laptopy DELL</t>
  </si>
  <si>
    <t>Tablety LENOVO Smart</t>
  </si>
  <si>
    <t>rejestrator LV_XVR84SE-III</t>
  </si>
  <si>
    <t xml:space="preserve">Drukarka laserowa kolor, </t>
  </si>
  <si>
    <t>Komputer PC</t>
  </si>
  <si>
    <t>Monitor Led</t>
  </si>
  <si>
    <t>Płyta LON USB</t>
  </si>
  <si>
    <t>Dymomierz CAP 3030</t>
  </si>
  <si>
    <t>CAP 4220 RS Interface EOBD/OBD II (z dymomierzem)</t>
  </si>
  <si>
    <t>Kasa fiskalna</t>
  </si>
  <si>
    <t>Komputer PC 24 szt</t>
  </si>
  <si>
    <t>KomputerTower 7010</t>
  </si>
  <si>
    <t>Wielokanałowy rejestrator dźwięku</t>
  </si>
  <si>
    <t>Monitor dotykowy 21,5</t>
  </si>
  <si>
    <t>Zasilacz UPS 4szt</t>
  </si>
  <si>
    <t>Monitor InteraktywnyNew Line TT</t>
  </si>
  <si>
    <t>Automatyczny zmiękczacz wody</t>
  </si>
  <si>
    <t>Niszczarka 3 szt.</t>
  </si>
  <si>
    <t>Zasilacz UPS-1szt</t>
  </si>
  <si>
    <t>Zmywarko-wyparzarka</t>
  </si>
  <si>
    <t>Drukarka Ink Tank</t>
  </si>
  <si>
    <t>Komputer NTT BUSINES W900M</t>
  </si>
  <si>
    <t>.2021</t>
  </si>
  <si>
    <t>Monitor QE 49Q67 Smart TV+ Splitter</t>
  </si>
  <si>
    <t xml:space="preserve">Monitor Samsung LED 24 </t>
  </si>
  <si>
    <t>Laptop DELL</t>
  </si>
  <si>
    <t>Laptop DELL Inspirion- 15 szt</t>
  </si>
  <si>
    <t>Laptop Acer TravelMate</t>
  </si>
  <si>
    <t>Projektor VIVITEK</t>
  </si>
  <si>
    <t>Laptop Lenovo S145-15API</t>
  </si>
  <si>
    <t>Laptop HP 15-BS212</t>
  </si>
  <si>
    <t>Laptop ASUS X543 MA</t>
  </si>
  <si>
    <t>wewnątrz budynków i na zewnątrz: hala sportowa, szkoła, internat, szkolne schronisko młodzieżowe</t>
  </si>
  <si>
    <t>2018, 2019</t>
  </si>
  <si>
    <t>Razem sprzęt stacjonarny</t>
  </si>
  <si>
    <t>Razem sprzęt przenośny</t>
  </si>
  <si>
    <t>Razem monitoring wizyjny</t>
  </si>
  <si>
    <t>Tabela nr 4 - Szkodowość w Powiecie Lipskim za ostatnie 3 lata (01.09.2020 - 20.09.2023)</t>
  </si>
  <si>
    <t>Informacje o szkodach w ostatnich 3 latach</t>
  </si>
  <si>
    <t>Data</t>
  </si>
  <si>
    <t>Wypłacone odszkodowanie</t>
  </si>
  <si>
    <t>Założona rezerwa</t>
  </si>
  <si>
    <t>Krótki opis szkód</t>
  </si>
  <si>
    <t>14.09.2020</t>
  </si>
  <si>
    <t>dewastacja</t>
  </si>
  <si>
    <t>09.10.2020</t>
  </si>
  <si>
    <t>31.12.2020</t>
  </si>
  <si>
    <t>OC: Zalanie lokali na pierwszej kondygnacji</t>
  </si>
  <si>
    <t>Mienie od ognia: Zalanie pomieszczeń w budynku w wyniku awarii zaworu dopuszczania wody do centralnego ogrzewania.</t>
  </si>
  <si>
    <t>18.03.2021</t>
  </si>
  <si>
    <t>auto casco</t>
  </si>
  <si>
    <t>30.03.2021</t>
  </si>
  <si>
    <t>16.04.2021</t>
  </si>
  <si>
    <t>OC komunikacyjne</t>
  </si>
  <si>
    <t>30.06.2021</t>
  </si>
  <si>
    <t>Mienie od ognia Uszkodzenie elewacji budynku ( od strony południowej i północnej ) przez ptaki oraz opady gradu.</t>
  </si>
  <si>
    <t>24.01.2022</t>
  </si>
  <si>
    <t>10.03.2022</t>
  </si>
  <si>
    <t>Mienie od ognia: Uszkodzenie mienia wskutek dewastacji</t>
  </si>
  <si>
    <t>09.06.2022</t>
  </si>
  <si>
    <t>OC ogólne: Uszkodzenie pojazdu</t>
  </si>
  <si>
    <t>03.12.2022</t>
  </si>
  <si>
    <t>telefon stacjonarny</t>
  </si>
  <si>
    <t>15.12.2022</t>
  </si>
  <si>
    <t>Mienie od ognia: Zalanie budynku internatu w wyniku nieszczelności pokrycia dachowego.</t>
  </si>
  <si>
    <t>02.01.2023</t>
  </si>
  <si>
    <t>Mienie od ognia: Zniszczenie elewacji budynku oraz szyb podczas rzucania węglem</t>
  </si>
  <si>
    <t>06.01.2023</t>
  </si>
  <si>
    <t>OC zarządcy dróg: Uszkodzenie pojazdu wskutek uderzenia piłką</t>
  </si>
  <si>
    <t>17.02.2023</t>
  </si>
  <si>
    <t>OC ogólne: Uszkodzenie pojazdu przez drzewo, które się złamało i spadło na jadący samochód.</t>
  </si>
  <si>
    <t>31.05.2023</t>
  </si>
  <si>
    <t>majątek</t>
  </si>
  <si>
    <t>komunikacja</t>
  </si>
  <si>
    <t>Tabela nr 5</t>
  </si>
  <si>
    <t>INFORMACJA O MAJĄTKU TRWAŁYM</t>
  </si>
  <si>
    <t>Jednostka</t>
  </si>
  <si>
    <t>Urządzenia i wyposażenie</t>
  </si>
  <si>
    <t>W tym zbiory bibioteczne</t>
  </si>
  <si>
    <t>W tym mienie w posiadaniu, w użyczeniu</t>
  </si>
  <si>
    <t>Tabela nr 6</t>
  </si>
  <si>
    <t>WYKAZ LOKALIZACJI, W KTÓRYCH PROWADZONA JEST DZIAŁALNOŚĆ ORAZ LOKALIZACJI, GDZIE ZNAJDUJE SIĘ MIENIE NALEŻĄCE DO JEDNOSTEK POWIATU LIPSKIEGO (nie wykazane w załączniku nr 1 - poniższy wykaz nie musi być pełnym wykazem lokalizacji)</t>
  </si>
  <si>
    <t>Lokalizacja (adres)</t>
  </si>
  <si>
    <t>Zabezpieczenia (znane zabezpieczenia p-poż i przeciw kradzieżowe)</t>
  </si>
  <si>
    <t>1. Starostwo Powiatowe w Lipsku</t>
  </si>
  <si>
    <t>1.</t>
  </si>
  <si>
    <t>Starostwo Powiatowe w Lipsku ul. Rynek 1 , 27-300 Lipsko</t>
  </si>
  <si>
    <t>2.</t>
  </si>
  <si>
    <t>Starostwo Powiatowe w Lipsku ul. Partyzantów 4 , 27-300 Lipsko</t>
  </si>
  <si>
    <t>3.</t>
  </si>
  <si>
    <t>Starostwo Powiatowe w Lipsku ul. Iłżecka 6 , 27-300 Lipsko</t>
  </si>
  <si>
    <t>27-300 Lipsko, ul. Zwoleńska 12</t>
  </si>
  <si>
    <t>gaśnice</t>
  </si>
  <si>
    <t>6. Powiatowe Centrum Pomocy Rodzinie w Lipski</t>
  </si>
  <si>
    <t>Lipsko ul. Iłżecka 6</t>
  </si>
  <si>
    <t>monitoring, alarm, dwa zamki w drzwiach, gaśnice</t>
  </si>
  <si>
    <t>Winda - Starostwo Powiatowe w Lipsku</t>
  </si>
  <si>
    <t>Rowery górskie - MOS Solec, PZPPDiR Sienno</t>
  </si>
  <si>
    <t>Komputery - PZPPDiR Sienno</t>
  </si>
  <si>
    <t>Lipsko ul. Kilińskiego 13</t>
  </si>
  <si>
    <t>monitoring, alarm, po dwa zamki w drzwiach,gaśnice</t>
  </si>
  <si>
    <t>ul. Cicha 1A, 27-300 Lipsko</t>
  </si>
  <si>
    <t>gaśnica w samochodzie służbowym</t>
  </si>
  <si>
    <t>Sienno, ul. Szkolna 39</t>
  </si>
  <si>
    <t>kraty w oknach, gaśnice, całodobowa placówka</t>
  </si>
  <si>
    <t>Tabela nr 7 - Wykaz pojazdów w Powiecie Lipskim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</si>
  <si>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</si>
  <si>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</si>
  <si>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</si>
  <si>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</si>
  <si>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</si>
  <si>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</si>
  <si>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Wyposażenie pojazdu specjalnego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</si>
  <si>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</si>
  <si>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</si>
  <si>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</si>
  <si>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</si>
  <si>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</si>
  <si>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</si>
  <si>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</si>
  <si>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</si>
  <si>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</si>
  <si>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</si>
  <si>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r>
      <rPr>
        <b/>
        <sz val="10"/>
        <rFont val="Arial"/>
        <family val="2"/>
      </rPr>
      <t xml:space="preserve">Suma ubezpieczenia (wartość pojazdu </t>
    </r>
    <r>
      <rPr>
        <b/>
        <sz val="10"/>
        <color indexed="10"/>
        <rFont val="Arial"/>
        <family val="2"/>
      </rPr>
      <t>z VAT)</t>
    </r>
  </si>
  <si>
    <t>Wyposażenie dodatkowe</t>
  </si>
  <si>
    <t>Okres ubezpieczenia OC i NW</t>
  </si>
  <si>
    <t>Okres ubezpieczenia AC i KR</t>
  </si>
  <si>
    <r>
      <rPr>
        <b/>
        <sz val="10"/>
        <rFont val="Arial"/>
        <family val="2"/>
      </rPr>
      <t>Ryzyka podlegające ubezpieczeniu w danym pojeździe</t>
    </r>
    <r>
      <rPr>
        <b/>
        <sz val="10"/>
        <color indexed="10"/>
        <rFont val="Arial"/>
        <family val="2"/>
      </rPr>
      <t xml:space="preserve"> (wybrane ryzyka zaznaczone X)</t>
    </r>
  </si>
  <si>
    <r>
      <rPr>
        <b/>
        <sz val="10"/>
        <rFont val="Arial"/>
        <family val="2"/>
      </rPr>
      <t>Zielona Karta</t>
    </r>
    <r>
      <rPr>
        <sz val="10"/>
        <rFont val="Arial"/>
        <family val="2"/>
      </rPr>
      <t xml:space="preserve"> (kraj)</t>
    </r>
  </si>
  <si>
    <t>rodzaj</t>
  </si>
  <si>
    <t>wartość</t>
  </si>
  <si>
    <t>Od</t>
  </si>
  <si>
    <t>Do</t>
  </si>
  <si>
    <t>OC</t>
  </si>
  <si>
    <t>NW</t>
  </si>
  <si>
    <t>AC/KR</t>
  </si>
  <si>
    <t>ASS</t>
  </si>
  <si>
    <t>FORD</t>
  </si>
  <si>
    <t>MONDEO</t>
  </si>
  <si>
    <t>WF0EXXWPCEFU25043</t>
  </si>
  <si>
    <t>WLI 11111</t>
  </si>
  <si>
    <t>samochód osobowy</t>
  </si>
  <si>
    <t>27.04.2016</t>
  </si>
  <si>
    <t>27.04.2024</t>
  </si>
  <si>
    <t>26.04.2025</t>
  </si>
  <si>
    <t>x</t>
  </si>
  <si>
    <t>VIP</t>
  </si>
  <si>
    <t>FIAT</t>
  </si>
  <si>
    <t>PANDA</t>
  </si>
  <si>
    <t>ZFA16900000077223</t>
  </si>
  <si>
    <t>WLI 28640</t>
  </si>
  <si>
    <t xml:space="preserve">samochód osobowy </t>
  </si>
  <si>
    <t>24.12.2003</t>
  </si>
  <si>
    <t>01.01.2024</t>
  </si>
  <si>
    <t>31.12.2024</t>
  </si>
  <si>
    <t>DACIA</t>
  </si>
  <si>
    <t>SANDERO</t>
  </si>
  <si>
    <t>UU1BSDAEP43688921</t>
  </si>
  <si>
    <t>WLI05880</t>
  </si>
  <si>
    <t>13.07.2010</t>
  </si>
  <si>
    <t>13.07.2024</t>
  </si>
  <si>
    <t>12.07.2025</t>
  </si>
  <si>
    <t>rozszerzony</t>
  </si>
  <si>
    <t>WNP Suski</t>
  </si>
  <si>
    <t>SU9075AU060GK1345</t>
  </si>
  <si>
    <t>WLIP856</t>
  </si>
  <si>
    <t>przyczepa lekka</t>
  </si>
  <si>
    <t>21.12.2006</t>
  </si>
  <si>
    <t>12.01.2024</t>
  </si>
  <si>
    <t>11.01.2025</t>
  </si>
  <si>
    <t>Volkswagen</t>
  </si>
  <si>
    <t>Caddy</t>
  </si>
  <si>
    <t>WV2ZZZ2KZHX032444</t>
  </si>
  <si>
    <t>WLI 19160</t>
  </si>
  <si>
    <t>2180kg</t>
  </si>
  <si>
    <t>14.09.2024</t>
  </si>
  <si>
    <t>13.09.2025</t>
  </si>
  <si>
    <t>pełny</t>
  </si>
  <si>
    <t>Caravelle</t>
  </si>
  <si>
    <t>WV2ZZZ7HZCH129358</t>
  </si>
  <si>
    <t>WLI11101</t>
  </si>
  <si>
    <t>3000kg</t>
  </si>
  <si>
    <t>27.11.2024</t>
  </si>
  <si>
    <t>26.11.2025</t>
  </si>
  <si>
    <t>Niewiadów</t>
  </si>
  <si>
    <t>B750</t>
  </si>
  <si>
    <t>SWNB750005E017386</t>
  </si>
  <si>
    <t>WLIP563</t>
  </si>
  <si>
    <t>przyczepa</t>
  </si>
  <si>
    <t>14.12.2004</t>
  </si>
  <si>
    <t>Skoda</t>
  </si>
  <si>
    <t>Roomster</t>
  </si>
  <si>
    <t>TMBNC25J8C7021636</t>
  </si>
  <si>
    <t>WLI09060</t>
  </si>
  <si>
    <t>Ambition 1,4 16V</t>
  </si>
  <si>
    <t>12.12.2011</t>
  </si>
  <si>
    <t>nie</t>
  </si>
  <si>
    <t>immobilaizer</t>
  </si>
  <si>
    <t>18.11.2024</t>
  </si>
  <si>
    <t>17.11.2025</t>
  </si>
  <si>
    <t>Mercus</t>
  </si>
  <si>
    <t>MB Sprinter</t>
  </si>
  <si>
    <t>WDB066571P568866</t>
  </si>
  <si>
    <t>WLI22400</t>
  </si>
  <si>
    <t>autobus</t>
  </si>
  <si>
    <t>hak</t>
  </si>
  <si>
    <t>05.01.2024</t>
  </si>
  <si>
    <t>04.01.2025</t>
  </si>
  <si>
    <t>Octavia</t>
  </si>
  <si>
    <t>FM5FM52J067NOGG55</t>
  </si>
  <si>
    <t>WLI25800</t>
  </si>
  <si>
    <t>1,9/Tdi</t>
  </si>
  <si>
    <t>31.08.2006</t>
  </si>
  <si>
    <t>immobilaizer, alarm</t>
  </si>
  <si>
    <t>31.08.2024</t>
  </si>
  <si>
    <t>30.08.2025</t>
  </si>
  <si>
    <t>Transporter</t>
  </si>
  <si>
    <t>WV2ZZZ7H5X005648</t>
  </si>
  <si>
    <t>WLIL871</t>
  </si>
  <si>
    <t>T5/TDI</t>
  </si>
  <si>
    <t>28.10.2004</t>
  </si>
  <si>
    <t>28.11.2024</t>
  </si>
  <si>
    <t>27.11.2025</t>
  </si>
  <si>
    <t>TOYOTA</t>
  </si>
  <si>
    <t>YARIS</t>
  </si>
  <si>
    <t>VNKKL98360A368123</t>
  </si>
  <si>
    <t>WLI02525</t>
  </si>
  <si>
    <t>sam. osobowy</t>
  </si>
  <si>
    <t>04.12.2008</t>
  </si>
  <si>
    <t>06.03.2024</t>
  </si>
  <si>
    <t>04.12.2024</t>
  </si>
  <si>
    <t>03.12.2025</t>
  </si>
  <si>
    <t>SEAT</t>
  </si>
  <si>
    <t>LEON 1P</t>
  </si>
  <si>
    <t>VSSZZZ1PZ8R067585</t>
  </si>
  <si>
    <t>WLI00412</t>
  </si>
  <si>
    <t>osobowy</t>
  </si>
  <si>
    <t>1868 kg</t>
  </si>
  <si>
    <t>alarm, immobilaizer</t>
  </si>
  <si>
    <t>18.10.2024</t>
  </si>
  <si>
    <t>17.10.2025</t>
  </si>
  <si>
    <t>Ford</t>
  </si>
  <si>
    <t>Transit</t>
  </si>
  <si>
    <t>WF0HXXTTGHGT10813</t>
  </si>
  <si>
    <t>WLI 20602</t>
  </si>
  <si>
    <t>Autobus</t>
  </si>
  <si>
    <t>przystosowany do osób poruszających się na wózkach</t>
  </si>
  <si>
    <t>24.04.2024</t>
  </si>
  <si>
    <t>23.04.2025</t>
  </si>
  <si>
    <t>SKODA</t>
  </si>
  <si>
    <t>OCTAVIA 1.6 Mint</t>
  </si>
  <si>
    <t>TMBDA21Z18C011719</t>
  </si>
  <si>
    <t>WLI02400</t>
  </si>
  <si>
    <t>1595cm3</t>
  </si>
  <si>
    <t>07.10.2023 r.</t>
  </si>
  <si>
    <t>1915kg</t>
  </si>
  <si>
    <t>alarm</t>
  </si>
  <si>
    <t>nawigacja VIVO S6</t>
  </si>
  <si>
    <t>22.11.2024</t>
  </si>
  <si>
    <t>21.11.2025</t>
  </si>
  <si>
    <t>LUBLIN</t>
  </si>
  <si>
    <t>9524 III KOMBI</t>
  </si>
  <si>
    <t>SUL35242720071611</t>
  </si>
  <si>
    <t>WLIG 321</t>
  </si>
  <si>
    <t>ciężarowy</t>
  </si>
  <si>
    <t>15-05-2002</t>
  </si>
  <si>
    <t>13-07-2024</t>
  </si>
  <si>
    <t xml:space="preserve">Renault </t>
  </si>
  <si>
    <t>Clio</t>
  </si>
  <si>
    <t>VF1BB2U0536099058</t>
  </si>
  <si>
    <t>WLI T454</t>
  </si>
  <si>
    <t>30-06-2006</t>
  </si>
  <si>
    <t>29-11-2023</t>
  </si>
  <si>
    <t>Polonez Truck</t>
  </si>
  <si>
    <t>1.9D</t>
  </si>
  <si>
    <t>SUPB16EJLWN065756</t>
  </si>
  <si>
    <t>WTM 0054</t>
  </si>
  <si>
    <t>19-03-1999</t>
  </si>
  <si>
    <t>16-02-2024</t>
  </si>
  <si>
    <t>Przyczepa</t>
  </si>
  <si>
    <t>T-169/2</t>
  </si>
  <si>
    <t>SXAT1692PXCB00569</t>
  </si>
  <si>
    <t>WTM 1408</t>
  </si>
  <si>
    <t>przyczepa ciężarowa rolnicza</t>
  </si>
  <si>
    <t>05-10-1999</t>
  </si>
  <si>
    <t>08-07-2024</t>
  </si>
  <si>
    <t>Lamborghini</t>
  </si>
  <si>
    <t>Premium 1050VDT</t>
  </si>
  <si>
    <t>WLI C980</t>
  </si>
  <si>
    <t>ciągnik rolniczy</t>
  </si>
  <si>
    <t>19-12-2003</t>
  </si>
  <si>
    <t>07-03-2024</t>
  </si>
  <si>
    <t>URSUS</t>
  </si>
  <si>
    <t>0 126494</t>
  </si>
  <si>
    <t>WTM2001</t>
  </si>
  <si>
    <t>16-09-1999</t>
  </si>
  <si>
    <t>24-05-2024</t>
  </si>
  <si>
    <t>Remonter</t>
  </si>
  <si>
    <t>RH-4000R</t>
  </si>
  <si>
    <t>pojazd wolnobieżny</t>
  </si>
  <si>
    <t>T672/1</t>
  </si>
  <si>
    <t>SZB6721XX81X01516</t>
  </si>
  <si>
    <t>WLI Y828</t>
  </si>
  <si>
    <t>26-03-2009</t>
  </si>
  <si>
    <t>02-06-2024</t>
  </si>
  <si>
    <t xml:space="preserve">Przyczepa </t>
  </si>
  <si>
    <t>SAM WW</t>
  </si>
  <si>
    <t>RA-39-03353</t>
  </si>
  <si>
    <t>RAP 6396</t>
  </si>
  <si>
    <t xml:space="preserve">przyczepa ciężarowa  </t>
  </si>
  <si>
    <t>16-09-1993</t>
  </si>
  <si>
    <t>bezterminowo</t>
  </si>
  <si>
    <t>PRONAR ZEFIR</t>
  </si>
  <si>
    <t>Zefir 85</t>
  </si>
  <si>
    <t>SZBAAA11X91X00551</t>
  </si>
  <si>
    <t>WLI Y930</t>
  </si>
  <si>
    <t>31-05-2023 (w remoncie)</t>
  </si>
  <si>
    <t>HSW Stalowa Wola 9,50M</t>
  </si>
  <si>
    <t>koparko ładowarka</t>
  </si>
  <si>
    <t>950293SW011816</t>
  </si>
  <si>
    <t>VOLKSWAGEN</t>
  </si>
  <si>
    <t>TRANSPORTER</t>
  </si>
  <si>
    <t>WV2ZZZ7HZ5X008321</t>
  </si>
  <si>
    <t>WLI L897</t>
  </si>
  <si>
    <t>02-11-2004</t>
  </si>
  <si>
    <t>IVECO</t>
  </si>
  <si>
    <t>MAGIRUS</t>
  </si>
  <si>
    <t>WJME2NTS40C180041</t>
  </si>
  <si>
    <t>WLI 22707</t>
  </si>
  <si>
    <t>samochód ciężarowy</t>
  </si>
  <si>
    <t>14-06-2007</t>
  </si>
  <si>
    <t>30-01-2024</t>
  </si>
  <si>
    <t>27.02.2024</t>
  </si>
  <si>
    <t>26.02.2025</t>
  </si>
  <si>
    <t>PEUGEOT</t>
  </si>
  <si>
    <t>301 1.6 Vti Activ</t>
  </si>
  <si>
    <t>VF3DDNFP0FJ617522</t>
  </si>
  <si>
    <t>WLI 17800</t>
  </si>
  <si>
    <t>29-01-2016</t>
  </si>
  <si>
    <t>05-06-2024</t>
  </si>
  <si>
    <t>29.01.2024</t>
  </si>
  <si>
    <t>28.01.2025</t>
  </si>
  <si>
    <t>Rebak Skorpion</t>
  </si>
  <si>
    <t>280 SD BG</t>
  </si>
  <si>
    <t>SVA170R28LLG00144</t>
  </si>
  <si>
    <t>WLI 08HF</t>
  </si>
  <si>
    <t>przyczepa specjalna do rozdrabniania odpadów drewnianych</t>
  </si>
  <si>
    <t>01-12-2020</t>
  </si>
  <si>
    <t>01-12-2023</t>
  </si>
  <si>
    <t>01.12.2024</t>
  </si>
  <si>
    <t>30.11.2025</t>
  </si>
  <si>
    <t xml:space="preserve">Przyczepa MARTZ </t>
  </si>
  <si>
    <t>02SGV</t>
  </si>
  <si>
    <t>SXX9S60400B231496</t>
  </si>
  <si>
    <t>WLI 33HF</t>
  </si>
  <si>
    <t>22-12-2020</t>
  </si>
  <si>
    <t>22.12.2024</t>
  </si>
  <si>
    <t>21.12.2025</t>
  </si>
  <si>
    <t>Ciągnik rolniczy</t>
  </si>
  <si>
    <t>DEUTZ-FAHR</t>
  </si>
  <si>
    <t>ZKDDC502W0TD50615</t>
  </si>
  <si>
    <t>WLI 88GN</t>
  </si>
  <si>
    <t>28-12-2020</t>
  </si>
  <si>
    <t>28-12-2023</t>
  </si>
  <si>
    <t>28.12.2024</t>
  </si>
  <si>
    <t>27.12.2025</t>
  </si>
  <si>
    <t>Iveco</t>
  </si>
  <si>
    <t xml:space="preserve">Daily </t>
  </si>
  <si>
    <t>ZCFCE35B2N5467479</t>
  </si>
  <si>
    <t>WLI34200</t>
  </si>
  <si>
    <t>ciężarowy do 3,5t</t>
  </si>
  <si>
    <t>29.07.2022</t>
  </si>
  <si>
    <t>29-07-2025</t>
  </si>
  <si>
    <t>Kubota</t>
  </si>
  <si>
    <t>M6131</t>
  </si>
  <si>
    <t>KBTMNYDCAN1060043</t>
  </si>
  <si>
    <t>WLI80KJ</t>
  </si>
  <si>
    <t>11.01.2023</t>
  </si>
  <si>
    <t>11-01-2026</t>
  </si>
  <si>
    <t>11.01.2024</t>
  </si>
  <si>
    <t>10.01.2025</t>
  </si>
  <si>
    <t>Caravelle Transporter</t>
  </si>
  <si>
    <t>WV2ZZZ7HZCH129629</t>
  </si>
  <si>
    <t>WLI11102</t>
  </si>
  <si>
    <t>osobowy - bus</t>
  </si>
  <si>
    <t>1968 cm3</t>
  </si>
  <si>
    <t>16.01.2013</t>
  </si>
  <si>
    <t>14.12.2023</t>
  </si>
  <si>
    <t>940 kg</t>
  </si>
  <si>
    <t>centralny zamek, alarm</t>
  </si>
  <si>
    <t>Seat</t>
  </si>
  <si>
    <t>Cordoba</t>
  </si>
  <si>
    <t>VSSZZZ6LZ9R028541</t>
  </si>
  <si>
    <t>WLI02700</t>
  </si>
  <si>
    <t>1390 cm3</t>
  </si>
  <si>
    <t>02.02.2024</t>
  </si>
  <si>
    <t>centralny zamek</t>
  </si>
  <si>
    <t xml:space="preserve">Volkswagen </t>
  </si>
  <si>
    <t>TRANSPORTER 1.9 TDI</t>
  </si>
  <si>
    <t>WZ2ZZZ7H25X005649</t>
  </si>
  <si>
    <t>WLIL 872</t>
  </si>
  <si>
    <t>OSOBOWY</t>
  </si>
  <si>
    <t>04.11.2023</t>
  </si>
  <si>
    <t>25.11.2024</t>
  </si>
  <si>
    <t>24.11.2025</t>
  </si>
  <si>
    <t>CARAVELLE 2,0 TDI</t>
  </si>
  <si>
    <t>WV2ZZZ7HZEH081797</t>
  </si>
  <si>
    <t>WLI13590</t>
  </si>
  <si>
    <t>Mercedes Benz</t>
  </si>
  <si>
    <t>SPRINTER</t>
  </si>
  <si>
    <t>W1V9076571P235339</t>
  </si>
  <si>
    <t>WLI 29592</t>
  </si>
  <si>
    <t>26.10.2023</t>
  </si>
  <si>
    <t>04.11.2024</t>
  </si>
  <si>
    <t>03.11.2025</t>
  </si>
  <si>
    <t>DAEWOO</t>
  </si>
  <si>
    <t>LANOS</t>
  </si>
  <si>
    <t>SUPTF69CDYW117250</t>
  </si>
  <si>
    <t>WLIE029</t>
  </si>
  <si>
    <t>12.12.2000</t>
  </si>
  <si>
    <t>FOCUS</t>
  </si>
  <si>
    <t>WF0NXXGCDN1J37822</t>
  </si>
  <si>
    <t>WLI13399</t>
  </si>
  <si>
    <t>12.12.2001</t>
  </si>
  <si>
    <t>17.01.2024</t>
  </si>
  <si>
    <t>16.01.2025</t>
  </si>
  <si>
    <t>Opel</t>
  </si>
  <si>
    <t>Corsa Hatchback 03</t>
  </si>
  <si>
    <t>W0L0XCF6856024984</t>
  </si>
  <si>
    <t>WLIN700</t>
  </si>
  <si>
    <t>Farm Truck</t>
  </si>
  <si>
    <t>P2BA2C7000937</t>
  </si>
  <si>
    <t>WLIY230</t>
  </si>
  <si>
    <t>ciagnik rolniczy</t>
  </si>
  <si>
    <t xml:space="preserve">Fiat </t>
  </si>
  <si>
    <t>Punto</t>
  </si>
  <si>
    <t>ZFA19900001480652</t>
  </si>
  <si>
    <t>WLI03195</t>
  </si>
  <si>
    <t>immobiliser</t>
  </si>
  <si>
    <t>radio</t>
  </si>
  <si>
    <t>C330</t>
  </si>
  <si>
    <t>WLIX695</t>
  </si>
  <si>
    <t>Autosan</t>
  </si>
  <si>
    <t>047-B</t>
  </si>
  <si>
    <t>WLIP822</t>
  </si>
  <si>
    <t>Hyundai</t>
  </si>
  <si>
    <t>i20</t>
  </si>
  <si>
    <t>NLHBA51BADZ238748</t>
  </si>
  <si>
    <t>WLI12752</t>
  </si>
  <si>
    <t>radio, inst.gazowa</t>
  </si>
  <si>
    <t>16.10.2024</t>
  </si>
  <si>
    <t>15.10.2025</t>
  </si>
  <si>
    <t>PEUGEOT Z BOXER</t>
  </si>
  <si>
    <t>350 LH</t>
  </si>
  <si>
    <t>VF 3ZCPMNC17435637</t>
  </si>
  <si>
    <t>WLI 00050</t>
  </si>
  <si>
    <t>AUTOBUS 15 SIEDZEŃ</t>
  </si>
  <si>
    <t>2800CM3</t>
  </si>
  <si>
    <t>09.10.2021R.</t>
  </si>
  <si>
    <t>1480KG</t>
  </si>
  <si>
    <t>2000KG</t>
  </si>
  <si>
    <t>KIA PREGIO-VAN6</t>
  </si>
  <si>
    <t>TB2812</t>
  </si>
  <si>
    <t>KNETB2812YK506970</t>
  </si>
  <si>
    <t>WLIA952</t>
  </si>
  <si>
    <t>VAN 6</t>
  </si>
  <si>
    <t>2660 CM3</t>
  </si>
  <si>
    <t>29.11.2024</t>
  </si>
  <si>
    <t>28.11.2025</t>
  </si>
  <si>
    <t>Citroen</t>
  </si>
  <si>
    <t>Berlingo</t>
  </si>
  <si>
    <t>VF7GJ9HXC93488464</t>
  </si>
  <si>
    <t>WLI15315</t>
  </si>
  <si>
    <t>19.11.2007</t>
  </si>
  <si>
    <t>03.12.2024</t>
  </si>
  <si>
    <t>02.12.2025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</si>
</sst>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[Red]\-#,##0.00&quot; zł&quot;"/>
    <numFmt numFmtId="167" formatCode="#,##0.00\ _z_ł"/>
    <numFmt numFmtId="168" formatCode="d/mm/yyyy"/>
    <numFmt numFmtId="169" formatCode="yy\-mm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8"/>
      <name val="Arial1"/>
      <family val="0"/>
    </font>
    <font>
      <i/>
      <sz val="10"/>
      <color indexed="8"/>
      <name val="Arial"/>
      <family val="2"/>
    </font>
    <font>
      <sz val="10"/>
      <color indexed="8"/>
      <name val="Arial"/>
      <family val="0"/>
    </font>
    <font>
      <i/>
      <sz val="10"/>
      <color indexed="8"/>
      <name val="Arial1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Border="0" applyProtection="0">
      <alignment/>
    </xf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Border="0" applyProtection="0">
      <alignment/>
    </xf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Border="0" applyProtection="0">
      <alignment/>
    </xf>
    <xf numFmtId="0" fontId="56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left"/>
    </xf>
    <xf numFmtId="165" fontId="0" fillId="33" borderId="0" xfId="0" applyNumberFormat="1" applyFont="1" applyFill="1" applyAlignment="1">
      <alignment horizontal="left"/>
    </xf>
    <xf numFmtId="0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0" fillId="34" borderId="10" xfId="0" applyNumberFormat="1" applyFont="1" applyFill="1" applyBorder="1" applyAlignment="1">
      <alignment vertical="center" wrapText="1"/>
    </xf>
    <xf numFmtId="165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5" fontId="3" fillId="0" borderId="10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65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165" fontId="6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65" fontId="0" fillId="33" borderId="10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65" fontId="9" fillId="33" borderId="13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165" fontId="9" fillId="33" borderId="15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65" fontId="3" fillId="34" borderId="10" xfId="62" applyNumberFormat="1" applyFont="1" applyFill="1" applyBorder="1" applyAlignment="1" applyProtection="1">
      <alignment horizontal="center" vertical="center" wrapText="1"/>
      <protection/>
    </xf>
    <xf numFmtId="164" fontId="3" fillId="34" borderId="10" xfId="62" applyFont="1" applyFill="1" applyBorder="1" applyAlignment="1" applyProtection="1">
      <alignment horizontal="center" vertical="center" wrapText="1"/>
      <protection/>
    </xf>
    <xf numFmtId="0" fontId="0" fillId="34" borderId="16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65" fontId="13" fillId="0" borderId="10" xfId="0" applyNumberFormat="1" applyFont="1" applyFill="1" applyBorder="1" applyAlignment="1">
      <alignment horizontal="right" vertical="center" wrapText="1"/>
    </xf>
    <xf numFmtId="165" fontId="1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vertical="center" wrapText="1"/>
    </xf>
    <xf numFmtId="165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horizontal="right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horizontal="center" vertical="center" wrapText="1"/>
    </xf>
    <xf numFmtId="165" fontId="6" fillId="33" borderId="17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165" fontId="0" fillId="33" borderId="17" xfId="0" applyNumberFormat="1" applyFont="1" applyFill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right" vertical="center" wrapText="1"/>
    </xf>
    <xf numFmtId="165" fontId="3" fillId="33" borderId="17" xfId="0" applyNumberFormat="1" applyFont="1" applyFill="1" applyBorder="1" applyAlignment="1">
      <alignment horizontal="right" vertical="center" wrapText="1"/>
    </xf>
    <xf numFmtId="165" fontId="4" fillId="33" borderId="17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vertical="center" wrapText="1"/>
    </xf>
    <xf numFmtId="165" fontId="3" fillId="33" borderId="17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65" fontId="0" fillId="0" borderId="17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right"/>
    </xf>
    <xf numFmtId="165" fontId="3" fillId="35" borderId="19" xfId="0" applyNumberFormat="1" applyFont="1" applyFill="1" applyBorder="1" applyAlignment="1">
      <alignment horizontal="center" vertical="center"/>
    </xf>
    <xf numFmtId="0" fontId="0" fillId="0" borderId="0" xfId="54">
      <alignment/>
      <protection/>
    </xf>
    <xf numFmtId="0" fontId="0" fillId="0" borderId="0" xfId="54" applyAlignment="1">
      <alignment wrapText="1"/>
      <protection/>
    </xf>
    <xf numFmtId="0" fontId="0" fillId="0" borderId="0" xfId="54" applyAlignment="1">
      <alignment horizontal="center"/>
      <protection/>
    </xf>
    <xf numFmtId="165" fontId="0" fillId="0" borderId="0" xfId="54" applyNumberFormat="1" applyAlignment="1">
      <alignment horizontal="right"/>
      <protection/>
    </xf>
    <xf numFmtId="0" fontId="3" fillId="0" borderId="0" xfId="54" applyFont="1">
      <alignment/>
      <protection/>
    </xf>
    <xf numFmtId="165" fontId="3" fillId="0" borderId="0" xfId="54" applyNumberFormat="1" applyFont="1" applyAlignment="1">
      <alignment horizontal="right"/>
      <protection/>
    </xf>
    <xf numFmtId="0" fontId="3" fillId="0" borderId="10" xfId="54" applyFont="1" applyBorder="1" applyAlignment="1">
      <alignment horizontal="center" vertical="center" wrapText="1"/>
      <protection/>
    </xf>
    <xf numFmtId="165" fontId="3" fillId="0" borderId="10" xfId="54" applyNumberFormat="1" applyFont="1" applyBorder="1" applyAlignment="1">
      <alignment horizontal="center" vertical="center" wrapText="1"/>
      <protection/>
    </xf>
    <xf numFmtId="0" fontId="0" fillId="0" borderId="10" xfId="54" applyBorder="1" applyAlignment="1">
      <alignment horizontal="center" vertical="center" wrapText="1"/>
      <protection/>
    </xf>
    <xf numFmtId="0" fontId="8" fillId="0" borderId="10" xfId="54" applyFont="1" applyBorder="1" applyAlignment="1">
      <alignment vertical="top" wrapText="1"/>
      <protection/>
    </xf>
    <xf numFmtId="0" fontId="8" fillId="0" borderId="10" xfId="54" applyFont="1" applyBorder="1" applyAlignment="1">
      <alignment horizontal="center" vertical="top" wrapText="1"/>
      <protection/>
    </xf>
    <xf numFmtId="165" fontId="8" fillId="0" borderId="10" xfId="54" applyNumberFormat="1" applyFont="1" applyBorder="1" applyAlignment="1">
      <alignment horizontal="right" vertical="top" wrapText="1"/>
      <protection/>
    </xf>
    <xf numFmtId="0" fontId="3" fillId="0" borderId="10" xfId="54" applyFont="1" applyBorder="1" applyAlignment="1">
      <alignment vertical="center" wrapText="1"/>
      <protection/>
    </xf>
    <xf numFmtId="165" fontId="3" fillId="0" borderId="10" xfId="54" applyNumberFormat="1" applyFont="1" applyBorder="1" applyAlignment="1">
      <alignment vertical="center" wrapText="1"/>
      <protection/>
    </xf>
    <xf numFmtId="0" fontId="0" fillId="33" borderId="10" xfId="54" applyFill="1" applyBorder="1" applyAlignment="1">
      <alignment horizontal="center" vertical="center" wrapText="1"/>
      <protection/>
    </xf>
    <xf numFmtId="0" fontId="8" fillId="33" borderId="10" xfId="54" applyFont="1" applyFill="1" applyBorder="1" applyAlignment="1">
      <alignment vertical="top" wrapText="1"/>
      <protection/>
    </xf>
    <xf numFmtId="0" fontId="8" fillId="33" borderId="10" xfId="54" applyFont="1" applyFill="1" applyBorder="1" applyAlignment="1">
      <alignment horizontal="center" vertical="top" wrapText="1"/>
      <protection/>
    </xf>
    <xf numFmtId="165" fontId="8" fillId="33" borderId="10" xfId="54" applyNumberFormat="1" applyFont="1" applyFill="1" applyBorder="1" applyAlignment="1">
      <alignment horizontal="right" vertical="top" wrapText="1"/>
      <protection/>
    </xf>
    <xf numFmtId="0" fontId="0" fillId="33" borderId="0" xfId="54" applyFill="1">
      <alignment/>
      <protection/>
    </xf>
    <xf numFmtId="0" fontId="0" fillId="0" borderId="10" xfId="0" applyFont="1" applyBorder="1" applyAlignment="1">
      <alignment vertical="center" wrapText="1"/>
    </xf>
    <xf numFmtId="165" fontId="0" fillId="0" borderId="10" xfId="0" applyNumberFormat="1" applyFont="1" applyBorder="1" applyAlignment="1">
      <alignment horizontal="right" vertical="center" wrapText="1"/>
    </xf>
    <xf numFmtId="0" fontId="8" fillId="0" borderId="10" xfId="54" applyFont="1" applyBorder="1" applyAlignment="1">
      <alignment horizontal="left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165" fontId="3" fillId="33" borderId="10" xfId="54" applyNumberFormat="1" applyFont="1" applyFill="1" applyBorder="1" applyAlignment="1">
      <alignment vertical="center" wrapText="1"/>
      <protection/>
    </xf>
    <xf numFmtId="0" fontId="0" fillId="0" borderId="0" xfId="54" applyAlignment="1">
      <alignment horizontal="center" wrapText="1"/>
      <protection/>
    </xf>
    <xf numFmtId="165" fontId="0" fillId="0" borderId="0" xfId="54" applyNumberFormat="1" applyAlignment="1">
      <alignment horizontal="right" wrapText="1"/>
      <protection/>
    </xf>
    <xf numFmtId="165" fontId="3" fillId="35" borderId="10" xfId="54" applyNumberFormat="1" applyFont="1" applyFill="1" applyBorder="1" applyAlignment="1">
      <alignment horizontal="right" wrapText="1"/>
      <protection/>
    </xf>
    <xf numFmtId="16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5" fontId="0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 wrapText="1"/>
    </xf>
    <xf numFmtId="165" fontId="0" fillId="0" borderId="0" xfId="0" applyNumberFormat="1" applyAlignment="1">
      <alignment/>
    </xf>
    <xf numFmtId="0" fontId="16" fillId="0" borderId="0" xfId="0" applyFont="1" applyAlignment="1">
      <alignment/>
    </xf>
    <xf numFmtId="165" fontId="16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vertical="center" wrapText="1"/>
    </xf>
    <xf numFmtId="165" fontId="0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/>
    </xf>
    <xf numFmtId="0" fontId="0" fillId="0" borderId="10" xfId="0" applyFill="1" applyBorder="1" applyAlignment="1">
      <alignment horizontal="center" wrapText="1"/>
    </xf>
    <xf numFmtId="165" fontId="0" fillId="0" borderId="10" xfId="0" applyNumberFormat="1" applyFont="1" applyFill="1" applyBorder="1" applyAlignment="1">
      <alignment horizontal="right" vertical="center"/>
    </xf>
    <xf numFmtId="165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165" fontId="0" fillId="33" borderId="10" xfId="0" applyNumberFormat="1" applyFill="1" applyBorder="1" applyAlignment="1">
      <alignment vertical="center"/>
    </xf>
    <xf numFmtId="165" fontId="0" fillId="0" borderId="10" xfId="0" applyNumberFormat="1" applyFill="1" applyBorder="1" applyAlignment="1">
      <alignment vertical="center"/>
    </xf>
    <xf numFmtId="165" fontId="0" fillId="0" borderId="17" xfId="0" applyNumberFormat="1" applyFont="1" applyFill="1" applyBorder="1" applyAlignment="1">
      <alignment horizontal="right" vertical="center" wrapText="1"/>
    </xf>
    <xf numFmtId="165" fontId="0" fillId="0" borderId="17" xfId="0" applyNumberFormat="1" applyFill="1" applyBorder="1" applyAlignment="1">
      <alignment vertical="center"/>
    </xf>
    <xf numFmtId="165" fontId="0" fillId="0" borderId="10" xfId="0" applyNumberFormat="1" applyFill="1" applyBorder="1" applyAlignment="1">
      <alignment horizontal="right" vertical="center"/>
    </xf>
    <xf numFmtId="165" fontId="0" fillId="0" borderId="17" xfId="0" applyNumberFormat="1" applyFill="1" applyBorder="1" applyAlignment="1">
      <alignment horizontal="right" vertical="center"/>
    </xf>
    <xf numFmtId="165" fontId="0" fillId="33" borderId="10" xfId="0" applyNumberFormat="1" applyFont="1" applyFill="1" applyBorder="1" applyAlignment="1">
      <alignment horizontal="right" vertical="center" wrapText="1"/>
    </xf>
    <xf numFmtId="165" fontId="0" fillId="33" borderId="12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vertical="center"/>
    </xf>
    <xf numFmtId="165" fontId="0" fillId="34" borderId="12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top" wrapText="1"/>
    </xf>
    <xf numFmtId="3" fontId="0" fillId="33" borderId="10" xfId="0" applyNumberFormat="1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168" fontId="0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center" wrapText="1"/>
    </xf>
    <xf numFmtId="3" fontId="0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68" fontId="3" fillId="33" borderId="12" xfId="0" applyNumberFormat="1" applyFont="1" applyFill="1" applyBorder="1" applyAlignment="1">
      <alignment horizontal="center" vertical="center" wrapText="1"/>
    </xf>
    <xf numFmtId="165" fontId="3" fillId="33" borderId="12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168" fontId="0" fillId="33" borderId="12" xfId="0" applyNumberFormat="1" applyFont="1" applyFill="1" applyBorder="1" applyAlignment="1">
      <alignment horizontal="center" vertical="center"/>
    </xf>
    <xf numFmtId="168" fontId="0" fillId="33" borderId="12" xfId="0" applyNumberForma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168" fontId="0" fillId="33" borderId="10" xfId="0" applyNumberFormat="1" applyFont="1" applyFill="1" applyBorder="1" applyAlignment="1">
      <alignment horizontal="center" vertical="center" wrapText="1"/>
    </xf>
    <xf numFmtId="168" fontId="0" fillId="33" borderId="12" xfId="0" applyNumberFormat="1" applyFont="1" applyFill="1" applyBorder="1" applyAlignment="1">
      <alignment horizontal="center" vertical="center" wrapText="1"/>
    </xf>
    <xf numFmtId="168" fontId="0" fillId="33" borderId="12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68" fontId="0" fillId="33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165" fontId="0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169" fontId="0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5" fontId="3" fillId="36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164" fontId="3" fillId="34" borderId="10" xfId="62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/>
    </xf>
    <xf numFmtId="0" fontId="3" fillId="34" borderId="10" xfId="54" applyFont="1" applyFill="1" applyBorder="1" applyAlignment="1">
      <alignment horizontal="left" vertical="center" wrapText="1"/>
      <protection/>
    </xf>
    <xf numFmtId="0" fontId="4" fillId="35" borderId="10" xfId="54" applyFont="1" applyFill="1" applyBorder="1" applyAlignment="1">
      <alignment horizontal="center" vertical="center" wrapText="1"/>
      <protection/>
    </xf>
    <xf numFmtId="0" fontId="0" fillId="0" borderId="10" xfId="54" applyBorder="1" applyAlignment="1">
      <alignment horizontal="center" vertical="center" wrapText="1"/>
      <protection/>
    </xf>
    <xf numFmtId="0" fontId="3" fillId="35" borderId="10" xfId="54" applyFont="1" applyFill="1" applyBorder="1" applyAlignment="1">
      <alignment horizont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iperłącze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2 2 2" xfId="66"/>
    <cellStyle name="Walutowy 2 3" xfId="67"/>
    <cellStyle name="Walutowy 2 4" xfId="68"/>
    <cellStyle name="Walutowy 2 5" xfId="69"/>
    <cellStyle name="Walutowy 2 6" xfId="70"/>
    <cellStyle name="Walutowy 3" xfId="71"/>
    <cellStyle name="Walutowy 3 2" xfId="72"/>
    <cellStyle name="Walutowy 4" xfId="73"/>
    <cellStyle name="Walutowy 5" xfId="74"/>
    <cellStyle name="Walutowy 6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1619250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1704975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247650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1600200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1714500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31"/>
  <sheetViews>
    <sheetView tabSelected="1" zoomScale="75" zoomScaleNormal="75" zoomScalePageLayoutView="0" workbookViewId="0" topLeftCell="A4">
      <selection activeCell="N20" sqref="N20"/>
    </sheetView>
  </sheetViews>
  <sheetFormatPr defaultColWidth="9.140625" defaultRowHeight="12.75"/>
  <cols>
    <col min="1" max="1" width="5.421875" style="0" customWidth="1"/>
    <col min="2" max="3" width="43.8515625" style="0" customWidth="1"/>
    <col min="4" max="4" width="14.57421875" style="0" customWidth="1"/>
    <col min="5" max="5" width="12.7109375" style="1" customWidth="1"/>
    <col min="6" max="6" width="10.421875" style="1" customWidth="1"/>
    <col min="7" max="7" width="37.7109375" style="1" customWidth="1"/>
    <col min="8" max="8" width="15.7109375" style="0" customWidth="1"/>
    <col min="9" max="9" width="17.140625" style="1" customWidth="1"/>
  </cols>
  <sheetData>
    <row r="7" spans="1:8" ht="12.75">
      <c r="A7" s="2" t="s">
        <v>0</v>
      </c>
      <c r="H7" s="3"/>
    </row>
    <row r="9" ht="12.75">
      <c r="B9" s="4" t="s">
        <v>1</v>
      </c>
    </row>
    <row r="10" ht="12.75">
      <c r="B10" s="4" t="s">
        <v>2</v>
      </c>
    </row>
    <row r="11" spans="2:3" ht="12.75">
      <c r="B11" s="4" t="s">
        <v>3</v>
      </c>
      <c r="C11" s="5">
        <v>670223161</v>
      </c>
    </row>
    <row r="12" spans="2:3" ht="12.75">
      <c r="B12" s="4" t="s">
        <v>4</v>
      </c>
      <c r="C12" s="5">
        <v>5090054952</v>
      </c>
    </row>
    <row r="13" spans="2:3" ht="12.75">
      <c r="B13" s="4" t="s">
        <v>5</v>
      </c>
      <c r="C13" s="6" t="s">
        <v>6</v>
      </c>
    </row>
    <row r="15" spans="1:9" ht="36">
      <c r="A15" s="7" t="s">
        <v>7</v>
      </c>
      <c r="B15" s="7" t="s">
        <v>8</v>
      </c>
      <c r="C15" s="7" t="s">
        <v>9</v>
      </c>
      <c r="D15" s="7" t="s">
        <v>4</v>
      </c>
      <c r="E15" s="7" t="s">
        <v>3</v>
      </c>
      <c r="F15" s="7" t="s">
        <v>5</v>
      </c>
      <c r="G15" s="8" t="s">
        <v>10</v>
      </c>
      <c r="H15" s="8" t="s">
        <v>11</v>
      </c>
      <c r="I15" s="8" t="s">
        <v>12</v>
      </c>
    </row>
    <row r="16" spans="1:9" ht="26.25">
      <c r="A16" s="9">
        <v>1</v>
      </c>
      <c r="B16" s="10" t="s">
        <v>13</v>
      </c>
      <c r="C16" s="10" t="s">
        <v>2</v>
      </c>
      <c r="D16" s="11">
        <v>8111525359</v>
      </c>
      <c r="E16" s="12">
        <v>670222888</v>
      </c>
      <c r="F16" s="9" t="s">
        <v>14</v>
      </c>
      <c r="G16" s="13" t="s">
        <v>15</v>
      </c>
      <c r="H16" s="11">
        <v>70</v>
      </c>
      <c r="I16" s="11"/>
    </row>
    <row r="17" spans="1:9" ht="39">
      <c r="A17" s="9">
        <v>2</v>
      </c>
      <c r="B17" s="10" t="s">
        <v>16</v>
      </c>
      <c r="C17" s="10" t="s">
        <v>17</v>
      </c>
      <c r="D17" s="11">
        <v>5090012244</v>
      </c>
      <c r="E17" s="12">
        <v>140082104</v>
      </c>
      <c r="F17" s="9" t="s">
        <v>18</v>
      </c>
      <c r="G17" s="13" t="s">
        <v>19</v>
      </c>
      <c r="H17" s="11"/>
      <c r="I17" s="11"/>
    </row>
    <row r="18" spans="1:9" ht="25.5" customHeight="1">
      <c r="A18" s="9">
        <v>3</v>
      </c>
      <c r="B18" s="10" t="s">
        <v>20</v>
      </c>
      <c r="C18" s="10" t="s">
        <v>21</v>
      </c>
      <c r="D18" s="11">
        <v>8111277370</v>
      </c>
      <c r="E18" s="12">
        <v>670809783</v>
      </c>
      <c r="F18" s="9" t="s">
        <v>22</v>
      </c>
      <c r="G18" s="13" t="s">
        <v>23</v>
      </c>
      <c r="H18" s="11">
        <v>80</v>
      </c>
      <c r="I18" s="11">
        <v>105</v>
      </c>
    </row>
    <row r="19" spans="1:9" ht="39">
      <c r="A19" s="9">
        <v>4</v>
      </c>
      <c r="B19" s="10" t="s">
        <v>24</v>
      </c>
      <c r="C19" s="10" t="s">
        <v>25</v>
      </c>
      <c r="D19" s="11">
        <v>5090065186</v>
      </c>
      <c r="E19" s="12">
        <v>143894937</v>
      </c>
      <c r="F19" s="9" t="s">
        <v>18</v>
      </c>
      <c r="G19" s="13" t="s">
        <v>19</v>
      </c>
      <c r="H19" s="11">
        <v>95</v>
      </c>
      <c r="I19" s="11">
        <v>130</v>
      </c>
    </row>
    <row r="20" spans="1:9" ht="25.5" customHeight="1">
      <c r="A20" s="9">
        <v>5</v>
      </c>
      <c r="B20" s="10" t="s">
        <v>26</v>
      </c>
      <c r="C20" s="10" t="s">
        <v>27</v>
      </c>
      <c r="D20" s="11">
        <v>5090028222</v>
      </c>
      <c r="E20" s="12">
        <v>671977169</v>
      </c>
      <c r="F20" s="9" t="s">
        <v>28</v>
      </c>
      <c r="G20" s="13" t="s">
        <v>29</v>
      </c>
      <c r="H20" s="11">
        <v>12</v>
      </c>
      <c r="I20" s="11">
        <v>479</v>
      </c>
    </row>
    <row r="21" spans="1:9" ht="92.25">
      <c r="A21" s="9">
        <v>6</v>
      </c>
      <c r="B21" s="10" t="s">
        <v>30</v>
      </c>
      <c r="C21" s="10" t="s">
        <v>31</v>
      </c>
      <c r="D21" s="11">
        <v>8111560172</v>
      </c>
      <c r="E21" s="12">
        <v>671953393</v>
      </c>
      <c r="F21" s="14" t="s">
        <v>32</v>
      </c>
      <c r="G21" s="13" t="s">
        <v>33</v>
      </c>
      <c r="H21" s="11">
        <v>11</v>
      </c>
      <c r="I21" s="11"/>
    </row>
    <row r="22" spans="1:9" ht="39">
      <c r="A22" s="9">
        <v>7</v>
      </c>
      <c r="B22" s="10" t="s">
        <v>34</v>
      </c>
      <c r="C22" s="10" t="s">
        <v>35</v>
      </c>
      <c r="D22" s="11">
        <v>5090009130</v>
      </c>
      <c r="E22" s="12">
        <v>673021297</v>
      </c>
      <c r="F22" s="9" t="s">
        <v>36</v>
      </c>
      <c r="G22" s="13" t="s">
        <v>37</v>
      </c>
      <c r="H22" s="15">
        <v>10</v>
      </c>
      <c r="I22" s="11">
        <v>30</v>
      </c>
    </row>
    <row r="23" spans="1:9" ht="39">
      <c r="A23" s="9">
        <v>8</v>
      </c>
      <c r="B23" s="10" t="s">
        <v>38</v>
      </c>
      <c r="C23" s="10" t="s">
        <v>39</v>
      </c>
      <c r="D23" s="11">
        <v>5090041369</v>
      </c>
      <c r="E23" s="12">
        <v>141178817</v>
      </c>
      <c r="F23" s="9" t="s">
        <v>36</v>
      </c>
      <c r="G23" s="13" t="s">
        <v>37</v>
      </c>
      <c r="H23" s="11">
        <v>10</v>
      </c>
      <c r="I23" s="11">
        <v>27</v>
      </c>
    </row>
    <row r="24" spans="1:9" ht="25.5" customHeight="1">
      <c r="A24" s="9">
        <v>9</v>
      </c>
      <c r="B24" s="10" t="s">
        <v>40</v>
      </c>
      <c r="C24" s="10" t="s">
        <v>41</v>
      </c>
      <c r="D24" s="11">
        <v>8111600842</v>
      </c>
      <c r="E24" s="12">
        <v>671984502</v>
      </c>
      <c r="F24" s="9" t="s">
        <v>42</v>
      </c>
      <c r="G24" s="13" t="s">
        <v>43</v>
      </c>
      <c r="H24" s="11">
        <v>25</v>
      </c>
      <c r="I24" s="11"/>
    </row>
    <row r="25" spans="1:9" ht="25.5" customHeight="1">
      <c r="A25" s="9">
        <v>10</v>
      </c>
      <c r="B25" s="10" t="s">
        <v>44</v>
      </c>
      <c r="C25" s="10" t="s">
        <v>45</v>
      </c>
      <c r="D25" s="11">
        <v>8111532388</v>
      </c>
      <c r="E25" s="12">
        <v>670230474</v>
      </c>
      <c r="F25" s="9" t="s">
        <v>42</v>
      </c>
      <c r="G25" s="13" t="s">
        <v>43</v>
      </c>
      <c r="H25" s="11">
        <v>32</v>
      </c>
      <c r="I25" s="11"/>
    </row>
    <row r="26" spans="1:9" ht="25.5" customHeight="1">
      <c r="A26" s="9">
        <v>11</v>
      </c>
      <c r="B26" s="10" t="s">
        <v>46</v>
      </c>
      <c r="C26" s="10" t="s">
        <v>47</v>
      </c>
      <c r="D26" s="11">
        <v>5090065080</v>
      </c>
      <c r="E26" s="12">
        <v>143773375</v>
      </c>
      <c r="F26" s="9" t="s">
        <v>22</v>
      </c>
      <c r="G26" s="13" t="s">
        <v>23</v>
      </c>
      <c r="H26" s="11">
        <v>28</v>
      </c>
      <c r="I26" s="11">
        <v>44</v>
      </c>
    </row>
    <row r="27" spans="1:9" ht="25.5" customHeight="1">
      <c r="A27" s="9">
        <v>12</v>
      </c>
      <c r="B27" s="10" t="s">
        <v>48</v>
      </c>
      <c r="C27" s="10" t="s">
        <v>49</v>
      </c>
      <c r="D27" s="11">
        <v>8111056769</v>
      </c>
      <c r="E27" s="12" t="s">
        <v>50</v>
      </c>
      <c r="F27" s="9" t="s">
        <v>22</v>
      </c>
      <c r="G27" s="13" t="s">
        <v>23</v>
      </c>
      <c r="H27" s="11">
        <v>79</v>
      </c>
      <c r="I27" s="11">
        <v>93</v>
      </c>
    </row>
    <row r="28" spans="1:9" ht="25.5" customHeight="1">
      <c r="A28" s="9">
        <v>13</v>
      </c>
      <c r="B28" s="10" t="s">
        <v>51</v>
      </c>
      <c r="C28" s="10" t="s">
        <v>27</v>
      </c>
      <c r="D28" s="11">
        <v>8111258131</v>
      </c>
      <c r="E28" s="12" t="s">
        <v>52</v>
      </c>
      <c r="F28" s="9" t="s">
        <v>28</v>
      </c>
      <c r="G28" s="13" t="s">
        <v>29</v>
      </c>
      <c r="H28" s="11">
        <v>53</v>
      </c>
      <c r="I28" s="11">
        <v>256</v>
      </c>
    </row>
    <row r="29" spans="1:9" ht="26.25">
      <c r="A29" s="9">
        <v>14</v>
      </c>
      <c r="B29" s="10" t="s">
        <v>53</v>
      </c>
      <c r="C29" s="10" t="s">
        <v>54</v>
      </c>
      <c r="D29" s="11">
        <v>8111243566</v>
      </c>
      <c r="E29" s="12" t="s">
        <v>55</v>
      </c>
      <c r="F29" s="9" t="s">
        <v>28</v>
      </c>
      <c r="G29" s="13" t="s">
        <v>29</v>
      </c>
      <c r="H29" s="11"/>
      <c r="I29" s="11"/>
    </row>
    <row r="30" spans="1:9" ht="25.5" customHeight="1">
      <c r="A30" s="9">
        <v>15</v>
      </c>
      <c r="B30" s="10" t="s">
        <v>56</v>
      </c>
      <c r="C30" s="10" t="s">
        <v>17</v>
      </c>
      <c r="D30" s="11">
        <v>8111640764</v>
      </c>
      <c r="E30" s="12" t="s">
        <v>57</v>
      </c>
      <c r="F30" s="9" t="s">
        <v>28</v>
      </c>
      <c r="G30" s="13" t="s">
        <v>29</v>
      </c>
      <c r="H30" s="11">
        <v>47</v>
      </c>
      <c r="I30" s="11">
        <v>267</v>
      </c>
    </row>
    <row r="31" spans="1:9" ht="105">
      <c r="A31" s="9">
        <v>16</v>
      </c>
      <c r="B31" s="10" t="s">
        <v>58</v>
      </c>
      <c r="C31" s="10" t="s">
        <v>59</v>
      </c>
      <c r="D31" s="11">
        <v>5090071927</v>
      </c>
      <c r="E31" s="12">
        <v>522870808</v>
      </c>
      <c r="F31" s="14" t="s">
        <v>60</v>
      </c>
      <c r="G31" s="13" t="s">
        <v>61</v>
      </c>
      <c r="H31" s="11">
        <v>16</v>
      </c>
      <c r="I31" s="11">
        <v>20</v>
      </c>
    </row>
  </sheetData>
  <sheetProtection selectLockedCells="1" selectUnlockedCells="1"/>
  <printOptions horizontalCentered="1"/>
  <pageMargins left="0.7875" right="0.7875" top="0.9840277777777778" bottom="0.984027777777778" header="0.5118110236220472" footer="0.5118055555555556"/>
  <pageSetup fitToHeight="1" fitToWidth="1" horizontalDpi="300" verticalDpi="300" orientation="landscape" paperSize="9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20"/>
  <sheetViews>
    <sheetView zoomScale="75" zoomScaleNormal="75" zoomScaleSheetLayoutView="70" zoomScalePageLayoutView="0" workbookViewId="0" topLeftCell="A1">
      <selection activeCell="J43" sqref="J43"/>
    </sheetView>
  </sheetViews>
  <sheetFormatPr defaultColWidth="9.140625" defaultRowHeight="12.75"/>
  <cols>
    <col min="1" max="1" width="4.28125" style="4" customWidth="1"/>
    <col min="2" max="2" width="28.7109375" style="4" customWidth="1"/>
    <col min="3" max="3" width="14.140625" style="16" customWidth="1"/>
    <col min="4" max="5" width="16.421875" style="17" customWidth="1"/>
    <col min="6" max="6" width="16.421875" style="18" customWidth="1"/>
    <col min="7" max="7" width="11.00390625" style="19" customWidth="1"/>
    <col min="8" max="8" width="19.57421875" style="20" customWidth="1"/>
    <col min="9" max="9" width="11.00390625" style="21" customWidth="1"/>
    <col min="10" max="10" width="36.140625" style="4" customWidth="1"/>
    <col min="11" max="11" width="20.00390625" style="4" customWidth="1"/>
    <col min="12" max="14" width="15.140625" style="4" customWidth="1"/>
    <col min="15" max="15" width="3.28125" style="4" customWidth="1"/>
    <col min="16" max="16" width="32.8515625" style="4" customWidth="1"/>
    <col min="17" max="17" width="11.57421875" style="0" customWidth="1"/>
    <col min="18" max="20" width="11.00390625" style="0" customWidth="1"/>
    <col min="21" max="26" width="11.28125" style="0" customWidth="1"/>
  </cols>
  <sheetData>
    <row r="2" spans="4:6" ht="12.75">
      <c r="D2" s="22"/>
      <c r="E2" s="22"/>
      <c r="F2" s="16"/>
    </row>
    <row r="3" spans="4:6" ht="12.75">
      <c r="D3" s="22"/>
      <c r="E3" s="22"/>
      <c r="F3" s="16"/>
    </row>
    <row r="4" spans="4:6" ht="12.75">
      <c r="D4" s="22"/>
      <c r="E4" s="22"/>
      <c r="F4" s="16"/>
    </row>
    <row r="5" spans="4:6" ht="12.75">
      <c r="D5" s="23"/>
      <c r="E5" s="22"/>
      <c r="F5" s="16"/>
    </row>
    <row r="6" spans="4:6" ht="12.75">
      <c r="D6" s="22"/>
      <c r="E6" s="22"/>
      <c r="F6" s="16"/>
    </row>
    <row r="7" spans="1:9" ht="12.75">
      <c r="A7" s="2" t="s">
        <v>62</v>
      </c>
      <c r="G7" s="24"/>
      <c r="H7" s="25"/>
      <c r="I7" s="26"/>
    </row>
    <row r="8" spans="1:26" ht="62.25" customHeight="1">
      <c r="A8" s="257" t="s">
        <v>63</v>
      </c>
      <c r="B8" s="257" t="s">
        <v>64</v>
      </c>
      <c r="C8" s="257" t="s">
        <v>65</v>
      </c>
      <c r="D8" s="257" t="s">
        <v>66</v>
      </c>
      <c r="E8" s="257" t="s">
        <v>67</v>
      </c>
      <c r="F8" s="257" t="s">
        <v>68</v>
      </c>
      <c r="G8" s="258" t="s">
        <v>69</v>
      </c>
      <c r="H8" s="259" t="s">
        <v>70</v>
      </c>
      <c r="I8" s="257" t="s">
        <v>71</v>
      </c>
      <c r="J8" s="257" t="s">
        <v>72</v>
      </c>
      <c r="K8" s="257" t="s">
        <v>73</v>
      </c>
      <c r="L8" s="260" t="s">
        <v>74</v>
      </c>
      <c r="M8" s="260"/>
      <c r="N8" s="260"/>
      <c r="O8" s="261" t="s">
        <v>63</v>
      </c>
      <c r="P8" s="262" t="s">
        <v>75</v>
      </c>
      <c r="Q8" s="263" t="s">
        <v>76</v>
      </c>
      <c r="R8" s="263"/>
      <c r="S8" s="263"/>
      <c r="T8" s="263"/>
      <c r="U8" s="263"/>
      <c r="V8" s="263"/>
      <c r="W8" s="262" t="s">
        <v>77</v>
      </c>
      <c r="X8" s="262" t="s">
        <v>78</v>
      </c>
      <c r="Y8" s="262" t="s">
        <v>79</v>
      </c>
      <c r="Z8" s="262" t="s">
        <v>80</v>
      </c>
    </row>
    <row r="9" spans="1:26" ht="62.25" customHeight="1">
      <c r="A9" s="257"/>
      <c r="B9" s="257"/>
      <c r="C9" s="257"/>
      <c r="D9" s="257"/>
      <c r="E9" s="257"/>
      <c r="F9" s="257"/>
      <c r="G9" s="258"/>
      <c r="H9" s="259"/>
      <c r="I9" s="257"/>
      <c r="J9" s="257"/>
      <c r="K9" s="257"/>
      <c r="L9" s="27" t="s">
        <v>81</v>
      </c>
      <c r="M9" s="27" t="s">
        <v>82</v>
      </c>
      <c r="N9" s="27" t="s">
        <v>83</v>
      </c>
      <c r="O9" s="261"/>
      <c r="P9" s="262"/>
      <c r="Q9" s="28" t="s">
        <v>84</v>
      </c>
      <c r="R9" s="28" t="s">
        <v>85</v>
      </c>
      <c r="S9" s="28" t="s">
        <v>86</v>
      </c>
      <c r="T9" s="28" t="s">
        <v>87</v>
      </c>
      <c r="U9" s="28" t="s">
        <v>88</v>
      </c>
      <c r="V9" s="28" t="s">
        <v>89</v>
      </c>
      <c r="W9" s="262"/>
      <c r="X9" s="262"/>
      <c r="Y9" s="262"/>
      <c r="Z9" s="262"/>
    </row>
    <row r="10" spans="1:26" ht="13.5" customHeight="1">
      <c r="A10" s="264" t="s">
        <v>90</v>
      </c>
      <c r="B10" s="264"/>
      <c r="C10" s="264"/>
      <c r="D10" s="264"/>
      <c r="E10" s="264"/>
      <c r="F10" s="264"/>
      <c r="G10" s="30"/>
      <c r="H10" s="31"/>
      <c r="I10" s="32"/>
      <c r="J10" s="33"/>
      <c r="K10" s="33"/>
      <c r="L10" s="33"/>
      <c r="M10" s="33"/>
      <c r="N10" s="33"/>
      <c r="O10" s="33"/>
      <c r="P10" s="33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s="44" customFormat="1" ht="54.75" customHeight="1">
      <c r="A11" s="35">
        <v>1</v>
      </c>
      <c r="B11" s="36" t="s">
        <v>91</v>
      </c>
      <c r="C11" s="37" t="s">
        <v>92</v>
      </c>
      <c r="D11" s="38" t="s">
        <v>93</v>
      </c>
      <c r="E11" s="38" t="s">
        <v>94</v>
      </c>
      <c r="F11" s="38" t="s">
        <v>94</v>
      </c>
      <c r="G11" s="39">
        <v>1956</v>
      </c>
      <c r="H11" s="40">
        <v>1051596.19</v>
      </c>
      <c r="I11" s="41" t="s">
        <v>95</v>
      </c>
      <c r="J11" s="42" t="s">
        <v>96</v>
      </c>
      <c r="K11" s="42" t="s">
        <v>97</v>
      </c>
      <c r="L11" s="42" t="s">
        <v>98</v>
      </c>
      <c r="M11" s="42" t="s">
        <v>99</v>
      </c>
      <c r="N11" s="42" t="s">
        <v>100</v>
      </c>
      <c r="O11" s="35">
        <v>1</v>
      </c>
      <c r="P11" s="42"/>
      <c r="Q11" s="43" t="s">
        <v>101</v>
      </c>
      <c r="R11" s="43" t="s">
        <v>101</v>
      </c>
      <c r="S11" s="43" t="s">
        <v>101</v>
      </c>
      <c r="T11" s="43" t="s">
        <v>101</v>
      </c>
      <c r="U11" s="43" t="s">
        <v>102</v>
      </c>
      <c r="V11" s="43" t="s">
        <v>101</v>
      </c>
      <c r="W11" s="43">
        <v>1290</v>
      </c>
      <c r="X11" s="43"/>
      <c r="Y11" s="43" t="s">
        <v>93</v>
      </c>
      <c r="Z11" s="43" t="s">
        <v>93</v>
      </c>
    </row>
    <row r="12" spans="1:26" s="44" customFormat="1" ht="27">
      <c r="A12" s="35">
        <v>2</v>
      </c>
      <c r="B12" s="36" t="s">
        <v>103</v>
      </c>
      <c r="C12" s="37" t="s">
        <v>104</v>
      </c>
      <c r="D12" s="38" t="s">
        <v>93</v>
      </c>
      <c r="E12" s="38" t="s">
        <v>94</v>
      </c>
      <c r="F12" s="38" t="s">
        <v>94</v>
      </c>
      <c r="G12" s="39"/>
      <c r="H12" s="40">
        <v>51455.94</v>
      </c>
      <c r="I12" s="41" t="s">
        <v>95</v>
      </c>
      <c r="J12" s="42" t="s">
        <v>105</v>
      </c>
      <c r="K12" s="42" t="s">
        <v>106</v>
      </c>
      <c r="L12" s="42" t="s">
        <v>107</v>
      </c>
      <c r="M12" s="42"/>
      <c r="N12" s="42" t="s">
        <v>108</v>
      </c>
      <c r="O12" s="35">
        <v>2</v>
      </c>
      <c r="P12" s="42"/>
      <c r="Q12" s="43" t="s">
        <v>101</v>
      </c>
      <c r="R12" s="43" t="s">
        <v>101</v>
      </c>
      <c r="S12" s="43" t="s">
        <v>101</v>
      </c>
      <c r="T12" s="43" t="s">
        <v>101</v>
      </c>
      <c r="U12" s="43" t="s">
        <v>102</v>
      </c>
      <c r="V12" s="43" t="s">
        <v>101</v>
      </c>
      <c r="W12" s="43">
        <v>598.04</v>
      </c>
      <c r="X12" s="43"/>
      <c r="Y12" s="43" t="s">
        <v>94</v>
      </c>
      <c r="Z12" s="43" t="s">
        <v>94</v>
      </c>
    </row>
    <row r="13" spans="1:26" s="44" customFormat="1" ht="27">
      <c r="A13" s="35">
        <v>3</v>
      </c>
      <c r="B13" s="36" t="s">
        <v>109</v>
      </c>
      <c r="C13" s="37" t="s">
        <v>110</v>
      </c>
      <c r="D13" s="38" t="s">
        <v>93</v>
      </c>
      <c r="E13" s="38" t="s">
        <v>94</v>
      </c>
      <c r="F13" s="38" t="s">
        <v>94</v>
      </c>
      <c r="G13" s="39"/>
      <c r="H13" s="40">
        <v>26971.9</v>
      </c>
      <c r="I13" s="41" t="s">
        <v>95</v>
      </c>
      <c r="J13" s="42"/>
      <c r="K13" s="42" t="s">
        <v>111</v>
      </c>
      <c r="L13" s="42"/>
      <c r="M13" s="42"/>
      <c r="N13" s="42"/>
      <c r="O13" s="35">
        <v>4</v>
      </c>
      <c r="P13" s="42"/>
      <c r="Q13" s="43" t="s">
        <v>101</v>
      </c>
      <c r="R13" s="43" t="s">
        <v>101</v>
      </c>
      <c r="S13" s="43" t="s">
        <v>101</v>
      </c>
      <c r="T13" s="43" t="s">
        <v>101</v>
      </c>
      <c r="U13" s="43" t="s">
        <v>102</v>
      </c>
      <c r="V13" s="43" t="s">
        <v>101</v>
      </c>
      <c r="W13" s="43">
        <v>90</v>
      </c>
      <c r="X13" s="43"/>
      <c r="Y13" s="43" t="s">
        <v>94</v>
      </c>
      <c r="Z13" s="43" t="s">
        <v>94</v>
      </c>
    </row>
    <row r="14" spans="1:26" s="44" customFormat="1" ht="54.75">
      <c r="A14" s="35">
        <v>4</v>
      </c>
      <c r="B14" s="36" t="s">
        <v>112</v>
      </c>
      <c r="C14" s="37" t="s">
        <v>104</v>
      </c>
      <c r="D14" s="38"/>
      <c r="E14" s="38"/>
      <c r="F14" s="38"/>
      <c r="G14" s="39"/>
      <c r="H14" s="40">
        <v>12607.32</v>
      </c>
      <c r="I14" s="41" t="s">
        <v>95</v>
      </c>
      <c r="J14" s="42"/>
      <c r="K14" s="42" t="s">
        <v>113</v>
      </c>
      <c r="L14" s="42"/>
      <c r="M14" s="42"/>
      <c r="N14" s="42"/>
      <c r="O14" s="35">
        <v>5</v>
      </c>
      <c r="P14" s="42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s="44" customFormat="1" ht="41.25">
      <c r="A15" s="35">
        <v>5</v>
      </c>
      <c r="B15" s="36" t="s">
        <v>114</v>
      </c>
      <c r="C15" s="37"/>
      <c r="D15" s="38" t="s">
        <v>93</v>
      </c>
      <c r="E15" s="38" t="s">
        <v>94</v>
      </c>
      <c r="F15" s="38" t="s">
        <v>94</v>
      </c>
      <c r="G15" s="39"/>
      <c r="H15" s="40">
        <v>64951.29</v>
      </c>
      <c r="I15" s="41" t="s">
        <v>95</v>
      </c>
      <c r="J15" s="42"/>
      <c r="K15" s="42" t="s">
        <v>115</v>
      </c>
      <c r="L15" s="42"/>
      <c r="M15" s="42"/>
      <c r="N15" s="42"/>
      <c r="O15" s="35">
        <v>7</v>
      </c>
      <c r="P15" s="42"/>
      <c r="Q15" s="43" t="s">
        <v>101</v>
      </c>
      <c r="R15" s="43" t="s">
        <v>101</v>
      </c>
      <c r="S15" s="43" t="s">
        <v>101</v>
      </c>
      <c r="T15" s="43" t="s">
        <v>101</v>
      </c>
      <c r="U15" s="43" t="s">
        <v>116</v>
      </c>
      <c r="V15" s="43" t="s">
        <v>101</v>
      </c>
      <c r="W15" s="43">
        <v>57.25</v>
      </c>
      <c r="X15" s="43"/>
      <c r="Y15" s="43"/>
      <c r="Z15" s="43"/>
    </row>
    <row r="16" spans="1:26" s="44" customFormat="1" ht="41.25">
      <c r="A16" s="35">
        <v>6</v>
      </c>
      <c r="B16" s="36" t="s">
        <v>117</v>
      </c>
      <c r="C16" s="37"/>
      <c r="D16" s="38" t="s">
        <v>93</v>
      </c>
      <c r="E16" s="38" t="s">
        <v>94</v>
      </c>
      <c r="F16" s="38" t="s">
        <v>94</v>
      </c>
      <c r="G16" s="39"/>
      <c r="H16" s="40">
        <v>137697.95</v>
      </c>
      <c r="I16" s="41" t="s">
        <v>95</v>
      </c>
      <c r="J16" s="42"/>
      <c r="K16" s="42" t="s">
        <v>118</v>
      </c>
      <c r="L16" s="42"/>
      <c r="M16" s="42"/>
      <c r="N16" s="42"/>
      <c r="O16" s="35">
        <v>8</v>
      </c>
      <c r="P16" s="42"/>
      <c r="Q16" s="43" t="s">
        <v>101</v>
      </c>
      <c r="R16" s="43" t="s">
        <v>101</v>
      </c>
      <c r="S16" s="43" t="s">
        <v>101</v>
      </c>
      <c r="T16" s="43" t="s">
        <v>101</v>
      </c>
      <c r="U16" s="43" t="s">
        <v>102</v>
      </c>
      <c r="V16" s="43" t="s">
        <v>101</v>
      </c>
      <c r="W16" s="43">
        <v>278.98</v>
      </c>
      <c r="X16" s="43"/>
      <c r="Y16" s="43"/>
      <c r="Z16" s="43"/>
    </row>
    <row r="17" spans="1:26" s="44" customFormat="1" ht="41.25">
      <c r="A17" s="35">
        <v>7</v>
      </c>
      <c r="B17" s="36" t="s">
        <v>119</v>
      </c>
      <c r="C17" s="37"/>
      <c r="D17" s="38" t="s">
        <v>93</v>
      </c>
      <c r="E17" s="38" t="s">
        <v>94</v>
      </c>
      <c r="F17" s="38" t="s">
        <v>94</v>
      </c>
      <c r="G17" s="39"/>
      <c r="H17" s="40">
        <v>38669.56</v>
      </c>
      <c r="I17" s="41" t="s">
        <v>95</v>
      </c>
      <c r="J17" s="42"/>
      <c r="K17" s="42" t="s">
        <v>120</v>
      </c>
      <c r="L17" s="42"/>
      <c r="M17" s="42"/>
      <c r="N17" s="42"/>
      <c r="O17" s="35">
        <v>9</v>
      </c>
      <c r="P17" s="42"/>
      <c r="Q17" s="43" t="s">
        <v>101</v>
      </c>
      <c r="R17" s="43" t="s">
        <v>101</v>
      </c>
      <c r="S17" s="43" t="s">
        <v>101</v>
      </c>
      <c r="T17" s="43" t="s">
        <v>101</v>
      </c>
      <c r="U17" s="43" t="s">
        <v>102</v>
      </c>
      <c r="V17" s="43" t="s">
        <v>101</v>
      </c>
      <c r="W17" s="43">
        <v>48.82</v>
      </c>
      <c r="X17" s="43"/>
      <c r="Y17" s="43"/>
      <c r="Z17" s="43"/>
    </row>
    <row r="18" spans="1:26" ht="13.5" customHeight="1">
      <c r="A18" s="264" t="s">
        <v>121</v>
      </c>
      <c r="B18" s="264"/>
      <c r="C18" s="264"/>
      <c r="D18" s="264"/>
      <c r="E18" s="264"/>
      <c r="F18" s="264"/>
      <c r="G18" s="30"/>
      <c r="H18" s="31"/>
      <c r="I18" s="32"/>
      <c r="J18" s="33"/>
      <c r="K18" s="33"/>
      <c r="L18" s="33"/>
      <c r="M18" s="33"/>
      <c r="N18" s="33"/>
      <c r="O18" s="33"/>
      <c r="P18" s="33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s="44" customFormat="1" ht="54.75">
      <c r="A19" s="35">
        <v>1</v>
      </c>
      <c r="B19" s="36" t="s">
        <v>122</v>
      </c>
      <c r="C19" s="37" t="s">
        <v>92</v>
      </c>
      <c r="D19" s="38" t="s">
        <v>93</v>
      </c>
      <c r="E19" s="38" t="s">
        <v>94</v>
      </c>
      <c r="F19" s="38" t="s">
        <v>94</v>
      </c>
      <c r="G19" s="39">
        <v>1969</v>
      </c>
      <c r="H19" s="40">
        <v>574810.28</v>
      </c>
      <c r="I19" s="39" t="s">
        <v>95</v>
      </c>
      <c r="J19" s="42" t="s">
        <v>123</v>
      </c>
      <c r="K19" s="42" t="s">
        <v>124</v>
      </c>
      <c r="L19" s="42" t="s">
        <v>107</v>
      </c>
      <c r="M19" s="42" t="s">
        <v>125</v>
      </c>
      <c r="N19" s="42" t="s">
        <v>100</v>
      </c>
      <c r="O19" s="35">
        <v>3</v>
      </c>
      <c r="P19" s="42"/>
      <c r="Q19" s="43" t="s">
        <v>101</v>
      </c>
      <c r="R19" s="43" t="s">
        <v>101</v>
      </c>
      <c r="S19" s="43" t="s">
        <v>101</v>
      </c>
      <c r="T19" s="43" t="s">
        <v>101</v>
      </c>
      <c r="U19" s="43" t="s">
        <v>102</v>
      </c>
      <c r="V19" s="43" t="s">
        <v>101</v>
      </c>
      <c r="W19" s="43">
        <v>977</v>
      </c>
      <c r="X19" s="43"/>
      <c r="Y19" s="43" t="s">
        <v>93</v>
      </c>
      <c r="Z19" s="43" t="s">
        <v>94</v>
      </c>
    </row>
    <row r="20" spans="1:26" s="44" customFormat="1" ht="41.25">
      <c r="A20" s="35">
        <v>2</v>
      </c>
      <c r="B20" s="36" t="s">
        <v>126</v>
      </c>
      <c r="C20" s="37" t="s">
        <v>127</v>
      </c>
      <c r="D20" s="38"/>
      <c r="E20" s="38"/>
      <c r="F20" s="38"/>
      <c r="G20" s="39"/>
      <c r="H20" s="40">
        <v>167226.08</v>
      </c>
      <c r="I20" s="39" t="s">
        <v>95</v>
      </c>
      <c r="J20" s="42"/>
      <c r="K20" s="42" t="s">
        <v>128</v>
      </c>
      <c r="L20" s="42" t="s">
        <v>129</v>
      </c>
      <c r="M20" s="42" t="s">
        <v>130</v>
      </c>
      <c r="N20" s="42" t="s">
        <v>131</v>
      </c>
      <c r="O20" s="35">
        <v>6</v>
      </c>
      <c r="P20" s="42"/>
      <c r="Q20" s="43" t="s">
        <v>132</v>
      </c>
      <c r="R20" s="43" t="s">
        <v>101</v>
      </c>
      <c r="S20" s="43" t="s">
        <v>101</v>
      </c>
      <c r="T20" s="43" t="s">
        <v>101</v>
      </c>
      <c r="U20" s="43" t="s">
        <v>133</v>
      </c>
      <c r="V20" s="43" t="s">
        <v>101</v>
      </c>
      <c r="W20" s="43">
        <v>225.56</v>
      </c>
      <c r="X20" s="43"/>
      <c r="Y20" s="43"/>
      <c r="Z20" s="43"/>
    </row>
    <row r="21" spans="1:26" s="44" customFormat="1" ht="39">
      <c r="A21" s="35">
        <v>3</v>
      </c>
      <c r="B21" s="36" t="s">
        <v>134</v>
      </c>
      <c r="C21" s="37" t="s">
        <v>135</v>
      </c>
      <c r="D21" s="38" t="s">
        <v>93</v>
      </c>
      <c r="E21" s="38" t="s">
        <v>94</v>
      </c>
      <c r="F21" s="38"/>
      <c r="G21" s="39"/>
      <c r="H21" s="40">
        <v>283862.39</v>
      </c>
      <c r="I21" s="39" t="s">
        <v>95</v>
      </c>
      <c r="J21" s="42" t="s">
        <v>136</v>
      </c>
      <c r="K21" s="42" t="s">
        <v>137</v>
      </c>
      <c r="L21" s="42"/>
      <c r="M21" s="42"/>
      <c r="N21" s="42"/>
      <c r="O21" s="35">
        <v>11</v>
      </c>
      <c r="P21" s="42"/>
      <c r="Q21" s="42" t="s">
        <v>101</v>
      </c>
      <c r="R21" s="42" t="s">
        <v>101</v>
      </c>
      <c r="S21" s="42" t="s">
        <v>101</v>
      </c>
      <c r="T21" s="42" t="s">
        <v>101</v>
      </c>
      <c r="U21" s="42" t="s">
        <v>138</v>
      </c>
      <c r="V21" s="42" t="s">
        <v>101</v>
      </c>
      <c r="W21" s="42">
        <v>488.67</v>
      </c>
      <c r="X21" s="42"/>
      <c r="Y21" s="43" t="s">
        <v>93</v>
      </c>
      <c r="Z21" s="43" t="s">
        <v>94</v>
      </c>
    </row>
    <row r="22" spans="1:26" s="51" customFormat="1" ht="12.75" customHeight="1">
      <c r="A22" s="257" t="s">
        <v>139</v>
      </c>
      <c r="B22" s="257" t="s">
        <v>139</v>
      </c>
      <c r="C22" s="257"/>
      <c r="D22" s="45"/>
      <c r="E22" s="45"/>
      <c r="F22" s="46"/>
      <c r="G22" s="47"/>
      <c r="H22" s="48">
        <f>SUM(H11:H21)</f>
        <v>2409848.9</v>
      </c>
      <c r="I22" s="48"/>
      <c r="J22" s="49"/>
      <c r="K22" s="49"/>
      <c r="L22" s="49"/>
      <c r="M22" s="49"/>
      <c r="N22" s="49"/>
      <c r="O22" s="49"/>
      <c r="P22" s="49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2.75" customHeight="1">
      <c r="A23" s="264" t="s">
        <v>140</v>
      </c>
      <c r="B23" s="264"/>
      <c r="C23" s="264"/>
      <c r="D23" s="264"/>
      <c r="E23" s="264"/>
      <c r="F23" s="264"/>
      <c r="G23" s="264"/>
      <c r="H23" s="52"/>
      <c r="I23" s="53"/>
      <c r="J23" s="33"/>
      <c r="K23" s="33"/>
      <c r="L23" s="33"/>
      <c r="M23" s="33"/>
      <c r="N23" s="33"/>
      <c r="O23" s="33"/>
      <c r="P23" s="33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s="59" customFormat="1" ht="12.75">
      <c r="A24" s="54"/>
      <c r="B24" s="10"/>
      <c r="C24" s="10"/>
      <c r="D24" s="55"/>
      <c r="E24" s="55"/>
      <c r="F24" s="56"/>
      <c r="G24" s="57"/>
      <c r="H24" s="56"/>
      <c r="I24" s="58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12.75" customHeight="1">
      <c r="A25" s="264" t="s">
        <v>141</v>
      </c>
      <c r="B25" s="264"/>
      <c r="C25" s="264"/>
      <c r="D25" s="264"/>
      <c r="E25" s="264"/>
      <c r="F25" s="264"/>
      <c r="G25" s="264"/>
      <c r="H25" s="52"/>
      <c r="I25" s="53"/>
      <c r="J25" s="33"/>
      <c r="K25" s="33"/>
      <c r="L25" s="33"/>
      <c r="M25" s="33"/>
      <c r="N25" s="33"/>
      <c r="O25" s="33"/>
      <c r="P25" s="33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s="65" customFormat="1" ht="92.25">
      <c r="A26" s="60">
        <v>1</v>
      </c>
      <c r="B26" s="61" t="s">
        <v>142</v>
      </c>
      <c r="C26" s="42" t="s">
        <v>143</v>
      </c>
      <c r="D26" s="62" t="s">
        <v>93</v>
      </c>
      <c r="E26" s="62" t="s">
        <v>94</v>
      </c>
      <c r="F26" s="62" t="s">
        <v>94</v>
      </c>
      <c r="G26" s="63">
        <v>1995</v>
      </c>
      <c r="H26" s="64">
        <f>2660781.52+188023.97</f>
        <v>2848805.49</v>
      </c>
      <c r="I26" s="41" t="s">
        <v>95</v>
      </c>
      <c r="J26" s="42" t="s">
        <v>144</v>
      </c>
      <c r="K26" s="42" t="s">
        <v>145</v>
      </c>
      <c r="L26" s="42" t="s">
        <v>146</v>
      </c>
      <c r="M26" s="42" t="s">
        <v>147</v>
      </c>
      <c r="N26" s="42" t="s">
        <v>148</v>
      </c>
      <c r="O26" s="42">
        <v>1</v>
      </c>
      <c r="P26" s="42"/>
      <c r="Q26" s="43" t="s">
        <v>101</v>
      </c>
      <c r="R26" s="43" t="s">
        <v>101</v>
      </c>
      <c r="S26" s="43" t="s">
        <v>101</v>
      </c>
      <c r="T26" s="43" t="s">
        <v>149</v>
      </c>
      <c r="U26" s="43" t="s">
        <v>102</v>
      </c>
      <c r="V26" s="43" t="s">
        <v>101</v>
      </c>
      <c r="W26" s="43">
        <v>3086.07</v>
      </c>
      <c r="X26" s="43">
        <v>4</v>
      </c>
      <c r="Y26" s="43" t="s">
        <v>150</v>
      </c>
      <c r="Z26" s="43" t="s">
        <v>151</v>
      </c>
    </row>
    <row r="27" spans="1:26" s="65" customFormat="1" ht="92.25">
      <c r="A27" s="60">
        <v>2</v>
      </c>
      <c r="B27" s="61" t="s">
        <v>152</v>
      </c>
      <c r="C27" s="42" t="s">
        <v>153</v>
      </c>
      <c r="D27" s="62" t="s">
        <v>93</v>
      </c>
      <c r="E27" s="62" t="s">
        <v>94</v>
      </c>
      <c r="F27" s="62" t="s">
        <v>94</v>
      </c>
      <c r="G27" s="63">
        <v>1995</v>
      </c>
      <c r="H27" s="64">
        <v>743935.27</v>
      </c>
      <c r="I27" s="41" t="s">
        <v>95</v>
      </c>
      <c r="J27" s="42" t="s">
        <v>154</v>
      </c>
      <c r="K27" s="42" t="s">
        <v>145</v>
      </c>
      <c r="L27" s="42" t="s">
        <v>146</v>
      </c>
      <c r="M27" s="42" t="s">
        <v>147</v>
      </c>
      <c r="N27" s="42" t="s">
        <v>148</v>
      </c>
      <c r="O27" s="42">
        <v>2</v>
      </c>
      <c r="P27" s="42"/>
      <c r="Q27" s="43" t="s">
        <v>101</v>
      </c>
      <c r="R27" s="43" t="s">
        <v>101</v>
      </c>
      <c r="S27" s="43" t="s">
        <v>101</v>
      </c>
      <c r="T27" s="43" t="s">
        <v>149</v>
      </c>
      <c r="U27" s="43" t="s">
        <v>102</v>
      </c>
      <c r="V27" s="43" t="s">
        <v>101</v>
      </c>
      <c r="W27" s="43">
        <v>779.43</v>
      </c>
      <c r="X27" s="43">
        <v>2</v>
      </c>
      <c r="Y27" s="43" t="s">
        <v>93</v>
      </c>
      <c r="Z27" s="43" t="s">
        <v>155</v>
      </c>
    </row>
    <row r="28" spans="1:26" s="65" customFormat="1" ht="92.25">
      <c r="A28" s="60">
        <v>3</v>
      </c>
      <c r="B28" s="61" t="s">
        <v>156</v>
      </c>
      <c r="C28" s="42" t="s">
        <v>157</v>
      </c>
      <c r="D28" s="62" t="s">
        <v>93</v>
      </c>
      <c r="E28" s="62" t="s">
        <v>94</v>
      </c>
      <c r="F28" s="62" t="s">
        <v>94</v>
      </c>
      <c r="G28" s="63">
        <v>1995</v>
      </c>
      <c r="H28" s="64">
        <v>1032349.0900000001</v>
      </c>
      <c r="I28" s="41" t="s">
        <v>95</v>
      </c>
      <c r="J28" s="42" t="s">
        <v>144</v>
      </c>
      <c r="K28" s="42" t="s">
        <v>145</v>
      </c>
      <c r="L28" s="42" t="s">
        <v>146</v>
      </c>
      <c r="M28" s="42" t="s">
        <v>147</v>
      </c>
      <c r="N28" s="42" t="s">
        <v>148</v>
      </c>
      <c r="O28" s="42">
        <v>3</v>
      </c>
      <c r="P28" s="42"/>
      <c r="Q28" s="43" t="s">
        <v>101</v>
      </c>
      <c r="R28" s="43" t="s">
        <v>101</v>
      </c>
      <c r="S28" s="43" t="s">
        <v>101</v>
      </c>
      <c r="T28" s="43" t="s">
        <v>149</v>
      </c>
      <c r="U28" s="43" t="s">
        <v>101</v>
      </c>
      <c r="V28" s="43" t="s">
        <v>101</v>
      </c>
      <c r="W28" s="43">
        <v>505.28</v>
      </c>
      <c r="X28" s="43">
        <v>4</v>
      </c>
      <c r="Y28" s="43" t="s">
        <v>150</v>
      </c>
      <c r="Z28" s="43" t="s">
        <v>158</v>
      </c>
    </row>
    <row r="29" spans="1:26" s="65" customFormat="1" ht="92.25">
      <c r="A29" s="60">
        <v>4</v>
      </c>
      <c r="B29" s="61" t="s">
        <v>159</v>
      </c>
      <c r="C29" s="42" t="s">
        <v>160</v>
      </c>
      <c r="D29" s="62" t="s">
        <v>93</v>
      </c>
      <c r="E29" s="62" t="s">
        <v>94</v>
      </c>
      <c r="F29" s="62" t="s">
        <v>94</v>
      </c>
      <c r="G29" s="63">
        <v>1995</v>
      </c>
      <c r="H29" s="64">
        <v>627562.74</v>
      </c>
      <c r="I29" s="41" t="s">
        <v>95</v>
      </c>
      <c r="J29" s="42" t="s">
        <v>154</v>
      </c>
      <c r="K29" s="42" t="s">
        <v>145</v>
      </c>
      <c r="L29" s="42" t="s">
        <v>146</v>
      </c>
      <c r="M29" s="42" t="s">
        <v>147</v>
      </c>
      <c r="N29" s="42" t="s">
        <v>148</v>
      </c>
      <c r="O29" s="42">
        <v>4</v>
      </c>
      <c r="P29" s="42"/>
      <c r="Q29" s="43" t="s">
        <v>101</v>
      </c>
      <c r="R29" s="43" t="s">
        <v>101</v>
      </c>
      <c r="S29" s="43" t="s">
        <v>101</v>
      </c>
      <c r="T29" s="43" t="s">
        <v>149</v>
      </c>
      <c r="U29" s="43" t="s">
        <v>102</v>
      </c>
      <c r="V29" s="43" t="s">
        <v>101</v>
      </c>
      <c r="W29" s="43">
        <v>397.47</v>
      </c>
      <c r="X29" s="43">
        <v>2</v>
      </c>
      <c r="Y29" s="43" t="s">
        <v>93</v>
      </c>
      <c r="Z29" s="43" t="s">
        <v>94</v>
      </c>
    </row>
    <row r="30" spans="1:26" s="65" customFormat="1" ht="26.25">
      <c r="A30" s="60">
        <v>5</v>
      </c>
      <c r="B30" s="61" t="s">
        <v>161</v>
      </c>
      <c r="C30" s="42"/>
      <c r="D30" s="62" t="s">
        <v>93</v>
      </c>
      <c r="E30" s="62" t="s">
        <v>94</v>
      </c>
      <c r="F30" s="62" t="s">
        <v>94</v>
      </c>
      <c r="G30" s="63">
        <v>1995</v>
      </c>
      <c r="H30" s="64">
        <v>57715.18</v>
      </c>
      <c r="I30" s="41" t="s">
        <v>95</v>
      </c>
      <c r="J30" s="42" t="s">
        <v>154</v>
      </c>
      <c r="K30" s="42" t="s">
        <v>145</v>
      </c>
      <c r="L30" s="42" t="s">
        <v>162</v>
      </c>
      <c r="M30" s="42" t="s">
        <v>154</v>
      </c>
      <c r="N30" s="42" t="s">
        <v>163</v>
      </c>
      <c r="O30" s="42">
        <v>5</v>
      </c>
      <c r="P30" s="42"/>
      <c r="Q30" s="43" t="s">
        <v>101</v>
      </c>
      <c r="R30" s="43" t="s">
        <v>101</v>
      </c>
      <c r="S30" s="43" t="s">
        <v>101</v>
      </c>
      <c r="T30" s="43" t="s">
        <v>149</v>
      </c>
      <c r="U30" s="43" t="s">
        <v>102</v>
      </c>
      <c r="V30" s="43" t="s">
        <v>101</v>
      </c>
      <c r="W30" s="43">
        <v>13.35</v>
      </c>
      <c r="X30" s="43">
        <v>1</v>
      </c>
      <c r="Y30" s="43" t="s">
        <v>154</v>
      </c>
      <c r="Z30" s="43" t="s">
        <v>94</v>
      </c>
    </row>
    <row r="31" spans="1:26" s="65" customFormat="1" ht="39">
      <c r="A31" s="60">
        <v>6</v>
      </c>
      <c r="B31" s="61" t="s">
        <v>164</v>
      </c>
      <c r="C31" s="42" t="s">
        <v>165</v>
      </c>
      <c r="D31" s="62" t="s">
        <v>93</v>
      </c>
      <c r="E31" s="62" t="s">
        <v>94</v>
      </c>
      <c r="F31" s="62" t="s">
        <v>94</v>
      </c>
      <c r="G31" s="63">
        <v>1995</v>
      </c>
      <c r="H31" s="64">
        <v>72642.69</v>
      </c>
      <c r="I31" s="41" t="s">
        <v>95</v>
      </c>
      <c r="J31" s="42" t="s">
        <v>154</v>
      </c>
      <c r="K31" s="42" t="s">
        <v>145</v>
      </c>
      <c r="L31" s="42" t="s">
        <v>162</v>
      </c>
      <c r="M31" s="42" t="s">
        <v>154</v>
      </c>
      <c r="N31" s="42" t="s">
        <v>148</v>
      </c>
      <c r="O31" s="42">
        <v>6</v>
      </c>
      <c r="P31" s="42"/>
      <c r="Q31" s="43" t="s">
        <v>101</v>
      </c>
      <c r="R31" s="43" t="s">
        <v>101</v>
      </c>
      <c r="S31" s="43" t="s">
        <v>101</v>
      </c>
      <c r="T31" s="43" t="s">
        <v>149</v>
      </c>
      <c r="U31" s="43" t="s">
        <v>102</v>
      </c>
      <c r="V31" s="43" t="s">
        <v>102</v>
      </c>
      <c r="W31" s="43">
        <v>59.76</v>
      </c>
      <c r="X31" s="43">
        <v>1</v>
      </c>
      <c r="Y31" s="43" t="s">
        <v>154</v>
      </c>
      <c r="Z31" s="43" t="s">
        <v>94</v>
      </c>
    </row>
    <row r="32" spans="1:26" s="65" customFormat="1" ht="26.25">
      <c r="A32" s="60">
        <v>7</v>
      </c>
      <c r="B32" s="61" t="s">
        <v>166</v>
      </c>
      <c r="C32" s="42"/>
      <c r="D32" s="62"/>
      <c r="E32" s="62"/>
      <c r="F32" s="62"/>
      <c r="G32" s="63">
        <v>1995</v>
      </c>
      <c r="H32" s="66">
        <v>353330.06</v>
      </c>
      <c r="I32" s="41" t="s">
        <v>95</v>
      </c>
      <c r="J32" s="42"/>
      <c r="K32" s="42"/>
      <c r="L32" s="42"/>
      <c r="M32" s="42"/>
      <c r="N32" s="42"/>
      <c r="O32" s="42">
        <v>7</v>
      </c>
      <c r="P32" s="42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s="65" customFormat="1" ht="13.5">
      <c r="A33" s="60">
        <v>8</v>
      </c>
      <c r="B33" s="61" t="s">
        <v>167</v>
      </c>
      <c r="C33" s="42"/>
      <c r="D33" s="62"/>
      <c r="E33" s="62"/>
      <c r="F33" s="62"/>
      <c r="G33" s="63">
        <v>1995</v>
      </c>
      <c r="H33" s="66">
        <v>38832.41</v>
      </c>
      <c r="I33" s="41" t="s">
        <v>95</v>
      </c>
      <c r="J33" s="42"/>
      <c r="K33" s="42"/>
      <c r="L33" s="42"/>
      <c r="M33" s="42"/>
      <c r="N33" s="42"/>
      <c r="O33" s="42">
        <v>8</v>
      </c>
      <c r="P33" s="42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s="65" customFormat="1" ht="13.5">
      <c r="A34" s="60">
        <v>9</v>
      </c>
      <c r="B34" s="61" t="s">
        <v>168</v>
      </c>
      <c r="C34" s="42"/>
      <c r="D34" s="62"/>
      <c r="E34" s="62"/>
      <c r="F34" s="62"/>
      <c r="G34" s="63">
        <v>1995</v>
      </c>
      <c r="H34" s="66">
        <v>19829.32</v>
      </c>
      <c r="I34" s="41" t="s">
        <v>95</v>
      </c>
      <c r="J34" s="42"/>
      <c r="K34" s="42"/>
      <c r="L34" s="42"/>
      <c r="M34" s="42"/>
      <c r="N34" s="42"/>
      <c r="O34" s="42">
        <v>9</v>
      </c>
      <c r="P34" s="42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s="65" customFormat="1" ht="26.25">
      <c r="A35" s="60">
        <v>10</v>
      </c>
      <c r="B35" s="61" t="s">
        <v>169</v>
      </c>
      <c r="C35" s="42"/>
      <c r="D35" s="62"/>
      <c r="E35" s="62"/>
      <c r="F35" s="62"/>
      <c r="G35" s="63">
        <v>1995</v>
      </c>
      <c r="H35" s="66">
        <v>110309.77</v>
      </c>
      <c r="I35" s="41" t="s">
        <v>95</v>
      </c>
      <c r="J35" s="42"/>
      <c r="K35" s="42"/>
      <c r="L35" s="42"/>
      <c r="M35" s="42"/>
      <c r="N35" s="42"/>
      <c r="O35" s="42">
        <v>10</v>
      </c>
      <c r="P35" s="42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s="65" customFormat="1" ht="13.5">
      <c r="A36" s="60">
        <v>11</v>
      </c>
      <c r="B36" s="61" t="s">
        <v>170</v>
      </c>
      <c r="C36" s="42"/>
      <c r="D36" s="62"/>
      <c r="E36" s="62"/>
      <c r="F36" s="62"/>
      <c r="G36" s="63">
        <v>1995</v>
      </c>
      <c r="H36" s="66">
        <v>323744.6</v>
      </c>
      <c r="I36" s="41" t="s">
        <v>95</v>
      </c>
      <c r="J36" s="42"/>
      <c r="K36" s="42"/>
      <c r="L36" s="42"/>
      <c r="M36" s="42"/>
      <c r="N36" s="42"/>
      <c r="O36" s="42">
        <v>11</v>
      </c>
      <c r="P36" s="42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s="65" customFormat="1" ht="13.5">
      <c r="A37" s="60">
        <v>12</v>
      </c>
      <c r="B37" s="61" t="s">
        <v>171</v>
      </c>
      <c r="C37" s="42"/>
      <c r="D37" s="62"/>
      <c r="E37" s="62"/>
      <c r="F37" s="62"/>
      <c r="G37" s="63">
        <v>1996</v>
      </c>
      <c r="H37" s="66">
        <v>157553.88</v>
      </c>
      <c r="I37" s="41" t="s">
        <v>95</v>
      </c>
      <c r="J37" s="42"/>
      <c r="K37" s="42"/>
      <c r="L37" s="42"/>
      <c r="M37" s="42"/>
      <c r="N37" s="42"/>
      <c r="O37" s="42">
        <v>12</v>
      </c>
      <c r="P37" s="42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s="65" customFormat="1" ht="26.25">
      <c r="A38" s="60">
        <v>13</v>
      </c>
      <c r="B38" s="61" t="s">
        <v>172</v>
      </c>
      <c r="C38" s="42"/>
      <c r="D38" s="62"/>
      <c r="E38" s="62"/>
      <c r="F38" s="62"/>
      <c r="G38" s="63">
        <v>2018</v>
      </c>
      <c r="H38" s="66">
        <v>156456</v>
      </c>
      <c r="I38" s="41" t="s">
        <v>95</v>
      </c>
      <c r="J38" s="42"/>
      <c r="K38" s="42"/>
      <c r="L38" s="42"/>
      <c r="M38" s="42"/>
      <c r="N38" s="42"/>
      <c r="O38" s="42">
        <v>13</v>
      </c>
      <c r="P38" s="42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s="51" customFormat="1" ht="12.75" customHeight="1">
      <c r="A39" s="257" t="s">
        <v>139</v>
      </c>
      <c r="B39" s="257"/>
      <c r="C39" s="257"/>
      <c r="D39" s="45"/>
      <c r="E39" s="45"/>
      <c r="F39" s="46"/>
      <c r="G39" s="47"/>
      <c r="H39" s="48">
        <f>SUM(H26:H38)</f>
        <v>6543066.5</v>
      </c>
      <c r="I39" s="48"/>
      <c r="J39" s="49"/>
      <c r="K39" s="49"/>
      <c r="L39" s="49"/>
      <c r="M39" s="49"/>
      <c r="N39" s="49"/>
      <c r="O39" s="49"/>
      <c r="P39" s="49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2.75" customHeight="1">
      <c r="A40" s="264" t="s">
        <v>173</v>
      </c>
      <c r="B40" s="264"/>
      <c r="C40" s="264"/>
      <c r="D40" s="264"/>
      <c r="E40" s="264"/>
      <c r="F40" s="264"/>
      <c r="G40" s="264"/>
      <c r="H40" s="52"/>
      <c r="I40" s="53"/>
      <c r="J40" s="33"/>
      <c r="K40" s="33"/>
      <c r="L40" s="33"/>
      <c r="M40" s="33"/>
      <c r="N40" s="33"/>
      <c r="O40" s="33"/>
      <c r="P40" s="33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7" s="65" customFormat="1" ht="92.25">
      <c r="A41" s="67">
        <v>1</v>
      </c>
      <c r="B41" s="67" t="s">
        <v>174</v>
      </c>
      <c r="C41" s="68" t="s">
        <v>175</v>
      </c>
      <c r="D41" s="69" t="s">
        <v>93</v>
      </c>
      <c r="E41" s="69" t="s">
        <v>94</v>
      </c>
      <c r="F41" s="69" t="s">
        <v>94</v>
      </c>
      <c r="G41" s="68">
        <v>1970</v>
      </c>
      <c r="H41" s="70">
        <v>2062042.66</v>
      </c>
      <c r="I41" s="71" t="s">
        <v>95</v>
      </c>
      <c r="J41" s="72" t="s">
        <v>176</v>
      </c>
      <c r="K41" s="73" t="s">
        <v>177</v>
      </c>
      <c r="L41" s="68" t="s">
        <v>178</v>
      </c>
      <c r="M41" s="68" t="s">
        <v>179</v>
      </c>
      <c r="N41" s="68" t="s">
        <v>180</v>
      </c>
      <c r="O41" s="42">
        <v>1</v>
      </c>
      <c r="P41" s="68" t="s">
        <v>181</v>
      </c>
      <c r="Q41" s="68" t="s">
        <v>182</v>
      </c>
      <c r="R41" s="68" t="s">
        <v>183</v>
      </c>
      <c r="S41" s="68" t="s">
        <v>184</v>
      </c>
      <c r="T41" s="68" t="s">
        <v>185</v>
      </c>
      <c r="U41" s="68" t="s">
        <v>186</v>
      </c>
      <c r="V41" s="74" t="s">
        <v>185</v>
      </c>
      <c r="W41" s="74">
        <v>937</v>
      </c>
      <c r="X41" s="74">
        <v>2</v>
      </c>
      <c r="Y41" s="75" t="s">
        <v>94</v>
      </c>
      <c r="Z41" s="76" t="s">
        <v>94</v>
      </c>
      <c r="AA41" s="77"/>
    </row>
    <row r="42" spans="1:27" s="65" customFormat="1" ht="66">
      <c r="A42" s="78">
        <v>2</v>
      </c>
      <c r="B42" s="78" t="s">
        <v>187</v>
      </c>
      <c r="C42" s="71" t="s">
        <v>188</v>
      </c>
      <c r="D42" s="79" t="s">
        <v>93</v>
      </c>
      <c r="E42" s="79" t="s">
        <v>94</v>
      </c>
      <c r="F42" s="79" t="s">
        <v>94</v>
      </c>
      <c r="G42" s="71">
        <v>1980</v>
      </c>
      <c r="H42" s="80">
        <v>200000</v>
      </c>
      <c r="I42" s="71" t="s">
        <v>95</v>
      </c>
      <c r="J42" s="81" t="s">
        <v>189</v>
      </c>
      <c r="K42" s="73" t="s">
        <v>177</v>
      </c>
      <c r="L42" s="68" t="s">
        <v>178</v>
      </c>
      <c r="M42" s="68" t="s">
        <v>179</v>
      </c>
      <c r="N42" s="68" t="s">
        <v>180</v>
      </c>
      <c r="O42" s="42">
        <v>2</v>
      </c>
      <c r="P42" s="71" t="s">
        <v>181</v>
      </c>
      <c r="Q42" s="71" t="s">
        <v>185</v>
      </c>
      <c r="R42" s="71" t="s">
        <v>190</v>
      </c>
      <c r="S42" s="68" t="s">
        <v>184</v>
      </c>
      <c r="T42" s="68" t="s">
        <v>185</v>
      </c>
      <c r="U42" s="68" t="s">
        <v>191</v>
      </c>
      <c r="V42" s="82" t="s">
        <v>185</v>
      </c>
      <c r="W42" s="82">
        <v>100</v>
      </c>
      <c r="X42" s="82">
        <v>1</v>
      </c>
      <c r="Y42" s="83" t="s">
        <v>94</v>
      </c>
      <c r="Z42" s="76" t="s">
        <v>94</v>
      </c>
      <c r="AA42" s="77"/>
    </row>
    <row r="43" spans="1:27" s="65" customFormat="1" ht="114.75" customHeight="1">
      <c r="A43" s="78">
        <v>3</v>
      </c>
      <c r="B43" s="78" t="s">
        <v>192</v>
      </c>
      <c r="C43" s="71" t="s">
        <v>175</v>
      </c>
      <c r="D43" s="79" t="s">
        <v>93</v>
      </c>
      <c r="E43" s="79" t="s">
        <v>94</v>
      </c>
      <c r="F43" s="79" t="s">
        <v>94</v>
      </c>
      <c r="G43" s="71">
        <v>1960</v>
      </c>
      <c r="H43" s="80">
        <v>3732821</v>
      </c>
      <c r="I43" s="71" t="s">
        <v>95</v>
      </c>
      <c r="J43" s="84" t="s">
        <v>193</v>
      </c>
      <c r="K43" s="85" t="s">
        <v>194</v>
      </c>
      <c r="L43" s="68" t="s">
        <v>178</v>
      </c>
      <c r="M43" s="68" t="s">
        <v>179</v>
      </c>
      <c r="N43" s="68" t="s">
        <v>180</v>
      </c>
      <c r="O43" s="42">
        <v>3</v>
      </c>
      <c r="P43" s="71" t="s">
        <v>181</v>
      </c>
      <c r="Q43" s="71" t="s">
        <v>195</v>
      </c>
      <c r="R43" s="71" t="s">
        <v>190</v>
      </c>
      <c r="S43" s="68" t="s">
        <v>184</v>
      </c>
      <c r="T43" s="68" t="s">
        <v>185</v>
      </c>
      <c r="U43" s="68" t="s">
        <v>191</v>
      </c>
      <c r="V43" s="82" t="s">
        <v>185</v>
      </c>
      <c r="W43" s="82">
        <v>3100</v>
      </c>
      <c r="X43" s="82">
        <v>2</v>
      </c>
      <c r="Y43" s="83" t="s">
        <v>93</v>
      </c>
      <c r="Z43" s="76" t="s">
        <v>94</v>
      </c>
      <c r="AA43" s="77"/>
    </row>
    <row r="44" spans="1:27" s="65" customFormat="1" ht="66">
      <c r="A44" s="78">
        <v>4</v>
      </c>
      <c r="B44" s="78" t="s">
        <v>196</v>
      </c>
      <c r="C44" s="71" t="s">
        <v>197</v>
      </c>
      <c r="D44" s="79" t="s">
        <v>93</v>
      </c>
      <c r="E44" s="79" t="s">
        <v>94</v>
      </c>
      <c r="F44" s="79" t="s">
        <v>94</v>
      </c>
      <c r="G44" s="71">
        <v>1960</v>
      </c>
      <c r="H44" s="80">
        <v>23509</v>
      </c>
      <c r="I44" s="71" t="s">
        <v>95</v>
      </c>
      <c r="J44" s="84" t="s">
        <v>198</v>
      </c>
      <c r="K44" s="85" t="s">
        <v>194</v>
      </c>
      <c r="L44" s="68" t="s">
        <v>178</v>
      </c>
      <c r="M44" s="68" t="s">
        <v>179</v>
      </c>
      <c r="N44" s="68" t="s">
        <v>180</v>
      </c>
      <c r="O44" s="42">
        <v>4</v>
      </c>
      <c r="P44" s="71" t="s">
        <v>181</v>
      </c>
      <c r="Q44" s="71" t="s">
        <v>195</v>
      </c>
      <c r="R44" s="71" t="s">
        <v>190</v>
      </c>
      <c r="S44" s="68" t="s">
        <v>184</v>
      </c>
      <c r="T44" s="68" t="s">
        <v>185</v>
      </c>
      <c r="U44" s="68" t="s">
        <v>191</v>
      </c>
      <c r="V44" s="82" t="s">
        <v>185</v>
      </c>
      <c r="W44" s="82">
        <v>100</v>
      </c>
      <c r="X44" s="82">
        <v>1</v>
      </c>
      <c r="Y44" s="83" t="s">
        <v>94</v>
      </c>
      <c r="Z44" s="76" t="s">
        <v>94</v>
      </c>
      <c r="AA44" s="77"/>
    </row>
    <row r="45" spans="1:27" s="65" customFormat="1" ht="26.25">
      <c r="A45" s="78">
        <v>5</v>
      </c>
      <c r="B45" s="78" t="s">
        <v>199</v>
      </c>
      <c r="C45" s="71" t="s">
        <v>200</v>
      </c>
      <c r="D45" s="79" t="s">
        <v>93</v>
      </c>
      <c r="E45" s="79" t="s">
        <v>94</v>
      </c>
      <c r="F45" s="79" t="s">
        <v>94</v>
      </c>
      <c r="G45" s="71">
        <v>2012</v>
      </c>
      <c r="H45" s="80">
        <v>57545</v>
      </c>
      <c r="I45" s="71" t="s">
        <v>95</v>
      </c>
      <c r="J45" s="84" t="s">
        <v>201</v>
      </c>
      <c r="K45" s="85" t="s">
        <v>194</v>
      </c>
      <c r="L45" s="71"/>
      <c r="M45" s="71"/>
      <c r="N45" s="71"/>
      <c r="O45" s="42">
        <v>5</v>
      </c>
      <c r="P45" s="71"/>
      <c r="Q45" s="71"/>
      <c r="R45" s="71"/>
      <c r="S45" s="71"/>
      <c r="T45" s="71"/>
      <c r="U45" s="71"/>
      <c r="V45" s="82"/>
      <c r="W45" s="82"/>
      <c r="X45" s="82"/>
      <c r="Y45" s="86"/>
      <c r="Z45" s="76"/>
      <c r="AA45" s="77"/>
    </row>
    <row r="46" spans="1:27" s="65" customFormat="1" ht="66">
      <c r="A46" s="78">
        <v>6</v>
      </c>
      <c r="B46" s="78" t="s">
        <v>202</v>
      </c>
      <c r="C46" s="71" t="s">
        <v>203</v>
      </c>
      <c r="D46" s="79" t="s">
        <v>93</v>
      </c>
      <c r="E46" s="79" t="s">
        <v>94</v>
      </c>
      <c r="F46" s="79" t="s">
        <v>94</v>
      </c>
      <c r="G46" s="71">
        <v>2022</v>
      </c>
      <c r="H46" s="80">
        <v>150000</v>
      </c>
      <c r="I46" s="71" t="s">
        <v>95</v>
      </c>
      <c r="J46" s="84" t="s">
        <v>204</v>
      </c>
      <c r="K46" s="85" t="s">
        <v>194</v>
      </c>
      <c r="L46" s="71"/>
      <c r="M46" s="71"/>
      <c r="N46" s="71"/>
      <c r="O46" s="42">
        <v>6</v>
      </c>
      <c r="P46" s="71" t="s">
        <v>181</v>
      </c>
      <c r="Q46" s="71"/>
      <c r="R46" s="71"/>
      <c r="S46" s="71"/>
      <c r="T46" s="71"/>
      <c r="U46" s="71"/>
      <c r="V46" s="82"/>
      <c r="W46" s="82"/>
      <c r="X46" s="82"/>
      <c r="Y46" s="86"/>
      <c r="Z46" s="76"/>
      <c r="AA46" s="77"/>
    </row>
    <row r="47" spans="1:27" s="65" customFormat="1" ht="66">
      <c r="A47" s="78">
        <v>7</v>
      </c>
      <c r="B47" s="78" t="s">
        <v>205</v>
      </c>
      <c r="C47" s="71" t="s">
        <v>203</v>
      </c>
      <c r="D47" s="79" t="s">
        <v>93</v>
      </c>
      <c r="E47" s="79" t="s">
        <v>94</v>
      </c>
      <c r="F47" s="79" t="s">
        <v>94</v>
      </c>
      <c r="G47" s="71">
        <v>2022</v>
      </c>
      <c r="H47" s="80">
        <v>80000</v>
      </c>
      <c r="I47" s="71" t="s">
        <v>95</v>
      </c>
      <c r="J47" s="84" t="s">
        <v>204</v>
      </c>
      <c r="K47" s="85" t="s">
        <v>206</v>
      </c>
      <c r="L47" s="71"/>
      <c r="M47" s="71"/>
      <c r="N47" s="71"/>
      <c r="O47" s="42">
        <v>7</v>
      </c>
      <c r="P47" s="71" t="s">
        <v>181</v>
      </c>
      <c r="Q47" s="71"/>
      <c r="R47" s="71"/>
      <c r="S47" s="71"/>
      <c r="T47" s="71"/>
      <c r="U47" s="71"/>
      <c r="V47" s="82"/>
      <c r="W47" s="82"/>
      <c r="X47" s="82"/>
      <c r="Y47" s="86"/>
      <c r="Z47" s="76"/>
      <c r="AA47" s="77"/>
    </row>
    <row r="48" spans="1:27" s="65" customFormat="1" ht="52.5">
      <c r="A48" s="78">
        <v>8</v>
      </c>
      <c r="B48" s="78" t="s">
        <v>207</v>
      </c>
      <c r="C48" s="71" t="s">
        <v>208</v>
      </c>
      <c r="D48" s="79" t="s">
        <v>93</v>
      </c>
      <c r="E48" s="79" t="s">
        <v>94</v>
      </c>
      <c r="F48" s="79" t="s">
        <v>94</v>
      </c>
      <c r="G48" s="71" t="s">
        <v>209</v>
      </c>
      <c r="H48" s="80">
        <v>74333.78</v>
      </c>
      <c r="I48" s="71" t="s">
        <v>95</v>
      </c>
      <c r="J48" s="84" t="s">
        <v>204</v>
      </c>
      <c r="K48" s="85" t="s">
        <v>194</v>
      </c>
      <c r="L48" s="71"/>
      <c r="M48" s="71"/>
      <c r="N48" s="71"/>
      <c r="O48" s="42">
        <v>8</v>
      </c>
      <c r="P48" s="71"/>
      <c r="Q48" s="71"/>
      <c r="R48" s="71"/>
      <c r="S48" s="71"/>
      <c r="T48" s="71"/>
      <c r="U48" s="71"/>
      <c r="V48" s="82"/>
      <c r="W48" s="82"/>
      <c r="X48" s="82"/>
      <c r="Y48" s="86"/>
      <c r="Z48" s="76"/>
      <c r="AA48" s="77"/>
    </row>
    <row r="49" spans="1:27" s="65" customFormat="1" ht="26.25">
      <c r="A49" s="78">
        <v>9</v>
      </c>
      <c r="B49" s="78" t="s">
        <v>210</v>
      </c>
      <c r="C49" s="71" t="s">
        <v>211</v>
      </c>
      <c r="D49" s="79" t="s">
        <v>93</v>
      </c>
      <c r="E49" s="79" t="s">
        <v>94</v>
      </c>
      <c r="F49" s="79" t="s">
        <v>94</v>
      </c>
      <c r="G49" s="71">
        <v>1960</v>
      </c>
      <c r="H49" s="80">
        <v>5691.22</v>
      </c>
      <c r="I49" s="71" t="s">
        <v>95</v>
      </c>
      <c r="J49" s="84" t="s">
        <v>212</v>
      </c>
      <c r="K49" s="85" t="s">
        <v>194</v>
      </c>
      <c r="L49" s="71"/>
      <c r="M49" s="71"/>
      <c r="N49" s="71"/>
      <c r="O49" s="42">
        <v>9</v>
      </c>
      <c r="P49" s="71"/>
      <c r="Q49" s="71"/>
      <c r="R49" s="71"/>
      <c r="S49" s="71"/>
      <c r="T49" s="71"/>
      <c r="U49" s="71"/>
      <c r="V49" s="82"/>
      <c r="W49" s="82"/>
      <c r="X49" s="82"/>
      <c r="Y49" s="86"/>
      <c r="Z49" s="76"/>
      <c r="AA49" s="77"/>
    </row>
    <row r="50" spans="1:27" s="65" customFormat="1" ht="26.25">
      <c r="A50" s="78">
        <v>10</v>
      </c>
      <c r="B50" s="78" t="s">
        <v>213</v>
      </c>
      <c r="C50" s="71" t="s">
        <v>211</v>
      </c>
      <c r="D50" s="79" t="s">
        <v>93</v>
      </c>
      <c r="E50" s="79" t="s">
        <v>94</v>
      </c>
      <c r="F50" s="79" t="s">
        <v>94</v>
      </c>
      <c r="G50" s="71">
        <v>1960</v>
      </c>
      <c r="H50" s="80">
        <v>3793.3</v>
      </c>
      <c r="I50" s="71" t="s">
        <v>95</v>
      </c>
      <c r="J50" s="84" t="s">
        <v>212</v>
      </c>
      <c r="K50" s="85" t="s">
        <v>194</v>
      </c>
      <c r="L50" s="71"/>
      <c r="M50" s="71"/>
      <c r="N50" s="71"/>
      <c r="O50" s="42">
        <v>10</v>
      </c>
      <c r="P50" s="71"/>
      <c r="Q50" s="71"/>
      <c r="R50" s="71"/>
      <c r="S50" s="71"/>
      <c r="T50" s="71"/>
      <c r="U50" s="71"/>
      <c r="V50" s="82"/>
      <c r="W50" s="82"/>
      <c r="X50" s="82"/>
      <c r="Y50" s="86"/>
      <c r="Z50" s="76"/>
      <c r="AA50" s="77"/>
    </row>
    <row r="51" spans="1:27" s="65" customFormat="1" ht="26.25">
      <c r="A51" s="78">
        <v>11</v>
      </c>
      <c r="B51" s="78" t="s">
        <v>214</v>
      </c>
      <c r="C51" s="71" t="s">
        <v>211</v>
      </c>
      <c r="D51" s="79" t="s">
        <v>93</v>
      </c>
      <c r="E51" s="79" t="s">
        <v>94</v>
      </c>
      <c r="F51" s="79" t="s">
        <v>94</v>
      </c>
      <c r="G51" s="71">
        <v>1960</v>
      </c>
      <c r="H51" s="80">
        <v>7588.82</v>
      </c>
      <c r="I51" s="71" t="s">
        <v>95</v>
      </c>
      <c r="J51" s="84" t="s">
        <v>212</v>
      </c>
      <c r="K51" s="85" t="s">
        <v>194</v>
      </c>
      <c r="L51" s="71"/>
      <c r="M51" s="71"/>
      <c r="N51" s="71"/>
      <c r="O51" s="42">
        <v>11</v>
      </c>
      <c r="P51" s="71"/>
      <c r="Q51" s="71"/>
      <c r="R51" s="71"/>
      <c r="S51" s="71"/>
      <c r="T51" s="71"/>
      <c r="U51" s="71"/>
      <c r="V51" s="82"/>
      <c r="W51" s="82"/>
      <c r="X51" s="82"/>
      <c r="Y51" s="86"/>
      <c r="Z51" s="76"/>
      <c r="AA51" s="77"/>
    </row>
    <row r="52" spans="1:27" s="65" customFormat="1" ht="26.25">
      <c r="A52" s="78">
        <v>12</v>
      </c>
      <c r="B52" s="78" t="s">
        <v>215</v>
      </c>
      <c r="C52" s="71" t="s">
        <v>211</v>
      </c>
      <c r="D52" s="79" t="s">
        <v>93</v>
      </c>
      <c r="E52" s="79" t="s">
        <v>94</v>
      </c>
      <c r="F52" s="79" t="s">
        <v>94</v>
      </c>
      <c r="G52" s="71">
        <v>1960</v>
      </c>
      <c r="H52" s="80">
        <v>11381.62</v>
      </c>
      <c r="I52" s="71" t="s">
        <v>95</v>
      </c>
      <c r="J52" s="84" t="s">
        <v>212</v>
      </c>
      <c r="K52" s="85" t="s">
        <v>194</v>
      </c>
      <c r="L52" s="71"/>
      <c r="M52" s="71"/>
      <c r="N52" s="71"/>
      <c r="O52" s="42">
        <v>12</v>
      </c>
      <c r="P52" s="71"/>
      <c r="Q52" s="71"/>
      <c r="R52" s="71"/>
      <c r="S52" s="71"/>
      <c r="T52" s="71"/>
      <c r="U52" s="71"/>
      <c r="V52" s="82"/>
      <c r="W52" s="82"/>
      <c r="X52" s="82"/>
      <c r="Y52" s="86"/>
      <c r="Z52" s="76"/>
      <c r="AA52" s="77"/>
    </row>
    <row r="53" spans="1:27" s="65" customFormat="1" ht="26.25">
      <c r="A53" s="78">
        <v>13</v>
      </c>
      <c r="B53" s="78" t="s">
        <v>216</v>
      </c>
      <c r="C53" s="71" t="s">
        <v>211</v>
      </c>
      <c r="D53" s="79" t="s">
        <v>93</v>
      </c>
      <c r="E53" s="79" t="s">
        <v>94</v>
      </c>
      <c r="F53" s="79" t="s">
        <v>94</v>
      </c>
      <c r="G53" s="71">
        <v>1960</v>
      </c>
      <c r="H53" s="80">
        <v>3792.8</v>
      </c>
      <c r="I53" s="71" t="s">
        <v>95</v>
      </c>
      <c r="J53" s="84" t="s">
        <v>212</v>
      </c>
      <c r="K53" s="85" t="s">
        <v>194</v>
      </c>
      <c r="L53" s="71"/>
      <c r="M53" s="71"/>
      <c r="N53" s="71"/>
      <c r="O53" s="42">
        <v>13</v>
      </c>
      <c r="P53" s="71"/>
      <c r="Q53" s="71"/>
      <c r="R53" s="71"/>
      <c r="S53" s="71"/>
      <c r="T53" s="71"/>
      <c r="U53" s="71"/>
      <c r="V53" s="71"/>
      <c r="W53" s="82"/>
      <c r="X53" s="82"/>
      <c r="Y53" s="86"/>
      <c r="Z53" s="82"/>
      <c r="AA53" s="77"/>
    </row>
    <row r="54" spans="1:27" s="65" customFormat="1" ht="26.25">
      <c r="A54" s="78">
        <v>14</v>
      </c>
      <c r="B54" s="78" t="s">
        <v>217</v>
      </c>
      <c r="C54" s="71" t="s">
        <v>211</v>
      </c>
      <c r="D54" s="79" t="s">
        <v>93</v>
      </c>
      <c r="E54" s="79" t="s">
        <v>94</v>
      </c>
      <c r="F54" s="79" t="s">
        <v>94</v>
      </c>
      <c r="G54" s="71">
        <v>1960</v>
      </c>
      <c r="H54" s="80">
        <v>7588.13</v>
      </c>
      <c r="I54" s="71" t="s">
        <v>95</v>
      </c>
      <c r="J54" s="84" t="s">
        <v>212</v>
      </c>
      <c r="K54" s="85" t="s">
        <v>194</v>
      </c>
      <c r="L54" s="71"/>
      <c r="M54" s="71"/>
      <c r="N54" s="71"/>
      <c r="O54" s="42">
        <v>14</v>
      </c>
      <c r="P54" s="71"/>
      <c r="Q54" s="71"/>
      <c r="R54" s="71"/>
      <c r="S54" s="71"/>
      <c r="T54" s="71"/>
      <c r="U54" s="71"/>
      <c r="V54" s="71"/>
      <c r="W54" s="82"/>
      <c r="X54" s="82"/>
      <c r="Y54" s="82"/>
      <c r="Z54" s="74"/>
      <c r="AA54" s="77"/>
    </row>
    <row r="55" spans="1:27" s="65" customFormat="1" ht="26.25">
      <c r="A55" s="78">
        <v>15</v>
      </c>
      <c r="B55" s="78" t="s">
        <v>218</v>
      </c>
      <c r="C55" s="71" t="s">
        <v>211</v>
      </c>
      <c r="D55" s="79" t="s">
        <v>93</v>
      </c>
      <c r="E55" s="79" t="s">
        <v>94</v>
      </c>
      <c r="F55" s="79" t="s">
        <v>94</v>
      </c>
      <c r="G55" s="71">
        <v>1960</v>
      </c>
      <c r="H55" s="80">
        <v>1897.12</v>
      </c>
      <c r="I55" s="71" t="s">
        <v>95</v>
      </c>
      <c r="J55" s="84" t="s">
        <v>212</v>
      </c>
      <c r="K55" s="85" t="s">
        <v>194</v>
      </c>
      <c r="L55" s="71"/>
      <c r="M55" s="71"/>
      <c r="N55" s="71"/>
      <c r="O55" s="42">
        <v>15</v>
      </c>
      <c r="P55" s="71"/>
      <c r="Q55" s="71"/>
      <c r="R55" s="71"/>
      <c r="S55" s="71"/>
      <c r="T55" s="71"/>
      <c r="U55" s="71"/>
      <c r="V55" s="71"/>
      <c r="W55" s="82"/>
      <c r="X55" s="82"/>
      <c r="Y55" s="82"/>
      <c r="Z55" s="82"/>
      <c r="AA55" s="77"/>
    </row>
    <row r="56" spans="1:27" s="65" customFormat="1" ht="26.25">
      <c r="A56" s="78">
        <v>16</v>
      </c>
      <c r="B56" s="78" t="s">
        <v>219</v>
      </c>
      <c r="C56" s="71" t="s">
        <v>211</v>
      </c>
      <c r="D56" s="79" t="s">
        <v>93</v>
      </c>
      <c r="E56" s="79" t="s">
        <v>94</v>
      </c>
      <c r="F56" s="79" t="s">
        <v>94</v>
      </c>
      <c r="G56" s="71">
        <v>1960</v>
      </c>
      <c r="H56" s="80">
        <v>18523.44</v>
      </c>
      <c r="I56" s="71" t="s">
        <v>95</v>
      </c>
      <c r="J56" s="84" t="s">
        <v>212</v>
      </c>
      <c r="K56" s="85" t="s">
        <v>194</v>
      </c>
      <c r="L56" s="71"/>
      <c r="M56" s="71"/>
      <c r="N56" s="71"/>
      <c r="O56" s="42">
        <v>16</v>
      </c>
      <c r="P56" s="71"/>
      <c r="Q56" s="71"/>
      <c r="R56" s="71"/>
      <c r="S56" s="71"/>
      <c r="T56" s="71"/>
      <c r="U56" s="71"/>
      <c r="V56" s="71"/>
      <c r="W56" s="82"/>
      <c r="X56" s="82"/>
      <c r="Y56" s="82"/>
      <c r="Z56" s="82"/>
      <c r="AA56" s="77"/>
    </row>
    <row r="57" spans="1:26" s="59" customFormat="1" ht="12.75" customHeight="1">
      <c r="A57" s="54"/>
      <c r="B57" s="257" t="s">
        <v>139</v>
      </c>
      <c r="C57" s="257"/>
      <c r="D57" s="45"/>
      <c r="E57" s="45"/>
      <c r="F57" s="56"/>
      <c r="G57" s="87"/>
      <c r="H57" s="48">
        <f>SUM(H41:H56)</f>
        <v>6440507.890000001</v>
      </c>
      <c r="I57" s="48"/>
      <c r="J57" s="88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s="51" customFormat="1" ht="14.25" customHeight="1">
      <c r="A58" s="265" t="s">
        <v>220</v>
      </c>
      <c r="B58" s="265"/>
      <c r="C58" s="265"/>
      <c r="D58" s="265"/>
      <c r="E58" s="265"/>
      <c r="F58" s="265"/>
      <c r="G58" s="265"/>
      <c r="H58" s="89"/>
      <c r="I58" s="90"/>
      <c r="J58" s="91"/>
      <c r="K58" s="33"/>
      <c r="L58" s="33"/>
      <c r="M58" s="33"/>
      <c r="N58" s="33"/>
      <c r="O58" s="33"/>
      <c r="P58" s="33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s="44" customFormat="1" ht="111" customHeight="1">
      <c r="A59" s="35">
        <v>1</v>
      </c>
      <c r="B59" s="36" t="s">
        <v>221</v>
      </c>
      <c r="C59" s="35" t="s">
        <v>222</v>
      </c>
      <c r="D59" s="56" t="s">
        <v>93</v>
      </c>
      <c r="E59" s="56" t="s">
        <v>94</v>
      </c>
      <c r="F59" s="56" t="s">
        <v>94</v>
      </c>
      <c r="G59" s="92" t="s">
        <v>223</v>
      </c>
      <c r="H59" s="64">
        <v>220000</v>
      </c>
      <c r="I59" s="92" t="s">
        <v>95</v>
      </c>
      <c r="J59" s="93" t="s">
        <v>224</v>
      </c>
      <c r="K59" s="14" t="s">
        <v>225</v>
      </c>
      <c r="L59" s="14" t="s">
        <v>226</v>
      </c>
      <c r="M59" s="14" t="s">
        <v>227</v>
      </c>
      <c r="N59" s="14" t="s">
        <v>228</v>
      </c>
      <c r="O59" s="14">
        <v>1</v>
      </c>
      <c r="P59" s="14" t="s">
        <v>229</v>
      </c>
      <c r="Q59" s="14" t="s">
        <v>101</v>
      </c>
      <c r="R59" s="72" t="s">
        <v>101</v>
      </c>
      <c r="S59" s="72" t="s">
        <v>101</v>
      </c>
      <c r="T59" s="72" t="s">
        <v>101</v>
      </c>
      <c r="U59" s="72" t="s">
        <v>230</v>
      </c>
      <c r="V59" s="72" t="s">
        <v>101</v>
      </c>
      <c r="W59" s="72">
        <v>155</v>
      </c>
      <c r="X59" s="72">
        <v>1</v>
      </c>
      <c r="Y59" s="72" t="s">
        <v>94</v>
      </c>
      <c r="Z59" s="72" t="s">
        <v>94</v>
      </c>
    </row>
    <row r="60" spans="1:26" s="59" customFormat="1" ht="12.75" customHeight="1">
      <c r="A60" s="266" t="s">
        <v>231</v>
      </c>
      <c r="B60" s="266"/>
      <c r="C60" s="266"/>
      <c r="D60" s="94"/>
      <c r="E60" s="94"/>
      <c r="F60" s="95"/>
      <c r="G60" s="96"/>
      <c r="H60" s="97">
        <f>H59</f>
        <v>220000</v>
      </c>
      <c r="I60" s="98"/>
      <c r="J60" s="88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s="59" customFormat="1" ht="12.75" customHeight="1">
      <c r="A61" s="264" t="s">
        <v>232</v>
      </c>
      <c r="B61" s="264"/>
      <c r="C61" s="264"/>
      <c r="D61" s="264"/>
      <c r="E61" s="264"/>
      <c r="F61" s="264"/>
      <c r="G61" s="264"/>
      <c r="H61" s="52"/>
      <c r="I61" s="53"/>
      <c r="J61" s="91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s="44" customFormat="1" ht="159" customHeight="1">
      <c r="A62" s="35">
        <v>1</v>
      </c>
      <c r="B62" s="54" t="s">
        <v>233</v>
      </c>
      <c r="C62" s="15" t="s">
        <v>234</v>
      </c>
      <c r="D62" s="56" t="s">
        <v>93</v>
      </c>
      <c r="E62" s="56" t="s">
        <v>94</v>
      </c>
      <c r="F62" s="56" t="s">
        <v>94</v>
      </c>
      <c r="G62" s="92" t="s">
        <v>235</v>
      </c>
      <c r="H62" s="64">
        <v>431532</v>
      </c>
      <c r="I62" s="92" t="s">
        <v>95</v>
      </c>
      <c r="J62" s="93" t="s">
        <v>236</v>
      </c>
      <c r="K62" s="14" t="s">
        <v>237</v>
      </c>
      <c r="L62" s="14" t="s">
        <v>107</v>
      </c>
      <c r="M62" s="14" t="s">
        <v>227</v>
      </c>
      <c r="N62" s="14" t="s">
        <v>238</v>
      </c>
      <c r="O62" s="14">
        <v>1</v>
      </c>
      <c r="P62" s="14" t="s">
        <v>239</v>
      </c>
      <c r="Q62" s="72" t="s">
        <v>149</v>
      </c>
      <c r="R62" s="72" t="s">
        <v>149</v>
      </c>
      <c r="S62" s="72" t="s">
        <v>149</v>
      </c>
      <c r="T62" s="72" t="s">
        <v>149</v>
      </c>
      <c r="U62" s="72" t="s">
        <v>102</v>
      </c>
      <c r="V62" s="72" t="s">
        <v>149</v>
      </c>
      <c r="W62" s="72">
        <v>248.48</v>
      </c>
      <c r="X62" s="72">
        <v>1</v>
      </c>
      <c r="Y62" s="72" t="s">
        <v>93</v>
      </c>
      <c r="Z62" s="72" t="s">
        <v>94</v>
      </c>
    </row>
    <row r="63" spans="1:26" s="59" customFormat="1" ht="12.75" customHeight="1">
      <c r="A63" s="54"/>
      <c r="B63" s="257" t="s">
        <v>139</v>
      </c>
      <c r="C63" s="257"/>
      <c r="D63" s="45"/>
      <c r="E63" s="45"/>
      <c r="F63" s="46"/>
      <c r="G63" s="47"/>
      <c r="H63" s="99">
        <f>H62</f>
        <v>431532</v>
      </c>
      <c r="I63" s="13"/>
      <c r="J63" s="88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s="59" customFormat="1" ht="12.75" customHeight="1">
      <c r="A64" s="264" t="s">
        <v>240</v>
      </c>
      <c r="B64" s="264"/>
      <c r="C64" s="264"/>
      <c r="D64" s="264"/>
      <c r="E64" s="264"/>
      <c r="F64" s="264"/>
      <c r="G64" s="264"/>
      <c r="H64" s="52"/>
      <c r="I64" s="53"/>
      <c r="J64" s="91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s="44" customFormat="1" ht="409.5">
      <c r="A65" s="35">
        <v>1</v>
      </c>
      <c r="B65" s="54" t="s">
        <v>241</v>
      </c>
      <c r="C65" s="15" t="s">
        <v>242</v>
      </c>
      <c r="D65" s="56" t="s">
        <v>93</v>
      </c>
      <c r="E65" s="56" t="s">
        <v>94</v>
      </c>
      <c r="F65" s="56" t="s">
        <v>94</v>
      </c>
      <c r="G65" s="92" t="s">
        <v>243</v>
      </c>
      <c r="H65" s="100">
        <v>978486</v>
      </c>
      <c r="I65" s="92" t="s">
        <v>95</v>
      </c>
      <c r="J65" s="93" t="s">
        <v>244</v>
      </c>
      <c r="K65" s="14" t="s">
        <v>41</v>
      </c>
      <c r="L65" s="14" t="s">
        <v>245</v>
      </c>
      <c r="M65" s="14" t="s">
        <v>130</v>
      </c>
      <c r="N65" s="14" t="s">
        <v>246</v>
      </c>
      <c r="O65" s="14">
        <v>1</v>
      </c>
      <c r="P65" s="14" t="s">
        <v>247</v>
      </c>
      <c r="Q65" s="14" t="s">
        <v>101</v>
      </c>
      <c r="R65" s="72" t="s">
        <v>101</v>
      </c>
      <c r="S65" s="72" t="s">
        <v>248</v>
      </c>
      <c r="T65" s="72" t="s">
        <v>101</v>
      </c>
      <c r="U65" s="72" t="s">
        <v>102</v>
      </c>
      <c r="V65" s="72" t="s">
        <v>101</v>
      </c>
      <c r="W65" s="72">
        <v>624.7</v>
      </c>
      <c r="X65" s="72">
        <v>3</v>
      </c>
      <c r="Y65" s="72" t="s">
        <v>93</v>
      </c>
      <c r="Z65" s="72" t="s">
        <v>94</v>
      </c>
    </row>
    <row r="66" spans="1:26" s="59" customFormat="1" ht="19.5" customHeight="1">
      <c r="A66" s="54"/>
      <c r="B66" s="257" t="s">
        <v>139</v>
      </c>
      <c r="C66" s="257"/>
      <c r="D66" s="45"/>
      <c r="E66" s="45"/>
      <c r="F66" s="46"/>
      <c r="G66" s="47"/>
      <c r="H66" s="48">
        <f>H65</f>
        <v>978486</v>
      </c>
      <c r="I66" s="48"/>
      <c r="J66" s="88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s="59" customFormat="1" ht="15" customHeight="1">
      <c r="A67" s="264" t="s">
        <v>249</v>
      </c>
      <c r="B67" s="264"/>
      <c r="C67" s="264"/>
      <c r="D67" s="264"/>
      <c r="E67" s="264"/>
      <c r="F67" s="264"/>
      <c r="G67" s="264"/>
      <c r="H67" s="52"/>
      <c r="I67" s="53"/>
      <c r="J67" s="91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s="44" customFormat="1" ht="26.25">
      <c r="A68" s="35">
        <v>1</v>
      </c>
      <c r="B68" s="36" t="s">
        <v>250</v>
      </c>
      <c r="C68" s="35" t="s">
        <v>251</v>
      </c>
      <c r="D68" s="56" t="s">
        <v>93</v>
      </c>
      <c r="E68" s="56" t="s">
        <v>94</v>
      </c>
      <c r="F68" s="56" t="s">
        <v>94</v>
      </c>
      <c r="G68" s="92">
        <v>1972</v>
      </c>
      <c r="H68" s="64">
        <v>16714.38</v>
      </c>
      <c r="I68" s="92" t="s">
        <v>95</v>
      </c>
      <c r="J68" s="93" t="s">
        <v>252</v>
      </c>
      <c r="K68" s="14" t="s">
        <v>45</v>
      </c>
      <c r="L68" s="14" t="s">
        <v>253</v>
      </c>
      <c r="M68" s="14" t="s">
        <v>254</v>
      </c>
      <c r="N68" s="14" t="s">
        <v>255</v>
      </c>
      <c r="O68" s="14">
        <v>1</v>
      </c>
      <c r="P68" s="14" t="s">
        <v>256</v>
      </c>
      <c r="Q68" s="72" t="s">
        <v>248</v>
      </c>
      <c r="R68" s="72" t="s">
        <v>101</v>
      </c>
      <c r="S68" s="72" t="s">
        <v>257</v>
      </c>
      <c r="T68" s="72" t="s">
        <v>248</v>
      </c>
      <c r="U68" s="72" t="s">
        <v>257</v>
      </c>
      <c r="V68" s="72" t="s">
        <v>257</v>
      </c>
      <c r="W68" s="72">
        <v>276</v>
      </c>
      <c r="X68" s="72">
        <v>1</v>
      </c>
      <c r="Y68" s="72" t="s">
        <v>94</v>
      </c>
      <c r="Z68" s="72" t="s">
        <v>94</v>
      </c>
    </row>
    <row r="69" spans="1:26" s="44" customFormat="1" ht="41.25">
      <c r="A69" s="35">
        <v>2</v>
      </c>
      <c r="B69" s="36" t="s">
        <v>258</v>
      </c>
      <c r="C69" s="35" t="s">
        <v>259</v>
      </c>
      <c r="D69" s="56" t="s">
        <v>93</v>
      </c>
      <c r="E69" s="56" t="s">
        <v>94</v>
      </c>
      <c r="F69" s="56" t="s">
        <v>94</v>
      </c>
      <c r="G69" s="92">
        <v>1972</v>
      </c>
      <c r="H69" s="64">
        <v>30440.49</v>
      </c>
      <c r="I69" s="92" t="s">
        <v>95</v>
      </c>
      <c r="J69" s="93" t="s">
        <v>252</v>
      </c>
      <c r="K69" s="14" t="s">
        <v>45</v>
      </c>
      <c r="L69" s="14" t="s">
        <v>253</v>
      </c>
      <c r="M69" s="14" t="s">
        <v>254</v>
      </c>
      <c r="N69" s="14" t="s">
        <v>260</v>
      </c>
      <c r="O69" s="14">
        <v>2</v>
      </c>
      <c r="P69" s="14" t="s">
        <v>256</v>
      </c>
      <c r="Q69" s="72" t="s">
        <v>248</v>
      </c>
      <c r="R69" s="72" t="s">
        <v>257</v>
      </c>
      <c r="S69" s="72" t="s">
        <v>257</v>
      </c>
      <c r="T69" s="72" t="s">
        <v>248</v>
      </c>
      <c r="U69" s="72" t="s">
        <v>257</v>
      </c>
      <c r="V69" s="72" t="s">
        <v>257</v>
      </c>
      <c r="W69" s="72">
        <v>365</v>
      </c>
      <c r="X69" s="72">
        <v>1</v>
      </c>
      <c r="Y69" s="72" t="s">
        <v>94</v>
      </c>
      <c r="Z69" s="72" t="s">
        <v>94</v>
      </c>
    </row>
    <row r="70" spans="1:26" s="44" customFormat="1" ht="27">
      <c r="A70" s="35">
        <v>3</v>
      </c>
      <c r="B70" s="36" t="s">
        <v>261</v>
      </c>
      <c r="C70" s="35" t="s">
        <v>262</v>
      </c>
      <c r="D70" s="56" t="s">
        <v>93</v>
      </c>
      <c r="E70" s="56" t="s">
        <v>94</v>
      </c>
      <c r="F70" s="56" t="s">
        <v>94</v>
      </c>
      <c r="G70" s="92">
        <v>1970</v>
      </c>
      <c r="H70" s="64">
        <v>2819.3</v>
      </c>
      <c r="I70" s="92" t="s">
        <v>95</v>
      </c>
      <c r="J70" s="93" t="s">
        <v>212</v>
      </c>
      <c r="K70" s="14" t="s">
        <v>45</v>
      </c>
      <c r="L70" s="14" t="s">
        <v>107</v>
      </c>
      <c r="M70" s="14" t="s">
        <v>254</v>
      </c>
      <c r="N70" s="14" t="s">
        <v>100</v>
      </c>
      <c r="O70" s="14">
        <v>3</v>
      </c>
      <c r="P70" s="14"/>
      <c r="Q70" s="72" t="s">
        <v>248</v>
      </c>
      <c r="R70" s="72" t="s">
        <v>257</v>
      </c>
      <c r="S70" s="72" t="s">
        <v>257</v>
      </c>
      <c r="T70" s="72" t="s">
        <v>101</v>
      </c>
      <c r="U70" s="72" t="s">
        <v>257</v>
      </c>
      <c r="V70" s="72" t="s">
        <v>257</v>
      </c>
      <c r="W70" s="72">
        <v>15.3</v>
      </c>
      <c r="X70" s="72">
        <v>1</v>
      </c>
      <c r="Y70" s="72" t="s">
        <v>94</v>
      </c>
      <c r="Z70" s="72" t="s">
        <v>94</v>
      </c>
    </row>
    <row r="71" spans="1:26" s="44" customFormat="1" ht="54.75">
      <c r="A71" s="35">
        <v>4</v>
      </c>
      <c r="B71" s="36" t="s">
        <v>263</v>
      </c>
      <c r="C71" s="35" t="s">
        <v>264</v>
      </c>
      <c r="D71" s="56" t="s">
        <v>93</v>
      </c>
      <c r="E71" s="56" t="s">
        <v>94</v>
      </c>
      <c r="F71" s="56" t="s">
        <v>94</v>
      </c>
      <c r="G71" s="92">
        <v>1970</v>
      </c>
      <c r="H71" s="64">
        <v>40706.23</v>
      </c>
      <c r="I71" s="92" t="s">
        <v>95</v>
      </c>
      <c r="J71" s="93" t="s">
        <v>265</v>
      </c>
      <c r="K71" s="14" t="s">
        <v>45</v>
      </c>
      <c r="L71" s="14" t="s">
        <v>107</v>
      </c>
      <c r="M71" s="14" t="s">
        <v>254</v>
      </c>
      <c r="N71" s="14" t="s">
        <v>260</v>
      </c>
      <c r="O71" s="14">
        <v>4</v>
      </c>
      <c r="P71" s="14" t="s">
        <v>256</v>
      </c>
      <c r="Q71" s="72" t="s">
        <v>248</v>
      </c>
      <c r="R71" s="72" t="s">
        <v>101</v>
      </c>
      <c r="S71" s="72" t="s">
        <v>257</v>
      </c>
      <c r="T71" s="72" t="s">
        <v>248</v>
      </c>
      <c r="U71" s="72" t="s">
        <v>257</v>
      </c>
      <c r="V71" s="72" t="s">
        <v>257</v>
      </c>
      <c r="W71" s="72">
        <v>365</v>
      </c>
      <c r="X71" s="72">
        <v>1</v>
      </c>
      <c r="Y71" s="72" t="s">
        <v>94</v>
      </c>
      <c r="Z71" s="72" t="s">
        <v>94</v>
      </c>
    </row>
    <row r="72" spans="1:26" s="44" customFormat="1" ht="41.25">
      <c r="A72" s="35">
        <v>5</v>
      </c>
      <c r="B72" s="36" t="s">
        <v>266</v>
      </c>
      <c r="C72" s="35" t="s">
        <v>267</v>
      </c>
      <c r="D72" s="56" t="s">
        <v>93</v>
      </c>
      <c r="E72" s="56" t="s">
        <v>94</v>
      </c>
      <c r="F72" s="56" t="s">
        <v>94</v>
      </c>
      <c r="G72" s="92">
        <v>1970</v>
      </c>
      <c r="H72" s="64">
        <v>192820.6</v>
      </c>
      <c r="I72" s="92" t="s">
        <v>95</v>
      </c>
      <c r="J72" s="93" t="s">
        <v>268</v>
      </c>
      <c r="K72" s="14" t="s">
        <v>45</v>
      </c>
      <c r="L72" s="14" t="s">
        <v>107</v>
      </c>
      <c r="M72" s="14" t="s">
        <v>254</v>
      </c>
      <c r="N72" s="14" t="s">
        <v>260</v>
      </c>
      <c r="O72" s="14">
        <v>5</v>
      </c>
      <c r="P72" s="14" t="s">
        <v>256</v>
      </c>
      <c r="Q72" s="72" t="s">
        <v>248</v>
      </c>
      <c r="R72" s="72" t="s">
        <v>101</v>
      </c>
      <c r="S72" s="72" t="s">
        <v>257</v>
      </c>
      <c r="T72" s="72" t="s">
        <v>248</v>
      </c>
      <c r="U72" s="72" t="s">
        <v>257</v>
      </c>
      <c r="V72" s="72" t="s">
        <v>257</v>
      </c>
      <c r="W72" s="72">
        <v>214</v>
      </c>
      <c r="X72" s="72">
        <v>1</v>
      </c>
      <c r="Y72" s="72" t="s">
        <v>94</v>
      </c>
      <c r="Z72" s="72" t="s">
        <v>94</v>
      </c>
    </row>
    <row r="73" spans="1:26" s="44" customFormat="1" ht="41.25">
      <c r="A73" s="35">
        <v>6</v>
      </c>
      <c r="B73" s="36" t="s">
        <v>269</v>
      </c>
      <c r="C73" s="35" t="s">
        <v>270</v>
      </c>
      <c r="D73" s="56" t="s">
        <v>93</v>
      </c>
      <c r="E73" s="56" t="s">
        <v>94</v>
      </c>
      <c r="F73" s="56" t="s">
        <v>94</v>
      </c>
      <c r="G73" s="92">
        <v>1971</v>
      </c>
      <c r="H73" s="64">
        <v>184171.95</v>
      </c>
      <c r="I73" s="92" t="s">
        <v>95</v>
      </c>
      <c r="J73" s="93" t="s">
        <v>271</v>
      </c>
      <c r="K73" s="14" t="s">
        <v>45</v>
      </c>
      <c r="L73" s="14" t="s">
        <v>272</v>
      </c>
      <c r="M73" s="14" t="s">
        <v>254</v>
      </c>
      <c r="N73" s="14" t="s">
        <v>100</v>
      </c>
      <c r="O73" s="14">
        <v>6</v>
      </c>
      <c r="P73" s="14" t="s">
        <v>273</v>
      </c>
      <c r="Q73" s="72" t="s">
        <v>101</v>
      </c>
      <c r="R73" s="72" t="s">
        <v>101</v>
      </c>
      <c r="S73" s="72" t="s">
        <v>101</v>
      </c>
      <c r="T73" s="72" t="s">
        <v>101</v>
      </c>
      <c r="U73" s="72" t="s">
        <v>257</v>
      </c>
      <c r="V73" s="72" t="s">
        <v>101</v>
      </c>
      <c r="W73" s="72">
        <v>317.5</v>
      </c>
      <c r="X73" s="72">
        <v>2</v>
      </c>
      <c r="Y73" s="72" t="s">
        <v>93</v>
      </c>
      <c r="Z73" s="72" t="s">
        <v>94</v>
      </c>
    </row>
    <row r="74" spans="1:26" s="44" customFormat="1" ht="54.75">
      <c r="A74" s="35">
        <v>7</v>
      </c>
      <c r="B74" s="36" t="s">
        <v>274</v>
      </c>
      <c r="C74" s="35" t="s">
        <v>275</v>
      </c>
      <c r="D74" s="56" t="s">
        <v>93</v>
      </c>
      <c r="E74" s="56" t="s">
        <v>94</v>
      </c>
      <c r="F74" s="56" t="s">
        <v>94</v>
      </c>
      <c r="G74" s="92">
        <v>1971</v>
      </c>
      <c r="H74" s="64">
        <v>5405.55</v>
      </c>
      <c r="I74" s="92" t="s">
        <v>95</v>
      </c>
      <c r="J74" s="93" t="s">
        <v>212</v>
      </c>
      <c r="K74" s="14" t="s">
        <v>45</v>
      </c>
      <c r="L74" s="14" t="s">
        <v>276</v>
      </c>
      <c r="M74" s="14" t="s">
        <v>257</v>
      </c>
      <c r="N74" s="14" t="s">
        <v>257</v>
      </c>
      <c r="O74" s="14">
        <v>7</v>
      </c>
      <c r="P74" s="14"/>
      <c r="Q74" s="72" t="s">
        <v>257</v>
      </c>
      <c r="R74" s="72" t="s">
        <v>257</v>
      </c>
      <c r="S74" s="72" t="s">
        <v>257</v>
      </c>
      <c r="T74" s="72" t="s">
        <v>257</v>
      </c>
      <c r="U74" s="72" t="s">
        <v>257</v>
      </c>
      <c r="V74" s="72" t="s">
        <v>257</v>
      </c>
      <c r="W74" s="72" t="s">
        <v>257</v>
      </c>
      <c r="X74" s="72" t="s">
        <v>257</v>
      </c>
      <c r="Y74" s="72" t="s">
        <v>257</v>
      </c>
      <c r="Z74" s="72" t="s">
        <v>257</v>
      </c>
    </row>
    <row r="75" spans="1:26" s="51" customFormat="1" ht="18" customHeight="1">
      <c r="A75" s="257" t="s">
        <v>231</v>
      </c>
      <c r="B75" s="257"/>
      <c r="C75" s="257"/>
      <c r="D75" s="45"/>
      <c r="E75" s="101"/>
      <c r="F75" s="102"/>
      <c r="G75" s="103"/>
      <c r="H75" s="48">
        <f>SUM(H68:H74)</f>
        <v>473078.5</v>
      </c>
      <c r="I75" s="48"/>
      <c r="J75" s="88"/>
      <c r="K75" s="49"/>
      <c r="L75" s="49"/>
      <c r="M75" s="49"/>
      <c r="N75" s="49"/>
      <c r="O75" s="49"/>
      <c r="P75" s="49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s="59" customFormat="1" ht="14.25" customHeight="1">
      <c r="A76" s="264" t="s">
        <v>277</v>
      </c>
      <c r="B76" s="264"/>
      <c r="C76" s="264"/>
      <c r="D76" s="264"/>
      <c r="E76" s="264"/>
      <c r="F76" s="264"/>
      <c r="G76" s="264"/>
      <c r="H76" s="52"/>
      <c r="I76" s="53"/>
      <c r="J76" s="91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s="44" customFormat="1" ht="13.5">
      <c r="A77" s="36"/>
      <c r="B77" s="36"/>
      <c r="C77" s="35"/>
      <c r="D77" s="55"/>
      <c r="E77" s="55"/>
      <c r="F77" s="56"/>
      <c r="G77" s="104"/>
      <c r="H77" s="100"/>
      <c r="I77" s="92"/>
      <c r="J77" s="88"/>
      <c r="K77" s="105"/>
      <c r="L77" s="105"/>
      <c r="M77" s="105"/>
      <c r="N77" s="105"/>
      <c r="O77" s="105"/>
      <c r="P77" s="105"/>
      <c r="Q77" s="106"/>
      <c r="R77" s="106"/>
      <c r="S77" s="106"/>
      <c r="T77" s="106"/>
      <c r="U77" s="106"/>
      <c r="V77" s="106"/>
      <c r="W77" s="106"/>
      <c r="X77" s="106"/>
      <c r="Y77" s="106"/>
      <c r="Z77" s="106"/>
    </row>
    <row r="78" spans="1:26" s="59" customFormat="1" ht="14.25" customHeight="1">
      <c r="A78" s="264" t="s">
        <v>278</v>
      </c>
      <c r="B78" s="264"/>
      <c r="C78" s="264"/>
      <c r="D78" s="264"/>
      <c r="E78" s="264"/>
      <c r="F78" s="264"/>
      <c r="G78" s="264"/>
      <c r="H78" s="52"/>
      <c r="I78" s="53"/>
      <c r="J78" s="91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s="65" customFormat="1" ht="41.25">
      <c r="A79" s="60">
        <v>1</v>
      </c>
      <c r="B79" s="107" t="s">
        <v>279</v>
      </c>
      <c r="C79" s="60" t="s">
        <v>280</v>
      </c>
      <c r="D79" s="62" t="s">
        <v>93</v>
      </c>
      <c r="E79" s="62" t="s">
        <v>94</v>
      </c>
      <c r="F79" s="62" t="s">
        <v>94</v>
      </c>
      <c r="G79" s="63" t="s">
        <v>281</v>
      </c>
      <c r="H79" s="64">
        <v>436261.13</v>
      </c>
      <c r="I79" s="63" t="s">
        <v>95</v>
      </c>
      <c r="J79" s="108" t="s">
        <v>282</v>
      </c>
      <c r="K79" s="42" t="s">
        <v>283</v>
      </c>
      <c r="L79" s="42" t="s">
        <v>284</v>
      </c>
      <c r="M79" s="42" t="s">
        <v>285</v>
      </c>
      <c r="N79" s="42" t="s">
        <v>286</v>
      </c>
      <c r="O79" s="42">
        <v>1</v>
      </c>
      <c r="P79" s="42"/>
      <c r="Q79" s="43" t="s">
        <v>287</v>
      </c>
      <c r="R79" s="43" t="s">
        <v>287</v>
      </c>
      <c r="S79" s="43" t="s">
        <v>287</v>
      </c>
      <c r="T79" s="43" t="s">
        <v>287</v>
      </c>
      <c r="U79" s="43"/>
      <c r="V79" s="43" t="s">
        <v>287</v>
      </c>
      <c r="W79" s="43">
        <v>279.5</v>
      </c>
      <c r="X79" s="43">
        <v>2</v>
      </c>
      <c r="Y79" s="43" t="s">
        <v>288</v>
      </c>
      <c r="Z79" s="43" t="s">
        <v>94</v>
      </c>
    </row>
    <row r="80" spans="1:26" s="65" customFormat="1" ht="41.25">
      <c r="A80" s="60">
        <v>2</v>
      </c>
      <c r="B80" s="107" t="s">
        <v>289</v>
      </c>
      <c r="C80" s="60" t="s">
        <v>290</v>
      </c>
      <c r="D80" s="62" t="s">
        <v>93</v>
      </c>
      <c r="E80" s="62" t="s">
        <v>94</v>
      </c>
      <c r="F80" s="62" t="s">
        <v>94</v>
      </c>
      <c r="G80" s="63" t="s">
        <v>291</v>
      </c>
      <c r="H80" s="64">
        <v>133193</v>
      </c>
      <c r="I80" s="63" t="s">
        <v>95</v>
      </c>
      <c r="J80" s="108" t="s">
        <v>292</v>
      </c>
      <c r="K80" s="42" t="s">
        <v>293</v>
      </c>
      <c r="L80" s="42" t="s">
        <v>284</v>
      </c>
      <c r="M80" s="42" t="s">
        <v>285</v>
      </c>
      <c r="N80" s="42" t="s">
        <v>286</v>
      </c>
      <c r="O80" s="42">
        <v>2</v>
      </c>
      <c r="P80" s="42"/>
      <c r="Q80" s="43" t="s">
        <v>287</v>
      </c>
      <c r="R80" s="43" t="s">
        <v>287</v>
      </c>
      <c r="S80" s="43" t="s">
        <v>287</v>
      </c>
      <c r="T80" s="43" t="s">
        <v>287</v>
      </c>
      <c r="U80" s="43"/>
      <c r="V80" s="43" t="s">
        <v>287</v>
      </c>
      <c r="W80" s="43">
        <v>314</v>
      </c>
      <c r="X80" s="43">
        <v>1</v>
      </c>
      <c r="Y80" s="43" t="s">
        <v>94</v>
      </c>
      <c r="Z80" s="43" t="s">
        <v>94</v>
      </c>
    </row>
    <row r="81" spans="1:26" s="65" customFormat="1" ht="27">
      <c r="A81" s="60">
        <v>3</v>
      </c>
      <c r="B81" s="107" t="s">
        <v>294</v>
      </c>
      <c r="C81" s="60" t="s">
        <v>295</v>
      </c>
      <c r="D81" s="62" t="s">
        <v>93</v>
      </c>
      <c r="E81" s="62" t="s">
        <v>94</v>
      </c>
      <c r="F81" s="62" t="s">
        <v>94</v>
      </c>
      <c r="G81" s="63">
        <v>1985</v>
      </c>
      <c r="H81" s="64">
        <v>23996</v>
      </c>
      <c r="I81" s="63" t="s">
        <v>95</v>
      </c>
      <c r="J81" s="108" t="s">
        <v>292</v>
      </c>
      <c r="K81" s="42" t="s">
        <v>283</v>
      </c>
      <c r="L81" s="42" t="s">
        <v>131</v>
      </c>
      <c r="M81" s="42"/>
      <c r="N81" s="42" t="s">
        <v>131</v>
      </c>
      <c r="O81" s="42">
        <v>3</v>
      </c>
      <c r="P81" s="42"/>
      <c r="Q81" s="43" t="s">
        <v>287</v>
      </c>
      <c r="R81" s="43" t="s">
        <v>287</v>
      </c>
      <c r="S81" s="43" t="s">
        <v>287</v>
      </c>
      <c r="T81" s="43" t="s">
        <v>287</v>
      </c>
      <c r="U81" s="43"/>
      <c r="V81" s="43" t="s">
        <v>287</v>
      </c>
      <c r="W81" s="43">
        <v>240</v>
      </c>
      <c r="X81" s="43">
        <v>1</v>
      </c>
      <c r="Y81" s="43" t="s">
        <v>94</v>
      </c>
      <c r="Z81" s="43" t="s">
        <v>94</v>
      </c>
    </row>
    <row r="82" spans="1:26" s="65" customFormat="1" ht="54.75">
      <c r="A82" s="60">
        <v>4</v>
      </c>
      <c r="B82" s="107" t="s">
        <v>296</v>
      </c>
      <c r="C82" s="60" t="s">
        <v>297</v>
      </c>
      <c r="D82" s="62" t="s">
        <v>93</v>
      </c>
      <c r="E82" s="62" t="s">
        <v>94</v>
      </c>
      <c r="F82" s="62" t="s">
        <v>94</v>
      </c>
      <c r="G82" s="63">
        <v>1985</v>
      </c>
      <c r="H82" s="64">
        <v>21251</v>
      </c>
      <c r="I82" s="63" t="s">
        <v>95</v>
      </c>
      <c r="J82" s="108" t="s">
        <v>292</v>
      </c>
      <c r="K82" s="42" t="s">
        <v>283</v>
      </c>
      <c r="L82" s="42" t="s">
        <v>284</v>
      </c>
      <c r="M82" s="42"/>
      <c r="N82" s="42" t="s">
        <v>100</v>
      </c>
      <c r="O82" s="42">
        <v>4</v>
      </c>
      <c r="P82" s="42"/>
      <c r="Q82" s="43" t="s">
        <v>287</v>
      </c>
      <c r="R82" s="43" t="s">
        <v>287</v>
      </c>
      <c r="S82" s="43" t="s">
        <v>287</v>
      </c>
      <c r="T82" s="43" t="s">
        <v>287</v>
      </c>
      <c r="U82" s="43"/>
      <c r="V82" s="43" t="s">
        <v>287</v>
      </c>
      <c r="W82" s="43">
        <v>95</v>
      </c>
      <c r="X82" s="43">
        <v>1</v>
      </c>
      <c r="Y82" s="43" t="s">
        <v>94</v>
      </c>
      <c r="Z82" s="43" t="s">
        <v>94</v>
      </c>
    </row>
    <row r="83" spans="1:26" s="65" customFormat="1" ht="27">
      <c r="A83" s="60">
        <v>5</v>
      </c>
      <c r="B83" s="107" t="s">
        <v>298</v>
      </c>
      <c r="C83" s="60" t="s">
        <v>299</v>
      </c>
      <c r="D83" s="62" t="s">
        <v>93</v>
      </c>
      <c r="E83" s="109" t="s">
        <v>94</v>
      </c>
      <c r="F83" s="109" t="s">
        <v>94</v>
      </c>
      <c r="G83" s="110">
        <v>2017</v>
      </c>
      <c r="H83" s="111">
        <v>32602.51</v>
      </c>
      <c r="I83" s="63" t="s">
        <v>95</v>
      </c>
      <c r="J83" s="108" t="s">
        <v>292</v>
      </c>
      <c r="K83" s="42" t="s">
        <v>283</v>
      </c>
      <c r="L83" s="42" t="s">
        <v>300</v>
      </c>
      <c r="M83" s="42"/>
      <c r="N83" s="42" t="s">
        <v>301</v>
      </c>
      <c r="O83" s="42">
        <v>5</v>
      </c>
      <c r="P83" s="42"/>
      <c r="Q83" s="43" t="s">
        <v>287</v>
      </c>
      <c r="R83" s="43" t="s">
        <v>287</v>
      </c>
      <c r="S83" s="43" t="s">
        <v>102</v>
      </c>
      <c r="T83" s="43" t="s">
        <v>102</v>
      </c>
      <c r="U83" s="43"/>
      <c r="V83" s="43"/>
      <c r="W83" s="43"/>
      <c r="X83" s="43">
        <v>1</v>
      </c>
      <c r="Y83" s="43" t="s">
        <v>94</v>
      </c>
      <c r="Z83" s="43" t="s">
        <v>94</v>
      </c>
    </row>
    <row r="84" spans="1:26" s="65" customFormat="1" ht="27">
      <c r="A84" s="60">
        <v>6</v>
      </c>
      <c r="B84" s="107" t="s">
        <v>302</v>
      </c>
      <c r="C84" s="60" t="s">
        <v>299</v>
      </c>
      <c r="D84" s="62" t="s">
        <v>93</v>
      </c>
      <c r="E84" s="109" t="s">
        <v>94</v>
      </c>
      <c r="F84" s="109" t="s">
        <v>94</v>
      </c>
      <c r="G84" s="110">
        <v>2017</v>
      </c>
      <c r="H84" s="111">
        <v>15640.3</v>
      </c>
      <c r="I84" s="63" t="s">
        <v>95</v>
      </c>
      <c r="J84" s="108" t="s">
        <v>292</v>
      </c>
      <c r="K84" s="42" t="s">
        <v>283</v>
      </c>
      <c r="L84" s="42" t="s">
        <v>300</v>
      </c>
      <c r="M84" s="42"/>
      <c r="N84" s="42" t="s">
        <v>301</v>
      </c>
      <c r="O84" s="42">
        <v>6</v>
      </c>
      <c r="P84" s="42"/>
      <c r="Q84" s="43" t="s">
        <v>287</v>
      </c>
      <c r="R84" s="43" t="s">
        <v>287</v>
      </c>
      <c r="S84" s="43"/>
      <c r="T84" s="43"/>
      <c r="U84" s="43"/>
      <c r="V84" s="43"/>
      <c r="W84" s="43"/>
      <c r="X84" s="43">
        <v>1</v>
      </c>
      <c r="Y84" s="43" t="s">
        <v>94</v>
      </c>
      <c r="Z84" s="43" t="s">
        <v>94</v>
      </c>
    </row>
    <row r="85" spans="1:26" s="51" customFormat="1" ht="18" customHeight="1">
      <c r="A85" s="257" t="s">
        <v>231</v>
      </c>
      <c r="B85" s="257"/>
      <c r="C85" s="257"/>
      <c r="D85" s="45"/>
      <c r="E85" s="101"/>
      <c r="F85" s="102"/>
      <c r="G85" s="103"/>
      <c r="H85" s="112">
        <f>SUM(H79:H84)</f>
        <v>662943.9400000001</v>
      </c>
      <c r="I85" s="112"/>
      <c r="J85" s="88"/>
      <c r="K85" s="49"/>
      <c r="L85" s="49"/>
      <c r="M85" s="49"/>
      <c r="N85" s="49"/>
      <c r="O85" s="49"/>
      <c r="P85" s="49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s="59" customFormat="1" ht="14.25" customHeight="1">
      <c r="A86" s="264" t="s">
        <v>303</v>
      </c>
      <c r="B86" s="264"/>
      <c r="C86" s="264"/>
      <c r="D86" s="264"/>
      <c r="E86" s="264"/>
      <c r="F86" s="264"/>
      <c r="G86" s="264"/>
      <c r="H86" s="52"/>
      <c r="I86" s="53"/>
      <c r="J86" s="91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s="65" customFormat="1" ht="66">
      <c r="A87" s="60">
        <v>1</v>
      </c>
      <c r="B87" s="107" t="s">
        <v>304</v>
      </c>
      <c r="C87" s="60" t="s">
        <v>305</v>
      </c>
      <c r="D87" s="62" t="s">
        <v>93</v>
      </c>
      <c r="E87" s="62" t="s">
        <v>94</v>
      </c>
      <c r="F87" s="62" t="s">
        <v>94</v>
      </c>
      <c r="G87" s="63"/>
      <c r="H87" s="64">
        <v>752473.05</v>
      </c>
      <c r="I87" s="63" t="s">
        <v>95</v>
      </c>
      <c r="J87" s="108" t="s">
        <v>306</v>
      </c>
      <c r="K87" s="42" t="s">
        <v>307</v>
      </c>
      <c r="L87" s="42" t="s">
        <v>308</v>
      </c>
      <c r="M87" s="42" t="s">
        <v>309</v>
      </c>
      <c r="N87" s="42" t="s">
        <v>310</v>
      </c>
      <c r="O87" s="42">
        <v>1</v>
      </c>
      <c r="P87" s="42"/>
      <c r="Q87" s="43"/>
      <c r="R87" s="43"/>
      <c r="S87" s="43"/>
      <c r="T87" s="43"/>
      <c r="U87" s="43"/>
      <c r="V87" s="43"/>
      <c r="W87" s="43">
        <v>629</v>
      </c>
      <c r="X87" s="43"/>
      <c r="Y87" s="43"/>
      <c r="Z87" s="43"/>
    </row>
    <row r="88" spans="1:26" s="65" customFormat="1" ht="39">
      <c r="A88" s="60">
        <v>2</v>
      </c>
      <c r="B88" s="107" t="s">
        <v>311</v>
      </c>
      <c r="C88" s="60" t="s">
        <v>312</v>
      </c>
      <c r="D88" s="62" t="s">
        <v>93</v>
      </c>
      <c r="E88" s="62" t="s">
        <v>94</v>
      </c>
      <c r="F88" s="62" t="s">
        <v>94</v>
      </c>
      <c r="G88" s="63"/>
      <c r="H88" s="64">
        <v>713940.13</v>
      </c>
      <c r="I88" s="63" t="s">
        <v>95</v>
      </c>
      <c r="J88" s="108" t="s">
        <v>313</v>
      </c>
      <c r="K88" s="42" t="s">
        <v>314</v>
      </c>
      <c r="L88" s="42" t="s">
        <v>308</v>
      </c>
      <c r="M88" s="42" t="s">
        <v>315</v>
      </c>
      <c r="N88" s="42" t="s">
        <v>316</v>
      </c>
      <c r="O88" s="42">
        <v>2</v>
      </c>
      <c r="P88" s="42"/>
      <c r="Q88" s="43" t="s">
        <v>101</v>
      </c>
      <c r="R88" s="43"/>
      <c r="S88" s="43" t="s">
        <v>317</v>
      </c>
      <c r="T88" s="43" t="s">
        <v>101</v>
      </c>
      <c r="U88" s="43"/>
      <c r="V88" s="43"/>
      <c r="W88" s="42">
        <v>2228</v>
      </c>
      <c r="X88" s="43">
        <v>3</v>
      </c>
      <c r="Y88" s="43"/>
      <c r="Z88" s="43"/>
    </row>
    <row r="89" spans="1:26" s="65" customFormat="1" ht="78.75">
      <c r="A89" s="60">
        <v>3</v>
      </c>
      <c r="B89" s="107" t="s">
        <v>318</v>
      </c>
      <c r="C89" s="60" t="s">
        <v>312</v>
      </c>
      <c r="D89" s="62" t="s">
        <v>93</v>
      </c>
      <c r="E89" s="62" t="s">
        <v>94</v>
      </c>
      <c r="F89" s="62" t="s">
        <v>94</v>
      </c>
      <c r="G89" s="63"/>
      <c r="H89" s="64">
        <v>332.56</v>
      </c>
      <c r="I89" s="63" t="s">
        <v>95</v>
      </c>
      <c r="J89" s="108" t="s">
        <v>313</v>
      </c>
      <c r="K89" s="42" t="s">
        <v>314</v>
      </c>
      <c r="L89" s="42" t="s">
        <v>308</v>
      </c>
      <c r="M89" s="42" t="s">
        <v>319</v>
      </c>
      <c r="N89" s="42" t="s">
        <v>320</v>
      </c>
      <c r="O89" s="42">
        <v>3</v>
      </c>
      <c r="P89" s="42"/>
      <c r="Q89" s="43" t="s">
        <v>101</v>
      </c>
      <c r="R89" s="43"/>
      <c r="S89" s="43"/>
      <c r="T89" s="43" t="s">
        <v>101</v>
      </c>
      <c r="U89" s="43"/>
      <c r="V89" s="43"/>
      <c r="W89" s="42">
        <v>467</v>
      </c>
      <c r="X89" s="43">
        <v>1</v>
      </c>
      <c r="Y89" s="43"/>
      <c r="Z89" s="43"/>
    </row>
    <row r="90" spans="1:26" s="65" customFormat="1" ht="54.75">
      <c r="A90" s="60">
        <v>4</v>
      </c>
      <c r="B90" s="107" t="s">
        <v>321</v>
      </c>
      <c r="C90" s="60" t="s">
        <v>322</v>
      </c>
      <c r="D90" s="62" t="s">
        <v>93</v>
      </c>
      <c r="E90" s="62" t="s">
        <v>94</v>
      </c>
      <c r="F90" s="62" t="s">
        <v>94</v>
      </c>
      <c r="G90" s="63"/>
      <c r="H90" s="64">
        <v>909553.04</v>
      </c>
      <c r="I90" s="63" t="s">
        <v>95</v>
      </c>
      <c r="J90" s="108" t="s">
        <v>306</v>
      </c>
      <c r="K90" s="42" t="s">
        <v>323</v>
      </c>
      <c r="L90" s="42" t="s">
        <v>308</v>
      </c>
      <c r="M90" s="42" t="s">
        <v>315</v>
      </c>
      <c r="N90" s="42" t="s">
        <v>316</v>
      </c>
      <c r="O90" s="42">
        <v>4</v>
      </c>
      <c r="P90" s="42"/>
      <c r="Q90" s="43"/>
      <c r="R90" s="43"/>
      <c r="S90" s="43"/>
      <c r="T90" s="43"/>
      <c r="U90" s="43"/>
      <c r="V90" s="43"/>
      <c r="W90" s="43">
        <v>2115.89</v>
      </c>
      <c r="X90" s="43"/>
      <c r="Y90" s="43"/>
      <c r="Z90" s="43"/>
    </row>
    <row r="91" spans="1:26" s="65" customFormat="1" ht="26.25">
      <c r="A91" s="60">
        <v>5</v>
      </c>
      <c r="B91" s="107" t="s">
        <v>324</v>
      </c>
      <c r="C91" s="60"/>
      <c r="D91" s="62"/>
      <c r="E91" s="62"/>
      <c r="F91" s="62"/>
      <c r="G91" s="63"/>
      <c r="H91" s="64">
        <v>13430</v>
      </c>
      <c r="I91" s="63" t="s">
        <v>95</v>
      </c>
      <c r="J91" s="108"/>
      <c r="K91" s="42" t="s">
        <v>314</v>
      </c>
      <c r="L91" s="42" t="s">
        <v>325</v>
      </c>
      <c r="M91" s="42" t="s">
        <v>315</v>
      </c>
      <c r="N91" s="42" t="s">
        <v>310</v>
      </c>
      <c r="O91" s="42">
        <v>5</v>
      </c>
      <c r="P91" s="42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s="121" customFormat="1" ht="18" customHeight="1">
      <c r="A92" s="260" t="s">
        <v>231</v>
      </c>
      <c r="B92" s="260"/>
      <c r="C92" s="260"/>
      <c r="D92" s="113"/>
      <c r="E92" s="114"/>
      <c r="F92" s="115"/>
      <c r="G92" s="116"/>
      <c r="H92" s="117">
        <f>SUM(H87:H91)</f>
        <v>2389728.7800000003</v>
      </c>
      <c r="I92" s="117"/>
      <c r="J92" s="118"/>
      <c r="K92" s="119"/>
      <c r="L92" s="119"/>
      <c r="M92" s="119"/>
      <c r="N92" s="119"/>
      <c r="O92" s="119"/>
      <c r="P92" s="119"/>
      <c r="Q92" s="120"/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:26" s="59" customFormat="1" ht="14.25" customHeight="1">
      <c r="A93" s="264" t="s">
        <v>326</v>
      </c>
      <c r="B93" s="264"/>
      <c r="C93" s="264"/>
      <c r="D93" s="264"/>
      <c r="E93" s="264"/>
      <c r="F93" s="264"/>
      <c r="G93" s="264"/>
      <c r="H93" s="52"/>
      <c r="I93" s="53"/>
      <c r="J93" s="91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s="44" customFormat="1" ht="26.25">
      <c r="A94" s="14">
        <v>1</v>
      </c>
      <c r="B94" s="36" t="s">
        <v>327</v>
      </c>
      <c r="C94" s="35" t="s">
        <v>328</v>
      </c>
      <c r="D94" s="56" t="s">
        <v>93</v>
      </c>
      <c r="E94" s="56" t="s">
        <v>94</v>
      </c>
      <c r="F94" s="56" t="s">
        <v>94</v>
      </c>
      <c r="G94" s="92">
        <v>1998</v>
      </c>
      <c r="H94" s="100">
        <v>1319270.49</v>
      </c>
      <c r="I94" s="92" t="s">
        <v>95</v>
      </c>
      <c r="J94" s="93" t="s">
        <v>329</v>
      </c>
      <c r="K94" s="14" t="s">
        <v>330</v>
      </c>
      <c r="L94" s="14" t="s">
        <v>331</v>
      </c>
      <c r="M94" s="14"/>
      <c r="N94" s="14" t="s">
        <v>332</v>
      </c>
      <c r="O94" s="14">
        <v>1</v>
      </c>
      <c r="P94" s="14"/>
      <c r="Q94" s="72" t="s">
        <v>101</v>
      </c>
      <c r="R94" s="72" t="s">
        <v>101</v>
      </c>
      <c r="S94" s="72" t="s">
        <v>101</v>
      </c>
      <c r="T94" s="72" t="s">
        <v>101</v>
      </c>
      <c r="U94" s="72" t="s">
        <v>154</v>
      </c>
      <c r="V94" s="72" t="s">
        <v>101</v>
      </c>
      <c r="W94" s="72">
        <v>1462</v>
      </c>
      <c r="X94" s="72">
        <v>3</v>
      </c>
      <c r="Y94" s="72" t="s">
        <v>94</v>
      </c>
      <c r="Z94" s="72" t="s">
        <v>94</v>
      </c>
    </row>
    <row r="95" spans="1:26" s="44" customFormat="1" ht="41.25">
      <c r="A95" s="14">
        <v>2</v>
      </c>
      <c r="B95" s="122" t="s">
        <v>333</v>
      </c>
      <c r="C95" s="35" t="s">
        <v>334</v>
      </c>
      <c r="D95" s="56" t="s">
        <v>93</v>
      </c>
      <c r="E95" s="56" t="s">
        <v>94</v>
      </c>
      <c r="F95" s="56" t="s">
        <v>94</v>
      </c>
      <c r="G95" s="92">
        <v>1982</v>
      </c>
      <c r="H95" s="100">
        <v>397965.53</v>
      </c>
      <c r="I95" s="92" t="s">
        <v>95</v>
      </c>
      <c r="J95" s="93" t="s">
        <v>335</v>
      </c>
      <c r="K95" s="14" t="s">
        <v>336</v>
      </c>
      <c r="L95" s="14" t="s">
        <v>337</v>
      </c>
      <c r="M95" s="14"/>
      <c r="N95" s="14" t="s">
        <v>338</v>
      </c>
      <c r="O95" s="14">
        <v>2</v>
      </c>
      <c r="P95" s="14"/>
      <c r="Q95" s="72" t="s">
        <v>101</v>
      </c>
      <c r="R95" s="72" t="s">
        <v>101</v>
      </c>
      <c r="S95" s="72" t="s">
        <v>101</v>
      </c>
      <c r="T95" s="72" t="s">
        <v>101</v>
      </c>
      <c r="U95" s="72" t="s">
        <v>154</v>
      </c>
      <c r="V95" s="72" t="s">
        <v>101</v>
      </c>
      <c r="W95" s="72">
        <v>2100</v>
      </c>
      <c r="X95" s="72">
        <v>3</v>
      </c>
      <c r="Y95" s="72" t="s">
        <v>94</v>
      </c>
      <c r="Z95" s="72" t="s">
        <v>94</v>
      </c>
    </row>
    <row r="96" spans="1:26" s="44" customFormat="1" ht="41.25">
      <c r="A96" s="14">
        <v>3</v>
      </c>
      <c r="B96" s="36" t="s">
        <v>304</v>
      </c>
      <c r="C96" s="35" t="s">
        <v>339</v>
      </c>
      <c r="D96" s="56" t="s">
        <v>93</v>
      </c>
      <c r="E96" s="56" t="s">
        <v>94</v>
      </c>
      <c r="F96" s="56" t="s">
        <v>94</v>
      </c>
      <c r="G96" s="92">
        <v>1995</v>
      </c>
      <c r="H96" s="100">
        <v>1705018.54</v>
      </c>
      <c r="I96" s="92" t="s">
        <v>95</v>
      </c>
      <c r="J96" s="93" t="s">
        <v>340</v>
      </c>
      <c r="K96" s="14" t="s">
        <v>336</v>
      </c>
      <c r="L96" s="14" t="s">
        <v>337</v>
      </c>
      <c r="M96" s="14"/>
      <c r="N96" s="14" t="s">
        <v>301</v>
      </c>
      <c r="O96" s="14">
        <v>3</v>
      </c>
      <c r="P96" s="14"/>
      <c r="Q96" s="72" t="s">
        <v>101</v>
      </c>
      <c r="R96" s="72" t="s">
        <v>101</v>
      </c>
      <c r="S96" s="72" t="s">
        <v>101</v>
      </c>
      <c r="T96" s="72" t="s">
        <v>101</v>
      </c>
      <c r="U96" s="72" t="s">
        <v>154</v>
      </c>
      <c r="V96" s="72" t="s">
        <v>101</v>
      </c>
      <c r="W96" s="72">
        <v>2150</v>
      </c>
      <c r="X96" s="72">
        <v>1</v>
      </c>
      <c r="Y96" s="72" t="s">
        <v>94</v>
      </c>
      <c r="Z96" s="72" t="s">
        <v>94</v>
      </c>
    </row>
    <row r="97" spans="1:26" s="44" customFormat="1" ht="27">
      <c r="A97" s="14">
        <v>4</v>
      </c>
      <c r="B97" s="36" t="s">
        <v>341</v>
      </c>
      <c r="C97" s="35"/>
      <c r="D97" s="56"/>
      <c r="E97" s="56"/>
      <c r="F97" s="56"/>
      <c r="G97" s="92">
        <v>2008</v>
      </c>
      <c r="H97" s="100">
        <v>532157.89</v>
      </c>
      <c r="I97" s="92" t="s">
        <v>95</v>
      </c>
      <c r="J97" s="93" t="s">
        <v>342</v>
      </c>
      <c r="K97" s="14" t="s">
        <v>343</v>
      </c>
      <c r="L97" s="14"/>
      <c r="M97" s="14"/>
      <c r="N97" s="14"/>
      <c r="O97" s="14">
        <v>4</v>
      </c>
      <c r="P97" s="14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spans="1:26" s="44" customFormat="1" ht="13.5">
      <c r="A98" s="14">
        <v>5</v>
      </c>
      <c r="B98" s="36" t="s">
        <v>344</v>
      </c>
      <c r="C98" s="35"/>
      <c r="D98" s="56"/>
      <c r="E98" s="56"/>
      <c r="F98" s="56"/>
      <c r="G98" s="92">
        <v>1982</v>
      </c>
      <c r="H98" s="100">
        <v>12341.98</v>
      </c>
      <c r="I98" s="92" t="s">
        <v>95</v>
      </c>
      <c r="J98" s="93"/>
      <c r="K98" s="14" t="s">
        <v>343</v>
      </c>
      <c r="L98" s="14"/>
      <c r="M98" s="14"/>
      <c r="N98" s="14"/>
      <c r="O98" s="14">
        <v>5</v>
      </c>
      <c r="P98" s="14"/>
      <c r="Q98" s="72"/>
      <c r="R98" s="72"/>
      <c r="S98" s="72"/>
      <c r="T98" s="72"/>
      <c r="U98" s="72"/>
      <c r="V98" s="72"/>
      <c r="W98" s="72"/>
      <c r="X98" s="72"/>
      <c r="Y98" s="72"/>
      <c r="Z98" s="72"/>
    </row>
    <row r="99" spans="1:26" s="51" customFormat="1" ht="18" customHeight="1">
      <c r="A99" s="257" t="s">
        <v>231</v>
      </c>
      <c r="B99" s="257"/>
      <c r="C99" s="257"/>
      <c r="D99" s="45"/>
      <c r="E99" s="101"/>
      <c r="F99" s="102"/>
      <c r="G99" s="103"/>
      <c r="H99" s="112">
        <f>SUM(H94:H98)</f>
        <v>3966754.43</v>
      </c>
      <c r="I99" s="112"/>
      <c r="J99" s="88"/>
      <c r="K99" s="49"/>
      <c r="L99" s="49"/>
      <c r="M99" s="49"/>
      <c r="N99" s="49"/>
      <c r="O99" s="49"/>
      <c r="P99" s="49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s="59" customFormat="1" ht="14.25" customHeight="1">
      <c r="A100" s="264" t="s">
        <v>345</v>
      </c>
      <c r="B100" s="264"/>
      <c r="C100" s="264"/>
      <c r="D100" s="264"/>
      <c r="E100" s="264"/>
      <c r="F100" s="264"/>
      <c r="G100" s="264"/>
      <c r="H100" s="52"/>
      <c r="I100" s="53"/>
      <c r="J100" s="91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s="44" customFormat="1" ht="66">
      <c r="A101" s="37">
        <v>1</v>
      </c>
      <c r="B101" s="122" t="s">
        <v>346</v>
      </c>
      <c r="C101" s="37" t="s">
        <v>347</v>
      </c>
      <c r="D101" s="38" t="s">
        <v>93</v>
      </c>
      <c r="E101" s="38" t="s">
        <v>94</v>
      </c>
      <c r="F101" s="38" t="s">
        <v>93</v>
      </c>
      <c r="G101" s="39">
        <v>1866</v>
      </c>
      <c r="H101" s="40">
        <v>435354.89</v>
      </c>
      <c r="I101" s="39" t="s">
        <v>95</v>
      </c>
      <c r="J101" s="123" t="s">
        <v>348</v>
      </c>
      <c r="K101" s="14" t="s">
        <v>349</v>
      </c>
      <c r="L101" s="14" t="s">
        <v>350</v>
      </c>
      <c r="M101" s="14" t="s">
        <v>351</v>
      </c>
      <c r="N101" s="14" t="s">
        <v>352</v>
      </c>
      <c r="O101" s="14">
        <v>1</v>
      </c>
      <c r="P101" s="14" t="s">
        <v>353</v>
      </c>
      <c r="Q101" s="14" t="s">
        <v>354</v>
      </c>
      <c r="R101" s="14" t="s">
        <v>354</v>
      </c>
      <c r="S101" s="14" t="s">
        <v>354</v>
      </c>
      <c r="T101" s="14" t="s">
        <v>355</v>
      </c>
      <c r="U101" s="14" t="s">
        <v>356</v>
      </c>
      <c r="V101" s="14" t="s">
        <v>357</v>
      </c>
      <c r="W101" s="14">
        <v>2310</v>
      </c>
      <c r="X101" s="14" t="s">
        <v>358</v>
      </c>
      <c r="Y101" s="14" t="s">
        <v>93</v>
      </c>
      <c r="Z101" s="14" t="s">
        <v>94</v>
      </c>
    </row>
    <row r="102" spans="1:26" s="44" customFormat="1" ht="52.5">
      <c r="A102" s="37">
        <v>2</v>
      </c>
      <c r="B102" s="122" t="s">
        <v>359</v>
      </c>
      <c r="C102" s="37" t="s">
        <v>360</v>
      </c>
      <c r="D102" s="38" t="s">
        <v>93</v>
      </c>
      <c r="E102" s="38" t="s">
        <v>94</v>
      </c>
      <c r="F102" s="38" t="s">
        <v>94</v>
      </c>
      <c r="G102" s="39">
        <v>1926</v>
      </c>
      <c r="H102" s="40">
        <v>426531.44</v>
      </c>
      <c r="I102" s="39" t="s">
        <v>95</v>
      </c>
      <c r="J102" s="123" t="s">
        <v>361</v>
      </c>
      <c r="K102" s="14" t="s">
        <v>349</v>
      </c>
      <c r="L102" s="14" t="s">
        <v>350</v>
      </c>
      <c r="M102" s="14" t="s">
        <v>351</v>
      </c>
      <c r="N102" s="14" t="s">
        <v>352</v>
      </c>
      <c r="O102" s="14">
        <v>2</v>
      </c>
      <c r="P102" s="14" t="s">
        <v>353</v>
      </c>
      <c r="Q102" s="14" t="s">
        <v>354</v>
      </c>
      <c r="R102" s="14" t="s">
        <v>354</v>
      </c>
      <c r="S102" s="14" t="s">
        <v>354</v>
      </c>
      <c r="T102" s="14" t="s">
        <v>354</v>
      </c>
      <c r="U102" s="14" t="s">
        <v>356</v>
      </c>
      <c r="V102" s="14" t="s">
        <v>362</v>
      </c>
      <c r="W102" s="14">
        <v>570</v>
      </c>
      <c r="X102" s="14" t="s">
        <v>358</v>
      </c>
      <c r="Y102" s="14" t="s">
        <v>94</v>
      </c>
      <c r="Z102" s="14" t="s">
        <v>94</v>
      </c>
    </row>
    <row r="103" spans="1:26" s="44" customFormat="1" ht="54.75">
      <c r="A103" s="37">
        <v>3</v>
      </c>
      <c r="B103" s="122" t="s">
        <v>363</v>
      </c>
      <c r="C103" s="37" t="s">
        <v>360</v>
      </c>
      <c r="D103" s="38" t="s">
        <v>93</v>
      </c>
      <c r="E103" s="38" t="s">
        <v>94</v>
      </c>
      <c r="F103" s="38" t="s">
        <v>93</v>
      </c>
      <c r="G103" s="39">
        <v>1864</v>
      </c>
      <c r="H103" s="40">
        <v>107349.04</v>
      </c>
      <c r="I103" s="39" t="s">
        <v>95</v>
      </c>
      <c r="J103" s="123" t="s">
        <v>361</v>
      </c>
      <c r="K103" s="14" t="s">
        <v>349</v>
      </c>
      <c r="L103" s="14" t="s">
        <v>350</v>
      </c>
      <c r="M103" s="14" t="s">
        <v>351</v>
      </c>
      <c r="N103" s="14" t="s">
        <v>364</v>
      </c>
      <c r="O103" s="14">
        <v>3</v>
      </c>
      <c r="P103" s="14" t="s">
        <v>353</v>
      </c>
      <c r="Q103" s="14" t="s">
        <v>365</v>
      </c>
      <c r="R103" s="14" t="s">
        <v>354</v>
      </c>
      <c r="S103" s="14" t="s">
        <v>354</v>
      </c>
      <c r="T103" s="14" t="s">
        <v>354</v>
      </c>
      <c r="U103" s="14" t="s">
        <v>356</v>
      </c>
      <c r="V103" s="14" t="s">
        <v>366</v>
      </c>
      <c r="W103" s="14">
        <v>319</v>
      </c>
      <c r="X103" s="14" t="s">
        <v>358</v>
      </c>
      <c r="Y103" s="14" t="s">
        <v>94</v>
      </c>
      <c r="Z103" s="14" t="s">
        <v>94</v>
      </c>
    </row>
    <row r="104" spans="1:26" s="44" customFormat="1" ht="52.5">
      <c r="A104" s="37">
        <v>81</v>
      </c>
      <c r="B104" s="122" t="s">
        <v>367</v>
      </c>
      <c r="C104" s="37" t="s">
        <v>368</v>
      </c>
      <c r="D104" s="38" t="s">
        <v>93</v>
      </c>
      <c r="E104" s="38" t="s">
        <v>94</v>
      </c>
      <c r="F104" s="38" t="s">
        <v>94</v>
      </c>
      <c r="G104" s="39">
        <v>2010</v>
      </c>
      <c r="H104" s="40">
        <v>4742701.25</v>
      </c>
      <c r="I104" s="39" t="s">
        <v>95</v>
      </c>
      <c r="J104" s="123" t="s">
        <v>361</v>
      </c>
      <c r="K104" s="14" t="s">
        <v>349</v>
      </c>
      <c r="L104" s="14" t="s">
        <v>369</v>
      </c>
      <c r="M104" s="14" t="s">
        <v>370</v>
      </c>
      <c r="N104" s="14" t="s">
        <v>371</v>
      </c>
      <c r="O104" s="14">
        <v>4</v>
      </c>
      <c r="P104" s="14" t="s">
        <v>356</v>
      </c>
      <c r="Q104" s="14" t="s">
        <v>372</v>
      </c>
      <c r="R104" s="14" t="s">
        <v>372</v>
      </c>
      <c r="S104" s="14" t="s">
        <v>354</v>
      </c>
      <c r="T104" s="14" t="s">
        <v>372</v>
      </c>
      <c r="U104" s="14" t="s">
        <v>356</v>
      </c>
      <c r="V104" s="14" t="s">
        <v>373</v>
      </c>
      <c r="W104" s="14">
        <v>2048</v>
      </c>
      <c r="X104" s="14" t="s">
        <v>358</v>
      </c>
      <c r="Y104" s="14" t="s">
        <v>94</v>
      </c>
      <c r="Z104" s="14" t="s">
        <v>94</v>
      </c>
    </row>
    <row r="105" spans="1:26" s="44" customFormat="1" ht="54.75">
      <c r="A105" s="37">
        <v>5</v>
      </c>
      <c r="B105" s="122" t="s">
        <v>374</v>
      </c>
      <c r="C105" s="37" t="s">
        <v>375</v>
      </c>
      <c r="D105" s="38" t="s">
        <v>93</v>
      </c>
      <c r="E105" s="38" t="s">
        <v>94</v>
      </c>
      <c r="F105" s="38" t="s">
        <v>94</v>
      </c>
      <c r="G105" s="39">
        <v>2001</v>
      </c>
      <c r="H105" s="40">
        <v>50930.84</v>
      </c>
      <c r="I105" s="39" t="s">
        <v>95</v>
      </c>
      <c r="J105" s="123" t="s">
        <v>376</v>
      </c>
      <c r="K105" s="14" t="s">
        <v>349</v>
      </c>
      <c r="L105" s="14" t="s">
        <v>377</v>
      </c>
      <c r="M105" s="14" t="s">
        <v>378</v>
      </c>
      <c r="N105" s="14" t="s">
        <v>379</v>
      </c>
      <c r="O105" s="14">
        <v>5</v>
      </c>
      <c r="P105" s="14" t="s">
        <v>356</v>
      </c>
      <c r="Q105" s="14" t="s">
        <v>354</v>
      </c>
      <c r="R105" s="14" t="s">
        <v>354</v>
      </c>
      <c r="S105" s="14" t="s">
        <v>354</v>
      </c>
      <c r="T105" s="14" t="s">
        <v>354</v>
      </c>
      <c r="U105" s="14" t="s">
        <v>356</v>
      </c>
      <c r="V105" s="14" t="s">
        <v>357</v>
      </c>
      <c r="W105" s="14">
        <v>57</v>
      </c>
      <c r="X105" s="14" t="s">
        <v>380</v>
      </c>
      <c r="Y105" s="14" t="s">
        <v>94</v>
      </c>
      <c r="Z105" s="14" t="s">
        <v>94</v>
      </c>
    </row>
    <row r="106" spans="1:26" s="44" customFormat="1" ht="54.75">
      <c r="A106" s="37">
        <v>6</v>
      </c>
      <c r="B106" s="122" t="s">
        <v>381</v>
      </c>
      <c r="C106" s="37" t="s">
        <v>382</v>
      </c>
      <c r="D106" s="38" t="s">
        <v>93</v>
      </c>
      <c r="E106" s="38" t="s">
        <v>94</v>
      </c>
      <c r="F106" s="38" t="s">
        <v>94</v>
      </c>
      <c r="G106" s="39">
        <v>1985</v>
      </c>
      <c r="H106" s="40">
        <v>75955.52</v>
      </c>
      <c r="I106" s="39" t="s">
        <v>95</v>
      </c>
      <c r="J106" s="123" t="s">
        <v>383</v>
      </c>
      <c r="K106" s="14" t="s">
        <v>384</v>
      </c>
      <c r="L106" s="14" t="s">
        <v>377</v>
      </c>
      <c r="M106" s="14" t="s">
        <v>378</v>
      </c>
      <c r="N106" s="14" t="s">
        <v>385</v>
      </c>
      <c r="O106" s="14">
        <v>6</v>
      </c>
      <c r="P106" s="14" t="s">
        <v>356</v>
      </c>
      <c r="Q106" s="14" t="s">
        <v>386</v>
      </c>
      <c r="R106" s="14" t="s">
        <v>354</v>
      </c>
      <c r="S106" s="14" t="s">
        <v>354</v>
      </c>
      <c r="T106" s="14" t="s">
        <v>354</v>
      </c>
      <c r="U106" s="14" t="s">
        <v>356</v>
      </c>
      <c r="V106" s="14" t="s">
        <v>357</v>
      </c>
      <c r="W106" s="14">
        <v>235</v>
      </c>
      <c r="X106" s="14" t="s">
        <v>380</v>
      </c>
      <c r="Y106" s="14" t="s">
        <v>94</v>
      </c>
      <c r="Z106" s="14" t="s">
        <v>94</v>
      </c>
    </row>
    <row r="107" spans="1:26" s="44" customFormat="1" ht="24.75" customHeight="1">
      <c r="A107" s="37">
        <v>7</v>
      </c>
      <c r="B107" s="122" t="s">
        <v>387</v>
      </c>
      <c r="C107" s="37" t="s">
        <v>388</v>
      </c>
      <c r="D107" s="38" t="s">
        <v>93</v>
      </c>
      <c r="E107" s="38" t="s">
        <v>94</v>
      </c>
      <c r="F107" s="124" t="s">
        <v>94</v>
      </c>
      <c r="G107" s="125">
        <v>2021</v>
      </c>
      <c r="H107" s="126">
        <v>424575</v>
      </c>
      <c r="I107" s="39" t="s">
        <v>95</v>
      </c>
      <c r="J107" s="123"/>
      <c r="K107" s="14" t="s">
        <v>384</v>
      </c>
      <c r="L107" s="267" t="s">
        <v>389</v>
      </c>
      <c r="M107" s="267"/>
      <c r="N107" s="267"/>
      <c r="O107" s="14">
        <v>7</v>
      </c>
      <c r="P107" s="14" t="s">
        <v>390</v>
      </c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s="51" customFormat="1" ht="18" customHeight="1">
      <c r="A108" s="257" t="s">
        <v>231</v>
      </c>
      <c r="B108" s="257"/>
      <c r="C108" s="257"/>
      <c r="D108" s="45"/>
      <c r="E108" s="45"/>
      <c r="F108" s="102"/>
      <c r="G108" s="103"/>
      <c r="H108" s="112">
        <f>SUM(H101:H107)</f>
        <v>6263397.9799999995</v>
      </c>
      <c r="I108" s="112"/>
      <c r="J108" s="88"/>
      <c r="K108" s="49"/>
      <c r="L108" s="49"/>
      <c r="M108" s="49"/>
      <c r="N108" s="49"/>
      <c r="O108" s="49"/>
      <c r="P108" s="49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s="59" customFormat="1" ht="14.25" customHeight="1">
      <c r="A109" s="264" t="s">
        <v>391</v>
      </c>
      <c r="B109" s="264"/>
      <c r="C109" s="264"/>
      <c r="D109" s="264"/>
      <c r="E109" s="264"/>
      <c r="F109" s="264"/>
      <c r="G109" s="264"/>
      <c r="H109" s="52"/>
      <c r="I109" s="53"/>
      <c r="J109" s="91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s="44" customFormat="1" ht="82.5">
      <c r="A110" s="37">
        <v>1</v>
      </c>
      <c r="B110" s="122" t="s">
        <v>392</v>
      </c>
      <c r="C110" s="37" t="s">
        <v>393</v>
      </c>
      <c r="D110" s="38" t="s">
        <v>93</v>
      </c>
      <c r="E110" s="38" t="s">
        <v>94</v>
      </c>
      <c r="F110" s="38" t="s">
        <v>94</v>
      </c>
      <c r="G110" s="39">
        <v>2022</v>
      </c>
      <c r="H110" s="41">
        <v>3280576.06</v>
      </c>
      <c r="I110" s="39" t="s">
        <v>95</v>
      </c>
      <c r="J110" s="123" t="s">
        <v>394</v>
      </c>
      <c r="K110" s="14" t="s">
        <v>59</v>
      </c>
      <c r="L110" s="14" t="s">
        <v>395</v>
      </c>
      <c r="M110" s="14" t="s">
        <v>396</v>
      </c>
      <c r="N110" s="14" t="s">
        <v>397</v>
      </c>
      <c r="O110" s="14">
        <v>1</v>
      </c>
      <c r="P110" s="14" t="s">
        <v>102</v>
      </c>
      <c r="Q110" s="14" t="s">
        <v>149</v>
      </c>
      <c r="R110" s="14" t="s">
        <v>149</v>
      </c>
      <c r="S110" s="14" t="s">
        <v>149</v>
      </c>
      <c r="T110" s="14" t="s">
        <v>149</v>
      </c>
      <c r="U110" s="14" t="s">
        <v>149</v>
      </c>
      <c r="V110" s="14" t="s">
        <v>398</v>
      </c>
      <c r="W110" s="14">
        <v>515.7</v>
      </c>
      <c r="X110" s="14">
        <v>1</v>
      </c>
      <c r="Y110" s="72" t="s">
        <v>94</v>
      </c>
      <c r="Z110" s="72" t="s">
        <v>94</v>
      </c>
    </row>
    <row r="111" spans="1:26" s="44" customFormat="1" ht="26.25">
      <c r="A111" s="37">
        <v>2</v>
      </c>
      <c r="B111" s="122" t="s">
        <v>399</v>
      </c>
      <c r="C111" s="37"/>
      <c r="D111" s="38"/>
      <c r="E111" s="38"/>
      <c r="F111" s="38"/>
      <c r="G111" s="39"/>
      <c r="H111" s="40">
        <v>11000</v>
      </c>
      <c r="I111" s="39"/>
      <c r="J111" s="123"/>
      <c r="K111" s="14" t="s">
        <v>59</v>
      </c>
      <c r="L111" s="14"/>
      <c r="M111" s="14"/>
      <c r="N111" s="14"/>
      <c r="O111" s="14">
        <v>2</v>
      </c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s="51" customFormat="1" ht="18" customHeight="1">
      <c r="A112" s="257" t="s">
        <v>231</v>
      </c>
      <c r="B112" s="257"/>
      <c r="C112" s="257"/>
      <c r="D112" s="45"/>
      <c r="E112" s="45"/>
      <c r="F112" s="46"/>
      <c r="G112" s="47"/>
      <c r="H112" s="48">
        <f>SUM(H110:H111)</f>
        <v>3291576.06</v>
      </c>
      <c r="I112" s="48"/>
      <c r="J112" s="88"/>
      <c r="K112" s="49"/>
      <c r="L112" s="49"/>
      <c r="M112" s="49"/>
      <c r="N112" s="49"/>
      <c r="O112" s="49"/>
      <c r="P112" s="49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s="51" customFormat="1" ht="18" customHeight="1">
      <c r="A113" s="127"/>
      <c r="B113" s="127"/>
      <c r="C113" s="127"/>
      <c r="D113" s="128"/>
      <c r="E113" s="128"/>
      <c r="F113" s="129"/>
      <c r="G113" s="130"/>
      <c r="H113" s="131"/>
      <c r="I113" s="132"/>
      <c r="J113" s="133"/>
      <c r="K113" s="133"/>
      <c r="L113" s="133"/>
      <c r="M113" s="133"/>
      <c r="N113" s="133"/>
      <c r="O113" s="133"/>
      <c r="P113" s="133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</row>
    <row r="114" spans="1:26" s="51" customFormat="1" ht="18" customHeight="1">
      <c r="A114" s="127"/>
      <c r="B114" s="127"/>
      <c r="C114" s="127"/>
      <c r="D114" s="128"/>
      <c r="E114" s="128"/>
      <c r="F114" s="129"/>
      <c r="G114" s="130"/>
      <c r="H114" s="131"/>
      <c r="I114" s="132"/>
      <c r="J114" s="133"/>
      <c r="K114" s="133"/>
      <c r="L114" s="133"/>
      <c r="M114" s="133"/>
      <c r="N114" s="133"/>
      <c r="O114" s="133"/>
      <c r="P114" s="133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</row>
    <row r="115" spans="1:26" s="51" customFormat="1" ht="18" customHeight="1">
      <c r="A115" s="127"/>
      <c r="B115" s="127"/>
      <c r="C115" s="127"/>
      <c r="D115" s="128"/>
      <c r="E115" s="128"/>
      <c r="F115" s="129"/>
      <c r="G115" s="130"/>
      <c r="H115" s="131"/>
      <c r="I115" s="132"/>
      <c r="J115" s="133"/>
      <c r="K115" s="133"/>
      <c r="L115" s="133"/>
      <c r="M115" s="133"/>
      <c r="N115" s="133"/>
      <c r="O115" s="133"/>
      <c r="P115" s="133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</row>
    <row r="116" spans="1:16" s="51" customFormat="1" ht="12.75">
      <c r="A116" s="4"/>
      <c r="B116" s="135"/>
      <c r="F116" s="268" t="s">
        <v>400</v>
      </c>
      <c r="G116" s="268"/>
      <c r="H116" s="136">
        <f>H22+H39+H57+H60+H63+H66+H75+H85+H92+H99+H108+H112</f>
        <v>34070920.980000004</v>
      </c>
      <c r="I116" s="136"/>
      <c r="J116" s="4"/>
      <c r="K116" s="59"/>
      <c r="L116" s="59"/>
      <c r="M116" s="59"/>
      <c r="N116" s="59"/>
      <c r="O116" s="59"/>
      <c r="P116" s="59"/>
    </row>
    <row r="117" spans="1:16" s="51" customFormat="1" ht="12.75">
      <c r="A117" s="4"/>
      <c r="B117" s="4"/>
      <c r="C117" s="16"/>
      <c r="D117" s="17"/>
      <c r="E117" s="17"/>
      <c r="F117" s="18"/>
      <c r="G117" s="19"/>
      <c r="H117" s="20"/>
      <c r="I117" s="21"/>
      <c r="J117" s="4"/>
      <c r="K117" s="59"/>
      <c r="L117" s="59"/>
      <c r="M117" s="59"/>
      <c r="N117" s="59"/>
      <c r="O117" s="59"/>
      <c r="P117" s="59"/>
    </row>
    <row r="118" ht="12.75" customHeight="1"/>
    <row r="119" spans="1:16" s="51" customFormat="1" ht="12.75">
      <c r="A119" s="4"/>
      <c r="B119" s="4"/>
      <c r="C119" s="16"/>
      <c r="D119" s="17"/>
      <c r="E119" s="17"/>
      <c r="F119" s="18"/>
      <c r="G119" s="19"/>
      <c r="H119" s="20"/>
      <c r="I119" s="21"/>
      <c r="J119" s="4"/>
      <c r="K119" s="59"/>
      <c r="L119" s="59"/>
      <c r="M119" s="59"/>
      <c r="N119" s="59"/>
      <c r="O119" s="59"/>
      <c r="P119" s="59"/>
    </row>
    <row r="120" spans="1:16" s="51" customFormat="1" ht="12.75">
      <c r="A120" s="4"/>
      <c r="B120" s="4"/>
      <c r="C120" s="16"/>
      <c r="D120" s="17"/>
      <c r="E120" s="17"/>
      <c r="F120" s="18"/>
      <c r="G120" s="19"/>
      <c r="H120" s="20"/>
      <c r="I120" s="21"/>
      <c r="J120" s="4"/>
      <c r="K120" s="59"/>
      <c r="L120" s="59"/>
      <c r="M120" s="59"/>
      <c r="N120" s="59"/>
      <c r="O120" s="59"/>
      <c r="P120" s="59"/>
    </row>
    <row r="122" ht="21.75" customHeight="1"/>
  </sheetData>
  <sheetProtection selectLockedCells="1" selectUnlockedCells="1"/>
  <mergeCells count="48">
    <mergeCell ref="A100:G100"/>
    <mergeCell ref="L107:N107"/>
    <mergeCell ref="A108:C108"/>
    <mergeCell ref="A109:G109"/>
    <mergeCell ref="A112:C112"/>
    <mergeCell ref="F116:G116"/>
    <mergeCell ref="A78:G78"/>
    <mergeCell ref="A85:C85"/>
    <mergeCell ref="A86:G86"/>
    <mergeCell ref="A92:C92"/>
    <mergeCell ref="A93:G93"/>
    <mergeCell ref="A99:C99"/>
    <mergeCell ref="B63:C63"/>
    <mergeCell ref="A64:G64"/>
    <mergeCell ref="B66:C66"/>
    <mergeCell ref="A67:G67"/>
    <mergeCell ref="A75:C75"/>
    <mergeCell ref="A76:G76"/>
    <mergeCell ref="A39:C39"/>
    <mergeCell ref="A40:G40"/>
    <mergeCell ref="B57:C57"/>
    <mergeCell ref="A58:G58"/>
    <mergeCell ref="A60:C60"/>
    <mergeCell ref="A61:G61"/>
    <mergeCell ref="Z8:Z9"/>
    <mergeCell ref="A10:F10"/>
    <mergeCell ref="A18:F18"/>
    <mergeCell ref="A22:C22"/>
    <mergeCell ref="A23:G23"/>
    <mergeCell ref="A25:G25"/>
    <mergeCell ref="O8:O9"/>
    <mergeCell ref="P8:P9"/>
    <mergeCell ref="Q8:V8"/>
    <mergeCell ref="W8:W9"/>
    <mergeCell ref="X8:X9"/>
    <mergeCell ref="Y8:Y9"/>
    <mergeCell ref="G8:G9"/>
    <mergeCell ref="H8:H9"/>
    <mergeCell ref="I8:I9"/>
    <mergeCell ref="J8:J9"/>
    <mergeCell ref="K8:K9"/>
    <mergeCell ref="L8:N8"/>
    <mergeCell ref="A8:A9"/>
    <mergeCell ref="B8:B9"/>
    <mergeCell ref="C8:C9"/>
    <mergeCell ref="D8:D9"/>
    <mergeCell ref="E8:E9"/>
    <mergeCell ref="F8:F9"/>
  </mergeCells>
  <printOptions horizontalCentered="1"/>
  <pageMargins left="0.7875" right="0.7875" top="0.9840277777777778" bottom="0.984027777777778" header="0.5118110236220472" footer="0.5118055555555556"/>
  <pageSetup horizontalDpi="300" verticalDpi="300" orientation="landscape" paperSize="9" scale="45"/>
  <headerFooter alignWithMargins="0">
    <oddFooter>&amp;CStrona &amp;P z &amp;N</oddFooter>
  </headerFooter>
  <rowBreaks count="2" manualBreakCount="2">
    <brk id="47" max="255" man="1"/>
    <brk id="66" max="255" man="1"/>
  </rowBreaks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5"/>
  <sheetViews>
    <sheetView zoomScale="75" zoomScaleNormal="75" zoomScaleSheetLayoutView="75" zoomScalePageLayoutView="0" workbookViewId="0" topLeftCell="A1">
      <selection activeCell="B404" sqref="B404"/>
    </sheetView>
  </sheetViews>
  <sheetFormatPr defaultColWidth="9.140625" defaultRowHeight="12.75"/>
  <cols>
    <col min="1" max="1" width="5.57421875" style="137" customWidth="1"/>
    <col min="2" max="2" width="47.57421875" style="138" customWidth="1"/>
    <col min="3" max="3" width="15.421875" style="139" customWidth="1"/>
    <col min="4" max="4" width="18.421875" style="140" customWidth="1"/>
    <col min="5" max="5" width="12.140625" style="137" customWidth="1"/>
    <col min="6" max="6" width="11.140625" style="137" customWidth="1"/>
    <col min="7" max="16384" width="9.140625" style="137" customWidth="1"/>
  </cols>
  <sheetData>
    <row r="1" spans="1:4" ht="12.75">
      <c r="A1" s="141" t="s">
        <v>401</v>
      </c>
      <c r="D1" s="142"/>
    </row>
    <row r="3" spans="1:4" ht="12.75" customHeight="1">
      <c r="A3" s="269" t="s">
        <v>90</v>
      </c>
      <c r="B3" s="269"/>
      <c r="C3" s="269"/>
      <c r="D3" s="269"/>
    </row>
    <row r="4" spans="1:4" ht="12.75" customHeight="1">
      <c r="A4" s="270" t="s">
        <v>402</v>
      </c>
      <c r="B4" s="270"/>
      <c r="C4" s="270"/>
      <c r="D4" s="270"/>
    </row>
    <row r="5" spans="1:4" ht="26.25">
      <c r="A5" s="143" t="s">
        <v>403</v>
      </c>
      <c r="B5" s="143" t="s">
        <v>404</v>
      </c>
      <c r="C5" s="143" t="s">
        <v>405</v>
      </c>
      <c r="D5" s="144" t="s">
        <v>406</v>
      </c>
    </row>
    <row r="6" spans="1:4" ht="12.75">
      <c r="A6" s="145">
        <v>1</v>
      </c>
      <c r="B6" s="146" t="s">
        <v>407</v>
      </c>
      <c r="C6" s="147">
        <v>2023</v>
      </c>
      <c r="D6" s="148">
        <v>3013.5</v>
      </c>
    </row>
    <row r="7" spans="1:4" ht="12.75">
      <c r="A7" s="145">
        <v>2</v>
      </c>
      <c r="B7" s="146" t="s">
        <v>407</v>
      </c>
      <c r="C7" s="147">
        <v>2023</v>
      </c>
      <c r="D7" s="148">
        <v>3013.5</v>
      </c>
    </row>
    <row r="8" spans="1:4" ht="12.75">
      <c r="A8" s="145">
        <v>3</v>
      </c>
      <c r="B8" s="146" t="s">
        <v>407</v>
      </c>
      <c r="C8" s="147">
        <v>2023</v>
      </c>
      <c r="D8" s="148">
        <v>3013.5</v>
      </c>
    </row>
    <row r="9" spans="1:4" ht="12.75">
      <c r="A9" s="145">
        <v>4</v>
      </c>
      <c r="B9" s="146" t="s">
        <v>407</v>
      </c>
      <c r="C9" s="147">
        <v>2023</v>
      </c>
      <c r="D9" s="148">
        <v>3013.5</v>
      </c>
    </row>
    <row r="10" spans="1:4" ht="12.75">
      <c r="A10" s="145">
        <v>5</v>
      </c>
      <c r="B10" s="146" t="s">
        <v>407</v>
      </c>
      <c r="C10" s="147">
        <v>2023</v>
      </c>
      <c r="D10" s="148">
        <v>3013.5</v>
      </c>
    </row>
    <row r="11" spans="1:4" ht="12.75">
      <c r="A11" s="145">
        <v>6</v>
      </c>
      <c r="B11" s="146" t="s">
        <v>407</v>
      </c>
      <c r="C11" s="147">
        <v>2023</v>
      </c>
      <c r="D11" s="148">
        <v>3013.5</v>
      </c>
    </row>
    <row r="12" spans="1:4" ht="12.75">
      <c r="A12" s="145">
        <v>7</v>
      </c>
      <c r="B12" s="146" t="s">
        <v>407</v>
      </c>
      <c r="C12" s="147">
        <v>2023</v>
      </c>
      <c r="D12" s="148">
        <v>3013.5</v>
      </c>
    </row>
    <row r="13" spans="1:4" ht="12.75">
      <c r="A13" s="145">
        <v>8</v>
      </c>
      <c r="B13" s="146" t="s">
        <v>407</v>
      </c>
      <c r="C13" s="147">
        <v>2023</v>
      </c>
      <c r="D13" s="148">
        <v>3013.5</v>
      </c>
    </row>
    <row r="14" spans="1:4" ht="12.75">
      <c r="A14" s="145">
        <v>9</v>
      </c>
      <c r="B14" s="146" t="s">
        <v>407</v>
      </c>
      <c r="C14" s="147">
        <v>2023</v>
      </c>
      <c r="D14" s="148">
        <v>3013.5</v>
      </c>
    </row>
    <row r="15" spans="1:4" ht="12.75">
      <c r="A15" s="145">
        <v>10</v>
      </c>
      <c r="B15" s="146" t="s">
        <v>407</v>
      </c>
      <c r="C15" s="147">
        <v>2023</v>
      </c>
      <c r="D15" s="148">
        <v>3013.5</v>
      </c>
    </row>
    <row r="16" spans="1:4" ht="12.75">
      <c r="A16" s="145">
        <v>11</v>
      </c>
      <c r="B16" s="146" t="s">
        <v>407</v>
      </c>
      <c r="C16" s="147">
        <v>2023</v>
      </c>
      <c r="D16" s="148">
        <v>3013.5</v>
      </c>
    </row>
    <row r="17" spans="1:4" ht="12.75">
      <c r="A17" s="145">
        <v>12</v>
      </c>
      <c r="B17" s="146" t="s">
        <v>407</v>
      </c>
      <c r="C17" s="147">
        <v>2023</v>
      </c>
      <c r="D17" s="148">
        <v>3013.5</v>
      </c>
    </row>
    <row r="18" spans="1:4" ht="12.75">
      <c r="A18" s="145">
        <v>13</v>
      </c>
      <c r="B18" s="146" t="s">
        <v>407</v>
      </c>
      <c r="C18" s="147">
        <v>2023</v>
      </c>
      <c r="D18" s="148">
        <v>3013.5</v>
      </c>
    </row>
    <row r="19" spans="1:4" ht="12.75">
      <c r="A19" s="145">
        <v>14</v>
      </c>
      <c r="B19" s="146" t="s">
        <v>407</v>
      </c>
      <c r="C19" s="147">
        <v>2023</v>
      </c>
      <c r="D19" s="148">
        <v>1623.6</v>
      </c>
    </row>
    <row r="20" spans="1:4" ht="12.75">
      <c r="A20" s="145">
        <v>15</v>
      </c>
      <c r="B20" s="146" t="s">
        <v>408</v>
      </c>
      <c r="C20" s="147">
        <v>2023</v>
      </c>
      <c r="D20" s="148">
        <v>649</v>
      </c>
    </row>
    <row r="21" spans="1:4" ht="12.75">
      <c r="A21" s="145">
        <v>16</v>
      </c>
      <c r="B21" s="146" t="s">
        <v>409</v>
      </c>
      <c r="C21" s="147">
        <v>2023</v>
      </c>
      <c r="D21" s="148">
        <v>5499</v>
      </c>
    </row>
    <row r="22" spans="1:4" ht="12.75">
      <c r="A22" s="145">
        <v>17</v>
      </c>
      <c r="B22" s="146" t="s">
        <v>410</v>
      </c>
      <c r="C22" s="147">
        <v>2022</v>
      </c>
      <c r="D22" s="148">
        <v>147816.48</v>
      </c>
    </row>
    <row r="23" spans="1:4" ht="12.75">
      <c r="A23" s="145">
        <v>18</v>
      </c>
      <c r="B23" s="146" t="s">
        <v>410</v>
      </c>
      <c r="C23" s="147">
        <v>2022</v>
      </c>
      <c r="D23" s="148">
        <v>147816.48</v>
      </c>
    </row>
    <row r="24" spans="1:4" ht="12.75">
      <c r="A24" s="145">
        <v>19</v>
      </c>
      <c r="B24" s="146" t="s">
        <v>411</v>
      </c>
      <c r="C24" s="147">
        <v>2022</v>
      </c>
      <c r="D24" s="148">
        <v>78953.7</v>
      </c>
    </row>
    <row r="25" spans="1:4" ht="12.75">
      <c r="A25" s="145">
        <v>20</v>
      </c>
      <c r="B25" s="146" t="s">
        <v>412</v>
      </c>
      <c r="C25" s="147">
        <v>2022</v>
      </c>
      <c r="D25" s="148">
        <v>4998</v>
      </c>
    </row>
    <row r="26" spans="1:4" ht="12.75">
      <c r="A26" s="145">
        <v>21</v>
      </c>
      <c r="B26" s="146" t="s">
        <v>412</v>
      </c>
      <c r="C26" s="147">
        <v>2022</v>
      </c>
      <c r="D26" s="148">
        <v>4998</v>
      </c>
    </row>
    <row r="27" spans="1:4" ht="12.75">
      <c r="A27" s="145">
        <v>22</v>
      </c>
      <c r="B27" s="146" t="s">
        <v>413</v>
      </c>
      <c r="C27" s="147">
        <v>2022</v>
      </c>
      <c r="D27" s="148">
        <v>7284.06</v>
      </c>
    </row>
    <row r="28" spans="1:4" ht="12.75">
      <c r="A28" s="145">
        <v>23</v>
      </c>
      <c r="B28" s="146" t="s">
        <v>414</v>
      </c>
      <c r="C28" s="147">
        <v>2022</v>
      </c>
      <c r="D28" s="148">
        <v>8607.54</v>
      </c>
    </row>
    <row r="29" spans="1:4" ht="12.75">
      <c r="A29" s="145">
        <v>24</v>
      </c>
      <c r="B29" s="146" t="s">
        <v>415</v>
      </c>
      <c r="C29" s="147">
        <v>2022</v>
      </c>
      <c r="D29" s="148">
        <v>4490.73</v>
      </c>
    </row>
    <row r="30" spans="1:4" ht="12.75">
      <c r="A30" s="145">
        <v>25</v>
      </c>
      <c r="B30" s="146" t="s">
        <v>415</v>
      </c>
      <c r="C30" s="147">
        <v>2022</v>
      </c>
      <c r="D30" s="148">
        <v>4490.73</v>
      </c>
    </row>
    <row r="31" spans="1:4" ht="12.75">
      <c r="A31" s="145">
        <v>26</v>
      </c>
      <c r="B31" s="146" t="s">
        <v>415</v>
      </c>
      <c r="C31" s="147">
        <v>2022</v>
      </c>
      <c r="D31" s="148">
        <v>4490.73</v>
      </c>
    </row>
    <row r="32" spans="1:4" ht="12.75">
      <c r="A32" s="145">
        <v>27</v>
      </c>
      <c r="B32" s="146" t="s">
        <v>415</v>
      </c>
      <c r="C32" s="147">
        <v>2022</v>
      </c>
      <c r="D32" s="148">
        <v>4490.73</v>
      </c>
    </row>
    <row r="33" spans="1:4" ht="12.75">
      <c r="A33" s="145">
        <v>28</v>
      </c>
      <c r="B33" s="146" t="s">
        <v>415</v>
      </c>
      <c r="C33" s="147">
        <v>2022</v>
      </c>
      <c r="D33" s="148">
        <v>4490.73</v>
      </c>
    </row>
    <row r="34" spans="1:4" ht="12.75">
      <c r="A34" s="145">
        <v>29</v>
      </c>
      <c r="B34" s="146" t="s">
        <v>415</v>
      </c>
      <c r="C34" s="147">
        <v>2022</v>
      </c>
      <c r="D34" s="148">
        <v>4490.73</v>
      </c>
    </row>
    <row r="35" spans="1:4" ht="12.75">
      <c r="A35" s="145">
        <v>30</v>
      </c>
      <c r="B35" s="146" t="s">
        <v>415</v>
      </c>
      <c r="C35" s="147">
        <v>2022</v>
      </c>
      <c r="D35" s="148">
        <v>4490.73</v>
      </c>
    </row>
    <row r="36" spans="1:4" ht="12.75">
      <c r="A36" s="145">
        <v>31</v>
      </c>
      <c r="B36" s="146" t="s">
        <v>415</v>
      </c>
      <c r="C36" s="147">
        <v>2022</v>
      </c>
      <c r="D36" s="148">
        <v>4490.73</v>
      </c>
    </row>
    <row r="37" spans="1:4" ht="12.75">
      <c r="A37" s="145">
        <v>32</v>
      </c>
      <c r="B37" s="146" t="s">
        <v>415</v>
      </c>
      <c r="C37" s="147">
        <v>2022</v>
      </c>
      <c r="D37" s="148">
        <v>4490.73</v>
      </c>
    </row>
    <row r="38" spans="1:4" ht="12.75">
      <c r="A38" s="145">
        <v>33</v>
      </c>
      <c r="B38" s="146" t="s">
        <v>415</v>
      </c>
      <c r="C38" s="147">
        <v>2022</v>
      </c>
      <c r="D38" s="148">
        <v>4490.73</v>
      </c>
    </row>
    <row r="39" spans="1:4" ht="12.75">
      <c r="A39" s="145">
        <v>34</v>
      </c>
      <c r="B39" s="146" t="s">
        <v>415</v>
      </c>
      <c r="C39" s="147">
        <v>2022</v>
      </c>
      <c r="D39" s="148">
        <v>4490.73</v>
      </c>
    </row>
    <row r="40" spans="1:4" ht="12.75">
      <c r="A40" s="145">
        <v>35</v>
      </c>
      <c r="B40" s="146" t="s">
        <v>415</v>
      </c>
      <c r="C40" s="147">
        <v>2022</v>
      </c>
      <c r="D40" s="148">
        <v>4490.73</v>
      </c>
    </row>
    <row r="41" spans="1:4" ht="12.75">
      <c r="A41" s="145">
        <v>36</v>
      </c>
      <c r="B41" s="146" t="s">
        <v>415</v>
      </c>
      <c r="C41" s="147">
        <v>2022</v>
      </c>
      <c r="D41" s="148">
        <v>4490.73</v>
      </c>
    </row>
    <row r="42" spans="1:4" ht="12.75">
      <c r="A42" s="145">
        <v>37</v>
      </c>
      <c r="B42" s="146" t="s">
        <v>415</v>
      </c>
      <c r="C42" s="147">
        <v>2022</v>
      </c>
      <c r="D42" s="148">
        <v>4490.73</v>
      </c>
    </row>
    <row r="43" spans="1:4" ht="12.75">
      <c r="A43" s="145">
        <v>38</v>
      </c>
      <c r="B43" s="146" t="s">
        <v>415</v>
      </c>
      <c r="C43" s="147">
        <v>2022</v>
      </c>
      <c r="D43" s="148">
        <v>4490.73</v>
      </c>
    </row>
    <row r="44" spans="1:4" ht="12.75">
      <c r="A44" s="145">
        <v>39</v>
      </c>
      <c r="B44" s="146" t="s">
        <v>415</v>
      </c>
      <c r="C44" s="147">
        <v>2022</v>
      </c>
      <c r="D44" s="148">
        <v>4490.73</v>
      </c>
    </row>
    <row r="45" spans="1:4" ht="12.75">
      <c r="A45" s="145">
        <v>40</v>
      </c>
      <c r="B45" s="146" t="s">
        <v>415</v>
      </c>
      <c r="C45" s="147">
        <v>2022</v>
      </c>
      <c r="D45" s="148">
        <v>4490.73</v>
      </c>
    </row>
    <row r="46" spans="1:4" ht="12.75">
      <c r="A46" s="145">
        <v>41</v>
      </c>
      <c r="B46" s="146" t="s">
        <v>415</v>
      </c>
      <c r="C46" s="147">
        <v>2022</v>
      </c>
      <c r="D46" s="148">
        <v>4490.73</v>
      </c>
    </row>
    <row r="47" spans="1:4" ht="12.75">
      <c r="A47" s="145">
        <v>42</v>
      </c>
      <c r="B47" s="146" t="s">
        <v>415</v>
      </c>
      <c r="C47" s="147">
        <v>2022</v>
      </c>
      <c r="D47" s="148">
        <v>4490.73</v>
      </c>
    </row>
    <row r="48" spans="1:4" ht="12.75">
      <c r="A48" s="145">
        <v>43</v>
      </c>
      <c r="B48" s="146" t="s">
        <v>415</v>
      </c>
      <c r="C48" s="147">
        <v>2022</v>
      </c>
      <c r="D48" s="148">
        <v>4490.73</v>
      </c>
    </row>
    <row r="49" spans="1:4" ht="12.75">
      <c r="A49" s="145">
        <v>44</v>
      </c>
      <c r="B49" s="146" t="s">
        <v>415</v>
      </c>
      <c r="C49" s="147">
        <v>2022</v>
      </c>
      <c r="D49" s="148">
        <v>4490.73</v>
      </c>
    </row>
    <row r="50" spans="1:4" ht="12.75">
      <c r="A50" s="145">
        <v>45</v>
      </c>
      <c r="B50" s="146" t="s">
        <v>415</v>
      </c>
      <c r="C50" s="147">
        <v>2022</v>
      </c>
      <c r="D50" s="148">
        <v>4490.73</v>
      </c>
    </row>
    <row r="51" spans="1:4" ht="12.75">
      <c r="A51" s="145">
        <v>46</v>
      </c>
      <c r="B51" s="146" t="s">
        <v>415</v>
      </c>
      <c r="C51" s="147">
        <v>2022</v>
      </c>
      <c r="D51" s="148">
        <v>4490.73</v>
      </c>
    </row>
    <row r="52" spans="1:4" ht="12.75">
      <c r="A52" s="145">
        <v>47</v>
      </c>
      <c r="B52" s="146" t="s">
        <v>416</v>
      </c>
      <c r="C52" s="147">
        <v>2022</v>
      </c>
      <c r="D52" s="148">
        <v>8606.31</v>
      </c>
    </row>
    <row r="53" spans="1:4" ht="12.75">
      <c r="A53" s="145">
        <v>48</v>
      </c>
      <c r="B53" s="146" t="s">
        <v>417</v>
      </c>
      <c r="C53" s="147">
        <v>2022</v>
      </c>
      <c r="D53" s="148">
        <v>5204.13</v>
      </c>
    </row>
    <row r="54" spans="1:4" ht="12.75">
      <c r="A54" s="145">
        <v>49</v>
      </c>
      <c r="B54" s="146" t="s">
        <v>417</v>
      </c>
      <c r="C54" s="147">
        <v>2022</v>
      </c>
      <c r="D54" s="148">
        <v>5204.13</v>
      </c>
    </row>
    <row r="55" spans="1:4" ht="12.75">
      <c r="A55" s="145">
        <v>50</v>
      </c>
      <c r="B55" s="146" t="s">
        <v>418</v>
      </c>
      <c r="C55" s="147">
        <v>2022</v>
      </c>
      <c r="D55" s="148">
        <v>8118</v>
      </c>
    </row>
    <row r="56" spans="1:4" ht="12.75">
      <c r="A56" s="145">
        <v>51</v>
      </c>
      <c r="B56" s="146" t="s">
        <v>418</v>
      </c>
      <c r="C56" s="147">
        <v>2022</v>
      </c>
      <c r="D56" s="148">
        <v>8118</v>
      </c>
    </row>
    <row r="57" spans="1:4" ht="12.75">
      <c r="A57" s="145">
        <v>52</v>
      </c>
      <c r="B57" s="146" t="s">
        <v>418</v>
      </c>
      <c r="C57" s="147">
        <v>2022</v>
      </c>
      <c r="D57" s="148">
        <v>8118</v>
      </c>
    </row>
    <row r="58" spans="1:4" ht="12.75">
      <c r="A58" s="145">
        <v>53</v>
      </c>
      <c r="B58" s="146" t="s">
        <v>419</v>
      </c>
      <c r="C58" s="147">
        <v>2022</v>
      </c>
      <c r="D58" s="148">
        <v>4998</v>
      </c>
    </row>
    <row r="59" spans="1:4" ht="12.75">
      <c r="A59" s="145">
        <v>54</v>
      </c>
      <c r="B59" s="146" t="s">
        <v>419</v>
      </c>
      <c r="C59" s="147">
        <v>2022</v>
      </c>
      <c r="D59" s="148">
        <v>4998</v>
      </c>
    </row>
    <row r="60" spans="1:4" ht="12.75">
      <c r="A60" s="145">
        <v>55</v>
      </c>
      <c r="B60" s="146" t="s">
        <v>420</v>
      </c>
      <c r="C60" s="147">
        <v>2021</v>
      </c>
      <c r="D60" s="148">
        <v>9508</v>
      </c>
    </row>
    <row r="61" spans="1:4" ht="12.75">
      <c r="A61" s="145">
        <v>56</v>
      </c>
      <c r="B61" s="146" t="s">
        <v>421</v>
      </c>
      <c r="C61" s="147">
        <v>2021</v>
      </c>
      <c r="D61" s="148">
        <v>8400</v>
      </c>
    </row>
    <row r="62" spans="1:4" ht="12.75">
      <c r="A62" s="145">
        <v>57</v>
      </c>
      <c r="B62" s="146" t="s">
        <v>422</v>
      </c>
      <c r="C62" s="147">
        <v>2021</v>
      </c>
      <c r="D62" s="148">
        <v>2178</v>
      </c>
    </row>
    <row r="63" spans="1:4" ht="12.75">
      <c r="A63" s="145">
        <v>58</v>
      </c>
      <c r="B63" s="146" t="s">
        <v>423</v>
      </c>
      <c r="C63" s="147">
        <v>2020</v>
      </c>
      <c r="D63" s="148">
        <v>6519</v>
      </c>
    </row>
    <row r="64" spans="1:4" ht="12.75">
      <c r="A64" s="145">
        <v>59</v>
      </c>
      <c r="B64" s="146" t="s">
        <v>423</v>
      </c>
      <c r="C64" s="147">
        <v>2020</v>
      </c>
      <c r="D64" s="148">
        <v>6519</v>
      </c>
    </row>
    <row r="65" spans="1:4" ht="12.75">
      <c r="A65" s="145">
        <v>60</v>
      </c>
      <c r="B65" s="146" t="s">
        <v>423</v>
      </c>
      <c r="C65" s="147">
        <v>2020</v>
      </c>
      <c r="D65" s="148">
        <v>6519</v>
      </c>
    </row>
    <row r="66" spans="1:4" ht="12.75">
      <c r="A66" s="145">
        <v>61</v>
      </c>
      <c r="B66" s="146" t="s">
        <v>424</v>
      </c>
      <c r="C66" s="147">
        <v>2020</v>
      </c>
      <c r="D66" s="148">
        <v>649</v>
      </c>
    </row>
    <row r="67" spans="1:4" ht="12.75">
      <c r="A67" s="145">
        <v>62</v>
      </c>
      <c r="B67" s="146" t="s">
        <v>425</v>
      </c>
      <c r="C67" s="147">
        <v>2019</v>
      </c>
      <c r="D67" s="148">
        <v>750</v>
      </c>
    </row>
    <row r="68" spans="1:4" ht="12.75">
      <c r="A68" s="145">
        <v>63</v>
      </c>
      <c r="B68" s="146" t="s">
        <v>426</v>
      </c>
      <c r="C68" s="147">
        <v>2019</v>
      </c>
      <c r="D68" s="148">
        <v>650</v>
      </c>
    </row>
    <row r="69" spans="1:4" ht="12.75">
      <c r="A69" s="145">
        <v>64</v>
      </c>
      <c r="B69" s="146" t="s">
        <v>427</v>
      </c>
      <c r="C69" s="147">
        <v>2019</v>
      </c>
      <c r="D69" s="148">
        <v>3820</v>
      </c>
    </row>
    <row r="70" spans="1:4" ht="12.75">
      <c r="A70" s="145">
        <v>65</v>
      </c>
      <c r="B70" s="146" t="s">
        <v>428</v>
      </c>
      <c r="C70" s="147">
        <v>2019</v>
      </c>
      <c r="D70" s="148">
        <v>2300</v>
      </c>
    </row>
    <row r="71" spans="1:4" ht="12.75">
      <c r="A71" s="145">
        <v>66</v>
      </c>
      <c r="B71" s="146" t="s">
        <v>428</v>
      </c>
      <c r="C71" s="147">
        <v>2019</v>
      </c>
      <c r="D71" s="148">
        <v>4500</v>
      </c>
    </row>
    <row r="72" spans="1:4" ht="12.75">
      <c r="A72" s="145">
        <v>67</v>
      </c>
      <c r="B72" s="146" t="s">
        <v>429</v>
      </c>
      <c r="C72" s="147">
        <v>2019</v>
      </c>
      <c r="D72" s="148">
        <v>750</v>
      </c>
    </row>
    <row r="73" spans="1:4" ht="12.75">
      <c r="A73" s="145">
        <v>68</v>
      </c>
      <c r="B73" s="146" t="s">
        <v>429</v>
      </c>
      <c r="C73" s="147">
        <v>2019</v>
      </c>
      <c r="D73" s="148">
        <v>750</v>
      </c>
    </row>
    <row r="74" spans="1:4" ht="12.75">
      <c r="A74" s="145"/>
      <c r="B74" s="149" t="s">
        <v>139</v>
      </c>
      <c r="C74" s="145"/>
      <c r="D74" s="150">
        <f>SUM(D6:D73)</f>
        <v>657884.7199999997</v>
      </c>
    </row>
    <row r="75" spans="1:4" ht="12.75" customHeight="1">
      <c r="A75" s="270" t="s">
        <v>430</v>
      </c>
      <c r="B75" s="270"/>
      <c r="C75" s="270"/>
      <c r="D75" s="270"/>
    </row>
    <row r="76" spans="1:4" ht="26.25">
      <c r="A76" s="143" t="s">
        <v>403</v>
      </c>
      <c r="B76" s="143" t="s">
        <v>404</v>
      </c>
      <c r="C76" s="143" t="s">
        <v>405</v>
      </c>
      <c r="D76" s="144" t="s">
        <v>406</v>
      </c>
    </row>
    <row r="77" spans="1:4" ht="12.75">
      <c r="A77" s="145">
        <v>1</v>
      </c>
      <c r="B77" s="146" t="s">
        <v>431</v>
      </c>
      <c r="C77" s="147">
        <v>2023</v>
      </c>
      <c r="D77" s="148">
        <v>3567</v>
      </c>
    </row>
    <row r="78" spans="1:4" ht="12.75">
      <c r="A78" s="145">
        <v>2</v>
      </c>
      <c r="B78" s="146" t="s">
        <v>431</v>
      </c>
      <c r="C78" s="147">
        <v>2023</v>
      </c>
      <c r="D78" s="148">
        <v>3567</v>
      </c>
    </row>
    <row r="79" spans="1:4" ht="12.75">
      <c r="A79" s="145">
        <v>3</v>
      </c>
      <c r="B79" s="146" t="s">
        <v>431</v>
      </c>
      <c r="C79" s="147">
        <v>2023</v>
      </c>
      <c r="D79" s="148">
        <v>3567</v>
      </c>
    </row>
    <row r="80" spans="1:4" ht="12.75">
      <c r="A80" s="145">
        <v>4</v>
      </c>
      <c r="B80" s="146" t="s">
        <v>431</v>
      </c>
      <c r="C80" s="147">
        <v>2023</v>
      </c>
      <c r="D80" s="148">
        <v>3567</v>
      </c>
    </row>
    <row r="81" spans="1:4" ht="12.75">
      <c r="A81" s="145">
        <v>5</v>
      </c>
      <c r="B81" s="146" t="s">
        <v>432</v>
      </c>
      <c r="C81" s="147">
        <v>2022</v>
      </c>
      <c r="D81" s="148">
        <v>2999</v>
      </c>
    </row>
    <row r="82" spans="1:4" ht="12.75">
      <c r="A82" s="145">
        <v>6</v>
      </c>
      <c r="B82" s="146" t="s">
        <v>433</v>
      </c>
      <c r="C82" s="147">
        <v>2021</v>
      </c>
      <c r="D82" s="148">
        <v>2999</v>
      </c>
    </row>
    <row r="83" spans="1:4" ht="12.75">
      <c r="A83" s="145">
        <v>7</v>
      </c>
      <c r="B83" s="146" t="s">
        <v>434</v>
      </c>
      <c r="C83" s="147">
        <v>2020</v>
      </c>
      <c r="D83" s="148">
        <v>1899</v>
      </c>
    </row>
    <row r="84" spans="1:4" ht="12.75">
      <c r="A84" s="145">
        <v>8</v>
      </c>
      <c r="B84" s="146" t="s">
        <v>435</v>
      </c>
      <c r="C84" s="147">
        <v>2019</v>
      </c>
      <c r="D84" s="148">
        <v>4265</v>
      </c>
    </row>
    <row r="85" spans="1:4" ht="12.75">
      <c r="A85" s="145">
        <v>9</v>
      </c>
      <c r="B85" s="146" t="s">
        <v>436</v>
      </c>
      <c r="C85" s="147">
        <v>2019</v>
      </c>
      <c r="D85" s="148">
        <v>4044.98</v>
      </c>
    </row>
    <row r="86" spans="1:4" ht="12.75">
      <c r="A86" s="145">
        <v>10</v>
      </c>
      <c r="B86" s="146" t="s">
        <v>437</v>
      </c>
      <c r="C86" s="147">
        <v>2019</v>
      </c>
      <c r="D86" s="148">
        <v>3749.98</v>
      </c>
    </row>
    <row r="87" spans="1:4" ht="12.75">
      <c r="A87" s="145"/>
      <c r="B87" s="149" t="s">
        <v>139</v>
      </c>
      <c r="C87" s="145"/>
      <c r="D87" s="150">
        <f>SUM(D77:D86)</f>
        <v>34224.96</v>
      </c>
    </row>
    <row r="88" spans="1:4" ht="12.75" customHeight="1">
      <c r="A88" s="270" t="s">
        <v>438</v>
      </c>
      <c r="B88" s="270"/>
      <c r="C88" s="270"/>
      <c r="D88" s="270"/>
    </row>
    <row r="89" spans="1:4" ht="26.25">
      <c r="A89" s="143" t="s">
        <v>403</v>
      </c>
      <c r="B89" s="143" t="s">
        <v>404</v>
      </c>
      <c r="C89" s="143" t="s">
        <v>405</v>
      </c>
      <c r="D89" s="144" t="s">
        <v>406</v>
      </c>
    </row>
    <row r="90" spans="1:4" ht="12.75">
      <c r="A90" s="145">
        <v>1</v>
      </c>
      <c r="B90" s="146" t="s">
        <v>439</v>
      </c>
      <c r="C90" s="147">
        <v>2022</v>
      </c>
      <c r="D90" s="148">
        <v>11970.36</v>
      </c>
    </row>
    <row r="91" spans="1:4" ht="12.75">
      <c r="A91" s="145">
        <v>2</v>
      </c>
      <c r="B91" s="146" t="s">
        <v>440</v>
      </c>
      <c r="C91" s="147">
        <v>2019</v>
      </c>
      <c r="D91" s="148">
        <v>1297</v>
      </c>
    </row>
    <row r="92" spans="1:4" ht="12.75">
      <c r="A92" s="145"/>
      <c r="B92" s="149" t="s">
        <v>139</v>
      </c>
      <c r="C92" s="145"/>
      <c r="D92" s="150">
        <f>SUM(D90:D91)</f>
        <v>13267.36</v>
      </c>
    </row>
    <row r="93" spans="1:4" ht="12.75">
      <c r="A93" s="271"/>
      <c r="B93" s="271"/>
      <c r="C93" s="271"/>
      <c r="D93" s="271"/>
    </row>
    <row r="94" spans="1:4" ht="12.75">
      <c r="A94" s="271"/>
      <c r="B94" s="271"/>
      <c r="C94" s="271"/>
      <c r="D94" s="271"/>
    </row>
    <row r="95" spans="1:4" ht="12.75" customHeight="1">
      <c r="A95" s="269" t="s">
        <v>141</v>
      </c>
      <c r="B95" s="269"/>
      <c r="C95" s="269"/>
      <c r="D95" s="269"/>
    </row>
    <row r="96" spans="1:4" ht="12.75" customHeight="1">
      <c r="A96" s="270" t="s">
        <v>402</v>
      </c>
      <c r="B96" s="270"/>
      <c r="C96" s="270"/>
      <c r="D96" s="270"/>
    </row>
    <row r="97" spans="1:4" ht="26.25">
      <c r="A97" s="143" t="s">
        <v>403</v>
      </c>
      <c r="B97" s="143" t="s">
        <v>404</v>
      </c>
      <c r="C97" s="143" t="s">
        <v>405</v>
      </c>
      <c r="D97" s="144" t="s">
        <v>406</v>
      </c>
    </row>
    <row r="98" spans="1:4" ht="12.75">
      <c r="A98" s="145">
        <v>1</v>
      </c>
      <c r="B98" s="146" t="s">
        <v>441</v>
      </c>
      <c r="C98" s="147">
        <v>2022</v>
      </c>
      <c r="D98" s="148">
        <v>3355</v>
      </c>
    </row>
    <row r="99" spans="1:4" ht="12.75">
      <c r="A99" s="145">
        <v>2</v>
      </c>
      <c r="B99" s="146" t="s">
        <v>442</v>
      </c>
      <c r="C99" s="147">
        <v>2022</v>
      </c>
      <c r="D99" s="148">
        <v>615</v>
      </c>
    </row>
    <row r="100" spans="1:4" ht="12.75">
      <c r="A100" s="145">
        <v>3</v>
      </c>
      <c r="B100" s="146" t="s">
        <v>443</v>
      </c>
      <c r="C100" s="147">
        <v>2022</v>
      </c>
      <c r="D100" s="148">
        <v>1360</v>
      </c>
    </row>
    <row r="101" spans="1:4" ht="12.75">
      <c r="A101" s="145">
        <v>4</v>
      </c>
      <c r="B101" s="146" t="s">
        <v>444</v>
      </c>
      <c r="C101" s="147">
        <v>2022</v>
      </c>
      <c r="D101" s="148">
        <v>3960</v>
      </c>
    </row>
    <row r="102" spans="1:4" ht="22.5">
      <c r="A102" s="145">
        <v>5</v>
      </c>
      <c r="B102" s="146" t="s">
        <v>445</v>
      </c>
      <c r="C102" s="147">
        <v>2021</v>
      </c>
      <c r="D102" s="148">
        <v>2989.99</v>
      </c>
    </row>
    <row r="103" spans="1:4" ht="12.75">
      <c r="A103" s="145">
        <v>6</v>
      </c>
      <c r="B103" s="146" t="s">
        <v>446</v>
      </c>
      <c r="C103" s="147">
        <v>2021</v>
      </c>
      <c r="D103" s="148">
        <v>3450</v>
      </c>
    </row>
    <row r="104" spans="1:4" ht="22.5">
      <c r="A104" s="145">
        <v>7</v>
      </c>
      <c r="B104" s="146" t="s">
        <v>447</v>
      </c>
      <c r="C104" s="147">
        <v>2021</v>
      </c>
      <c r="D104" s="148">
        <v>3730</v>
      </c>
    </row>
    <row r="105" spans="1:4" ht="12.75">
      <c r="A105" s="145">
        <v>8</v>
      </c>
      <c r="B105" s="146" t="s">
        <v>448</v>
      </c>
      <c r="C105" s="147">
        <v>2020</v>
      </c>
      <c r="D105" s="148">
        <v>3118.8</v>
      </c>
    </row>
    <row r="106" spans="1:4" ht="22.5">
      <c r="A106" s="145">
        <v>9</v>
      </c>
      <c r="B106" s="146" t="s">
        <v>449</v>
      </c>
      <c r="C106" s="147">
        <v>2020</v>
      </c>
      <c r="D106" s="148">
        <v>3180</v>
      </c>
    </row>
    <row r="107" spans="1:4" ht="22.5">
      <c r="A107" s="145">
        <v>10</v>
      </c>
      <c r="B107" s="146" t="s">
        <v>450</v>
      </c>
      <c r="C107" s="147">
        <v>2020</v>
      </c>
      <c r="D107" s="148">
        <v>2990.01</v>
      </c>
    </row>
    <row r="108" spans="1:4" ht="22.5">
      <c r="A108" s="145">
        <v>11</v>
      </c>
      <c r="B108" s="146" t="s">
        <v>445</v>
      </c>
      <c r="C108" s="147">
        <v>2020</v>
      </c>
      <c r="D108" s="148">
        <v>2989.99</v>
      </c>
    </row>
    <row r="109" spans="1:4" ht="12.75">
      <c r="A109" s="145">
        <v>12</v>
      </c>
      <c r="B109" s="146" t="s">
        <v>451</v>
      </c>
      <c r="C109" s="147">
        <v>2020</v>
      </c>
      <c r="D109" s="148">
        <v>17424.18</v>
      </c>
    </row>
    <row r="110" spans="1:4" ht="12.75">
      <c r="A110" s="145">
        <v>13</v>
      </c>
      <c r="B110" s="146" t="s">
        <v>452</v>
      </c>
      <c r="C110" s="147">
        <v>2020</v>
      </c>
      <c r="D110" s="148">
        <v>26445</v>
      </c>
    </row>
    <row r="111" spans="1:4" ht="12.75">
      <c r="A111" s="145">
        <v>14</v>
      </c>
      <c r="B111" s="146" t="s">
        <v>453</v>
      </c>
      <c r="C111" s="147">
        <v>2019</v>
      </c>
      <c r="D111" s="148">
        <v>889</v>
      </c>
    </row>
    <row r="112" spans="1:4" ht="22.5">
      <c r="A112" s="145">
        <v>15</v>
      </c>
      <c r="B112" s="146" t="s">
        <v>454</v>
      </c>
      <c r="C112" s="147">
        <v>2019</v>
      </c>
      <c r="D112" s="148">
        <v>1168</v>
      </c>
    </row>
    <row r="113" spans="1:4" ht="12.75">
      <c r="A113" s="145">
        <v>16</v>
      </c>
      <c r="B113" s="146" t="s">
        <v>455</v>
      </c>
      <c r="C113" s="147">
        <v>2019</v>
      </c>
      <c r="D113" s="148">
        <v>1199</v>
      </c>
    </row>
    <row r="114" spans="1:4" ht="12.75">
      <c r="A114" s="145"/>
      <c r="B114" s="149" t="s">
        <v>139</v>
      </c>
      <c r="C114" s="145"/>
      <c r="D114" s="150">
        <f>SUM(D98:D113)</f>
        <v>78863.97</v>
      </c>
    </row>
    <row r="115" spans="1:4" ht="12.75" customHeight="1">
      <c r="A115" s="270" t="s">
        <v>430</v>
      </c>
      <c r="B115" s="270"/>
      <c r="C115" s="270"/>
      <c r="D115" s="270"/>
    </row>
    <row r="116" spans="1:4" ht="26.25">
      <c r="A116" s="143" t="s">
        <v>403</v>
      </c>
      <c r="B116" s="143" t="s">
        <v>404</v>
      </c>
      <c r="C116" s="143" t="s">
        <v>405</v>
      </c>
      <c r="D116" s="144" t="s">
        <v>406</v>
      </c>
    </row>
    <row r="117" spans="1:4" ht="12.75">
      <c r="A117" s="145">
        <v>1</v>
      </c>
      <c r="B117" s="146" t="s">
        <v>456</v>
      </c>
      <c r="C117" s="147">
        <v>2022</v>
      </c>
      <c r="D117" s="148">
        <v>149.99</v>
      </c>
    </row>
    <row r="118" spans="1:4" ht="12.75">
      <c r="A118" s="145">
        <v>2</v>
      </c>
      <c r="B118" s="146" t="s">
        <v>457</v>
      </c>
      <c r="C118" s="147">
        <v>2021</v>
      </c>
      <c r="D118" s="148">
        <v>4032</v>
      </c>
    </row>
    <row r="119" spans="1:4" ht="12.75">
      <c r="A119" s="145">
        <v>3</v>
      </c>
      <c r="B119" s="146" t="s">
        <v>458</v>
      </c>
      <c r="C119" s="147">
        <v>2021</v>
      </c>
      <c r="D119" s="148">
        <v>1150</v>
      </c>
    </row>
    <row r="120" spans="1:4" ht="12.75">
      <c r="A120" s="145">
        <v>4</v>
      </c>
      <c r="B120" s="146" t="s">
        <v>459</v>
      </c>
      <c r="C120" s="147">
        <v>2020</v>
      </c>
      <c r="D120" s="148">
        <v>109.84</v>
      </c>
    </row>
    <row r="121" spans="1:4" ht="12.75">
      <c r="A121" s="145">
        <v>5</v>
      </c>
      <c r="B121" s="146" t="s">
        <v>460</v>
      </c>
      <c r="C121" s="147">
        <v>2019</v>
      </c>
      <c r="D121" s="148">
        <v>1000</v>
      </c>
    </row>
    <row r="122" spans="1:4" ht="12.75">
      <c r="A122" s="145">
        <v>6</v>
      </c>
      <c r="B122" s="146" t="s">
        <v>461</v>
      </c>
      <c r="C122" s="147">
        <v>2019</v>
      </c>
      <c r="D122" s="148">
        <v>3909</v>
      </c>
    </row>
    <row r="123" spans="1:4" ht="12.75">
      <c r="A123" s="145"/>
      <c r="B123" s="149" t="s">
        <v>139</v>
      </c>
      <c r="C123" s="145"/>
      <c r="D123" s="150">
        <f>SUM(D117:D122)</f>
        <v>10350.83</v>
      </c>
    </row>
    <row r="124" spans="1:4" ht="12.75">
      <c r="A124" s="271"/>
      <c r="B124" s="271"/>
      <c r="C124" s="271"/>
      <c r="D124" s="271"/>
    </row>
    <row r="125" spans="1:4" ht="12.75" customHeight="1">
      <c r="A125" s="269" t="s">
        <v>173</v>
      </c>
      <c r="B125" s="269"/>
      <c r="C125" s="269"/>
      <c r="D125" s="269"/>
    </row>
    <row r="126" spans="1:4" ht="12.75" customHeight="1">
      <c r="A126" s="270" t="s">
        <v>402</v>
      </c>
      <c r="B126" s="270"/>
      <c r="C126" s="270"/>
      <c r="D126" s="270"/>
    </row>
    <row r="127" spans="1:4" ht="26.25">
      <c r="A127" s="143" t="s">
        <v>403</v>
      </c>
      <c r="B127" s="143" t="s">
        <v>404</v>
      </c>
      <c r="C127" s="143" t="s">
        <v>405</v>
      </c>
      <c r="D127" s="144" t="s">
        <v>406</v>
      </c>
    </row>
    <row r="128" spans="1:4" ht="12.75">
      <c r="A128" s="151">
        <v>1</v>
      </c>
      <c r="B128" s="152" t="s">
        <v>462</v>
      </c>
      <c r="C128" s="153">
        <v>2019</v>
      </c>
      <c r="D128" s="154">
        <v>1600</v>
      </c>
    </row>
    <row r="129" spans="1:4" ht="12.75">
      <c r="A129" s="151">
        <v>2</v>
      </c>
      <c r="B129" s="152" t="s">
        <v>463</v>
      </c>
      <c r="C129" s="153">
        <v>2019</v>
      </c>
      <c r="D129" s="154">
        <v>400</v>
      </c>
    </row>
    <row r="130" spans="1:4" ht="12.75">
      <c r="A130" s="151">
        <v>3</v>
      </c>
      <c r="B130" s="152" t="s">
        <v>464</v>
      </c>
      <c r="C130" s="153">
        <v>2019</v>
      </c>
      <c r="D130" s="154">
        <v>1500</v>
      </c>
    </row>
    <row r="131" spans="1:4" ht="12.75">
      <c r="A131" s="151">
        <v>4</v>
      </c>
      <c r="B131" s="152" t="s">
        <v>464</v>
      </c>
      <c r="C131" s="153">
        <v>2018</v>
      </c>
      <c r="D131" s="154">
        <v>1500</v>
      </c>
    </row>
    <row r="132" spans="1:4" ht="12.75">
      <c r="A132" s="151">
        <v>5</v>
      </c>
      <c r="B132" s="152" t="s">
        <v>429</v>
      </c>
      <c r="C132" s="153">
        <v>2021</v>
      </c>
      <c r="D132" s="154">
        <v>2975</v>
      </c>
    </row>
    <row r="133" spans="1:4" ht="12.75">
      <c r="A133" s="151">
        <v>6</v>
      </c>
      <c r="B133" s="152" t="s">
        <v>429</v>
      </c>
      <c r="C133" s="153">
        <v>2021</v>
      </c>
      <c r="D133" s="154">
        <v>1350</v>
      </c>
    </row>
    <row r="134" spans="1:4" ht="12.75">
      <c r="A134" s="151">
        <v>7</v>
      </c>
      <c r="B134" s="152" t="s">
        <v>464</v>
      </c>
      <c r="C134" s="153">
        <v>2018</v>
      </c>
      <c r="D134" s="154">
        <v>817.4</v>
      </c>
    </row>
    <row r="135" spans="1:4" ht="12.75">
      <c r="A135" s="151">
        <v>8</v>
      </c>
      <c r="B135" s="152" t="s">
        <v>465</v>
      </c>
      <c r="C135" s="153">
        <v>2018</v>
      </c>
      <c r="D135" s="154">
        <v>3259.5</v>
      </c>
    </row>
    <row r="136" spans="1:4" ht="12.75">
      <c r="A136" s="151">
        <v>9</v>
      </c>
      <c r="B136" s="152" t="s">
        <v>466</v>
      </c>
      <c r="C136" s="153">
        <v>2018</v>
      </c>
      <c r="D136" s="154">
        <v>2799</v>
      </c>
    </row>
    <row r="137" spans="1:4" ht="12.75">
      <c r="A137" s="151">
        <v>10</v>
      </c>
      <c r="B137" s="152" t="s">
        <v>467</v>
      </c>
      <c r="C137" s="153">
        <v>2022</v>
      </c>
      <c r="D137" s="154">
        <v>6897</v>
      </c>
    </row>
    <row r="138" spans="1:4" ht="12.75">
      <c r="A138" s="151">
        <v>11</v>
      </c>
      <c r="B138" s="152" t="s">
        <v>468</v>
      </c>
      <c r="C138" s="153">
        <v>2022</v>
      </c>
      <c r="D138" s="154">
        <v>3699</v>
      </c>
    </row>
    <row r="139" spans="1:4" ht="12.75">
      <c r="A139" s="151">
        <v>12</v>
      </c>
      <c r="B139" s="152" t="s">
        <v>469</v>
      </c>
      <c r="C139" s="153">
        <v>2022</v>
      </c>
      <c r="D139" s="154">
        <v>4797</v>
      </c>
    </row>
    <row r="140" spans="1:4" ht="12.75">
      <c r="A140" s="151">
        <v>13</v>
      </c>
      <c r="B140" s="152" t="s">
        <v>470</v>
      </c>
      <c r="C140" s="153">
        <v>2022</v>
      </c>
      <c r="D140" s="154">
        <v>17500</v>
      </c>
    </row>
    <row r="141" spans="1:4" ht="12.75">
      <c r="A141" s="151">
        <v>14</v>
      </c>
      <c r="B141" s="152" t="s">
        <v>471</v>
      </c>
      <c r="C141" s="153">
        <v>2022</v>
      </c>
      <c r="D141" s="154">
        <v>12000</v>
      </c>
    </row>
    <row r="142" spans="1:4" ht="12.75">
      <c r="A142" s="151">
        <v>15</v>
      </c>
      <c r="B142" s="152" t="s">
        <v>472</v>
      </c>
      <c r="C142" s="153">
        <v>2021</v>
      </c>
      <c r="D142" s="154">
        <v>3770</v>
      </c>
    </row>
    <row r="143" spans="1:4" ht="12.75">
      <c r="A143" s="151">
        <v>16</v>
      </c>
      <c r="B143" s="152" t="s">
        <v>473</v>
      </c>
      <c r="C143" s="153">
        <v>2021</v>
      </c>
      <c r="D143" s="154">
        <v>2199</v>
      </c>
    </row>
    <row r="144" spans="1:4" ht="12.75">
      <c r="A144" s="151">
        <v>17</v>
      </c>
      <c r="B144" s="152" t="s">
        <v>474</v>
      </c>
      <c r="C144" s="153">
        <v>2023</v>
      </c>
      <c r="D144" s="154">
        <v>499</v>
      </c>
    </row>
    <row r="145" spans="1:4" ht="12.75">
      <c r="A145" s="151">
        <v>18</v>
      </c>
      <c r="B145" s="152" t="s">
        <v>474</v>
      </c>
      <c r="C145" s="153">
        <v>2023</v>
      </c>
      <c r="D145" s="154">
        <v>499</v>
      </c>
    </row>
    <row r="146" spans="1:4" ht="12.75">
      <c r="A146" s="151">
        <v>19</v>
      </c>
      <c r="B146" s="152" t="s">
        <v>474</v>
      </c>
      <c r="C146" s="153">
        <v>2023</v>
      </c>
      <c r="D146" s="154">
        <v>450</v>
      </c>
    </row>
    <row r="147" spans="1:4" ht="12.75">
      <c r="A147" s="151">
        <v>20</v>
      </c>
      <c r="B147" s="152" t="s">
        <v>429</v>
      </c>
      <c r="C147" s="153">
        <v>2023</v>
      </c>
      <c r="D147" s="154">
        <v>865</v>
      </c>
    </row>
    <row r="148" spans="1:4" ht="12.75">
      <c r="A148" s="151">
        <v>21</v>
      </c>
      <c r="B148" s="152" t="s">
        <v>475</v>
      </c>
      <c r="C148" s="153">
        <v>2022</v>
      </c>
      <c r="D148" s="154">
        <v>2099</v>
      </c>
    </row>
    <row r="149" spans="1:4" ht="12.75">
      <c r="A149" s="145"/>
      <c r="B149" s="149" t="s">
        <v>139</v>
      </c>
      <c r="C149" s="145"/>
      <c r="D149" s="150">
        <f>SUM(D128:D148)</f>
        <v>71474.9</v>
      </c>
    </row>
    <row r="150" spans="1:4" ht="12.75" customHeight="1">
      <c r="A150" s="270" t="s">
        <v>430</v>
      </c>
      <c r="B150" s="270"/>
      <c r="C150" s="270"/>
      <c r="D150" s="270"/>
    </row>
    <row r="151" spans="1:4" ht="26.25">
      <c r="A151" s="143" t="s">
        <v>403</v>
      </c>
      <c r="B151" s="143" t="s">
        <v>404</v>
      </c>
      <c r="C151" s="143" t="s">
        <v>405</v>
      </c>
      <c r="D151" s="144" t="s">
        <v>406</v>
      </c>
    </row>
    <row r="152" spans="1:4" s="155" customFormat="1" ht="12.75">
      <c r="A152" s="151">
        <v>1</v>
      </c>
      <c r="B152" s="152" t="s">
        <v>476</v>
      </c>
      <c r="C152" s="153">
        <v>2021</v>
      </c>
      <c r="D152" s="154">
        <v>2789</v>
      </c>
    </row>
    <row r="153" spans="1:4" s="155" customFormat="1" ht="12.75">
      <c r="A153" s="151">
        <v>2</v>
      </c>
      <c r="B153" s="152" t="s">
        <v>477</v>
      </c>
      <c r="C153" s="153">
        <v>2021</v>
      </c>
      <c r="D153" s="154">
        <v>1419</v>
      </c>
    </row>
    <row r="154" spans="1:4" s="155" customFormat="1" ht="12.75">
      <c r="A154" s="151">
        <v>3</v>
      </c>
      <c r="B154" s="152" t="s">
        <v>478</v>
      </c>
      <c r="C154" s="153">
        <v>2022</v>
      </c>
      <c r="D154" s="154">
        <v>2899</v>
      </c>
    </row>
    <row r="155" spans="1:4" s="155" customFormat="1" ht="12.75">
      <c r="A155" s="151">
        <v>4</v>
      </c>
      <c r="B155" s="152" t="s">
        <v>479</v>
      </c>
      <c r="C155" s="153">
        <v>2023</v>
      </c>
      <c r="D155" s="154">
        <v>1095.93</v>
      </c>
    </row>
    <row r="156" spans="1:4" ht="12.75">
      <c r="A156" s="151">
        <v>5</v>
      </c>
      <c r="B156" s="152" t="s">
        <v>480</v>
      </c>
      <c r="C156" s="153">
        <v>2018</v>
      </c>
      <c r="D156" s="154">
        <v>2099</v>
      </c>
    </row>
    <row r="157" spans="1:4" ht="12.75">
      <c r="A157" s="151">
        <v>6</v>
      </c>
      <c r="B157" s="152" t="s">
        <v>481</v>
      </c>
      <c r="C157" s="153">
        <v>2020</v>
      </c>
      <c r="D157" s="154">
        <v>2460</v>
      </c>
    </row>
    <row r="158" spans="1:4" ht="12.75">
      <c r="A158" s="145"/>
      <c r="B158" s="149" t="s">
        <v>139</v>
      </c>
      <c r="C158" s="145"/>
      <c r="D158" s="150">
        <f>SUM(D152:D157)</f>
        <v>12761.93</v>
      </c>
    </row>
    <row r="159" spans="1:4" ht="12.75" customHeight="1">
      <c r="A159" s="270" t="s">
        <v>438</v>
      </c>
      <c r="B159" s="270"/>
      <c r="C159" s="270"/>
      <c r="D159" s="270"/>
    </row>
    <row r="160" spans="1:4" ht="26.25">
      <c r="A160" s="143" t="s">
        <v>403</v>
      </c>
      <c r="B160" s="143" t="s">
        <v>404</v>
      </c>
      <c r="C160" s="143" t="s">
        <v>405</v>
      </c>
      <c r="D160" s="144" t="s">
        <v>406</v>
      </c>
    </row>
    <row r="161" spans="1:4" s="155" customFormat="1" ht="12.75">
      <c r="A161" s="151">
        <v>1</v>
      </c>
      <c r="B161" s="152" t="s">
        <v>482</v>
      </c>
      <c r="C161" s="153">
        <v>2020</v>
      </c>
      <c r="D161" s="154">
        <v>28721.33</v>
      </c>
    </row>
    <row r="162" spans="1:4" s="155" customFormat="1" ht="12.75">
      <c r="A162" s="151">
        <v>2</v>
      </c>
      <c r="B162" s="152" t="s">
        <v>483</v>
      </c>
      <c r="C162" s="153">
        <v>2020</v>
      </c>
      <c r="D162" s="154">
        <v>29918.52</v>
      </c>
    </row>
    <row r="163" spans="1:4" ht="12.75">
      <c r="A163" s="145"/>
      <c r="B163" s="149" t="s">
        <v>139</v>
      </c>
      <c r="C163" s="145"/>
      <c r="D163" s="150">
        <f>SUM(D161:D162)</f>
        <v>58639.850000000006</v>
      </c>
    </row>
    <row r="164" spans="1:4" ht="12.75">
      <c r="A164" s="271"/>
      <c r="B164" s="271"/>
      <c r="C164" s="271"/>
      <c r="D164" s="271"/>
    </row>
    <row r="165" spans="1:4" ht="12.75" customHeight="1">
      <c r="A165" s="269" t="s">
        <v>484</v>
      </c>
      <c r="B165" s="269"/>
      <c r="C165" s="269"/>
      <c r="D165" s="269"/>
    </row>
    <row r="166" spans="1:4" ht="12.75" customHeight="1">
      <c r="A166" s="270" t="s">
        <v>402</v>
      </c>
      <c r="B166" s="270"/>
      <c r="C166" s="270"/>
      <c r="D166" s="270"/>
    </row>
    <row r="167" spans="1:4" ht="26.25">
      <c r="A167" s="143" t="s">
        <v>403</v>
      </c>
      <c r="B167" s="143" t="s">
        <v>404</v>
      </c>
      <c r="C167" s="143" t="s">
        <v>405</v>
      </c>
      <c r="D167" s="144" t="s">
        <v>406</v>
      </c>
    </row>
    <row r="168" spans="1:4" ht="12.75">
      <c r="A168" s="145">
        <v>1</v>
      </c>
      <c r="B168" s="146" t="s">
        <v>485</v>
      </c>
      <c r="C168" s="147">
        <v>2019</v>
      </c>
      <c r="D168" s="148">
        <v>2420</v>
      </c>
    </row>
    <row r="169" spans="1:4" ht="12.75">
      <c r="A169" s="145">
        <v>2</v>
      </c>
      <c r="B169" s="146" t="s">
        <v>486</v>
      </c>
      <c r="C169" s="147">
        <v>2019</v>
      </c>
      <c r="D169" s="148">
        <v>600</v>
      </c>
    </row>
    <row r="170" spans="1:4" ht="12.75">
      <c r="A170" s="145">
        <v>3</v>
      </c>
      <c r="B170" s="146" t="s">
        <v>487</v>
      </c>
      <c r="C170" s="147">
        <v>2022</v>
      </c>
      <c r="D170" s="148">
        <v>959.99</v>
      </c>
    </row>
    <row r="171" spans="1:4" ht="12.75">
      <c r="A171" s="145"/>
      <c r="B171" s="149" t="s">
        <v>139</v>
      </c>
      <c r="C171" s="145"/>
      <c r="D171" s="150">
        <f>SUM(D168:D170)</f>
        <v>3979.99</v>
      </c>
    </row>
    <row r="172" spans="1:4" ht="12.75" customHeight="1">
      <c r="A172" s="270" t="s">
        <v>430</v>
      </c>
      <c r="B172" s="270"/>
      <c r="C172" s="270"/>
      <c r="D172" s="270"/>
    </row>
    <row r="173" spans="1:4" ht="26.25">
      <c r="A173" s="143" t="s">
        <v>403</v>
      </c>
      <c r="B173" s="143" t="s">
        <v>404</v>
      </c>
      <c r="C173" s="143" t="s">
        <v>405</v>
      </c>
      <c r="D173" s="144" t="s">
        <v>406</v>
      </c>
    </row>
    <row r="174" spans="1:4" ht="12.75">
      <c r="A174" s="145">
        <v>1</v>
      </c>
      <c r="B174" s="146" t="s">
        <v>488</v>
      </c>
      <c r="C174" s="147">
        <v>2019</v>
      </c>
      <c r="D174" s="148">
        <v>4399</v>
      </c>
    </row>
    <row r="175" spans="1:4" ht="12.75">
      <c r="A175" s="145">
        <v>2</v>
      </c>
      <c r="B175" s="146" t="s">
        <v>489</v>
      </c>
      <c r="C175" s="147">
        <v>2021</v>
      </c>
      <c r="D175" s="148">
        <v>2299.95</v>
      </c>
    </row>
    <row r="176" spans="1:4" ht="12.75">
      <c r="A176" s="145">
        <v>3</v>
      </c>
      <c r="B176" s="146" t="s">
        <v>489</v>
      </c>
      <c r="C176" s="147">
        <v>2021</v>
      </c>
      <c r="D176" s="148">
        <v>2299.95</v>
      </c>
    </row>
    <row r="177" spans="1:4" ht="12.75">
      <c r="A177" s="145">
        <v>4</v>
      </c>
      <c r="B177" s="146" t="s">
        <v>489</v>
      </c>
      <c r="C177" s="147">
        <v>2021</v>
      </c>
      <c r="D177" s="148">
        <v>2299.95</v>
      </c>
    </row>
    <row r="178" spans="1:4" ht="12.75">
      <c r="A178" s="145">
        <v>5</v>
      </c>
      <c r="B178" s="146" t="s">
        <v>489</v>
      </c>
      <c r="C178" s="147">
        <v>2022</v>
      </c>
      <c r="D178" s="148">
        <v>2800</v>
      </c>
    </row>
    <row r="179" spans="1:4" ht="12.75">
      <c r="A179" s="145"/>
      <c r="B179" s="149" t="s">
        <v>139</v>
      </c>
      <c r="C179" s="145"/>
      <c r="D179" s="150">
        <f>SUM(D174:D178)</f>
        <v>14098.849999999999</v>
      </c>
    </row>
    <row r="180" spans="1:4" ht="12.75">
      <c r="A180" s="271"/>
      <c r="B180" s="271"/>
      <c r="C180" s="271"/>
      <c r="D180" s="271"/>
    </row>
    <row r="181" spans="1:4" ht="12.75" customHeight="1">
      <c r="A181" s="269" t="s">
        <v>490</v>
      </c>
      <c r="B181" s="269"/>
      <c r="C181" s="269"/>
      <c r="D181" s="269"/>
    </row>
    <row r="182" spans="1:4" ht="12.75" customHeight="1">
      <c r="A182" s="270" t="s">
        <v>402</v>
      </c>
      <c r="B182" s="270"/>
      <c r="C182" s="270"/>
      <c r="D182" s="270"/>
    </row>
    <row r="183" spans="1:4" ht="26.25">
      <c r="A183" s="143" t="s">
        <v>403</v>
      </c>
      <c r="B183" s="143" t="s">
        <v>404</v>
      </c>
      <c r="C183" s="143" t="s">
        <v>405</v>
      </c>
      <c r="D183" s="144" t="s">
        <v>406</v>
      </c>
    </row>
    <row r="184" spans="1:4" ht="12.75">
      <c r="A184" s="145">
        <v>1</v>
      </c>
      <c r="B184" s="146" t="s">
        <v>491</v>
      </c>
      <c r="C184" s="147">
        <v>2019</v>
      </c>
      <c r="D184" s="148">
        <v>2011.05</v>
      </c>
    </row>
    <row r="185" spans="1:4" ht="12.75">
      <c r="A185" s="145">
        <v>2</v>
      </c>
      <c r="B185" s="146" t="s">
        <v>491</v>
      </c>
      <c r="C185" s="147">
        <v>2019</v>
      </c>
      <c r="D185" s="148">
        <v>2011.05</v>
      </c>
    </row>
    <row r="186" spans="1:4" ht="12.75">
      <c r="A186" s="145">
        <v>3</v>
      </c>
      <c r="B186" s="146" t="s">
        <v>491</v>
      </c>
      <c r="C186" s="147">
        <v>2019</v>
      </c>
      <c r="D186" s="148">
        <v>2011.05</v>
      </c>
    </row>
    <row r="187" spans="1:4" ht="12.75">
      <c r="A187" s="145">
        <v>4</v>
      </c>
      <c r="B187" s="146" t="s">
        <v>492</v>
      </c>
      <c r="C187" s="147">
        <v>2019</v>
      </c>
      <c r="D187" s="148">
        <v>2498</v>
      </c>
    </row>
    <row r="188" spans="1:4" ht="12.75">
      <c r="A188" s="145">
        <v>5</v>
      </c>
      <c r="B188" s="146" t="s">
        <v>493</v>
      </c>
      <c r="C188" s="147">
        <v>2019</v>
      </c>
      <c r="D188" s="148">
        <v>4198.99</v>
      </c>
    </row>
    <row r="189" spans="1:4" ht="12.75">
      <c r="A189" s="145">
        <v>6</v>
      </c>
      <c r="B189" s="146" t="s">
        <v>494</v>
      </c>
      <c r="C189" s="147">
        <v>2019</v>
      </c>
      <c r="D189" s="148">
        <v>2149</v>
      </c>
    </row>
    <row r="190" spans="1:4" ht="12.75">
      <c r="A190" s="145">
        <v>7</v>
      </c>
      <c r="B190" s="146" t="s">
        <v>495</v>
      </c>
      <c r="C190" s="147">
        <v>2019</v>
      </c>
      <c r="D190" s="148">
        <v>720.01</v>
      </c>
    </row>
    <row r="191" spans="1:4" ht="12.75">
      <c r="A191" s="145">
        <v>8</v>
      </c>
      <c r="B191" s="146" t="s">
        <v>496</v>
      </c>
      <c r="C191" s="147">
        <v>2020</v>
      </c>
      <c r="D191" s="148">
        <v>3825.6</v>
      </c>
    </row>
    <row r="192" spans="1:4" ht="12.75">
      <c r="A192" s="145">
        <v>9</v>
      </c>
      <c r="B192" s="146" t="s">
        <v>497</v>
      </c>
      <c r="C192" s="147">
        <v>2020</v>
      </c>
      <c r="D192" s="148">
        <v>29520</v>
      </c>
    </row>
    <row r="193" spans="1:4" ht="12.75">
      <c r="A193" s="145">
        <v>10</v>
      </c>
      <c r="B193" s="146" t="s">
        <v>498</v>
      </c>
      <c r="C193" s="147">
        <v>2021</v>
      </c>
      <c r="D193" s="148">
        <v>1774.89</v>
      </c>
    </row>
    <row r="194" spans="1:4" ht="22.5">
      <c r="A194" s="145">
        <v>11</v>
      </c>
      <c r="B194" s="146" t="s">
        <v>499</v>
      </c>
      <c r="C194" s="147">
        <v>2021</v>
      </c>
      <c r="D194" s="148">
        <v>5368</v>
      </c>
    </row>
    <row r="195" spans="1:4" ht="12.75">
      <c r="A195" s="145">
        <v>12</v>
      </c>
      <c r="B195" s="146" t="s">
        <v>500</v>
      </c>
      <c r="C195" s="147">
        <v>2021</v>
      </c>
      <c r="D195" s="148">
        <v>2849</v>
      </c>
    </row>
    <row r="196" spans="1:4" ht="12.75">
      <c r="A196" s="145">
        <v>13</v>
      </c>
      <c r="B196" s="146" t="s">
        <v>501</v>
      </c>
      <c r="C196" s="147">
        <v>2023</v>
      </c>
      <c r="D196" s="148">
        <v>1599</v>
      </c>
    </row>
    <row r="197" spans="1:4" ht="12.75">
      <c r="A197" s="145"/>
      <c r="B197" s="149" t="s">
        <v>139</v>
      </c>
      <c r="C197" s="145"/>
      <c r="D197" s="150">
        <f>SUM(D184:D196)</f>
        <v>60535.64</v>
      </c>
    </row>
    <row r="198" spans="1:4" ht="12.75" customHeight="1">
      <c r="A198" s="270" t="s">
        <v>430</v>
      </c>
      <c r="B198" s="270"/>
      <c r="C198" s="270"/>
      <c r="D198" s="270"/>
    </row>
    <row r="199" spans="1:4" ht="26.25">
      <c r="A199" s="143" t="s">
        <v>403</v>
      </c>
      <c r="B199" s="143" t="s">
        <v>404</v>
      </c>
      <c r="C199" s="143" t="s">
        <v>405</v>
      </c>
      <c r="D199" s="144" t="s">
        <v>406</v>
      </c>
    </row>
    <row r="200" spans="1:4" ht="26.25">
      <c r="A200" s="14">
        <v>1</v>
      </c>
      <c r="B200" s="156" t="s">
        <v>502</v>
      </c>
      <c r="C200" s="14">
        <v>2020</v>
      </c>
      <c r="D200" s="157">
        <v>103233.9</v>
      </c>
    </row>
    <row r="201" spans="1:4" ht="12.75">
      <c r="A201" s="14">
        <v>2</v>
      </c>
      <c r="B201" s="156" t="s">
        <v>503</v>
      </c>
      <c r="C201" s="14">
        <v>2022</v>
      </c>
      <c r="D201" s="157">
        <v>5499</v>
      </c>
    </row>
    <row r="202" spans="1:4" ht="12.75">
      <c r="A202" s="145"/>
      <c r="B202" s="149" t="s">
        <v>139</v>
      </c>
      <c r="C202" s="145"/>
      <c r="D202" s="150">
        <f>SUM(D200:D201)</f>
        <v>108732.9</v>
      </c>
    </row>
    <row r="203" spans="1:4" ht="12.75">
      <c r="A203" s="271"/>
      <c r="B203" s="271"/>
      <c r="C203" s="271"/>
      <c r="D203" s="271"/>
    </row>
    <row r="204" spans="1:4" ht="27" customHeight="1">
      <c r="A204" s="269" t="s">
        <v>220</v>
      </c>
      <c r="B204" s="269"/>
      <c r="C204" s="269"/>
      <c r="D204" s="269"/>
    </row>
    <row r="205" spans="1:4" ht="12.75" customHeight="1">
      <c r="A205" s="270" t="s">
        <v>402</v>
      </c>
      <c r="B205" s="270"/>
      <c r="C205" s="270"/>
      <c r="D205" s="270"/>
    </row>
    <row r="206" spans="1:4" ht="29.25" customHeight="1">
      <c r="A206" s="143" t="s">
        <v>403</v>
      </c>
      <c r="B206" s="143" t="s">
        <v>404</v>
      </c>
      <c r="C206" s="143" t="s">
        <v>405</v>
      </c>
      <c r="D206" s="144" t="s">
        <v>406</v>
      </c>
    </row>
    <row r="207" spans="1:4" ht="12.75">
      <c r="A207" s="145">
        <v>1</v>
      </c>
      <c r="B207" s="146" t="s">
        <v>504</v>
      </c>
      <c r="C207" s="147">
        <v>2018</v>
      </c>
      <c r="D207" s="148">
        <v>2559</v>
      </c>
    </row>
    <row r="208" spans="1:4" ht="12.75">
      <c r="A208" s="145">
        <v>2</v>
      </c>
      <c r="B208" s="146" t="s">
        <v>505</v>
      </c>
      <c r="C208" s="147">
        <v>2018</v>
      </c>
      <c r="D208" s="148">
        <v>1200</v>
      </c>
    </row>
    <row r="209" spans="1:4" ht="12.75">
      <c r="A209" s="145">
        <v>3</v>
      </c>
      <c r="B209" s="146" t="s">
        <v>506</v>
      </c>
      <c r="C209" s="147">
        <v>2020</v>
      </c>
      <c r="D209" s="148">
        <v>2720</v>
      </c>
    </row>
    <row r="210" spans="1:4" ht="12.75">
      <c r="A210" s="145">
        <v>4</v>
      </c>
      <c r="B210" s="146" t="s">
        <v>507</v>
      </c>
      <c r="C210" s="147">
        <v>2021</v>
      </c>
      <c r="D210" s="148">
        <v>1300</v>
      </c>
    </row>
    <row r="211" spans="1:4" ht="12.75">
      <c r="A211" s="145">
        <v>5</v>
      </c>
      <c r="B211" s="146" t="s">
        <v>508</v>
      </c>
      <c r="C211" s="147">
        <v>2020</v>
      </c>
      <c r="D211" s="148">
        <v>3099</v>
      </c>
    </row>
    <row r="212" spans="1:4" ht="12.75">
      <c r="A212" s="145">
        <v>6</v>
      </c>
      <c r="B212" s="146" t="s">
        <v>509</v>
      </c>
      <c r="C212" s="147">
        <v>2019</v>
      </c>
      <c r="D212" s="148">
        <v>4790</v>
      </c>
    </row>
    <row r="213" spans="1:4" ht="12.75">
      <c r="A213" s="145">
        <v>7</v>
      </c>
      <c r="B213" s="146" t="s">
        <v>510</v>
      </c>
      <c r="C213" s="147">
        <v>2021</v>
      </c>
      <c r="D213" s="148">
        <v>799</v>
      </c>
    </row>
    <row r="214" spans="1:4" ht="12.75">
      <c r="A214" s="145"/>
      <c r="B214" s="149" t="s">
        <v>139</v>
      </c>
      <c r="C214" s="145"/>
      <c r="D214" s="150">
        <f>SUM(D207:D213)</f>
        <v>16467</v>
      </c>
    </row>
    <row r="215" spans="1:4" ht="12.75" customHeight="1">
      <c r="A215" s="270" t="s">
        <v>430</v>
      </c>
      <c r="B215" s="270"/>
      <c r="C215" s="270"/>
      <c r="D215" s="270"/>
    </row>
    <row r="216" spans="1:4" ht="26.25">
      <c r="A216" s="143" t="s">
        <v>403</v>
      </c>
      <c r="B216" s="143" t="s">
        <v>404</v>
      </c>
      <c r="C216" s="143" t="s">
        <v>405</v>
      </c>
      <c r="D216" s="144" t="s">
        <v>406</v>
      </c>
    </row>
    <row r="217" spans="1:4" ht="12.75">
      <c r="A217" s="145">
        <v>1</v>
      </c>
      <c r="B217" s="146" t="s">
        <v>511</v>
      </c>
      <c r="C217" s="147">
        <v>2019</v>
      </c>
      <c r="D217" s="148">
        <v>1790</v>
      </c>
    </row>
    <row r="218" spans="1:4" ht="12.75">
      <c r="A218" s="145">
        <v>2</v>
      </c>
      <c r="B218" s="146" t="s">
        <v>512</v>
      </c>
      <c r="C218" s="147">
        <v>2021</v>
      </c>
      <c r="D218" s="148">
        <v>2600</v>
      </c>
    </row>
    <row r="219" spans="1:4" ht="12.75">
      <c r="A219" s="145"/>
      <c r="B219" s="146"/>
      <c r="C219" s="147"/>
      <c r="D219" s="148"/>
    </row>
    <row r="220" spans="1:4" ht="12.75">
      <c r="A220" s="145"/>
      <c r="B220" s="149" t="s">
        <v>139</v>
      </c>
      <c r="C220" s="145"/>
      <c r="D220" s="150">
        <f>SUM(D217:D219)</f>
        <v>4390</v>
      </c>
    </row>
    <row r="221" spans="1:4" ht="12.75">
      <c r="A221" s="271"/>
      <c r="B221" s="271"/>
      <c r="C221" s="271"/>
      <c r="D221" s="271"/>
    </row>
    <row r="222" spans="1:4" ht="25.5" customHeight="1">
      <c r="A222" s="269" t="s">
        <v>232</v>
      </c>
      <c r="B222" s="269"/>
      <c r="C222" s="269"/>
      <c r="D222" s="269"/>
    </row>
    <row r="223" spans="1:4" ht="12.75" customHeight="1">
      <c r="A223" s="270" t="s">
        <v>402</v>
      </c>
      <c r="B223" s="270"/>
      <c r="C223" s="270"/>
      <c r="D223" s="270"/>
    </row>
    <row r="224" spans="1:4" ht="26.25">
      <c r="A224" s="143" t="s">
        <v>403</v>
      </c>
      <c r="B224" s="143" t="s">
        <v>404</v>
      </c>
      <c r="C224" s="143" t="s">
        <v>405</v>
      </c>
      <c r="D224" s="144" t="s">
        <v>406</v>
      </c>
    </row>
    <row r="225" spans="1:4" ht="12.75">
      <c r="A225" s="145">
        <v>1</v>
      </c>
      <c r="B225" s="146" t="s">
        <v>513</v>
      </c>
      <c r="C225" s="147">
        <v>2018</v>
      </c>
      <c r="D225" s="148">
        <v>1099.01</v>
      </c>
    </row>
    <row r="226" spans="1:4" ht="12" customHeight="1">
      <c r="A226" s="145">
        <v>2</v>
      </c>
      <c r="B226" s="146" t="s">
        <v>514</v>
      </c>
      <c r="C226" s="147">
        <v>2019</v>
      </c>
      <c r="D226" s="148">
        <v>4490</v>
      </c>
    </row>
    <row r="227" spans="1:4" ht="12.75">
      <c r="A227" s="145"/>
      <c r="B227" s="149" t="s">
        <v>139</v>
      </c>
      <c r="C227" s="145"/>
      <c r="D227" s="150">
        <f>SUM(D225:D226)</f>
        <v>5589.01</v>
      </c>
    </row>
    <row r="228" spans="1:4" ht="12.75" customHeight="1">
      <c r="A228" s="270" t="s">
        <v>430</v>
      </c>
      <c r="B228" s="270"/>
      <c r="C228" s="270"/>
      <c r="D228" s="270"/>
    </row>
    <row r="229" spans="1:4" ht="26.25">
      <c r="A229" s="143" t="s">
        <v>403</v>
      </c>
      <c r="B229" s="143" t="s">
        <v>404</v>
      </c>
      <c r="C229" s="143" t="s">
        <v>405</v>
      </c>
      <c r="D229" s="144" t="s">
        <v>406</v>
      </c>
    </row>
    <row r="230" spans="1:4" ht="12.75">
      <c r="A230" s="145">
        <v>1</v>
      </c>
      <c r="B230" s="146" t="s">
        <v>515</v>
      </c>
      <c r="C230" s="147">
        <v>2019</v>
      </c>
      <c r="D230" s="148">
        <v>3499</v>
      </c>
    </row>
    <row r="231" spans="1:4" ht="12.75">
      <c r="A231" s="145"/>
      <c r="B231" s="149" t="s">
        <v>139</v>
      </c>
      <c r="C231" s="145"/>
      <c r="D231" s="150">
        <f>SUM(D230:D230)</f>
        <v>3499</v>
      </c>
    </row>
    <row r="232" spans="1:4" ht="12.75" customHeight="1">
      <c r="A232" s="270" t="s">
        <v>438</v>
      </c>
      <c r="B232" s="270"/>
      <c r="C232" s="270"/>
      <c r="D232" s="270"/>
    </row>
    <row r="233" spans="1:4" ht="26.25">
      <c r="A233" s="143" t="s">
        <v>403</v>
      </c>
      <c r="B233" s="143" t="s">
        <v>404</v>
      </c>
      <c r="C233" s="143" t="s">
        <v>405</v>
      </c>
      <c r="D233" s="144" t="s">
        <v>406</v>
      </c>
    </row>
    <row r="234" spans="1:4" ht="22.5">
      <c r="A234" s="145">
        <v>1</v>
      </c>
      <c r="B234" s="146" t="s">
        <v>516</v>
      </c>
      <c r="C234" s="147">
        <v>2019</v>
      </c>
      <c r="D234" s="148">
        <v>6950</v>
      </c>
    </row>
    <row r="235" spans="1:4" ht="12.75">
      <c r="A235" s="145"/>
      <c r="B235" s="149" t="s">
        <v>139</v>
      </c>
      <c r="C235" s="145"/>
      <c r="D235" s="150">
        <f>SUM(D234:D234)</f>
        <v>6950</v>
      </c>
    </row>
    <row r="236" spans="1:4" ht="12.75">
      <c r="A236" s="271"/>
      <c r="B236" s="271"/>
      <c r="C236" s="271"/>
      <c r="D236" s="271"/>
    </row>
    <row r="237" spans="1:4" ht="12.75" customHeight="1">
      <c r="A237" s="269" t="s">
        <v>240</v>
      </c>
      <c r="B237" s="269"/>
      <c r="C237" s="269"/>
      <c r="D237" s="269"/>
    </row>
    <row r="238" spans="1:4" ht="12.75" customHeight="1">
      <c r="A238" s="270" t="s">
        <v>402</v>
      </c>
      <c r="B238" s="270"/>
      <c r="C238" s="270"/>
      <c r="D238" s="270"/>
    </row>
    <row r="239" spans="1:4" ht="26.25">
      <c r="A239" s="143" t="s">
        <v>403</v>
      </c>
      <c r="B239" s="143" t="s">
        <v>404</v>
      </c>
      <c r="C239" s="143" t="s">
        <v>405</v>
      </c>
      <c r="D239" s="144" t="s">
        <v>406</v>
      </c>
    </row>
    <row r="240" spans="1:4" ht="12.75">
      <c r="A240" s="145">
        <v>1</v>
      </c>
      <c r="B240" s="146" t="s">
        <v>517</v>
      </c>
      <c r="C240" s="147">
        <v>2019</v>
      </c>
      <c r="D240" s="148">
        <v>34440</v>
      </c>
    </row>
    <row r="241" spans="1:4" ht="12.75">
      <c r="A241" s="145">
        <v>2</v>
      </c>
      <c r="B241" s="146" t="s">
        <v>518</v>
      </c>
      <c r="C241" s="147">
        <v>2019</v>
      </c>
      <c r="D241" s="148">
        <v>3960.6</v>
      </c>
    </row>
    <row r="242" spans="1:4" ht="12.75">
      <c r="A242" s="145">
        <v>3</v>
      </c>
      <c r="B242" s="146" t="s">
        <v>518</v>
      </c>
      <c r="C242" s="147">
        <v>2019</v>
      </c>
      <c r="D242" s="148">
        <v>3960.6</v>
      </c>
    </row>
    <row r="243" spans="1:4" ht="12.75">
      <c r="A243" s="145">
        <v>4</v>
      </c>
      <c r="B243" s="146" t="s">
        <v>518</v>
      </c>
      <c r="C243" s="147">
        <v>2019</v>
      </c>
      <c r="D243" s="148">
        <v>3960.6</v>
      </c>
    </row>
    <row r="244" spans="1:4" ht="12.75">
      <c r="A244" s="145">
        <v>5</v>
      </c>
      <c r="B244" s="146" t="s">
        <v>519</v>
      </c>
      <c r="C244" s="147">
        <v>2019</v>
      </c>
      <c r="D244" s="148">
        <v>867.15</v>
      </c>
    </row>
    <row r="245" spans="1:4" ht="12.75">
      <c r="A245" s="145">
        <v>6</v>
      </c>
      <c r="B245" s="146" t="s">
        <v>519</v>
      </c>
      <c r="C245" s="147">
        <v>2019</v>
      </c>
      <c r="D245" s="148">
        <v>867.15</v>
      </c>
    </row>
    <row r="246" spans="1:4" ht="12.75">
      <c r="A246" s="145">
        <v>7</v>
      </c>
      <c r="B246" s="146" t="s">
        <v>519</v>
      </c>
      <c r="C246" s="147">
        <v>2019</v>
      </c>
      <c r="D246" s="148">
        <v>867.15</v>
      </c>
    </row>
    <row r="247" spans="1:4" ht="12.75">
      <c r="A247" s="145">
        <v>8</v>
      </c>
      <c r="B247" s="146" t="s">
        <v>519</v>
      </c>
      <c r="C247" s="147">
        <v>2019</v>
      </c>
      <c r="D247" s="148">
        <v>867.15</v>
      </c>
    </row>
    <row r="248" spans="1:4" ht="12.75">
      <c r="A248" s="145">
        <v>9</v>
      </c>
      <c r="B248" s="146" t="s">
        <v>519</v>
      </c>
      <c r="C248" s="147">
        <v>2019</v>
      </c>
      <c r="D248" s="148">
        <v>867.15</v>
      </c>
    </row>
    <row r="249" spans="1:4" ht="12.75">
      <c r="A249" s="145">
        <v>10</v>
      </c>
      <c r="B249" s="146" t="s">
        <v>519</v>
      </c>
      <c r="C249" s="147">
        <v>2019</v>
      </c>
      <c r="D249" s="148">
        <v>867.15</v>
      </c>
    </row>
    <row r="250" spans="1:4" ht="12.75">
      <c r="A250" s="145">
        <v>11</v>
      </c>
      <c r="B250" s="146" t="s">
        <v>519</v>
      </c>
      <c r="C250" s="147">
        <v>2019</v>
      </c>
      <c r="D250" s="148">
        <v>867.15</v>
      </c>
    </row>
    <row r="251" spans="1:4" ht="12.75">
      <c r="A251" s="145">
        <v>12</v>
      </c>
      <c r="B251" s="146" t="s">
        <v>520</v>
      </c>
      <c r="C251" s="147">
        <v>2019</v>
      </c>
      <c r="D251" s="148">
        <v>2263.2</v>
      </c>
    </row>
    <row r="252" spans="1:4" ht="12.75">
      <c r="A252" s="145">
        <v>13</v>
      </c>
      <c r="B252" s="146" t="s">
        <v>520</v>
      </c>
      <c r="C252" s="147">
        <v>2019</v>
      </c>
      <c r="D252" s="148">
        <v>2263.2</v>
      </c>
    </row>
    <row r="253" spans="1:4" ht="12.75">
      <c r="A253" s="145">
        <v>14</v>
      </c>
      <c r="B253" s="146" t="s">
        <v>520</v>
      </c>
      <c r="C253" s="147">
        <v>2019</v>
      </c>
      <c r="D253" s="148">
        <v>2263.2</v>
      </c>
    </row>
    <row r="254" spans="1:4" ht="12.75">
      <c r="A254" s="145">
        <v>15</v>
      </c>
      <c r="B254" s="146" t="s">
        <v>521</v>
      </c>
      <c r="C254" s="147">
        <v>2020</v>
      </c>
      <c r="D254" s="148">
        <v>3990</v>
      </c>
    </row>
    <row r="255" spans="1:4" ht="12.75">
      <c r="A255" s="145">
        <v>16</v>
      </c>
      <c r="B255" s="146" t="s">
        <v>518</v>
      </c>
      <c r="C255" s="147">
        <v>2020</v>
      </c>
      <c r="D255" s="148">
        <v>3936</v>
      </c>
    </row>
    <row r="256" spans="1:4" ht="12.75">
      <c r="A256" s="145">
        <v>17</v>
      </c>
      <c r="B256" s="146" t="s">
        <v>522</v>
      </c>
      <c r="C256" s="147">
        <v>2020</v>
      </c>
      <c r="D256" s="148">
        <v>738</v>
      </c>
    </row>
    <row r="257" spans="1:4" ht="12.75">
      <c r="A257" s="145">
        <v>18</v>
      </c>
      <c r="B257" s="146" t="s">
        <v>523</v>
      </c>
      <c r="C257" s="147">
        <v>2020</v>
      </c>
      <c r="D257" s="148">
        <v>3259.5</v>
      </c>
    </row>
    <row r="258" spans="1:4" ht="12.75">
      <c r="A258" s="145">
        <v>19</v>
      </c>
      <c r="B258" s="146" t="s">
        <v>523</v>
      </c>
      <c r="C258" s="147">
        <v>2020</v>
      </c>
      <c r="D258" s="148">
        <v>3259.5</v>
      </c>
    </row>
    <row r="259" spans="1:4" ht="12.75">
      <c r="A259" s="145">
        <v>20</v>
      </c>
      <c r="B259" s="146" t="s">
        <v>523</v>
      </c>
      <c r="C259" s="147">
        <v>2020</v>
      </c>
      <c r="D259" s="148">
        <v>3259.5</v>
      </c>
    </row>
    <row r="260" spans="1:4" ht="12.75">
      <c r="A260" s="145">
        <v>21</v>
      </c>
      <c r="B260" s="146" t="s">
        <v>523</v>
      </c>
      <c r="C260" s="147">
        <v>2020</v>
      </c>
      <c r="D260" s="148">
        <v>3259.5</v>
      </c>
    </row>
    <row r="261" spans="1:4" ht="12.75">
      <c r="A261" s="145">
        <v>22</v>
      </c>
      <c r="B261" s="146" t="s">
        <v>524</v>
      </c>
      <c r="C261" s="147">
        <v>2020</v>
      </c>
      <c r="D261" s="148">
        <v>3504.27</v>
      </c>
    </row>
    <row r="262" spans="1:4" ht="12.75">
      <c r="A262" s="145">
        <v>23</v>
      </c>
      <c r="B262" s="146" t="s">
        <v>524</v>
      </c>
      <c r="C262" s="147">
        <v>2020</v>
      </c>
      <c r="D262" s="148">
        <v>3504.27</v>
      </c>
    </row>
    <row r="263" spans="1:4" ht="12.75">
      <c r="A263" s="145">
        <v>24</v>
      </c>
      <c r="B263" s="146" t="s">
        <v>524</v>
      </c>
      <c r="C263" s="147">
        <v>2020</v>
      </c>
      <c r="D263" s="148">
        <v>3504.27</v>
      </c>
    </row>
    <row r="264" spans="1:4" ht="12.75">
      <c r="A264" s="145">
        <v>25</v>
      </c>
      <c r="B264" s="146" t="s">
        <v>524</v>
      </c>
      <c r="C264" s="147">
        <v>2020</v>
      </c>
      <c r="D264" s="148">
        <v>3504.27</v>
      </c>
    </row>
    <row r="265" spans="1:4" ht="12.75">
      <c r="A265" s="145">
        <v>26</v>
      </c>
      <c r="B265" s="146" t="s">
        <v>524</v>
      </c>
      <c r="C265" s="147">
        <v>2020</v>
      </c>
      <c r="D265" s="148">
        <v>3504.27</v>
      </c>
    </row>
    <row r="266" spans="1:4" ht="12.75">
      <c r="A266" s="145">
        <v>27</v>
      </c>
      <c r="B266" s="146" t="s">
        <v>525</v>
      </c>
      <c r="C266" s="147">
        <v>2020</v>
      </c>
      <c r="D266" s="148">
        <v>817.95</v>
      </c>
    </row>
    <row r="267" spans="1:4" ht="12.75">
      <c r="A267" s="145">
        <v>28</v>
      </c>
      <c r="B267" s="146" t="s">
        <v>525</v>
      </c>
      <c r="C267" s="147">
        <v>2020</v>
      </c>
      <c r="D267" s="148">
        <v>817.95</v>
      </c>
    </row>
    <row r="268" spans="1:4" ht="12.75">
      <c r="A268" s="145">
        <v>29</v>
      </c>
      <c r="B268" s="146" t="s">
        <v>525</v>
      </c>
      <c r="C268" s="147">
        <v>2020</v>
      </c>
      <c r="D268" s="148">
        <v>817.95</v>
      </c>
    </row>
    <row r="269" spans="1:4" ht="12.75">
      <c r="A269" s="145">
        <v>30</v>
      </c>
      <c r="B269" s="146" t="s">
        <v>525</v>
      </c>
      <c r="C269" s="147">
        <v>2020</v>
      </c>
      <c r="D269" s="148">
        <v>817.95</v>
      </c>
    </row>
    <row r="270" spans="1:4" ht="12.75">
      <c r="A270" s="145">
        <v>31</v>
      </c>
      <c r="B270" s="146" t="s">
        <v>526</v>
      </c>
      <c r="C270" s="147">
        <v>2020</v>
      </c>
      <c r="D270" s="148">
        <v>3950</v>
      </c>
    </row>
    <row r="271" spans="1:4" ht="12.75">
      <c r="A271" s="145">
        <v>32</v>
      </c>
      <c r="B271" s="146" t="s">
        <v>527</v>
      </c>
      <c r="C271" s="147">
        <v>2020</v>
      </c>
      <c r="D271" s="148">
        <v>2779.19</v>
      </c>
    </row>
    <row r="272" spans="1:4" ht="12.75">
      <c r="A272" s="145">
        <v>33</v>
      </c>
      <c r="B272" s="146" t="s">
        <v>528</v>
      </c>
      <c r="C272" s="147">
        <v>2021</v>
      </c>
      <c r="D272" s="148">
        <v>3567</v>
      </c>
    </row>
    <row r="273" spans="1:4" ht="12.75">
      <c r="A273" s="145">
        <v>34</v>
      </c>
      <c r="B273" s="146" t="s">
        <v>528</v>
      </c>
      <c r="C273" s="147">
        <v>2021</v>
      </c>
      <c r="D273" s="148">
        <v>3567</v>
      </c>
    </row>
    <row r="274" spans="1:4" ht="12.75">
      <c r="A274" s="145">
        <v>35</v>
      </c>
      <c r="B274" s="146" t="s">
        <v>528</v>
      </c>
      <c r="C274" s="147">
        <v>2021</v>
      </c>
      <c r="D274" s="148">
        <v>3567</v>
      </c>
    </row>
    <row r="275" spans="1:4" ht="12.75">
      <c r="A275" s="145">
        <v>36</v>
      </c>
      <c r="B275" s="146" t="s">
        <v>528</v>
      </c>
      <c r="C275" s="147">
        <v>2021</v>
      </c>
      <c r="D275" s="148">
        <v>3567</v>
      </c>
    </row>
    <row r="276" spans="1:4" ht="12.75">
      <c r="A276" s="145">
        <v>37</v>
      </c>
      <c r="B276" s="146" t="s">
        <v>528</v>
      </c>
      <c r="C276" s="147">
        <v>2021</v>
      </c>
      <c r="D276" s="148">
        <v>3567</v>
      </c>
    </row>
    <row r="277" spans="1:4" ht="12.75">
      <c r="A277" s="145">
        <v>38</v>
      </c>
      <c r="B277" s="146" t="s">
        <v>528</v>
      </c>
      <c r="C277" s="147">
        <v>2021</v>
      </c>
      <c r="D277" s="148">
        <v>3567</v>
      </c>
    </row>
    <row r="278" spans="1:4" ht="12.75">
      <c r="A278" s="145">
        <v>39</v>
      </c>
      <c r="B278" s="146" t="s">
        <v>529</v>
      </c>
      <c r="C278" s="147">
        <v>2021</v>
      </c>
      <c r="D278" s="148">
        <v>21525</v>
      </c>
    </row>
    <row r="279" spans="1:4" ht="12.75">
      <c r="A279" s="145">
        <v>40</v>
      </c>
      <c r="B279" s="146" t="s">
        <v>525</v>
      </c>
      <c r="C279" s="147">
        <v>2021</v>
      </c>
      <c r="D279" s="148">
        <v>861</v>
      </c>
    </row>
    <row r="280" spans="1:4" ht="12.75">
      <c r="A280" s="145">
        <v>41</v>
      </c>
      <c r="B280" s="146" t="s">
        <v>525</v>
      </c>
      <c r="C280" s="147">
        <v>2021</v>
      </c>
      <c r="D280" s="148">
        <v>861</v>
      </c>
    </row>
    <row r="281" spans="1:4" ht="12.75">
      <c r="A281" s="145">
        <v>42</v>
      </c>
      <c r="B281" s="146" t="s">
        <v>525</v>
      </c>
      <c r="C281" s="147">
        <v>2021</v>
      </c>
      <c r="D281" s="148">
        <v>861</v>
      </c>
    </row>
    <row r="282" spans="1:4" ht="12.75">
      <c r="A282" s="145">
        <v>43</v>
      </c>
      <c r="B282" s="146" t="s">
        <v>525</v>
      </c>
      <c r="C282" s="147">
        <v>2021</v>
      </c>
      <c r="D282" s="148">
        <v>861</v>
      </c>
    </row>
    <row r="283" spans="1:4" ht="12.75">
      <c r="A283" s="145">
        <v>44</v>
      </c>
      <c r="B283" s="146" t="s">
        <v>525</v>
      </c>
      <c r="C283" s="147">
        <v>2021</v>
      </c>
      <c r="D283" s="148">
        <v>861</v>
      </c>
    </row>
    <row r="284" spans="1:4" ht="12.75">
      <c r="A284" s="145">
        <v>45</v>
      </c>
      <c r="B284" s="146" t="s">
        <v>525</v>
      </c>
      <c r="C284" s="147">
        <v>2021</v>
      </c>
      <c r="D284" s="148">
        <v>861</v>
      </c>
    </row>
    <row r="285" spans="1:4" ht="12.75">
      <c r="A285" s="145">
        <v>46</v>
      </c>
      <c r="B285" s="146" t="s">
        <v>525</v>
      </c>
      <c r="C285" s="147">
        <v>2021</v>
      </c>
      <c r="D285" s="148">
        <v>861</v>
      </c>
    </row>
    <row r="286" spans="1:4" ht="12.75">
      <c r="A286" s="145">
        <v>47</v>
      </c>
      <c r="B286" s="146" t="s">
        <v>530</v>
      </c>
      <c r="C286" s="147">
        <v>2022</v>
      </c>
      <c r="D286" s="148">
        <v>3911.4</v>
      </c>
    </row>
    <row r="287" spans="1:4" ht="12.75">
      <c r="A287" s="145">
        <v>48</v>
      </c>
      <c r="B287" s="146" t="s">
        <v>530</v>
      </c>
      <c r="C287" s="147">
        <v>2022</v>
      </c>
      <c r="D287" s="148">
        <v>3911.4</v>
      </c>
    </row>
    <row r="288" spans="1:4" ht="12.75">
      <c r="A288" s="145">
        <v>49</v>
      </c>
      <c r="B288" s="146" t="s">
        <v>530</v>
      </c>
      <c r="C288" s="147">
        <v>2022</v>
      </c>
      <c r="D288" s="148">
        <v>3911.4</v>
      </c>
    </row>
    <row r="289" spans="1:4" ht="12.75">
      <c r="A289" s="145">
        <v>50</v>
      </c>
      <c r="B289" s="146" t="s">
        <v>530</v>
      </c>
      <c r="C289" s="147">
        <v>2022</v>
      </c>
      <c r="D289" s="148">
        <v>3911.4</v>
      </c>
    </row>
    <row r="290" spans="1:4" ht="12.75">
      <c r="A290" s="145">
        <v>51</v>
      </c>
      <c r="B290" s="146" t="s">
        <v>530</v>
      </c>
      <c r="C290" s="147">
        <v>2022</v>
      </c>
      <c r="D290" s="148">
        <v>3911.4</v>
      </c>
    </row>
    <row r="291" spans="1:4" ht="12.75">
      <c r="A291" s="145">
        <v>52</v>
      </c>
      <c r="B291" s="146" t="s">
        <v>530</v>
      </c>
      <c r="C291" s="147">
        <v>2022</v>
      </c>
      <c r="D291" s="148">
        <v>3911.4</v>
      </c>
    </row>
    <row r="292" spans="1:4" ht="12.75">
      <c r="A292" s="145">
        <v>53</v>
      </c>
      <c r="B292" s="146" t="s">
        <v>530</v>
      </c>
      <c r="C292" s="147">
        <v>2022</v>
      </c>
      <c r="D292" s="148">
        <v>3911.4</v>
      </c>
    </row>
    <row r="293" spans="1:4" ht="12.75">
      <c r="A293" s="145">
        <v>54</v>
      </c>
      <c r="B293" s="146" t="s">
        <v>530</v>
      </c>
      <c r="C293" s="147">
        <v>2022</v>
      </c>
      <c r="D293" s="148">
        <v>3911.4</v>
      </c>
    </row>
    <row r="294" spans="1:4" ht="12.75">
      <c r="A294" s="145">
        <v>55</v>
      </c>
      <c r="B294" s="146" t="s">
        <v>531</v>
      </c>
      <c r="C294" s="147">
        <v>2022</v>
      </c>
      <c r="D294" s="148">
        <v>984</v>
      </c>
    </row>
    <row r="295" spans="1:4" ht="12.75">
      <c r="A295" s="145">
        <v>56</v>
      </c>
      <c r="B295" s="146" t="s">
        <v>531</v>
      </c>
      <c r="C295" s="147">
        <v>2022</v>
      </c>
      <c r="D295" s="148">
        <v>984</v>
      </c>
    </row>
    <row r="296" spans="1:4" ht="12.75">
      <c r="A296" s="145">
        <v>57</v>
      </c>
      <c r="B296" s="146" t="s">
        <v>531</v>
      </c>
      <c r="C296" s="147">
        <v>2022</v>
      </c>
      <c r="D296" s="148">
        <v>984</v>
      </c>
    </row>
    <row r="297" spans="1:4" ht="12.75">
      <c r="A297" s="145">
        <v>58</v>
      </c>
      <c r="B297" s="146" t="s">
        <v>531</v>
      </c>
      <c r="C297" s="147">
        <v>2022</v>
      </c>
      <c r="D297" s="148">
        <v>984</v>
      </c>
    </row>
    <row r="298" spans="1:4" ht="12.75">
      <c r="A298" s="145">
        <v>59</v>
      </c>
      <c r="B298" s="146" t="s">
        <v>531</v>
      </c>
      <c r="C298" s="147">
        <v>2022</v>
      </c>
      <c r="D298" s="148">
        <v>984</v>
      </c>
    </row>
    <row r="299" spans="1:4" ht="12.75">
      <c r="A299" s="145">
        <v>60</v>
      </c>
      <c r="B299" s="146" t="s">
        <v>531</v>
      </c>
      <c r="C299" s="147">
        <v>2022</v>
      </c>
      <c r="D299" s="148">
        <v>984</v>
      </c>
    </row>
    <row r="300" spans="1:4" ht="12.75">
      <c r="A300" s="145">
        <v>61</v>
      </c>
      <c r="B300" s="146" t="s">
        <v>531</v>
      </c>
      <c r="C300" s="147">
        <v>2022</v>
      </c>
      <c r="D300" s="148">
        <v>984</v>
      </c>
    </row>
    <row r="301" spans="1:4" ht="12.75">
      <c r="A301" s="145">
        <v>62</v>
      </c>
      <c r="B301" s="146" t="s">
        <v>531</v>
      </c>
      <c r="C301" s="147">
        <v>2022</v>
      </c>
      <c r="D301" s="148">
        <v>984</v>
      </c>
    </row>
    <row r="302" spans="1:4" ht="12.75">
      <c r="A302" s="145">
        <v>63</v>
      </c>
      <c r="B302" s="146" t="s">
        <v>532</v>
      </c>
      <c r="C302" s="147">
        <v>2022</v>
      </c>
      <c r="D302" s="148">
        <v>5350.5</v>
      </c>
    </row>
    <row r="303" spans="1:4" ht="12.75">
      <c r="A303" s="145">
        <v>64</v>
      </c>
      <c r="B303" s="146" t="s">
        <v>532</v>
      </c>
      <c r="C303" s="147">
        <v>2022</v>
      </c>
      <c r="D303" s="148">
        <v>5350.5</v>
      </c>
    </row>
    <row r="304" spans="1:4" ht="12.75">
      <c r="A304" s="145">
        <v>65</v>
      </c>
      <c r="B304" s="146" t="s">
        <v>526</v>
      </c>
      <c r="C304" s="147">
        <v>2022</v>
      </c>
      <c r="D304" s="148">
        <v>3936</v>
      </c>
    </row>
    <row r="305" spans="1:4" ht="12.75">
      <c r="A305" s="145">
        <v>66</v>
      </c>
      <c r="B305" s="146" t="s">
        <v>533</v>
      </c>
      <c r="C305" s="147">
        <v>2022</v>
      </c>
      <c r="D305" s="148">
        <v>5750</v>
      </c>
    </row>
    <row r="306" spans="1:4" ht="12.75">
      <c r="A306" s="145"/>
      <c r="B306" s="149" t="s">
        <v>139</v>
      </c>
      <c r="C306" s="145"/>
      <c r="D306" s="150">
        <f>SUM(D240:D305)</f>
        <v>216909.98999999996</v>
      </c>
    </row>
    <row r="307" spans="1:4" ht="12.75" customHeight="1">
      <c r="A307" s="270" t="s">
        <v>430</v>
      </c>
      <c r="B307" s="270"/>
      <c r="C307" s="270"/>
      <c r="D307" s="270"/>
    </row>
    <row r="308" spans="1:4" ht="26.25">
      <c r="A308" s="143" t="s">
        <v>403</v>
      </c>
      <c r="B308" s="143" t="s">
        <v>404</v>
      </c>
      <c r="C308" s="143" t="s">
        <v>405</v>
      </c>
      <c r="D308" s="144" t="s">
        <v>406</v>
      </c>
    </row>
    <row r="309" spans="1:4" ht="12.75">
      <c r="A309" s="145">
        <v>1</v>
      </c>
      <c r="B309" s="146" t="s">
        <v>534</v>
      </c>
      <c r="C309" s="147">
        <v>2020</v>
      </c>
      <c r="D309" s="148">
        <v>3813</v>
      </c>
    </row>
    <row r="310" spans="1:4" ht="12.75">
      <c r="A310" s="145">
        <v>2</v>
      </c>
      <c r="B310" s="146" t="s">
        <v>535</v>
      </c>
      <c r="C310" s="147">
        <v>2020</v>
      </c>
      <c r="D310" s="148">
        <v>4034.4</v>
      </c>
    </row>
    <row r="311" spans="1:4" ht="12.75">
      <c r="A311" s="145">
        <v>3</v>
      </c>
      <c r="B311" s="146" t="s">
        <v>536</v>
      </c>
      <c r="C311" s="147">
        <v>2022</v>
      </c>
      <c r="D311" s="148">
        <v>4428</v>
      </c>
    </row>
    <row r="312" spans="1:4" ht="12.75">
      <c r="A312" s="145">
        <v>4</v>
      </c>
      <c r="B312" s="146" t="s">
        <v>536</v>
      </c>
      <c r="C312" s="147">
        <v>2022</v>
      </c>
      <c r="D312" s="148">
        <v>4428</v>
      </c>
    </row>
    <row r="313" spans="1:4" ht="12.75">
      <c r="A313" s="145"/>
      <c r="B313" s="149" t="s">
        <v>139</v>
      </c>
      <c r="C313" s="145"/>
      <c r="D313" s="150">
        <f>SUM(D309:D312)</f>
        <v>16703.4</v>
      </c>
    </row>
    <row r="314" spans="1:4" ht="12.75">
      <c r="A314" s="271"/>
      <c r="B314" s="271"/>
      <c r="C314" s="271"/>
      <c r="D314" s="271"/>
    </row>
    <row r="315" spans="1:4" ht="12.75" customHeight="1">
      <c r="A315" s="269" t="s">
        <v>249</v>
      </c>
      <c r="B315" s="269"/>
      <c r="C315" s="269"/>
      <c r="D315" s="269"/>
    </row>
    <row r="316" spans="1:4" ht="12.75" customHeight="1">
      <c r="A316" s="270" t="s">
        <v>402</v>
      </c>
      <c r="B316" s="270"/>
      <c r="C316" s="270"/>
      <c r="D316" s="270"/>
    </row>
    <row r="317" spans="1:4" ht="26.25">
      <c r="A317" s="143" t="s">
        <v>403</v>
      </c>
      <c r="B317" s="143" t="s">
        <v>404</v>
      </c>
      <c r="C317" s="143" t="s">
        <v>405</v>
      </c>
      <c r="D317" s="144" t="s">
        <v>406</v>
      </c>
    </row>
    <row r="318" spans="1:4" ht="12.75">
      <c r="A318" s="145">
        <v>1</v>
      </c>
      <c r="B318" s="146" t="s">
        <v>537</v>
      </c>
      <c r="C318" s="147">
        <v>2020</v>
      </c>
      <c r="D318" s="148">
        <v>499</v>
      </c>
    </row>
    <row r="319" spans="1:4" ht="12.75">
      <c r="A319" s="145">
        <v>2</v>
      </c>
      <c r="B319" s="146" t="s">
        <v>538</v>
      </c>
      <c r="C319" s="147">
        <v>2020</v>
      </c>
      <c r="D319" s="148">
        <v>2150.01</v>
      </c>
    </row>
    <row r="320" spans="1:4" ht="12.75">
      <c r="A320" s="145">
        <v>3</v>
      </c>
      <c r="B320" s="146" t="s">
        <v>538</v>
      </c>
      <c r="C320" s="147">
        <v>2020</v>
      </c>
      <c r="D320" s="148">
        <v>2150</v>
      </c>
    </row>
    <row r="321" spans="1:4" ht="12.75">
      <c r="A321" s="145">
        <v>4</v>
      </c>
      <c r="B321" s="146" t="s">
        <v>539</v>
      </c>
      <c r="C321" s="147">
        <v>2020</v>
      </c>
      <c r="D321" s="148">
        <v>599.99</v>
      </c>
    </row>
    <row r="322" spans="1:4" ht="12.75">
      <c r="A322" s="145">
        <v>5</v>
      </c>
      <c r="B322" s="146" t="s">
        <v>539</v>
      </c>
      <c r="C322" s="147">
        <v>2020</v>
      </c>
      <c r="D322" s="148">
        <v>600</v>
      </c>
    </row>
    <row r="323" spans="1:4" ht="12.75">
      <c r="A323" s="145">
        <v>6</v>
      </c>
      <c r="B323" s="146" t="s">
        <v>537</v>
      </c>
      <c r="C323" s="147">
        <v>2023</v>
      </c>
      <c r="D323" s="148">
        <v>780</v>
      </c>
    </row>
    <row r="324" spans="1:4" ht="12.75">
      <c r="A324" s="145">
        <v>7</v>
      </c>
      <c r="B324" s="146" t="s">
        <v>540</v>
      </c>
      <c r="C324" s="147">
        <v>2023</v>
      </c>
      <c r="D324" s="148">
        <v>5500</v>
      </c>
    </row>
    <row r="325" spans="1:4" ht="12.75">
      <c r="A325" s="145"/>
      <c r="B325" s="149" t="s">
        <v>139</v>
      </c>
      <c r="C325" s="145"/>
      <c r="D325" s="150">
        <f>SUM(D318:D324)</f>
        <v>12279</v>
      </c>
    </row>
    <row r="326" spans="1:4" ht="12.75" customHeight="1">
      <c r="A326" s="270" t="s">
        <v>430</v>
      </c>
      <c r="B326" s="270"/>
      <c r="C326" s="270"/>
      <c r="D326" s="270"/>
    </row>
    <row r="327" spans="1:4" ht="26.25">
      <c r="A327" s="143" t="s">
        <v>403</v>
      </c>
      <c r="B327" s="143" t="s">
        <v>404</v>
      </c>
      <c r="C327" s="143" t="s">
        <v>405</v>
      </c>
      <c r="D327" s="144" t="s">
        <v>406</v>
      </c>
    </row>
    <row r="328" spans="1:4" ht="12.75">
      <c r="A328" s="145">
        <v>1</v>
      </c>
      <c r="B328" s="146" t="s">
        <v>541</v>
      </c>
      <c r="C328" s="147">
        <v>2019</v>
      </c>
      <c r="D328" s="148">
        <v>4849</v>
      </c>
    </row>
    <row r="329" spans="1:4" ht="12.75">
      <c r="A329" s="145"/>
      <c r="B329" s="149" t="s">
        <v>139</v>
      </c>
      <c r="C329" s="145"/>
      <c r="D329" s="150">
        <f>SUM(D328:D328)</f>
        <v>4849</v>
      </c>
    </row>
    <row r="330" spans="1:4" ht="12.75" customHeight="1">
      <c r="A330" s="270" t="s">
        <v>438</v>
      </c>
      <c r="B330" s="270"/>
      <c r="C330" s="270"/>
      <c r="D330" s="270"/>
    </row>
    <row r="331" spans="1:4" ht="26.25">
      <c r="A331" s="143" t="s">
        <v>403</v>
      </c>
      <c r="B331" s="143" t="s">
        <v>404</v>
      </c>
      <c r="C331" s="143" t="s">
        <v>405</v>
      </c>
      <c r="D331" s="144" t="s">
        <v>406</v>
      </c>
    </row>
    <row r="332" spans="1:4" ht="12.75">
      <c r="A332" s="145">
        <v>1</v>
      </c>
      <c r="B332" s="146" t="s">
        <v>542</v>
      </c>
      <c r="C332" s="147">
        <v>2022</v>
      </c>
      <c r="D332" s="148">
        <v>2395</v>
      </c>
    </row>
    <row r="333" spans="1:4" ht="12.75">
      <c r="A333" s="145"/>
      <c r="B333" s="149" t="s">
        <v>139</v>
      </c>
      <c r="C333" s="145"/>
      <c r="D333" s="150">
        <f>SUM(D332:D332)</f>
        <v>2395</v>
      </c>
    </row>
    <row r="334" spans="1:4" ht="12.75">
      <c r="A334" s="271"/>
      <c r="B334" s="271"/>
      <c r="C334" s="271"/>
      <c r="D334" s="271"/>
    </row>
    <row r="335" spans="1:4" ht="12.75" customHeight="1">
      <c r="A335" s="269" t="s">
        <v>277</v>
      </c>
      <c r="B335" s="269"/>
      <c r="C335" s="269"/>
      <c r="D335" s="269"/>
    </row>
    <row r="336" spans="1:4" ht="12.75" customHeight="1">
      <c r="A336" s="270" t="s">
        <v>402</v>
      </c>
      <c r="B336" s="270"/>
      <c r="C336" s="270"/>
      <c r="D336" s="270"/>
    </row>
    <row r="337" spans="1:4" ht="26.25">
      <c r="A337" s="143" t="s">
        <v>403</v>
      </c>
      <c r="B337" s="143" t="s">
        <v>404</v>
      </c>
      <c r="C337" s="143" t="s">
        <v>405</v>
      </c>
      <c r="D337" s="144" t="s">
        <v>406</v>
      </c>
    </row>
    <row r="338" spans="1:4" ht="12.75">
      <c r="A338" s="145">
        <v>1</v>
      </c>
      <c r="B338" s="146" t="s">
        <v>543</v>
      </c>
      <c r="C338" s="147">
        <v>2023</v>
      </c>
      <c r="D338" s="148">
        <v>2799</v>
      </c>
    </row>
    <row r="339" spans="1:4" ht="12.75">
      <c r="A339" s="145">
        <v>2</v>
      </c>
      <c r="B339" s="146" t="s">
        <v>544</v>
      </c>
      <c r="C339" s="147">
        <v>2023</v>
      </c>
      <c r="D339" s="148">
        <v>2600</v>
      </c>
    </row>
    <row r="340" spans="1:4" ht="12.75">
      <c r="A340" s="145">
        <v>3</v>
      </c>
      <c r="B340" s="146" t="s">
        <v>408</v>
      </c>
      <c r="C340" s="147">
        <v>2020</v>
      </c>
      <c r="D340" s="148">
        <v>760.88</v>
      </c>
    </row>
    <row r="341" spans="1:4" ht="12.75">
      <c r="A341" s="145">
        <v>4</v>
      </c>
      <c r="B341" s="146" t="s">
        <v>408</v>
      </c>
      <c r="C341" s="147">
        <v>2022</v>
      </c>
      <c r="D341" s="148">
        <v>952.07</v>
      </c>
    </row>
    <row r="342" spans="1:4" ht="12.75">
      <c r="A342" s="145">
        <v>5</v>
      </c>
      <c r="B342" s="146" t="s">
        <v>408</v>
      </c>
      <c r="C342" s="147">
        <v>2021</v>
      </c>
      <c r="D342" s="148">
        <v>952.07</v>
      </c>
    </row>
    <row r="343" spans="1:4" ht="12.75">
      <c r="A343" s="145">
        <v>6</v>
      </c>
      <c r="B343" s="146" t="s">
        <v>545</v>
      </c>
      <c r="C343" s="147">
        <v>2020</v>
      </c>
      <c r="D343" s="148">
        <v>3900</v>
      </c>
    </row>
    <row r="344" spans="1:4" ht="12.75">
      <c r="A344" s="145">
        <v>7</v>
      </c>
      <c r="B344" s="146" t="s">
        <v>510</v>
      </c>
      <c r="C344" s="147">
        <v>2020</v>
      </c>
      <c r="D344" s="148">
        <v>300</v>
      </c>
    </row>
    <row r="345" spans="1:4" ht="12.75">
      <c r="A345" s="145">
        <v>8</v>
      </c>
      <c r="B345" s="146" t="s">
        <v>546</v>
      </c>
      <c r="C345" s="147">
        <v>2020</v>
      </c>
      <c r="D345" s="148">
        <v>450</v>
      </c>
    </row>
    <row r="346" spans="1:4" ht="12.75">
      <c r="A346" s="145">
        <v>9</v>
      </c>
      <c r="B346" s="146" t="s">
        <v>546</v>
      </c>
      <c r="C346" s="147">
        <v>2020</v>
      </c>
      <c r="D346" s="148">
        <v>450</v>
      </c>
    </row>
    <row r="347" spans="1:4" ht="12.75">
      <c r="A347" s="145">
        <v>10</v>
      </c>
      <c r="B347" s="146" t="s">
        <v>547</v>
      </c>
      <c r="C347" s="147">
        <v>2020</v>
      </c>
      <c r="D347" s="148">
        <v>60</v>
      </c>
    </row>
    <row r="348" spans="1:4" ht="12.75">
      <c r="A348" s="145">
        <v>11</v>
      </c>
      <c r="B348" s="146" t="s">
        <v>546</v>
      </c>
      <c r="C348" s="147">
        <v>2020</v>
      </c>
      <c r="D348" s="148">
        <v>480</v>
      </c>
    </row>
    <row r="349" spans="1:4" ht="12.75">
      <c r="A349" s="145">
        <v>12</v>
      </c>
      <c r="B349" s="146" t="s">
        <v>546</v>
      </c>
      <c r="C349" s="147">
        <v>2020</v>
      </c>
      <c r="D349" s="148">
        <v>480</v>
      </c>
    </row>
    <row r="350" spans="1:4" ht="12.75">
      <c r="A350" s="145">
        <v>13</v>
      </c>
      <c r="B350" s="146" t="s">
        <v>548</v>
      </c>
      <c r="C350" s="147">
        <v>2021</v>
      </c>
      <c r="D350" s="148">
        <v>70</v>
      </c>
    </row>
    <row r="351" spans="1:4" ht="12.75">
      <c r="A351" s="145">
        <v>14</v>
      </c>
      <c r="B351" s="146" t="s">
        <v>549</v>
      </c>
      <c r="C351" s="147">
        <v>2020</v>
      </c>
      <c r="D351" s="148">
        <v>119</v>
      </c>
    </row>
    <row r="352" spans="1:4" ht="12.75">
      <c r="A352" s="145">
        <v>15</v>
      </c>
      <c r="B352" s="146" t="s">
        <v>546</v>
      </c>
      <c r="C352" s="147">
        <v>2022</v>
      </c>
      <c r="D352" s="148">
        <v>499</v>
      </c>
    </row>
    <row r="353" spans="1:4" ht="12.75">
      <c r="A353" s="145">
        <v>16</v>
      </c>
      <c r="B353" s="146" t="s">
        <v>546</v>
      </c>
      <c r="C353" s="147">
        <v>2022</v>
      </c>
      <c r="D353" s="148">
        <v>499</v>
      </c>
    </row>
    <row r="354" spans="1:4" ht="12.75">
      <c r="A354" s="145">
        <v>17</v>
      </c>
      <c r="B354" s="146" t="s">
        <v>550</v>
      </c>
      <c r="C354" s="147">
        <v>2020</v>
      </c>
      <c r="D354" s="148">
        <v>430</v>
      </c>
    </row>
    <row r="355" spans="1:4" ht="12.75">
      <c r="A355" s="145">
        <v>18</v>
      </c>
      <c r="B355" s="146" t="s">
        <v>550</v>
      </c>
      <c r="C355" s="147">
        <v>2020</v>
      </c>
      <c r="D355" s="148">
        <v>430</v>
      </c>
    </row>
    <row r="356" spans="1:4" ht="12.75">
      <c r="A356" s="145">
        <v>19</v>
      </c>
      <c r="B356" s="146" t="s">
        <v>550</v>
      </c>
      <c r="C356" s="147">
        <v>2020</v>
      </c>
      <c r="D356" s="148">
        <v>430</v>
      </c>
    </row>
    <row r="357" spans="1:4" ht="12.75">
      <c r="A357" s="145"/>
      <c r="B357" s="149" t="s">
        <v>139</v>
      </c>
      <c r="C357" s="145"/>
      <c r="D357" s="150">
        <f>SUM(D338:D356)</f>
        <v>16661.02</v>
      </c>
    </row>
    <row r="358" spans="1:4" ht="12.75" customHeight="1">
      <c r="A358" s="270" t="s">
        <v>430</v>
      </c>
      <c r="B358" s="270"/>
      <c r="C358" s="270"/>
      <c r="D358" s="270"/>
    </row>
    <row r="359" spans="1:4" ht="26.25">
      <c r="A359" s="143" t="s">
        <v>403</v>
      </c>
      <c r="B359" s="143" t="s">
        <v>404</v>
      </c>
      <c r="C359" s="143" t="s">
        <v>405</v>
      </c>
      <c r="D359" s="144" t="s">
        <v>406</v>
      </c>
    </row>
    <row r="360" spans="1:4" ht="12.75">
      <c r="A360" s="145">
        <v>1</v>
      </c>
      <c r="B360" s="146" t="s">
        <v>512</v>
      </c>
      <c r="C360" s="147">
        <v>2020</v>
      </c>
      <c r="D360" s="148">
        <v>2494.5</v>
      </c>
    </row>
    <row r="361" spans="1:4" ht="12.75">
      <c r="A361" s="145">
        <v>2</v>
      </c>
      <c r="B361" s="146" t="s">
        <v>475</v>
      </c>
      <c r="C361" s="147">
        <v>2020</v>
      </c>
      <c r="D361" s="148">
        <v>2900</v>
      </c>
    </row>
    <row r="362" spans="1:4" ht="12.75">
      <c r="A362" s="145">
        <v>3</v>
      </c>
      <c r="B362" s="146" t="s">
        <v>551</v>
      </c>
      <c r="C362" s="147">
        <v>2019</v>
      </c>
      <c r="D362" s="148">
        <v>159.99</v>
      </c>
    </row>
    <row r="363" spans="1:4" ht="12.75">
      <c r="A363" s="145">
        <v>4</v>
      </c>
      <c r="B363" s="146" t="s">
        <v>551</v>
      </c>
      <c r="C363" s="147">
        <v>2020</v>
      </c>
      <c r="D363" s="148">
        <v>119</v>
      </c>
    </row>
    <row r="364" spans="1:4" ht="12.75">
      <c r="A364" s="145">
        <v>5</v>
      </c>
      <c r="B364" s="146" t="s">
        <v>552</v>
      </c>
      <c r="C364" s="147">
        <v>2019</v>
      </c>
      <c r="D364" s="148">
        <v>210</v>
      </c>
    </row>
    <row r="365" spans="1:4" ht="12.75">
      <c r="A365" s="145">
        <v>6</v>
      </c>
      <c r="B365" s="146" t="s">
        <v>553</v>
      </c>
      <c r="C365" s="147">
        <v>2020</v>
      </c>
      <c r="D365" s="148">
        <v>320</v>
      </c>
    </row>
    <row r="366" spans="1:4" ht="12.75">
      <c r="A366" s="145">
        <v>7</v>
      </c>
      <c r="B366" s="146" t="s">
        <v>554</v>
      </c>
      <c r="C366" s="147">
        <v>2020</v>
      </c>
      <c r="D366" s="148">
        <v>2494.5</v>
      </c>
    </row>
    <row r="367" spans="1:4" ht="12.75">
      <c r="A367" s="145">
        <v>8</v>
      </c>
      <c r="B367" s="146" t="s">
        <v>555</v>
      </c>
      <c r="C367" s="147">
        <v>2023</v>
      </c>
      <c r="D367" s="148">
        <v>149</v>
      </c>
    </row>
    <row r="368" spans="1:4" ht="12.75">
      <c r="A368" s="145"/>
      <c r="B368" s="149" t="s">
        <v>139</v>
      </c>
      <c r="C368" s="145"/>
      <c r="D368" s="150">
        <f>SUM(D360:D367)</f>
        <v>8846.99</v>
      </c>
    </row>
    <row r="369" spans="1:4" ht="12.75">
      <c r="A369" s="271"/>
      <c r="B369" s="271"/>
      <c r="C369" s="271"/>
      <c r="D369" s="271"/>
    </row>
    <row r="370" spans="1:4" ht="12.75" customHeight="1">
      <c r="A370" s="269" t="s">
        <v>278</v>
      </c>
      <c r="B370" s="269"/>
      <c r="C370" s="269"/>
      <c r="D370" s="269"/>
    </row>
    <row r="371" spans="1:4" ht="12.75" customHeight="1">
      <c r="A371" s="270" t="s">
        <v>402</v>
      </c>
      <c r="B371" s="270"/>
      <c r="C371" s="270"/>
      <c r="D371" s="270"/>
    </row>
    <row r="372" spans="1:4" ht="26.25">
      <c r="A372" s="143" t="s">
        <v>403</v>
      </c>
      <c r="B372" s="143" t="s">
        <v>404</v>
      </c>
      <c r="C372" s="143" t="s">
        <v>405</v>
      </c>
      <c r="D372" s="144" t="s">
        <v>406</v>
      </c>
    </row>
    <row r="373" spans="1:4" ht="12.75">
      <c r="A373" s="145">
        <v>1</v>
      </c>
      <c r="B373" s="146" t="s">
        <v>556</v>
      </c>
      <c r="C373" s="147">
        <v>2020</v>
      </c>
      <c r="D373" s="148">
        <v>1365.12</v>
      </c>
    </row>
    <row r="374" spans="1:4" ht="12.75">
      <c r="A374" s="145">
        <v>2</v>
      </c>
      <c r="B374" s="146" t="s">
        <v>556</v>
      </c>
      <c r="C374" s="147">
        <v>2021</v>
      </c>
      <c r="D374" s="148">
        <v>1365.12</v>
      </c>
    </row>
    <row r="375" spans="1:4" ht="12.75">
      <c r="A375" s="145">
        <v>3</v>
      </c>
      <c r="B375" s="146" t="s">
        <v>556</v>
      </c>
      <c r="C375" s="147">
        <v>2022</v>
      </c>
      <c r="D375" s="148">
        <v>1365.12</v>
      </c>
    </row>
    <row r="376" spans="1:4" ht="12.75">
      <c r="A376" s="145"/>
      <c r="B376" s="149" t="s">
        <v>139</v>
      </c>
      <c r="C376" s="145"/>
      <c r="D376" s="150">
        <f>SUM(D373:D375)</f>
        <v>4095.3599999999997</v>
      </c>
    </row>
    <row r="377" spans="1:4" ht="12.75" customHeight="1">
      <c r="A377" s="270" t="s">
        <v>430</v>
      </c>
      <c r="B377" s="270"/>
      <c r="C377" s="270"/>
      <c r="D377" s="270"/>
    </row>
    <row r="378" spans="1:4" ht="26.25">
      <c r="A378" s="143" t="s">
        <v>403</v>
      </c>
      <c r="B378" s="143" t="s">
        <v>404</v>
      </c>
      <c r="C378" s="143" t="s">
        <v>405</v>
      </c>
      <c r="D378" s="144" t="s">
        <v>406</v>
      </c>
    </row>
    <row r="379" spans="1:4" ht="12.75">
      <c r="A379" s="145">
        <v>1</v>
      </c>
      <c r="B379" s="146" t="s">
        <v>557</v>
      </c>
      <c r="C379" s="147">
        <v>2020</v>
      </c>
      <c r="D379" s="148">
        <v>6048</v>
      </c>
    </row>
    <row r="380" spans="1:4" ht="12.75">
      <c r="A380" s="145">
        <v>2</v>
      </c>
      <c r="B380" s="146" t="s">
        <v>557</v>
      </c>
      <c r="C380" s="147">
        <v>2020</v>
      </c>
      <c r="D380" s="148">
        <v>4248</v>
      </c>
    </row>
    <row r="381" spans="1:4" ht="12.75">
      <c r="A381" s="145"/>
      <c r="B381" s="149" t="s">
        <v>139</v>
      </c>
      <c r="C381" s="145"/>
      <c r="D381" s="150">
        <f>SUM(D379:D380)</f>
        <v>10296</v>
      </c>
    </row>
    <row r="382" spans="1:4" ht="12.75">
      <c r="A382" s="271"/>
      <c r="B382" s="271"/>
      <c r="C382" s="271"/>
      <c r="D382" s="271"/>
    </row>
    <row r="383" spans="1:4" ht="12.75" customHeight="1">
      <c r="A383" s="269" t="s">
        <v>303</v>
      </c>
      <c r="B383" s="269"/>
      <c r="C383" s="269"/>
      <c r="D383" s="269"/>
    </row>
    <row r="384" spans="1:4" ht="12.75" customHeight="1">
      <c r="A384" s="270" t="s">
        <v>402</v>
      </c>
      <c r="B384" s="270"/>
      <c r="C384" s="270"/>
      <c r="D384" s="270"/>
    </row>
    <row r="385" spans="1:4" ht="26.25">
      <c r="A385" s="143" t="s">
        <v>403</v>
      </c>
      <c r="B385" s="143" t="s">
        <v>404</v>
      </c>
      <c r="C385" s="143" t="s">
        <v>405</v>
      </c>
      <c r="D385" s="144" t="s">
        <v>406</v>
      </c>
    </row>
    <row r="386" spans="1:4" s="155" customFormat="1" ht="12.75">
      <c r="A386" s="151">
        <v>1</v>
      </c>
      <c r="B386" s="152" t="s">
        <v>558</v>
      </c>
      <c r="C386" s="153">
        <v>2019</v>
      </c>
      <c r="D386" s="154">
        <v>799.5</v>
      </c>
    </row>
    <row r="387" spans="1:4" s="155" customFormat="1" ht="12.75">
      <c r="A387" s="151">
        <v>2</v>
      </c>
      <c r="B387" s="152" t="s">
        <v>559</v>
      </c>
      <c r="C387" s="153">
        <v>2019</v>
      </c>
      <c r="D387" s="154">
        <v>19960</v>
      </c>
    </row>
    <row r="388" spans="1:4" s="155" customFormat="1" ht="12.75">
      <c r="A388" s="151">
        <v>3</v>
      </c>
      <c r="B388" s="152" t="s">
        <v>560</v>
      </c>
      <c r="C388" s="153">
        <v>2019</v>
      </c>
      <c r="D388" s="154">
        <v>4216.26</v>
      </c>
    </row>
    <row r="389" spans="1:4" s="155" customFormat="1" ht="12.75">
      <c r="A389" s="151">
        <v>4</v>
      </c>
      <c r="B389" s="152" t="s">
        <v>561</v>
      </c>
      <c r="C389" s="153">
        <v>2019</v>
      </c>
      <c r="D389" s="154">
        <v>1674.8</v>
      </c>
    </row>
    <row r="390" spans="1:4" s="155" customFormat="1" ht="12.75">
      <c r="A390" s="151">
        <v>5</v>
      </c>
      <c r="B390" s="152" t="s">
        <v>562</v>
      </c>
      <c r="C390" s="153">
        <v>2019</v>
      </c>
      <c r="D390" s="154">
        <v>3120</v>
      </c>
    </row>
    <row r="391" spans="1:4" s="155" customFormat="1" ht="12.75">
      <c r="A391" s="151">
        <v>6</v>
      </c>
      <c r="B391" s="152" t="s">
        <v>563</v>
      </c>
      <c r="C391" s="153">
        <v>2019</v>
      </c>
      <c r="D391" s="154">
        <v>1590</v>
      </c>
    </row>
    <row r="392" spans="1:4" s="155" customFormat="1" ht="12.75">
      <c r="A392" s="151">
        <v>7</v>
      </c>
      <c r="B392" s="152" t="s">
        <v>564</v>
      </c>
      <c r="C392" s="153">
        <v>2019</v>
      </c>
      <c r="D392" s="154">
        <v>3136.5</v>
      </c>
    </row>
    <row r="393" spans="1:4" s="155" customFormat="1" ht="12.75">
      <c r="A393" s="151">
        <v>8</v>
      </c>
      <c r="B393" s="152" t="s">
        <v>565</v>
      </c>
      <c r="C393" s="153">
        <v>2019</v>
      </c>
      <c r="D393" s="154">
        <v>97.56</v>
      </c>
    </row>
    <row r="394" spans="1:4" s="155" customFormat="1" ht="12.75">
      <c r="A394" s="151">
        <v>9</v>
      </c>
      <c r="B394" s="152" t="s">
        <v>566</v>
      </c>
      <c r="C394" s="153">
        <v>2019</v>
      </c>
      <c r="D394" s="154">
        <v>390.24</v>
      </c>
    </row>
    <row r="395" spans="1:4" s="155" customFormat="1" ht="12.75">
      <c r="A395" s="151">
        <v>10</v>
      </c>
      <c r="B395" s="152" t="s">
        <v>567</v>
      </c>
      <c r="C395" s="153">
        <v>2019</v>
      </c>
      <c r="D395" s="154">
        <v>162.6</v>
      </c>
    </row>
    <row r="396" spans="1:4" s="155" customFormat="1" ht="12.75">
      <c r="A396" s="151">
        <v>11</v>
      </c>
      <c r="B396" s="152" t="s">
        <v>568</v>
      </c>
      <c r="C396" s="153">
        <v>2020</v>
      </c>
      <c r="D396" s="154">
        <v>700</v>
      </c>
    </row>
    <row r="397" spans="1:4" s="155" customFormat="1" ht="12.75">
      <c r="A397" s="151">
        <v>12</v>
      </c>
      <c r="B397" s="152" t="s">
        <v>569</v>
      </c>
      <c r="C397" s="153">
        <v>2019</v>
      </c>
      <c r="D397" s="154">
        <v>3490</v>
      </c>
    </row>
    <row r="398" spans="1:4" s="155" customFormat="1" ht="12.75">
      <c r="A398" s="151">
        <v>13</v>
      </c>
      <c r="B398" s="152" t="s">
        <v>570</v>
      </c>
      <c r="C398" s="153">
        <v>2020</v>
      </c>
      <c r="D398" s="154">
        <v>1300</v>
      </c>
    </row>
    <row r="399" spans="1:4" s="155" customFormat="1" ht="12.75">
      <c r="A399" s="151">
        <v>14</v>
      </c>
      <c r="B399" s="152" t="s">
        <v>408</v>
      </c>
      <c r="C399" s="153">
        <v>2020</v>
      </c>
      <c r="D399" s="154">
        <v>620</v>
      </c>
    </row>
    <row r="400" spans="1:4" s="155" customFormat="1" ht="12.75">
      <c r="A400" s="151">
        <v>15</v>
      </c>
      <c r="B400" s="152" t="s">
        <v>571</v>
      </c>
      <c r="C400" s="153">
        <v>2019</v>
      </c>
      <c r="D400" s="154">
        <v>6219</v>
      </c>
    </row>
    <row r="401" spans="1:4" s="155" customFormat="1" ht="12.75">
      <c r="A401" s="151">
        <v>16</v>
      </c>
      <c r="B401" s="152" t="s">
        <v>572</v>
      </c>
      <c r="C401" s="153">
        <v>2020</v>
      </c>
      <c r="D401" s="154">
        <v>19032</v>
      </c>
    </row>
    <row r="402" spans="1:4" s="155" customFormat="1" ht="12.75">
      <c r="A402" s="151">
        <v>17</v>
      </c>
      <c r="B402" s="152" t="s">
        <v>573</v>
      </c>
      <c r="C402" s="153">
        <v>2020</v>
      </c>
      <c r="D402" s="154">
        <v>23350.27</v>
      </c>
    </row>
    <row r="403" spans="1:4" s="155" customFormat="1" ht="12.75">
      <c r="A403" s="151">
        <v>18</v>
      </c>
      <c r="B403" s="152" t="s">
        <v>574</v>
      </c>
      <c r="C403" s="153">
        <v>2020</v>
      </c>
      <c r="D403" s="154">
        <v>31212.48</v>
      </c>
    </row>
    <row r="404" spans="1:4" s="155" customFormat="1" ht="12.75">
      <c r="A404" s="151">
        <v>19</v>
      </c>
      <c r="B404" s="152" t="s">
        <v>575</v>
      </c>
      <c r="C404" s="153">
        <v>2020</v>
      </c>
      <c r="D404" s="154">
        <v>3773.64</v>
      </c>
    </row>
    <row r="405" spans="1:4" s="155" customFormat="1" ht="12.75">
      <c r="A405" s="151">
        <v>20</v>
      </c>
      <c r="B405" s="152" t="s">
        <v>576</v>
      </c>
      <c r="C405" s="153">
        <v>2020</v>
      </c>
      <c r="D405" s="154">
        <v>1311.18</v>
      </c>
    </row>
    <row r="406" spans="1:4" s="155" customFormat="1" ht="12.75">
      <c r="A406" s="151">
        <v>21</v>
      </c>
      <c r="B406" s="152" t="s">
        <v>577</v>
      </c>
      <c r="C406" s="153">
        <v>2020</v>
      </c>
      <c r="D406" s="154">
        <v>1087</v>
      </c>
    </row>
    <row r="407" spans="1:4" s="155" customFormat="1" ht="12.75">
      <c r="A407" s="151">
        <v>22</v>
      </c>
      <c r="B407" s="152" t="s">
        <v>578</v>
      </c>
      <c r="C407" s="153">
        <v>2022</v>
      </c>
      <c r="D407" s="154">
        <v>92816.68</v>
      </c>
    </row>
    <row r="408" spans="1:4" s="155" customFormat="1" ht="12.75">
      <c r="A408" s="151">
        <v>23</v>
      </c>
      <c r="B408" s="152" t="s">
        <v>579</v>
      </c>
      <c r="C408" s="153">
        <v>2022</v>
      </c>
      <c r="D408" s="154">
        <v>4999</v>
      </c>
    </row>
    <row r="409" spans="1:4" s="155" customFormat="1" ht="12.75">
      <c r="A409" s="151">
        <v>24</v>
      </c>
      <c r="B409" s="152" t="s">
        <v>580</v>
      </c>
      <c r="C409" s="153">
        <v>2022</v>
      </c>
      <c r="D409" s="154">
        <v>24300</v>
      </c>
    </row>
    <row r="410" spans="1:4" s="155" customFormat="1" ht="12.75">
      <c r="A410" s="151">
        <v>25</v>
      </c>
      <c r="B410" s="152" t="s">
        <v>581</v>
      </c>
      <c r="C410" s="153">
        <v>2022</v>
      </c>
      <c r="D410" s="154">
        <v>3190</v>
      </c>
    </row>
    <row r="411" spans="1:4" s="155" customFormat="1" ht="12.75">
      <c r="A411" s="151">
        <v>26</v>
      </c>
      <c r="B411" s="152" t="s">
        <v>582</v>
      </c>
      <c r="C411" s="153">
        <v>2022</v>
      </c>
      <c r="D411" s="154">
        <v>9243</v>
      </c>
    </row>
    <row r="412" spans="1:4" s="155" customFormat="1" ht="12.75">
      <c r="A412" s="151">
        <v>27</v>
      </c>
      <c r="B412" s="152" t="s">
        <v>583</v>
      </c>
      <c r="C412" s="153">
        <v>2022</v>
      </c>
      <c r="D412" s="154">
        <v>12940</v>
      </c>
    </row>
    <row r="413" spans="1:4" ht="12.75">
      <c r="A413" s="145"/>
      <c r="B413" s="149" t="s">
        <v>139</v>
      </c>
      <c r="C413" s="145"/>
      <c r="D413" s="150">
        <f>SUM(D386:D412)</f>
        <v>274731.70999999996</v>
      </c>
    </row>
    <row r="414" spans="1:4" ht="12.75" customHeight="1">
      <c r="A414" s="270" t="s">
        <v>430</v>
      </c>
      <c r="B414" s="270"/>
      <c r="C414" s="270"/>
      <c r="D414" s="270"/>
    </row>
    <row r="415" spans="1:4" ht="26.25">
      <c r="A415" s="143" t="s">
        <v>403</v>
      </c>
      <c r="B415" s="143" t="s">
        <v>404</v>
      </c>
      <c r="C415" s="143" t="s">
        <v>405</v>
      </c>
      <c r="D415" s="144" t="s">
        <v>406</v>
      </c>
    </row>
    <row r="416" spans="1:4" s="155" customFormat="1" ht="12.75">
      <c r="A416" s="151">
        <v>1</v>
      </c>
      <c r="B416" s="152" t="s">
        <v>584</v>
      </c>
      <c r="C416" s="153">
        <v>2022</v>
      </c>
      <c r="D416" s="154">
        <v>2049</v>
      </c>
    </row>
    <row r="417" spans="1:4" s="155" customFormat="1" ht="12.75">
      <c r="A417" s="151">
        <v>2</v>
      </c>
      <c r="B417" s="152" t="s">
        <v>585</v>
      </c>
      <c r="C417" s="153">
        <v>2019</v>
      </c>
      <c r="D417" s="154">
        <v>1978</v>
      </c>
    </row>
    <row r="418" spans="1:4" s="155" customFormat="1" ht="12.75">
      <c r="A418" s="151">
        <v>3</v>
      </c>
      <c r="B418" s="152" t="s">
        <v>586</v>
      </c>
      <c r="C418" s="153">
        <v>2022</v>
      </c>
      <c r="D418" s="154">
        <v>380</v>
      </c>
    </row>
    <row r="419" spans="1:4" s="155" customFormat="1" ht="12.75">
      <c r="A419" s="151">
        <v>4</v>
      </c>
      <c r="B419" s="152" t="s">
        <v>586</v>
      </c>
      <c r="C419" s="153">
        <v>2023</v>
      </c>
      <c r="D419" s="154">
        <v>3970</v>
      </c>
    </row>
    <row r="420" spans="1:4" s="155" customFormat="1" ht="12.75">
      <c r="A420" s="151">
        <v>5</v>
      </c>
      <c r="B420" s="152" t="s">
        <v>587</v>
      </c>
      <c r="C420" s="153">
        <v>2019</v>
      </c>
      <c r="D420" s="154">
        <v>4926.52</v>
      </c>
    </row>
    <row r="421" spans="1:4" s="155" customFormat="1" ht="12.75">
      <c r="A421" s="151">
        <v>6</v>
      </c>
      <c r="B421" s="152" t="s">
        <v>588</v>
      </c>
      <c r="C421" s="153">
        <v>2020</v>
      </c>
      <c r="D421" s="154">
        <v>71032</v>
      </c>
    </row>
    <row r="422" spans="1:4" s="155" customFormat="1" ht="12.75">
      <c r="A422" s="151">
        <v>7</v>
      </c>
      <c r="B422" s="152" t="s">
        <v>476</v>
      </c>
      <c r="C422" s="153">
        <v>2020</v>
      </c>
      <c r="D422" s="154">
        <v>11500</v>
      </c>
    </row>
    <row r="423" spans="1:4" s="155" customFormat="1" ht="12.75">
      <c r="A423" s="151">
        <v>8</v>
      </c>
      <c r="B423" s="152" t="s">
        <v>589</v>
      </c>
      <c r="C423" s="153">
        <v>2020</v>
      </c>
      <c r="D423" s="154">
        <v>52958.88</v>
      </c>
    </row>
    <row r="424" spans="1:4" s="155" customFormat="1" ht="12.75">
      <c r="A424" s="151">
        <v>9</v>
      </c>
      <c r="B424" s="152" t="s">
        <v>590</v>
      </c>
      <c r="C424" s="153">
        <v>2020</v>
      </c>
      <c r="D424" s="154">
        <v>12442.68</v>
      </c>
    </row>
    <row r="425" spans="1:4" ht="12.75">
      <c r="A425" s="145"/>
      <c r="B425" s="149" t="s">
        <v>139</v>
      </c>
      <c r="C425" s="145"/>
      <c r="D425" s="150">
        <f>SUM(D416:D424)</f>
        <v>161237.08</v>
      </c>
    </row>
    <row r="426" spans="1:4" ht="12.75" customHeight="1">
      <c r="A426" s="270" t="s">
        <v>438</v>
      </c>
      <c r="B426" s="270"/>
      <c r="C426" s="270"/>
      <c r="D426" s="270"/>
    </row>
    <row r="427" spans="1:4" ht="26.25">
      <c r="A427" s="143" t="s">
        <v>403</v>
      </c>
      <c r="B427" s="143" t="s">
        <v>404</v>
      </c>
      <c r="C427" s="143" t="s">
        <v>405</v>
      </c>
      <c r="D427" s="144" t="s">
        <v>406</v>
      </c>
    </row>
    <row r="428" spans="1:4" s="155" customFormat="1" ht="12.75">
      <c r="A428" s="151">
        <v>1</v>
      </c>
      <c r="B428" s="152" t="s">
        <v>591</v>
      </c>
      <c r="C428" s="153">
        <v>2020</v>
      </c>
      <c r="D428" s="154">
        <v>499</v>
      </c>
    </row>
    <row r="429" spans="1:4" ht="12.75">
      <c r="A429" s="145"/>
      <c r="B429" s="149" t="s">
        <v>139</v>
      </c>
      <c r="C429" s="145"/>
      <c r="D429" s="150">
        <f>SUM(D428:D428)</f>
        <v>499</v>
      </c>
    </row>
    <row r="430" spans="1:4" ht="12.75">
      <c r="A430" s="271"/>
      <c r="B430" s="271"/>
      <c r="C430" s="271"/>
      <c r="D430" s="271"/>
    </row>
    <row r="431" spans="1:4" ht="12.75" customHeight="1">
      <c r="A431" s="269" t="s">
        <v>326</v>
      </c>
      <c r="B431" s="269"/>
      <c r="C431" s="269"/>
      <c r="D431" s="269"/>
    </row>
    <row r="432" spans="1:4" ht="12.75" customHeight="1">
      <c r="A432" s="270" t="s">
        <v>402</v>
      </c>
      <c r="B432" s="270"/>
      <c r="C432" s="270"/>
      <c r="D432" s="270"/>
    </row>
    <row r="433" spans="1:4" ht="26.25">
      <c r="A433" s="143" t="s">
        <v>403</v>
      </c>
      <c r="B433" s="143" t="s">
        <v>404</v>
      </c>
      <c r="C433" s="143" t="s">
        <v>405</v>
      </c>
      <c r="D433" s="144" t="s">
        <v>406</v>
      </c>
    </row>
    <row r="434" spans="1:4" ht="12.75">
      <c r="A434" s="145">
        <v>1</v>
      </c>
      <c r="B434" s="146" t="s">
        <v>592</v>
      </c>
      <c r="C434" s="147">
        <v>2020</v>
      </c>
      <c r="D434" s="148">
        <v>861</v>
      </c>
    </row>
    <row r="435" spans="1:4" ht="12.75">
      <c r="A435" s="145">
        <v>2</v>
      </c>
      <c r="B435" s="146" t="s">
        <v>593</v>
      </c>
      <c r="C435" s="147">
        <v>2020</v>
      </c>
      <c r="D435" s="148">
        <v>1107</v>
      </c>
    </row>
    <row r="436" spans="1:4" ht="12.75">
      <c r="A436" s="145">
        <v>3</v>
      </c>
      <c r="B436" s="146" t="s">
        <v>594</v>
      </c>
      <c r="C436" s="147">
        <v>2020</v>
      </c>
      <c r="D436" s="148">
        <v>713.4</v>
      </c>
    </row>
    <row r="437" spans="1:4" ht="12.75">
      <c r="A437" s="145">
        <v>4</v>
      </c>
      <c r="B437" s="146" t="s">
        <v>595</v>
      </c>
      <c r="C437" s="147">
        <v>2020</v>
      </c>
      <c r="D437" s="148">
        <v>1906.5</v>
      </c>
    </row>
    <row r="438" spans="1:4" ht="12.75">
      <c r="A438" s="145">
        <v>5</v>
      </c>
      <c r="B438" s="146" t="s">
        <v>596</v>
      </c>
      <c r="C438" s="147">
        <v>2020</v>
      </c>
      <c r="D438" s="148">
        <v>9655.5</v>
      </c>
    </row>
    <row r="439" spans="1:4" ht="12.75">
      <c r="A439" s="145">
        <v>6</v>
      </c>
      <c r="B439" s="146" t="s">
        <v>597</v>
      </c>
      <c r="C439" s="147">
        <v>2020</v>
      </c>
      <c r="D439" s="148">
        <v>1869.6</v>
      </c>
    </row>
    <row r="440" spans="1:4" ht="12.75">
      <c r="A440" s="145">
        <v>7</v>
      </c>
      <c r="B440" s="146" t="s">
        <v>598</v>
      </c>
      <c r="C440" s="147">
        <v>2020</v>
      </c>
      <c r="D440" s="148">
        <v>2152.5</v>
      </c>
    </row>
    <row r="441" spans="1:4" ht="12.75">
      <c r="A441" s="145">
        <v>8</v>
      </c>
      <c r="B441" s="146" t="s">
        <v>599</v>
      </c>
      <c r="C441" s="147">
        <v>2020</v>
      </c>
      <c r="D441" s="148">
        <v>9700</v>
      </c>
    </row>
    <row r="442" spans="1:4" ht="12.75">
      <c r="A442" s="145">
        <v>9</v>
      </c>
      <c r="B442" s="146" t="s">
        <v>600</v>
      </c>
      <c r="C442" s="147">
        <v>2019</v>
      </c>
      <c r="D442" s="148">
        <v>1305</v>
      </c>
    </row>
    <row r="443" spans="1:4" ht="12.75">
      <c r="A443" s="145">
        <v>10</v>
      </c>
      <c r="B443" s="146" t="s">
        <v>601</v>
      </c>
      <c r="C443" s="147">
        <v>2020</v>
      </c>
      <c r="D443" s="148">
        <v>2100</v>
      </c>
    </row>
    <row r="444" spans="1:4" ht="12.75">
      <c r="A444" s="145">
        <v>11</v>
      </c>
      <c r="B444" s="146" t="s">
        <v>602</v>
      </c>
      <c r="C444" s="147">
        <v>2020</v>
      </c>
      <c r="D444" s="148">
        <v>1900</v>
      </c>
    </row>
    <row r="445" spans="1:4" ht="12.75">
      <c r="A445" s="145">
        <v>12</v>
      </c>
      <c r="B445" s="146" t="s">
        <v>603</v>
      </c>
      <c r="C445" s="147">
        <v>2020</v>
      </c>
      <c r="D445" s="148">
        <v>2050</v>
      </c>
    </row>
    <row r="446" spans="1:4" ht="12.75">
      <c r="A446" s="145">
        <v>13</v>
      </c>
      <c r="B446" s="146" t="s">
        <v>604</v>
      </c>
      <c r="C446" s="147">
        <v>2020</v>
      </c>
      <c r="D446" s="148">
        <v>5800</v>
      </c>
    </row>
    <row r="447" spans="1:4" ht="12.75">
      <c r="A447" s="145">
        <v>14</v>
      </c>
      <c r="B447" s="146" t="s">
        <v>605</v>
      </c>
      <c r="C447" s="147">
        <v>2021</v>
      </c>
      <c r="D447" s="148">
        <v>781.05</v>
      </c>
    </row>
    <row r="448" spans="1:4" ht="12.75">
      <c r="A448" s="145">
        <v>15</v>
      </c>
      <c r="B448" s="146" t="s">
        <v>606</v>
      </c>
      <c r="C448" s="147">
        <v>2020</v>
      </c>
      <c r="D448" s="148">
        <v>2400</v>
      </c>
    </row>
    <row r="449" spans="1:4" ht="12.75">
      <c r="A449" s="145">
        <v>16</v>
      </c>
      <c r="B449" s="146" t="s">
        <v>607</v>
      </c>
      <c r="C449" s="147">
        <v>2020</v>
      </c>
      <c r="D449" s="148">
        <v>298</v>
      </c>
    </row>
    <row r="450" spans="1:4" ht="12.75">
      <c r="A450" s="145">
        <v>17</v>
      </c>
      <c r="B450" s="146" t="s">
        <v>608</v>
      </c>
      <c r="C450" s="147">
        <v>2020</v>
      </c>
      <c r="D450" s="148">
        <v>5400</v>
      </c>
    </row>
    <row r="451" spans="1:4" ht="12.75">
      <c r="A451" s="145">
        <v>18</v>
      </c>
      <c r="B451" s="146" t="s">
        <v>609</v>
      </c>
      <c r="C451" s="147">
        <v>2020</v>
      </c>
      <c r="D451" s="148">
        <v>800</v>
      </c>
    </row>
    <row r="452" spans="1:4" ht="12.75">
      <c r="A452" s="145">
        <v>19</v>
      </c>
      <c r="B452" s="146" t="s">
        <v>610</v>
      </c>
      <c r="C452" s="147" t="s">
        <v>611</v>
      </c>
      <c r="D452" s="148">
        <v>2550</v>
      </c>
    </row>
    <row r="453" spans="1:4" ht="12.75">
      <c r="A453" s="145">
        <v>20</v>
      </c>
      <c r="B453" s="146" t="s">
        <v>612</v>
      </c>
      <c r="C453" s="147">
        <v>2020</v>
      </c>
      <c r="D453" s="148">
        <v>2488.99</v>
      </c>
    </row>
    <row r="454" spans="1:4" ht="12.75">
      <c r="A454" s="145">
        <v>21</v>
      </c>
      <c r="B454" s="146" t="s">
        <v>613</v>
      </c>
      <c r="C454" s="147">
        <v>2023</v>
      </c>
      <c r="D454" s="148">
        <v>570</v>
      </c>
    </row>
    <row r="455" spans="1:4" ht="12.75">
      <c r="A455" s="145"/>
      <c r="B455" s="149" t="s">
        <v>139</v>
      </c>
      <c r="C455" s="145"/>
      <c r="D455" s="150">
        <f>SUM(D434:D454)</f>
        <v>56408.54</v>
      </c>
    </row>
    <row r="456" spans="1:4" ht="12.75" customHeight="1">
      <c r="A456" s="270" t="s">
        <v>430</v>
      </c>
      <c r="B456" s="270"/>
      <c r="C456" s="270"/>
      <c r="D456" s="270"/>
    </row>
    <row r="457" spans="1:4" ht="26.25">
      <c r="A457" s="143" t="s">
        <v>403</v>
      </c>
      <c r="B457" s="143" t="s">
        <v>404</v>
      </c>
      <c r="C457" s="143" t="s">
        <v>405</v>
      </c>
      <c r="D457" s="144" t="s">
        <v>406</v>
      </c>
    </row>
    <row r="458" spans="1:4" ht="12.75">
      <c r="A458" s="145">
        <v>1</v>
      </c>
      <c r="B458" s="146" t="s">
        <v>614</v>
      </c>
      <c r="C458" s="147">
        <v>2019</v>
      </c>
      <c r="D458" s="148">
        <v>2051</v>
      </c>
    </row>
    <row r="459" spans="1:4" ht="12.75">
      <c r="A459" s="145">
        <v>2</v>
      </c>
      <c r="B459" s="146" t="s">
        <v>615</v>
      </c>
      <c r="C459" s="147">
        <v>2020</v>
      </c>
      <c r="D459" s="148">
        <v>21411</v>
      </c>
    </row>
    <row r="460" spans="1:4" ht="12.75">
      <c r="A460" s="145">
        <v>3</v>
      </c>
      <c r="B460" s="146" t="s">
        <v>616</v>
      </c>
      <c r="C460" s="147">
        <v>2021</v>
      </c>
      <c r="D460" s="148">
        <v>35000</v>
      </c>
    </row>
    <row r="461" spans="1:4" ht="12.75">
      <c r="A461" s="145">
        <v>4</v>
      </c>
      <c r="B461" s="146" t="s">
        <v>617</v>
      </c>
      <c r="C461" s="147">
        <v>2019</v>
      </c>
      <c r="D461" s="148">
        <v>1928.99</v>
      </c>
    </row>
    <row r="462" spans="1:4" ht="12.75">
      <c r="A462" s="145"/>
      <c r="B462" s="149" t="s">
        <v>139</v>
      </c>
      <c r="C462" s="145"/>
      <c r="D462" s="150">
        <f>SUM(D458:D461)</f>
        <v>60390.99</v>
      </c>
    </row>
    <row r="463" spans="1:4" ht="12.75">
      <c r="A463" s="271"/>
      <c r="B463" s="271"/>
      <c r="C463" s="271"/>
      <c r="D463" s="271"/>
    </row>
    <row r="464" spans="1:4" ht="12.75" customHeight="1">
      <c r="A464" s="269" t="s">
        <v>345</v>
      </c>
      <c r="B464" s="269"/>
      <c r="C464" s="269"/>
      <c r="D464" s="269"/>
    </row>
    <row r="465" spans="1:4" ht="12.75" customHeight="1">
      <c r="A465" s="270" t="s">
        <v>430</v>
      </c>
      <c r="B465" s="270"/>
      <c r="C465" s="270"/>
      <c r="D465" s="270"/>
    </row>
    <row r="466" spans="1:4" ht="26.25">
      <c r="A466" s="143" t="s">
        <v>403</v>
      </c>
      <c r="B466" s="143" t="s">
        <v>404</v>
      </c>
      <c r="C466" s="143" t="s">
        <v>405</v>
      </c>
      <c r="D466" s="144" t="s">
        <v>406</v>
      </c>
    </row>
    <row r="467" spans="1:4" ht="12.75">
      <c r="A467" s="145">
        <v>1</v>
      </c>
      <c r="B467" s="158" t="s">
        <v>618</v>
      </c>
      <c r="C467" s="159">
        <v>2020</v>
      </c>
      <c r="D467" s="154">
        <v>2300</v>
      </c>
    </row>
    <row r="468" spans="1:4" ht="12.75">
      <c r="A468" s="145">
        <v>2</v>
      </c>
      <c r="B468" s="158" t="s">
        <v>619</v>
      </c>
      <c r="C468" s="159">
        <v>2020</v>
      </c>
      <c r="D468" s="154">
        <v>1995</v>
      </c>
    </row>
    <row r="469" spans="1:4" ht="12.75">
      <c r="A469" s="145">
        <v>3</v>
      </c>
      <c r="B469" s="158" t="s">
        <v>619</v>
      </c>
      <c r="C469" s="159">
        <v>2020</v>
      </c>
      <c r="D469" s="154">
        <v>1995</v>
      </c>
    </row>
    <row r="470" spans="1:4" ht="12.75">
      <c r="A470" s="145">
        <v>4</v>
      </c>
      <c r="B470" s="158" t="s">
        <v>619</v>
      </c>
      <c r="C470" s="159">
        <v>2020</v>
      </c>
      <c r="D470" s="154">
        <v>1995</v>
      </c>
    </row>
    <row r="471" spans="1:4" ht="12.75">
      <c r="A471" s="145">
        <v>5</v>
      </c>
      <c r="B471" s="158" t="s">
        <v>619</v>
      </c>
      <c r="C471" s="159">
        <v>2020</v>
      </c>
      <c r="D471" s="154">
        <v>1995</v>
      </c>
    </row>
    <row r="472" spans="1:4" ht="12.75">
      <c r="A472" s="145">
        <v>6</v>
      </c>
      <c r="B472" s="158" t="s">
        <v>619</v>
      </c>
      <c r="C472" s="159">
        <v>2020</v>
      </c>
      <c r="D472" s="154">
        <v>1995</v>
      </c>
    </row>
    <row r="473" spans="1:4" ht="12.75">
      <c r="A473" s="145">
        <v>7</v>
      </c>
      <c r="B473" s="158" t="s">
        <v>619</v>
      </c>
      <c r="C473" s="159">
        <v>2020</v>
      </c>
      <c r="D473" s="154">
        <v>1995</v>
      </c>
    </row>
    <row r="474" spans="1:4" ht="12.75">
      <c r="A474" s="145">
        <v>8</v>
      </c>
      <c r="B474" s="158" t="s">
        <v>620</v>
      </c>
      <c r="C474" s="159">
        <v>2020</v>
      </c>
      <c r="D474" s="154">
        <v>1893.41</v>
      </c>
    </row>
    <row r="475" spans="1:4" ht="12.75">
      <c r="A475" s="145">
        <v>9</v>
      </c>
      <c r="B475" s="158" t="s">
        <v>620</v>
      </c>
      <c r="C475" s="159">
        <v>2020</v>
      </c>
      <c r="D475" s="154">
        <v>1893.41</v>
      </c>
    </row>
    <row r="476" spans="1:4" ht="12.75">
      <c r="A476" s="145"/>
      <c r="B476" s="149" t="s">
        <v>139</v>
      </c>
      <c r="C476" s="145"/>
      <c r="D476" s="160">
        <f>SUM(D467:D475)</f>
        <v>18056.82</v>
      </c>
    </row>
    <row r="477" spans="1:4" ht="12.75" customHeight="1">
      <c r="A477" s="270" t="s">
        <v>438</v>
      </c>
      <c r="B477" s="270"/>
      <c r="C477" s="270"/>
      <c r="D477" s="270"/>
    </row>
    <row r="478" spans="1:4" ht="26.25">
      <c r="A478" s="143" t="s">
        <v>403</v>
      </c>
      <c r="B478" s="143" t="s">
        <v>404</v>
      </c>
      <c r="C478" s="143" t="s">
        <v>405</v>
      </c>
      <c r="D478" s="144" t="s">
        <v>406</v>
      </c>
    </row>
    <row r="479" spans="1:4" ht="22.5">
      <c r="A479" s="145">
        <v>1</v>
      </c>
      <c r="B479" s="146" t="s">
        <v>621</v>
      </c>
      <c r="C479" s="147" t="s">
        <v>622</v>
      </c>
      <c r="D479" s="154">
        <v>5000</v>
      </c>
    </row>
    <row r="480" spans="1:4" ht="12.75">
      <c r="A480" s="145"/>
      <c r="B480" s="149" t="s">
        <v>139</v>
      </c>
      <c r="C480" s="145"/>
      <c r="D480" s="150">
        <f>SUM(D479:D479)</f>
        <v>5000</v>
      </c>
    </row>
    <row r="481" spans="1:4" ht="12.75">
      <c r="A481" s="271"/>
      <c r="B481" s="271"/>
      <c r="C481" s="271"/>
      <c r="D481" s="271"/>
    </row>
    <row r="482" spans="1:4" ht="12.75">
      <c r="A482" s="138"/>
      <c r="C482" s="161"/>
      <c r="D482" s="162"/>
    </row>
    <row r="483" spans="1:4" ht="12.75">
      <c r="A483" s="138"/>
      <c r="C483" s="161"/>
      <c r="D483" s="162"/>
    </row>
    <row r="484" spans="1:4" ht="12.75" customHeight="1">
      <c r="A484" s="138"/>
      <c r="B484" s="272" t="s">
        <v>623</v>
      </c>
      <c r="C484" s="272"/>
      <c r="D484" s="163">
        <f>D74+D114+D149+D171+D197+D214+D227+D306+D325+D357+D376+D413+D455</f>
        <v>1475880.8499999999</v>
      </c>
    </row>
    <row r="485" spans="1:4" ht="12.75" customHeight="1">
      <c r="A485" s="138"/>
      <c r="B485" s="272" t="s">
        <v>624</v>
      </c>
      <c r="C485" s="272"/>
      <c r="D485" s="163">
        <f>D87+D123+D158+D202+D220+D231+D313+D329+D368+D381+D462+D476+D425+D179</f>
        <v>468438.75</v>
      </c>
    </row>
    <row r="486" spans="1:4" ht="12.75" customHeight="1">
      <c r="A486" s="138"/>
      <c r="B486" s="272" t="s">
        <v>625</v>
      </c>
      <c r="C486" s="272"/>
      <c r="D486" s="163">
        <f>D92+D235+D480+D163+D429+D333</f>
        <v>86751.21</v>
      </c>
    </row>
    <row r="487" spans="1:4" ht="12.75">
      <c r="A487" s="138"/>
      <c r="C487" s="161"/>
      <c r="D487" s="162"/>
    </row>
    <row r="488" spans="1:4" ht="12.75">
      <c r="A488" s="138"/>
      <c r="C488" s="161"/>
      <c r="D488" s="162"/>
    </row>
    <row r="489" spans="1:4" ht="12.75">
      <c r="A489" s="138"/>
      <c r="C489" s="161"/>
      <c r="D489" s="162"/>
    </row>
    <row r="490" spans="1:4" ht="12.75">
      <c r="A490" s="138"/>
      <c r="C490" s="161"/>
      <c r="D490" s="162"/>
    </row>
    <row r="491" spans="1:4" ht="12.75">
      <c r="A491" s="138"/>
      <c r="C491" s="161"/>
      <c r="D491" s="162"/>
    </row>
    <row r="492" spans="1:4" ht="12.75">
      <c r="A492" s="138"/>
      <c r="C492" s="161"/>
      <c r="D492" s="162"/>
    </row>
    <row r="493" spans="1:4" ht="12.75">
      <c r="A493" s="138"/>
      <c r="C493" s="161"/>
      <c r="D493" s="162"/>
    </row>
    <row r="494" spans="1:4" ht="12.75">
      <c r="A494" s="138"/>
      <c r="C494" s="161"/>
      <c r="D494" s="162"/>
    </row>
    <row r="495" spans="1:4" ht="12.75">
      <c r="A495" s="138"/>
      <c r="C495" s="161"/>
      <c r="D495" s="162"/>
    </row>
    <row r="496" spans="1:4" ht="12.75">
      <c r="A496" s="138"/>
      <c r="C496" s="161"/>
      <c r="D496" s="162"/>
    </row>
    <row r="497" spans="1:4" ht="12.75">
      <c r="A497" s="138"/>
      <c r="C497" s="161"/>
      <c r="D497" s="162"/>
    </row>
    <row r="498" spans="1:4" ht="12.75">
      <c r="A498" s="138"/>
      <c r="C498" s="161"/>
      <c r="D498" s="162"/>
    </row>
    <row r="499" spans="1:4" ht="12.75">
      <c r="A499" s="138"/>
      <c r="C499" s="161"/>
      <c r="D499" s="162"/>
    </row>
    <row r="500" spans="1:4" ht="14.25" customHeight="1">
      <c r="A500" s="138"/>
      <c r="C500" s="161"/>
      <c r="D500" s="162"/>
    </row>
    <row r="501" spans="1:4" ht="12.75">
      <c r="A501" s="138"/>
      <c r="C501" s="161"/>
      <c r="D501" s="162"/>
    </row>
    <row r="502" spans="1:4" ht="12.75">
      <c r="A502" s="138"/>
      <c r="C502" s="161"/>
      <c r="D502" s="162"/>
    </row>
    <row r="503" spans="1:4" ht="12.75">
      <c r="A503" s="138"/>
      <c r="C503" s="161"/>
      <c r="D503" s="162"/>
    </row>
    <row r="504" spans="1:4" ht="18" customHeight="1">
      <c r="A504" s="138"/>
      <c r="C504" s="161"/>
      <c r="D504" s="162"/>
    </row>
    <row r="505" spans="1:4" ht="12.75">
      <c r="A505" s="138"/>
      <c r="C505" s="161"/>
      <c r="D505" s="162"/>
    </row>
    <row r="506" spans="1:4" ht="12.75">
      <c r="A506" s="138"/>
      <c r="C506" s="161"/>
      <c r="D506" s="162"/>
    </row>
    <row r="507" spans="1:4" ht="12.75">
      <c r="A507" s="138"/>
      <c r="C507" s="161"/>
      <c r="D507" s="162"/>
    </row>
    <row r="508" spans="1:4" ht="12.75">
      <c r="A508" s="138"/>
      <c r="C508" s="161"/>
      <c r="D508" s="162"/>
    </row>
    <row r="509" spans="1:4" ht="12.75">
      <c r="A509" s="138"/>
      <c r="C509" s="161"/>
      <c r="D509" s="162"/>
    </row>
    <row r="510" spans="1:4" ht="12.75">
      <c r="A510" s="138"/>
      <c r="C510" s="161"/>
      <c r="D510" s="162"/>
    </row>
    <row r="511" spans="1:4" ht="12.75">
      <c r="A511" s="138"/>
      <c r="C511" s="161"/>
      <c r="D511" s="162"/>
    </row>
    <row r="512" spans="1:4" ht="12.75">
      <c r="A512" s="138"/>
      <c r="C512" s="161"/>
      <c r="D512" s="162"/>
    </row>
    <row r="513" spans="1:4" ht="12.75">
      <c r="A513" s="138"/>
      <c r="C513" s="161"/>
      <c r="D513" s="162"/>
    </row>
    <row r="514" spans="1:4" ht="12.75">
      <c r="A514" s="138"/>
      <c r="C514" s="161"/>
      <c r="D514" s="162"/>
    </row>
    <row r="515" spans="1:4" ht="12.75">
      <c r="A515" s="138"/>
      <c r="C515" s="161"/>
      <c r="D515" s="162"/>
    </row>
    <row r="516" spans="1:4" ht="12.75">
      <c r="A516" s="138"/>
      <c r="C516" s="161"/>
      <c r="D516" s="162"/>
    </row>
    <row r="517" spans="1:4" ht="12.75">
      <c r="A517" s="138"/>
      <c r="C517" s="161"/>
      <c r="D517" s="162"/>
    </row>
    <row r="518" spans="1:4" ht="12.75">
      <c r="A518" s="138"/>
      <c r="C518" s="161"/>
      <c r="D518" s="162"/>
    </row>
    <row r="519" spans="1:4" ht="12.75">
      <c r="A519" s="138"/>
      <c r="C519" s="161"/>
      <c r="D519" s="162"/>
    </row>
    <row r="520" spans="1:4" ht="12.75">
      <c r="A520" s="138"/>
      <c r="C520" s="161"/>
      <c r="D520" s="162"/>
    </row>
    <row r="521" spans="1:4" ht="12.75">
      <c r="A521" s="138"/>
      <c r="C521" s="161"/>
      <c r="D521" s="162"/>
    </row>
    <row r="522" spans="1:4" ht="12.75">
      <c r="A522" s="138"/>
      <c r="C522" s="161"/>
      <c r="D522" s="162"/>
    </row>
    <row r="523" spans="1:4" ht="12.75">
      <c r="A523" s="138"/>
      <c r="C523" s="161"/>
      <c r="D523" s="162"/>
    </row>
    <row r="524" spans="1:4" ht="12.75">
      <c r="A524" s="138"/>
      <c r="C524" s="161"/>
      <c r="D524" s="162"/>
    </row>
    <row r="525" spans="1:4" ht="12.75">
      <c r="A525" s="138"/>
      <c r="C525" s="161"/>
      <c r="D525" s="162"/>
    </row>
    <row r="526" spans="1:4" ht="12.75">
      <c r="A526" s="138"/>
      <c r="C526" s="161"/>
      <c r="D526" s="162"/>
    </row>
    <row r="527" spans="1:4" ht="12.75">
      <c r="A527" s="138"/>
      <c r="C527" s="161"/>
      <c r="D527" s="162"/>
    </row>
    <row r="528" spans="1:4" ht="12.75">
      <c r="A528" s="138"/>
      <c r="C528" s="161"/>
      <c r="D528" s="162"/>
    </row>
    <row r="529" spans="1:4" ht="12.75">
      <c r="A529" s="138"/>
      <c r="C529" s="161"/>
      <c r="D529" s="162"/>
    </row>
    <row r="530" spans="1:4" ht="12.75">
      <c r="A530" s="138"/>
      <c r="C530" s="161"/>
      <c r="D530" s="162"/>
    </row>
    <row r="531" spans="1:4" ht="12.75">
      <c r="A531" s="138"/>
      <c r="C531" s="161"/>
      <c r="D531" s="162"/>
    </row>
    <row r="532" spans="1:4" ht="14.25" customHeight="1">
      <c r="A532" s="138"/>
      <c r="C532" s="161"/>
      <c r="D532" s="162"/>
    </row>
    <row r="533" spans="1:4" ht="12.75">
      <c r="A533" s="138"/>
      <c r="C533" s="161"/>
      <c r="D533" s="162"/>
    </row>
    <row r="534" spans="1:4" ht="12.75">
      <c r="A534" s="138"/>
      <c r="C534" s="161"/>
      <c r="D534" s="162"/>
    </row>
    <row r="535" spans="1:4" ht="14.25" customHeight="1">
      <c r="A535" s="138"/>
      <c r="C535" s="161"/>
      <c r="D535" s="162"/>
    </row>
    <row r="536" spans="1:4" ht="12.75">
      <c r="A536" s="138"/>
      <c r="C536" s="161"/>
      <c r="D536" s="162"/>
    </row>
    <row r="537" spans="1:4" ht="12.75">
      <c r="A537" s="138"/>
      <c r="C537" s="161"/>
      <c r="D537" s="162"/>
    </row>
    <row r="538" spans="1:4" ht="12.75">
      <c r="A538" s="138"/>
      <c r="C538" s="161"/>
      <c r="D538" s="162"/>
    </row>
    <row r="539" spans="1:4" ht="12.75">
      <c r="A539" s="138"/>
      <c r="C539" s="161"/>
      <c r="D539" s="162"/>
    </row>
    <row r="540" spans="1:4" ht="12.75">
      <c r="A540" s="138"/>
      <c r="C540" s="161"/>
      <c r="D540" s="162"/>
    </row>
    <row r="541" spans="1:4" ht="12.75">
      <c r="A541" s="138"/>
      <c r="C541" s="161"/>
      <c r="D541" s="162"/>
    </row>
    <row r="542" spans="1:4" ht="12.75">
      <c r="A542" s="138"/>
      <c r="C542" s="161"/>
      <c r="D542" s="162"/>
    </row>
    <row r="543" spans="1:4" ht="12.75">
      <c r="A543" s="138"/>
      <c r="C543" s="161"/>
      <c r="D543" s="162"/>
    </row>
    <row r="544" spans="1:4" ht="12.75" customHeight="1">
      <c r="A544" s="138"/>
      <c r="C544" s="161"/>
      <c r="D544" s="162"/>
    </row>
    <row r="545" spans="1:4" ht="12.75">
      <c r="A545" s="138"/>
      <c r="C545" s="161"/>
      <c r="D545" s="162"/>
    </row>
    <row r="546" spans="1:4" ht="12.75">
      <c r="A546" s="138"/>
      <c r="C546" s="161"/>
      <c r="D546" s="162"/>
    </row>
    <row r="547" spans="1:4" ht="12.75">
      <c r="A547" s="138"/>
      <c r="C547" s="161"/>
      <c r="D547" s="162"/>
    </row>
    <row r="548" spans="1:4" ht="12.75">
      <c r="A548" s="138"/>
      <c r="C548" s="161"/>
      <c r="D548" s="162"/>
    </row>
    <row r="549" spans="1:4" ht="12.75">
      <c r="A549" s="138"/>
      <c r="C549" s="161"/>
      <c r="D549" s="162"/>
    </row>
    <row r="550" spans="1:4" ht="12.75">
      <c r="A550" s="138"/>
      <c r="C550" s="161"/>
      <c r="D550" s="162"/>
    </row>
    <row r="551" spans="1:4" ht="12.75">
      <c r="A551" s="138"/>
      <c r="C551" s="161"/>
      <c r="D551" s="162"/>
    </row>
    <row r="552" spans="1:4" ht="18" customHeight="1">
      <c r="A552" s="138"/>
      <c r="C552" s="161"/>
      <c r="D552" s="162"/>
    </row>
    <row r="553" spans="1:4" ht="12.75">
      <c r="A553" s="138"/>
      <c r="C553" s="161"/>
      <c r="D553" s="162"/>
    </row>
    <row r="554" spans="1:4" ht="12.75">
      <c r="A554" s="138"/>
      <c r="C554" s="161"/>
      <c r="D554" s="162"/>
    </row>
    <row r="555" spans="1:4" ht="12.75">
      <c r="A555" s="138"/>
      <c r="C555" s="161"/>
      <c r="D555" s="162"/>
    </row>
    <row r="556" spans="1:4" ht="12.75">
      <c r="A556" s="138"/>
      <c r="C556" s="161"/>
      <c r="D556" s="162"/>
    </row>
    <row r="557" spans="1:4" ht="12.75" customHeight="1">
      <c r="A557" s="138"/>
      <c r="C557" s="161"/>
      <c r="D557" s="162"/>
    </row>
    <row r="558" spans="1:4" ht="12.75">
      <c r="A558" s="138"/>
      <c r="C558" s="161"/>
      <c r="D558" s="162"/>
    </row>
    <row r="559" spans="1:4" ht="12.75">
      <c r="A559" s="138"/>
      <c r="C559" s="161"/>
      <c r="D559" s="162"/>
    </row>
    <row r="560" spans="1:4" ht="12.75">
      <c r="A560" s="138"/>
      <c r="C560" s="161"/>
      <c r="D560" s="162"/>
    </row>
    <row r="561" spans="1:4" ht="12.75">
      <c r="A561" s="138"/>
      <c r="C561" s="161"/>
      <c r="D561" s="162"/>
    </row>
    <row r="562" spans="1:4" ht="12.75">
      <c r="A562" s="138"/>
      <c r="C562" s="161"/>
      <c r="D562" s="162"/>
    </row>
    <row r="563" spans="1:4" ht="12.75">
      <c r="A563" s="138"/>
      <c r="C563" s="161"/>
      <c r="D563" s="162"/>
    </row>
    <row r="564" spans="1:4" ht="12.75">
      <c r="A564" s="138"/>
      <c r="C564" s="161"/>
      <c r="D564" s="162"/>
    </row>
    <row r="565" spans="1:4" ht="12.75">
      <c r="A565" s="138"/>
      <c r="C565" s="161"/>
      <c r="D565" s="162"/>
    </row>
    <row r="566" spans="1:4" ht="12.75">
      <c r="A566" s="138"/>
      <c r="C566" s="161"/>
      <c r="D566" s="162"/>
    </row>
    <row r="567" spans="1:4" ht="14.25" customHeight="1">
      <c r="A567" s="138"/>
      <c r="C567" s="161"/>
      <c r="D567" s="162"/>
    </row>
    <row r="568" spans="1:4" ht="12.75">
      <c r="A568" s="138"/>
      <c r="C568" s="161"/>
      <c r="D568" s="162"/>
    </row>
    <row r="569" spans="1:4" ht="12.75">
      <c r="A569" s="138"/>
      <c r="C569" s="161"/>
      <c r="D569" s="162"/>
    </row>
    <row r="570" spans="1:4" ht="12.75">
      <c r="A570" s="138"/>
      <c r="C570" s="161"/>
      <c r="D570" s="162"/>
    </row>
    <row r="571" spans="1:4" ht="12.75">
      <c r="A571" s="138"/>
      <c r="C571" s="161"/>
      <c r="D571" s="162"/>
    </row>
    <row r="572" spans="1:4" ht="12.75">
      <c r="A572" s="138"/>
      <c r="C572" s="161"/>
      <c r="D572" s="162"/>
    </row>
    <row r="573" spans="1:4" ht="12.75">
      <c r="A573" s="138"/>
      <c r="C573" s="161"/>
      <c r="D573" s="162"/>
    </row>
    <row r="574" spans="1:4" ht="12.75">
      <c r="A574" s="138"/>
      <c r="C574" s="161"/>
      <c r="D574" s="162"/>
    </row>
    <row r="575" spans="1:4" ht="12.75">
      <c r="A575" s="138"/>
      <c r="C575" s="161"/>
      <c r="D575" s="162"/>
    </row>
    <row r="576" spans="1:4" ht="12.75">
      <c r="A576" s="138"/>
      <c r="C576" s="161"/>
      <c r="D576" s="162"/>
    </row>
    <row r="577" spans="1:4" ht="12.75">
      <c r="A577" s="138"/>
      <c r="C577" s="161"/>
      <c r="D577" s="162"/>
    </row>
    <row r="578" spans="1:4" ht="12.75">
      <c r="A578" s="138"/>
      <c r="C578" s="161"/>
      <c r="D578" s="162"/>
    </row>
    <row r="579" spans="1:4" ht="12.75">
      <c r="A579" s="138"/>
      <c r="C579" s="161"/>
      <c r="D579" s="162"/>
    </row>
    <row r="580" spans="1:4" ht="12.75">
      <c r="A580" s="138"/>
      <c r="C580" s="161"/>
      <c r="D580" s="162"/>
    </row>
    <row r="581" spans="1:4" ht="12.75">
      <c r="A581" s="138"/>
      <c r="C581" s="161"/>
      <c r="D581" s="162"/>
    </row>
    <row r="582" spans="1:4" ht="12.75">
      <c r="A582" s="138"/>
      <c r="C582" s="161"/>
      <c r="D582" s="162"/>
    </row>
    <row r="583" spans="1:4" ht="12.75">
      <c r="A583" s="138"/>
      <c r="C583" s="161"/>
      <c r="D583" s="162"/>
    </row>
    <row r="584" spans="1:4" ht="12.75">
      <c r="A584" s="138"/>
      <c r="C584" s="161"/>
      <c r="D584" s="162"/>
    </row>
    <row r="585" spans="1:4" ht="12.75">
      <c r="A585" s="138"/>
      <c r="C585" s="161"/>
      <c r="D585" s="162"/>
    </row>
    <row r="586" spans="1:4" ht="12.75">
      <c r="A586" s="138"/>
      <c r="C586" s="161"/>
      <c r="D586" s="162"/>
    </row>
    <row r="587" spans="1:4" ht="12.75">
      <c r="A587" s="138"/>
      <c r="C587" s="161"/>
      <c r="D587" s="162"/>
    </row>
    <row r="588" spans="1:4" ht="12.75">
      <c r="A588" s="138"/>
      <c r="C588" s="161"/>
      <c r="D588" s="162"/>
    </row>
    <row r="589" spans="1:4" ht="12.75">
      <c r="A589" s="138"/>
      <c r="C589" s="161"/>
      <c r="D589" s="162"/>
    </row>
    <row r="590" spans="1:4" ht="12.75">
      <c r="A590" s="138"/>
      <c r="C590" s="161"/>
      <c r="D590" s="162"/>
    </row>
    <row r="591" spans="1:4" ht="12.75">
      <c r="A591" s="138"/>
      <c r="C591" s="161"/>
      <c r="D591" s="162"/>
    </row>
    <row r="592" spans="1:4" ht="12.75">
      <c r="A592" s="138"/>
      <c r="C592" s="161"/>
      <c r="D592" s="162"/>
    </row>
    <row r="593" spans="1:4" ht="12.75">
      <c r="A593" s="138"/>
      <c r="C593" s="161"/>
      <c r="D593" s="162"/>
    </row>
    <row r="594" spans="1:4" ht="12.75">
      <c r="A594" s="138"/>
      <c r="C594" s="161"/>
      <c r="D594" s="162"/>
    </row>
    <row r="595" spans="1:4" ht="12.75">
      <c r="A595" s="138"/>
      <c r="C595" s="161"/>
      <c r="D595" s="162"/>
    </row>
    <row r="596" spans="1:4" ht="12.75">
      <c r="A596" s="138"/>
      <c r="C596" s="161"/>
      <c r="D596" s="162"/>
    </row>
    <row r="597" spans="1:4" ht="12.75">
      <c r="A597" s="138"/>
      <c r="C597" s="161"/>
      <c r="D597" s="162"/>
    </row>
    <row r="598" spans="1:4" ht="12.75">
      <c r="A598" s="138"/>
      <c r="C598" s="161"/>
      <c r="D598" s="162"/>
    </row>
    <row r="599" spans="1:4" ht="12.75">
      <c r="A599" s="138"/>
      <c r="C599" s="161"/>
      <c r="D599" s="162"/>
    </row>
    <row r="600" spans="1:4" ht="12.75">
      <c r="A600" s="138"/>
      <c r="C600" s="161"/>
      <c r="D600" s="162"/>
    </row>
    <row r="601" spans="1:4" ht="12.75">
      <c r="A601" s="138"/>
      <c r="C601" s="161"/>
      <c r="D601" s="162"/>
    </row>
    <row r="602" spans="1:4" ht="12.75">
      <c r="A602" s="138"/>
      <c r="C602" s="161"/>
      <c r="D602" s="162"/>
    </row>
    <row r="603" spans="1:4" ht="12.75">
      <c r="A603" s="138"/>
      <c r="C603" s="161"/>
      <c r="D603" s="162"/>
    </row>
    <row r="604" spans="1:4" ht="12.75">
      <c r="A604" s="138"/>
      <c r="C604" s="161"/>
      <c r="D604" s="162"/>
    </row>
    <row r="605" spans="1:4" ht="12.75">
      <c r="A605" s="138"/>
      <c r="C605" s="161"/>
      <c r="D605" s="162"/>
    </row>
    <row r="606" spans="1:4" ht="12.75">
      <c r="A606" s="138"/>
      <c r="C606" s="161"/>
      <c r="D606" s="162"/>
    </row>
    <row r="607" spans="1:4" ht="12.75">
      <c r="A607" s="138"/>
      <c r="C607" s="161"/>
      <c r="D607" s="162"/>
    </row>
    <row r="608" spans="1:4" ht="12.75">
      <c r="A608" s="138"/>
      <c r="C608" s="161"/>
      <c r="D608" s="162"/>
    </row>
    <row r="609" spans="1:4" ht="12.75">
      <c r="A609" s="138"/>
      <c r="C609" s="161"/>
      <c r="D609" s="162"/>
    </row>
    <row r="610" spans="1:4" ht="12.75">
      <c r="A610" s="138"/>
      <c r="C610" s="161"/>
      <c r="D610" s="162"/>
    </row>
    <row r="611" spans="1:4" ht="12.75">
      <c r="A611" s="138"/>
      <c r="C611" s="161"/>
      <c r="D611" s="162"/>
    </row>
    <row r="612" spans="1:4" ht="12.75">
      <c r="A612" s="138"/>
      <c r="C612" s="161"/>
      <c r="D612" s="162"/>
    </row>
    <row r="613" spans="1:4" ht="12.75">
      <c r="A613" s="138"/>
      <c r="C613" s="161"/>
      <c r="D613" s="162"/>
    </row>
    <row r="614" spans="1:4" ht="12.75">
      <c r="A614" s="138"/>
      <c r="C614" s="161"/>
      <c r="D614" s="162"/>
    </row>
    <row r="615" spans="1:4" ht="12.75">
      <c r="A615" s="138"/>
      <c r="C615" s="161"/>
      <c r="D615" s="162"/>
    </row>
    <row r="616" spans="1:4" ht="12.75">
      <c r="A616" s="138"/>
      <c r="C616" s="161"/>
      <c r="D616" s="162"/>
    </row>
    <row r="617" spans="1:4" ht="12.75">
      <c r="A617" s="138"/>
      <c r="C617" s="161"/>
      <c r="D617" s="162"/>
    </row>
    <row r="618" spans="1:4" ht="12.75">
      <c r="A618" s="138"/>
      <c r="C618" s="161"/>
      <c r="D618" s="162"/>
    </row>
    <row r="619" spans="1:4" ht="12.75">
      <c r="A619" s="138"/>
      <c r="C619" s="161"/>
      <c r="D619" s="162"/>
    </row>
    <row r="620" spans="1:4" ht="12.75">
      <c r="A620" s="138"/>
      <c r="C620" s="161"/>
      <c r="D620" s="162"/>
    </row>
    <row r="621" spans="1:4" ht="12.75">
      <c r="A621" s="138"/>
      <c r="C621" s="161"/>
      <c r="D621" s="162"/>
    </row>
    <row r="622" spans="1:4" ht="12.75">
      <c r="A622" s="138"/>
      <c r="C622" s="161"/>
      <c r="D622" s="162"/>
    </row>
    <row r="623" spans="1:4" ht="12.75">
      <c r="A623" s="138"/>
      <c r="C623" s="161"/>
      <c r="D623" s="162"/>
    </row>
    <row r="624" spans="1:4" ht="12.75">
      <c r="A624" s="138"/>
      <c r="C624" s="161"/>
      <c r="D624" s="162"/>
    </row>
    <row r="625" spans="1:4" ht="12.75">
      <c r="A625" s="138"/>
      <c r="C625" s="161"/>
      <c r="D625" s="162"/>
    </row>
    <row r="626" spans="1:4" ht="12.75">
      <c r="A626" s="138"/>
      <c r="C626" s="161"/>
      <c r="D626" s="162"/>
    </row>
    <row r="627" spans="1:4" ht="12.75">
      <c r="A627" s="138"/>
      <c r="C627" s="161"/>
      <c r="D627" s="162"/>
    </row>
    <row r="628" spans="1:4" ht="18" customHeight="1">
      <c r="A628" s="138"/>
      <c r="C628" s="161"/>
      <c r="D628" s="162"/>
    </row>
    <row r="629" spans="1:4" ht="12.75">
      <c r="A629" s="138"/>
      <c r="C629" s="161"/>
      <c r="D629" s="162"/>
    </row>
    <row r="630" spans="1:4" ht="12.75">
      <c r="A630" s="138"/>
      <c r="C630" s="161"/>
      <c r="D630" s="162"/>
    </row>
    <row r="631" spans="1:4" ht="12.75">
      <c r="A631" s="138"/>
      <c r="C631" s="161"/>
      <c r="D631" s="162"/>
    </row>
    <row r="632" spans="1:4" ht="12.75">
      <c r="A632" s="138"/>
      <c r="C632" s="161"/>
      <c r="D632" s="162"/>
    </row>
    <row r="633" spans="1:4" ht="18" customHeight="1">
      <c r="A633" s="138"/>
      <c r="C633" s="161"/>
      <c r="D633" s="162"/>
    </row>
    <row r="634" spans="1:4" ht="12.75">
      <c r="A634" s="138"/>
      <c r="C634" s="161"/>
      <c r="D634" s="162"/>
    </row>
    <row r="635" spans="1:4" ht="14.25" customHeight="1">
      <c r="A635" s="138"/>
      <c r="C635" s="161"/>
      <c r="D635" s="162"/>
    </row>
    <row r="636" spans="1:4" ht="14.25" customHeight="1">
      <c r="A636" s="138"/>
      <c r="C636" s="161"/>
      <c r="D636" s="162"/>
    </row>
    <row r="637" spans="1:4" ht="14.25" customHeight="1">
      <c r="A637" s="138"/>
      <c r="C637" s="161"/>
      <c r="D637" s="162"/>
    </row>
    <row r="638" spans="1:4" ht="12.75">
      <c r="A638" s="138"/>
      <c r="C638" s="161"/>
      <c r="D638" s="162"/>
    </row>
    <row r="639" spans="1:4" ht="14.25" customHeight="1">
      <c r="A639" s="138"/>
      <c r="C639" s="161"/>
      <c r="D639" s="162"/>
    </row>
    <row r="640" spans="1:4" ht="12.75">
      <c r="A640" s="138"/>
      <c r="C640" s="161"/>
      <c r="D640" s="162"/>
    </row>
    <row r="641" spans="1:4" ht="14.25" customHeight="1">
      <c r="A641" s="138"/>
      <c r="C641" s="161"/>
      <c r="D641" s="162"/>
    </row>
    <row r="642" spans="1:4" ht="12.75">
      <c r="A642" s="138"/>
      <c r="C642" s="161"/>
      <c r="D642" s="162"/>
    </row>
    <row r="643" spans="1:4" ht="30" customHeight="1">
      <c r="A643" s="138"/>
      <c r="C643" s="161"/>
      <c r="D643" s="162"/>
    </row>
    <row r="644" spans="1:4" ht="12.75">
      <c r="A644" s="138"/>
      <c r="C644" s="161"/>
      <c r="D644" s="162"/>
    </row>
    <row r="645" spans="1:4" ht="12.75">
      <c r="A645" s="138"/>
      <c r="C645" s="161"/>
      <c r="D645" s="162"/>
    </row>
    <row r="646" spans="1:4" ht="12.75">
      <c r="A646" s="138"/>
      <c r="C646" s="161"/>
      <c r="D646" s="162"/>
    </row>
    <row r="647" spans="1:4" ht="12.75">
      <c r="A647" s="138"/>
      <c r="C647" s="161"/>
      <c r="D647" s="162"/>
    </row>
    <row r="648" spans="1:4" ht="12.75">
      <c r="A648" s="138"/>
      <c r="C648" s="161"/>
      <c r="D648" s="162"/>
    </row>
    <row r="649" spans="1:4" ht="12.75">
      <c r="A649" s="138"/>
      <c r="C649" s="161"/>
      <c r="D649" s="162"/>
    </row>
    <row r="650" spans="1:4" ht="12.75">
      <c r="A650" s="138"/>
      <c r="C650" s="161"/>
      <c r="D650" s="162"/>
    </row>
    <row r="651" spans="1:4" ht="12.75">
      <c r="A651" s="138"/>
      <c r="C651" s="161"/>
      <c r="D651" s="162"/>
    </row>
    <row r="652" spans="1:4" ht="12.75">
      <c r="A652" s="138"/>
      <c r="C652" s="161"/>
      <c r="D652" s="162"/>
    </row>
    <row r="653" spans="1:4" ht="12.75">
      <c r="A653" s="138"/>
      <c r="C653" s="161"/>
      <c r="D653" s="162"/>
    </row>
    <row r="654" spans="1:4" ht="12.75">
      <c r="A654" s="138"/>
      <c r="C654" s="161"/>
      <c r="D654" s="162"/>
    </row>
    <row r="655" spans="1:4" ht="12.75">
      <c r="A655" s="138"/>
      <c r="C655" s="161"/>
      <c r="D655" s="162"/>
    </row>
    <row r="656" spans="1:4" ht="12.75">
      <c r="A656" s="138"/>
      <c r="C656" s="161"/>
      <c r="D656" s="162"/>
    </row>
    <row r="657" spans="1:4" ht="12.75">
      <c r="A657" s="138"/>
      <c r="C657" s="161"/>
      <c r="D657" s="162"/>
    </row>
    <row r="658" spans="1:4" ht="12.75">
      <c r="A658" s="138"/>
      <c r="C658" s="161"/>
      <c r="D658" s="162"/>
    </row>
    <row r="659" spans="1:4" ht="12.75">
      <c r="A659" s="138"/>
      <c r="C659" s="161"/>
      <c r="D659" s="162"/>
    </row>
    <row r="660" spans="1:4" ht="18" customHeight="1">
      <c r="A660" s="138"/>
      <c r="C660" s="161"/>
      <c r="D660" s="162"/>
    </row>
    <row r="661" spans="1:4" ht="20.25" customHeight="1">
      <c r="A661" s="138"/>
      <c r="C661" s="161"/>
      <c r="D661" s="162"/>
    </row>
    <row r="662" spans="1:4" ht="12.75">
      <c r="A662" s="138"/>
      <c r="C662" s="161"/>
      <c r="D662" s="162"/>
    </row>
    <row r="663" spans="1:4" ht="12.75">
      <c r="A663" s="138"/>
      <c r="C663" s="161"/>
      <c r="D663" s="162"/>
    </row>
    <row r="664" spans="1:4" ht="12.75">
      <c r="A664" s="138"/>
      <c r="C664" s="161"/>
      <c r="D664" s="162"/>
    </row>
    <row r="665" spans="1:4" ht="12.75">
      <c r="A665" s="138"/>
      <c r="C665" s="161"/>
      <c r="D665" s="162"/>
    </row>
    <row r="666" spans="1:4" ht="12.75">
      <c r="A666" s="138"/>
      <c r="C666" s="161"/>
      <c r="D666" s="162"/>
    </row>
    <row r="667" spans="1:4" ht="12.75">
      <c r="A667" s="138"/>
      <c r="C667" s="161"/>
      <c r="D667" s="162"/>
    </row>
    <row r="668" spans="1:4" ht="12.75">
      <c r="A668" s="138"/>
      <c r="C668" s="161"/>
      <c r="D668" s="162"/>
    </row>
    <row r="669" spans="1:4" ht="12.75">
      <c r="A669" s="138"/>
      <c r="C669" s="161"/>
      <c r="D669" s="162"/>
    </row>
    <row r="670" spans="1:4" ht="12.75">
      <c r="A670" s="138"/>
      <c r="C670" s="161"/>
      <c r="D670" s="162"/>
    </row>
    <row r="671" spans="1:4" ht="12.75">
      <c r="A671" s="138"/>
      <c r="C671" s="161"/>
      <c r="D671" s="162"/>
    </row>
    <row r="672" spans="1:4" ht="12.75">
      <c r="A672" s="138"/>
      <c r="C672" s="161"/>
      <c r="D672" s="162"/>
    </row>
    <row r="673" spans="1:4" ht="12.75">
      <c r="A673" s="138"/>
      <c r="C673" s="161"/>
      <c r="D673" s="162"/>
    </row>
    <row r="674" spans="1:4" ht="12.75">
      <c r="A674" s="138"/>
      <c r="C674" s="161"/>
      <c r="D674" s="162"/>
    </row>
    <row r="675" spans="1:4" ht="12.75">
      <c r="A675" s="138"/>
      <c r="C675" s="161"/>
      <c r="D675" s="162"/>
    </row>
    <row r="676" spans="1:4" ht="12.75">
      <c r="A676" s="138"/>
      <c r="C676" s="161"/>
      <c r="D676" s="162"/>
    </row>
    <row r="677" spans="1:4" ht="12.75">
      <c r="A677" s="138"/>
      <c r="C677" s="161"/>
      <c r="D677" s="162"/>
    </row>
    <row r="678" spans="1:4" ht="12.75">
      <c r="A678" s="138"/>
      <c r="C678" s="161"/>
      <c r="D678" s="162"/>
    </row>
    <row r="679" spans="1:4" ht="12.75">
      <c r="A679" s="138"/>
      <c r="C679" s="161"/>
      <c r="D679" s="162"/>
    </row>
    <row r="680" spans="1:4" ht="12.75">
      <c r="A680" s="138"/>
      <c r="C680" s="161"/>
      <c r="D680" s="162"/>
    </row>
    <row r="681" spans="1:4" ht="12.75">
      <c r="A681" s="138"/>
      <c r="C681" s="161"/>
      <c r="D681" s="162"/>
    </row>
    <row r="682" spans="1:4" ht="12.75">
      <c r="A682" s="138"/>
      <c r="C682" s="161"/>
      <c r="D682" s="162"/>
    </row>
    <row r="683" spans="1:4" ht="12.75">
      <c r="A683" s="138"/>
      <c r="C683" s="161"/>
      <c r="D683" s="162"/>
    </row>
    <row r="684" spans="1:4" ht="12.75">
      <c r="A684" s="138"/>
      <c r="C684" s="161"/>
      <c r="D684" s="162"/>
    </row>
    <row r="685" spans="1:4" ht="12.75">
      <c r="A685" s="138"/>
      <c r="C685" s="161"/>
      <c r="D685" s="162"/>
    </row>
    <row r="686" spans="1:4" ht="12.75">
      <c r="A686" s="138"/>
      <c r="C686" s="161"/>
      <c r="D686" s="162"/>
    </row>
    <row r="687" spans="1:4" ht="12.75">
      <c r="A687" s="138"/>
      <c r="C687" s="161"/>
      <c r="D687" s="162"/>
    </row>
    <row r="688" spans="1:4" ht="12.75">
      <c r="A688" s="138"/>
      <c r="C688" s="161"/>
      <c r="D688" s="162"/>
    </row>
    <row r="689" spans="1:4" ht="12.75">
      <c r="A689" s="138"/>
      <c r="C689" s="161"/>
      <c r="D689" s="162"/>
    </row>
    <row r="690" spans="1:4" ht="12.75">
      <c r="A690" s="138"/>
      <c r="C690" s="161"/>
      <c r="D690" s="162"/>
    </row>
    <row r="691" spans="1:4" ht="12.75">
      <c r="A691" s="138"/>
      <c r="C691" s="161"/>
      <c r="D691" s="162"/>
    </row>
    <row r="692" spans="1:4" ht="12.75">
      <c r="A692" s="138"/>
      <c r="C692" s="161"/>
      <c r="D692" s="162"/>
    </row>
    <row r="693" spans="1:4" ht="12.75">
      <c r="A693" s="138"/>
      <c r="C693" s="161"/>
      <c r="D693" s="162"/>
    </row>
    <row r="694" spans="1:4" ht="12.75">
      <c r="A694" s="138"/>
      <c r="C694" s="161"/>
      <c r="D694" s="162"/>
    </row>
    <row r="695" spans="1:4" ht="12.75">
      <c r="A695" s="138"/>
      <c r="C695" s="161"/>
      <c r="D695" s="162"/>
    </row>
    <row r="696" spans="1:4" ht="12.75">
      <c r="A696" s="138"/>
      <c r="C696" s="161"/>
      <c r="D696" s="162"/>
    </row>
    <row r="697" spans="1:4" ht="12.75">
      <c r="A697" s="138"/>
      <c r="C697" s="161"/>
      <c r="D697" s="162"/>
    </row>
    <row r="698" spans="1:4" ht="12.75">
      <c r="A698" s="138"/>
      <c r="C698" s="161"/>
      <c r="D698" s="162"/>
    </row>
    <row r="699" spans="1:4" ht="12.75">
      <c r="A699" s="138"/>
      <c r="C699" s="161"/>
      <c r="D699" s="162"/>
    </row>
    <row r="700" spans="1:4" ht="12.75">
      <c r="A700" s="138"/>
      <c r="C700" s="161"/>
      <c r="D700" s="162"/>
    </row>
    <row r="701" spans="1:4" ht="12.75">
      <c r="A701" s="138"/>
      <c r="C701" s="161"/>
      <c r="D701" s="162"/>
    </row>
    <row r="702" spans="1:4" ht="12.75">
      <c r="A702" s="138"/>
      <c r="C702" s="161"/>
      <c r="D702" s="162"/>
    </row>
    <row r="703" spans="1:4" ht="12.75">
      <c r="A703" s="138"/>
      <c r="C703" s="161"/>
      <c r="D703" s="162"/>
    </row>
    <row r="704" spans="1:4" ht="12.75">
      <c r="A704" s="138"/>
      <c r="C704" s="161"/>
      <c r="D704" s="162"/>
    </row>
    <row r="705" spans="1:4" ht="12.75">
      <c r="A705" s="138"/>
      <c r="C705" s="161"/>
      <c r="D705" s="162"/>
    </row>
    <row r="706" spans="1:4" ht="12.75">
      <c r="A706" s="138"/>
      <c r="C706" s="161"/>
      <c r="D706" s="162"/>
    </row>
    <row r="707" spans="1:4" ht="12.75">
      <c r="A707" s="138"/>
      <c r="C707" s="161"/>
      <c r="D707" s="162"/>
    </row>
    <row r="708" spans="1:4" ht="12.75">
      <c r="A708" s="138"/>
      <c r="C708" s="161"/>
      <c r="D708" s="162"/>
    </row>
    <row r="709" spans="1:4" ht="12.75">
      <c r="A709" s="138"/>
      <c r="C709" s="161"/>
      <c r="D709" s="162"/>
    </row>
    <row r="710" spans="1:4" ht="12.75">
      <c r="A710" s="138"/>
      <c r="C710" s="161"/>
      <c r="D710" s="162"/>
    </row>
    <row r="711" spans="1:4" ht="12.75">
      <c r="A711" s="138"/>
      <c r="C711" s="161"/>
      <c r="D711" s="162"/>
    </row>
    <row r="712" spans="1:4" ht="12.75">
      <c r="A712" s="138"/>
      <c r="C712" s="161"/>
      <c r="D712" s="162"/>
    </row>
    <row r="713" spans="1:4" ht="12.75">
      <c r="A713" s="138"/>
      <c r="C713" s="161"/>
      <c r="D713" s="162"/>
    </row>
    <row r="714" spans="1:4" ht="12.75">
      <c r="A714" s="138"/>
      <c r="C714" s="161"/>
      <c r="D714" s="162"/>
    </row>
    <row r="715" spans="1:4" ht="12.75">
      <c r="A715" s="138"/>
      <c r="C715" s="161"/>
      <c r="D715" s="162"/>
    </row>
    <row r="716" spans="1:4" ht="12.75">
      <c r="A716" s="138"/>
      <c r="C716" s="161"/>
      <c r="D716" s="162"/>
    </row>
    <row r="717" spans="1:4" ht="12.75">
      <c r="A717" s="138"/>
      <c r="C717" s="161"/>
      <c r="D717" s="162"/>
    </row>
    <row r="718" spans="1:4" ht="12.75">
      <c r="A718" s="138"/>
      <c r="C718" s="161"/>
      <c r="D718" s="162"/>
    </row>
    <row r="719" spans="1:4" ht="12.75">
      <c r="A719" s="138"/>
      <c r="C719" s="161"/>
      <c r="D719" s="162"/>
    </row>
    <row r="720" spans="1:4" ht="12.75">
      <c r="A720" s="138"/>
      <c r="C720" s="161"/>
      <c r="D720" s="162"/>
    </row>
    <row r="721" spans="1:4" ht="12.75">
      <c r="A721" s="138"/>
      <c r="C721" s="161"/>
      <c r="D721" s="162"/>
    </row>
    <row r="722" spans="1:4" ht="12.75">
      <c r="A722" s="138"/>
      <c r="C722" s="161"/>
      <c r="D722" s="162"/>
    </row>
    <row r="723" spans="1:4" ht="12.75">
      <c r="A723" s="138"/>
      <c r="C723" s="161"/>
      <c r="D723" s="162"/>
    </row>
    <row r="724" spans="1:4" ht="12.75">
      <c r="A724" s="138"/>
      <c r="C724" s="161"/>
      <c r="D724" s="162"/>
    </row>
    <row r="725" spans="1:4" ht="12.75">
      <c r="A725" s="138"/>
      <c r="C725" s="161"/>
      <c r="D725" s="162"/>
    </row>
    <row r="726" spans="1:4" ht="12.75">
      <c r="A726" s="138"/>
      <c r="C726" s="161"/>
      <c r="D726" s="162"/>
    </row>
    <row r="727" spans="1:4" ht="12.75">
      <c r="A727" s="138"/>
      <c r="C727" s="161"/>
      <c r="D727" s="162"/>
    </row>
    <row r="728" spans="1:4" ht="12.75">
      <c r="A728" s="138"/>
      <c r="C728" s="161"/>
      <c r="D728" s="162"/>
    </row>
    <row r="729" spans="1:4" ht="12.75">
      <c r="A729" s="138"/>
      <c r="C729" s="161"/>
      <c r="D729" s="162"/>
    </row>
    <row r="730" spans="1:4" ht="12.75">
      <c r="A730" s="138"/>
      <c r="C730" s="161"/>
      <c r="D730" s="162"/>
    </row>
    <row r="731" spans="1:4" ht="12.75">
      <c r="A731" s="138"/>
      <c r="C731" s="161"/>
      <c r="D731" s="162"/>
    </row>
    <row r="732" spans="1:4" ht="12.75">
      <c r="A732" s="138"/>
      <c r="C732" s="161"/>
      <c r="D732" s="162"/>
    </row>
    <row r="733" spans="1:4" ht="12.75">
      <c r="A733" s="138"/>
      <c r="C733" s="161"/>
      <c r="D733" s="162"/>
    </row>
    <row r="734" spans="1:4" ht="12.75">
      <c r="A734" s="138"/>
      <c r="C734" s="161"/>
      <c r="D734" s="162"/>
    </row>
    <row r="735" spans="1:4" ht="12.75">
      <c r="A735" s="138"/>
      <c r="C735" s="161"/>
      <c r="D735" s="162"/>
    </row>
    <row r="736" spans="1:4" ht="12.75">
      <c r="A736" s="138"/>
      <c r="C736" s="161"/>
      <c r="D736" s="162"/>
    </row>
    <row r="737" spans="1:4" ht="12.75">
      <c r="A737" s="138"/>
      <c r="C737" s="161"/>
      <c r="D737" s="162"/>
    </row>
    <row r="738" spans="1:4" ht="12.75">
      <c r="A738" s="138"/>
      <c r="C738" s="161"/>
      <c r="D738" s="162"/>
    </row>
    <row r="739" spans="1:4" ht="12.75">
      <c r="A739" s="138"/>
      <c r="C739" s="161"/>
      <c r="D739" s="162"/>
    </row>
    <row r="740" spans="1:4" ht="12.75">
      <c r="A740" s="138"/>
      <c r="C740" s="161"/>
      <c r="D740" s="162"/>
    </row>
    <row r="741" spans="1:4" ht="12.75">
      <c r="A741" s="138"/>
      <c r="C741" s="161"/>
      <c r="D741" s="162"/>
    </row>
    <row r="742" spans="1:4" ht="12.75">
      <c r="A742" s="138"/>
      <c r="C742" s="161"/>
      <c r="D742" s="162"/>
    </row>
    <row r="743" spans="1:4" ht="12.75">
      <c r="A743" s="138"/>
      <c r="C743" s="161"/>
      <c r="D743" s="162"/>
    </row>
    <row r="744" spans="1:4" ht="12.75">
      <c r="A744" s="138"/>
      <c r="C744" s="161"/>
      <c r="D744" s="162"/>
    </row>
    <row r="745" spans="1:4" ht="12.75">
      <c r="A745" s="138"/>
      <c r="C745" s="161"/>
      <c r="D745" s="162"/>
    </row>
    <row r="746" spans="1:4" ht="12.75">
      <c r="A746" s="138"/>
      <c r="C746" s="161"/>
      <c r="D746" s="162"/>
    </row>
    <row r="747" spans="1:4" ht="12.75">
      <c r="A747" s="138"/>
      <c r="C747" s="161"/>
      <c r="D747" s="162"/>
    </row>
    <row r="748" spans="1:4" ht="12.75">
      <c r="A748" s="138"/>
      <c r="C748" s="161"/>
      <c r="D748" s="162"/>
    </row>
    <row r="749" spans="1:4" ht="12.75">
      <c r="A749" s="138"/>
      <c r="C749" s="161"/>
      <c r="D749" s="162"/>
    </row>
    <row r="750" spans="1:4" ht="12.75">
      <c r="A750" s="138"/>
      <c r="C750" s="161"/>
      <c r="D750" s="162"/>
    </row>
    <row r="751" spans="1:4" ht="12.75">
      <c r="A751" s="138"/>
      <c r="C751" s="161"/>
      <c r="D751" s="162"/>
    </row>
    <row r="752" spans="1:4" ht="12.75">
      <c r="A752" s="138"/>
      <c r="C752" s="161"/>
      <c r="D752" s="162"/>
    </row>
    <row r="753" spans="1:4" ht="12.75">
      <c r="A753" s="138"/>
      <c r="C753" s="161"/>
      <c r="D753" s="162"/>
    </row>
    <row r="754" spans="1:4" ht="12.75">
      <c r="A754" s="138"/>
      <c r="C754" s="161"/>
      <c r="D754" s="162"/>
    </row>
    <row r="755" spans="1:4" ht="12.75">
      <c r="A755" s="138"/>
      <c r="C755" s="161"/>
      <c r="D755" s="162"/>
    </row>
    <row r="756" spans="1:4" ht="12.75">
      <c r="A756" s="138"/>
      <c r="C756" s="161"/>
      <c r="D756" s="162"/>
    </row>
    <row r="757" spans="1:4" ht="12.75">
      <c r="A757" s="138"/>
      <c r="C757" s="161"/>
      <c r="D757" s="162"/>
    </row>
    <row r="758" spans="1:4" ht="12.75">
      <c r="A758" s="138"/>
      <c r="C758" s="161"/>
      <c r="D758" s="162"/>
    </row>
    <row r="759" spans="1:4" ht="12.75">
      <c r="A759" s="138"/>
      <c r="C759" s="161"/>
      <c r="D759" s="162"/>
    </row>
    <row r="760" spans="1:4" ht="12.75">
      <c r="A760" s="138"/>
      <c r="C760" s="161"/>
      <c r="D760" s="162"/>
    </row>
    <row r="761" spans="1:4" ht="12.75">
      <c r="A761" s="138"/>
      <c r="C761" s="161"/>
      <c r="D761" s="162"/>
    </row>
    <row r="762" spans="1:4" ht="12.75">
      <c r="A762" s="138"/>
      <c r="C762" s="161"/>
      <c r="D762" s="162"/>
    </row>
    <row r="763" spans="1:4" ht="12.75">
      <c r="A763" s="138"/>
      <c r="C763" s="161"/>
      <c r="D763" s="162"/>
    </row>
    <row r="764" spans="1:4" ht="12.75">
      <c r="A764" s="138"/>
      <c r="C764" s="161"/>
      <c r="D764" s="162"/>
    </row>
    <row r="765" spans="1:4" ht="12.75">
      <c r="A765" s="138"/>
      <c r="C765" s="161"/>
      <c r="D765" s="162"/>
    </row>
    <row r="766" spans="1:4" ht="12.75">
      <c r="A766" s="138"/>
      <c r="C766" s="161"/>
      <c r="D766" s="162"/>
    </row>
    <row r="767" spans="1:4" ht="12.75">
      <c r="A767" s="138"/>
      <c r="C767" s="161"/>
      <c r="D767" s="162"/>
    </row>
    <row r="768" spans="1:4" ht="12.75">
      <c r="A768" s="138"/>
      <c r="C768" s="161"/>
      <c r="D768" s="162"/>
    </row>
    <row r="769" spans="1:4" ht="12.75">
      <c r="A769" s="138"/>
      <c r="C769" s="161"/>
      <c r="D769" s="162"/>
    </row>
    <row r="770" spans="1:4" ht="12.75">
      <c r="A770" s="138"/>
      <c r="C770" s="161"/>
      <c r="D770" s="162"/>
    </row>
    <row r="771" spans="1:4" ht="12.75">
      <c r="A771" s="138"/>
      <c r="C771" s="161"/>
      <c r="D771" s="162"/>
    </row>
    <row r="772" spans="1:4" ht="12.75">
      <c r="A772" s="138"/>
      <c r="C772" s="161"/>
      <c r="D772" s="162"/>
    </row>
    <row r="773" spans="1:4" ht="12.75">
      <c r="A773" s="138"/>
      <c r="C773" s="161"/>
      <c r="D773" s="162"/>
    </row>
    <row r="774" spans="1:4" ht="12.75">
      <c r="A774" s="138"/>
      <c r="C774" s="161"/>
      <c r="D774" s="162"/>
    </row>
    <row r="775" spans="1:4" ht="12.75">
      <c r="A775" s="138"/>
      <c r="C775" s="161"/>
      <c r="D775" s="162"/>
    </row>
    <row r="776" spans="1:4" ht="12.75">
      <c r="A776" s="138"/>
      <c r="C776" s="161"/>
      <c r="D776" s="162"/>
    </row>
    <row r="777" spans="1:4" ht="12.75">
      <c r="A777" s="138"/>
      <c r="C777" s="161"/>
      <c r="D777" s="162"/>
    </row>
    <row r="778" spans="1:4" ht="12.75">
      <c r="A778" s="138"/>
      <c r="C778" s="161"/>
      <c r="D778" s="162"/>
    </row>
    <row r="779" spans="1:4" ht="12.75">
      <c r="A779" s="138"/>
      <c r="C779" s="161"/>
      <c r="D779" s="162"/>
    </row>
    <row r="780" spans="1:4" ht="12.75">
      <c r="A780" s="138"/>
      <c r="C780" s="161"/>
      <c r="D780" s="162"/>
    </row>
    <row r="781" spans="1:4" ht="12.75">
      <c r="A781" s="138"/>
      <c r="C781" s="161"/>
      <c r="D781" s="162"/>
    </row>
    <row r="782" spans="1:4" ht="12.75">
      <c r="A782" s="138"/>
      <c r="C782" s="161"/>
      <c r="D782" s="162"/>
    </row>
    <row r="783" spans="1:4" ht="12.75">
      <c r="A783" s="138"/>
      <c r="C783" s="161"/>
      <c r="D783" s="162"/>
    </row>
    <row r="784" spans="1:4" ht="12.75">
      <c r="A784" s="138"/>
      <c r="C784" s="161"/>
      <c r="D784" s="162"/>
    </row>
    <row r="785" spans="1:4" ht="12.75">
      <c r="A785" s="138"/>
      <c r="C785" s="161"/>
      <c r="D785" s="162"/>
    </row>
    <row r="786" spans="1:4" ht="12.75">
      <c r="A786" s="138"/>
      <c r="C786" s="161"/>
      <c r="D786" s="162"/>
    </row>
    <row r="787" spans="1:4" ht="12.75">
      <c r="A787" s="138"/>
      <c r="C787" s="161"/>
      <c r="D787" s="162"/>
    </row>
    <row r="788" spans="1:4" ht="12.75">
      <c r="A788" s="138"/>
      <c r="C788" s="161"/>
      <c r="D788" s="162"/>
    </row>
    <row r="789" spans="1:4" ht="12.75">
      <c r="A789" s="138"/>
      <c r="C789" s="161"/>
      <c r="D789" s="162"/>
    </row>
    <row r="790" spans="1:4" ht="12.75">
      <c r="A790" s="138"/>
      <c r="C790" s="161"/>
      <c r="D790" s="162"/>
    </row>
    <row r="791" spans="1:4" ht="12.75">
      <c r="A791" s="138"/>
      <c r="C791" s="161"/>
      <c r="D791" s="162"/>
    </row>
    <row r="792" spans="1:4" ht="12.75">
      <c r="A792" s="138"/>
      <c r="C792" s="161"/>
      <c r="D792" s="162"/>
    </row>
    <row r="793" spans="1:4" ht="12.75">
      <c r="A793" s="138"/>
      <c r="C793" s="161"/>
      <c r="D793" s="162"/>
    </row>
    <row r="794" spans="1:4" ht="12.75">
      <c r="A794" s="138"/>
      <c r="C794" s="161"/>
      <c r="D794" s="162"/>
    </row>
    <row r="795" spans="1:4" ht="12.75">
      <c r="A795" s="138"/>
      <c r="C795" s="161"/>
      <c r="D795" s="162"/>
    </row>
    <row r="796" spans="1:4" ht="12.75">
      <c r="A796" s="138"/>
      <c r="C796" s="161"/>
      <c r="D796" s="162"/>
    </row>
    <row r="797" spans="1:4" ht="12.75">
      <c r="A797" s="138"/>
      <c r="C797" s="161"/>
      <c r="D797" s="162"/>
    </row>
    <row r="798" spans="1:4" ht="12.75">
      <c r="A798" s="138"/>
      <c r="C798" s="161"/>
      <c r="D798" s="162"/>
    </row>
    <row r="799" spans="1:4" ht="12.75">
      <c r="A799" s="138"/>
      <c r="C799" s="161"/>
      <c r="D799" s="162"/>
    </row>
    <row r="800" spans="1:4" ht="12.75">
      <c r="A800" s="138"/>
      <c r="C800" s="161"/>
      <c r="D800" s="162"/>
    </row>
    <row r="801" spans="1:4" ht="12.75">
      <c r="A801" s="138"/>
      <c r="C801" s="161"/>
      <c r="D801" s="162"/>
    </row>
    <row r="802" spans="1:4" ht="12.75">
      <c r="A802" s="138"/>
      <c r="C802" s="161"/>
      <c r="D802" s="162"/>
    </row>
    <row r="803" spans="1:4" ht="12.75">
      <c r="A803" s="138"/>
      <c r="C803" s="161"/>
      <c r="D803" s="162"/>
    </row>
    <row r="804" spans="1:4" ht="12.75">
      <c r="A804" s="138"/>
      <c r="C804" s="161"/>
      <c r="D804" s="162"/>
    </row>
    <row r="805" spans="1:4" ht="12.75">
      <c r="A805" s="138"/>
      <c r="C805" s="161"/>
      <c r="D805" s="162"/>
    </row>
    <row r="806" spans="1:4" ht="12.75">
      <c r="A806" s="138"/>
      <c r="C806" s="161"/>
      <c r="D806" s="162"/>
    </row>
    <row r="807" spans="1:4" ht="12.75">
      <c r="A807" s="138"/>
      <c r="C807" s="161"/>
      <c r="D807" s="162"/>
    </row>
    <row r="808" spans="1:4" ht="12.75">
      <c r="A808" s="138"/>
      <c r="C808" s="161"/>
      <c r="D808" s="162"/>
    </row>
    <row r="809" spans="1:4" ht="12.75">
      <c r="A809" s="138"/>
      <c r="C809" s="161"/>
      <c r="D809" s="162"/>
    </row>
    <row r="810" spans="1:4" ht="12.75">
      <c r="A810" s="138"/>
      <c r="C810" s="161"/>
      <c r="D810" s="162"/>
    </row>
    <row r="811" spans="1:4" ht="12.75">
      <c r="A811" s="138"/>
      <c r="C811" s="161"/>
      <c r="D811" s="162"/>
    </row>
    <row r="812" spans="1:4" ht="12.75">
      <c r="A812" s="138"/>
      <c r="C812" s="161"/>
      <c r="D812" s="162"/>
    </row>
    <row r="813" spans="1:4" ht="12.75">
      <c r="A813" s="138"/>
      <c r="C813" s="161"/>
      <c r="D813" s="162"/>
    </row>
    <row r="814" spans="1:4" ht="12.75">
      <c r="A814" s="138"/>
      <c r="C814" s="161"/>
      <c r="D814" s="162"/>
    </row>
    <row r="815" spans="1:4" ht="12.75">
      <c r="A815" s="138"/>
      <c r="C815" s="161"/>
      <c r="D815" s="162"/>
    </row>
    <row r="816" spans="1:4" ht="12.75">
      <c r="A816" s="138"/>
      <c r="C816" s="161"/>
      <c r="D816" s="162"/>
    </row>
    <row r="817" spans="1:4" ht="12.75">
      <c r="A817" s="138"/>
      <c r="C817" s="161"/>
      <c r="D817" s="162"/>
    </row>
    <row r="818" spans="1:4" ht="12.75">
      <c r="A818" s="138"/>
      <c r="C818" s="161"/>
      <c r="D818" s="162"/>
    </row>
    <row r="819" spans="1:4" ht="12.75">
      <c r="A819" s="138"/>
      <c r="C819" s="161"/>
      <c r="D819" s="162"/>
    </row>
    <row r="820" spans="1:4" ht="12.75">
      <c r="A820" s="138"/>
      <c r="C820" s="161"/>
      <c r="D820" s="162"/>
    </row>
    <row r="821" spans="1:4" ht="12.75">
      <c r="A821" s="138"/>
      <c r="C821" s="161"/>
      <c r="D821" s="162"/>
    </row>
    <row r="822" spans="1:4" ht="12.75">
      <c r="A822" s="138"/>
      <c r="C822" s="161"/>
      <c r="D822" s="162"/>
    </row>
    <row r="823" spans="1:4" ht="12.75">
      <c r="A823" s="138"/>
      <c r="C823" s="161"/>
      <c r="D823" s="162"/>
    </row>
    <row r="824" spans="1:4" ht="12.75">
      <c r="A824" s="138"/>
      <c r="C824" s="161"/>
      <c r="D824" s="162"/>
    </row>
    <row r="825" spans="1:4" ht="12.75">
      <c r="A825" s="138"/>
      <c r="C825" s="161"/>
      <c r="D825" s="162"/>
    </row>
    <row r="826" spans="1:4" ht="12.75">
      <c r="A826" s="138"/>
      <c r="C826" s="161"/>
      <c r="D826" s="162"/>
    </row>
    <row r="827" spans="1:4" ht="12.75">
      <c r="A827" s="138"/>
      <c r="C827" s="161"/>
      <c r="D827" s="162"/>
    </row>
    <row r="828" spans="1:4" ht="12.75">
      <c r="A828" s="138"/>
      <c r="C828" s="161"/>
      <c r="D828" s="162"/>
    </row>
    <row r="829" spans="1:4" ht="12.75">
      <c r="A829" s="138"/>
      <c r="C829" s="161"/>
      <c r="D829" s="162"/>
    </row>
    <row r="830" spans="1:4" ht="12.75">
      <c r="A830" s="138"/>
      <c r="C830" s="161"/>
      <c r="D830" s="162"/>
    </row>
    <row r="831" spans="1:4" ht="12.75">
      <c r="A831" s="138"/>
      <c r="C831" s="161"/>
      <c r="D831" s="162"/>
    </row>
    <row r="832" spans="1:4" ht="12.75">
      <c r="A832" s="138"/>
      <c r="C832" s="161"/>
      <c r="D832" s="162"/>
    </row>
    <row r="833" spans="1:4" ht="12.75">
      <c r="A833" s="138"/>
      <c r="C833" s="161"/>
      <c r="D833" s="162"/>
    </row>
    <row r="834" spans="1:4" ht="12.75">
      <c r="A834" s="138"/>
      <c r="C834" s="161"/>
      <c r="D834" s="162"/>
    </row>
    <row r="835" spans="1:4" ht="12.75">
      <c r="A835" s="138"/>
      <c r="C835" s="161"/>
      <c r="D835" s="162"/>
    </row>
    <row r="836" spans="1:4" ht="12.75">
      <c r="A836" s="138"/>
      <c r="C836" s="161"/>
      <c r="D836" s="162"/>
    </row>
    <row r="837" spans="1:4" ht="12.75">
      <c r="A837" s="138"/>
      <c r="C837" s="161"/>
      <c r="D837" s="162"/>
    </row>
    <row r="838" spans="1:4" ht="12.75">
      <c r="A838" s="138"/>
      <c r="C838" s="161"/>
      <c r="D838" s="162"/>
    </row>
    <row r="839" spans="1:4" ht="12.75">
      <c r="A839" s="138"/>
      <c r="C839" s="161"/>
      <c r="D839" s="162"/>
    </row>
    <row r="840" spans="1:4" ht="12.75">
      <c r="A840" s="138"/>
      <c r="C840" s="161"/>
      <c r="D840" s="162"/>
    </row>
    <row r="841" spans="1:4" ht="12.75">
      <c r="A841" s="138"/>
      <c r="C841" s="161"/>
      <c r="D841" s="162"/>
    </row>
    <row r="842" spans="1:4" ht="12.75">
      <c r="A842" s="138"/>
      <c r="C842" s="161"/>
      <c r="D842" s="162"/>
    </row>
    <row r="843" spans="1:4" ht="12.75">
      <c r="A843" s="138"/>
      <c r="C843" s="161"/>
      <c r="D843" s="162"/>
    </row>
    <row r="844" spans="1:4" ht="12.75">
      <c r="A844" s="138"/>
      <c r="C844" s="161"/>
      <c r="D844" s="162"/>
    </row>
    <row r="845" spans="1:4" ht="12.75">
      <c r="A845" s="138"/>
      <c r="C845" s="161"/>
      <c r="D845" s="162"/>
    </row>
    <row r="846" spans="1:4" ht="12.75">
      <c r="A846" s="138"/>
      <c r="C846" s="161"/>
      <c r="D846" s="162"/>
    </row>
    <row r="847" spans="1:4" ht="12.75">
      <c r="A847" s="138"/>
      <c r="C847" s="161"/>
      <c r="D847" s="162"/>
    </row>
    <row r="848" spans="1:4" ht="12.75">
      <c r="A848" s="138"/>
      <c r="C848" s="161"/>
      <c r="D848" s="162"/>
    </row>
    <row r="849" spans="1:4" ht="12.75">
      <c r="A849" s="138"/>
      <c r="C849" s="161"/>
      <c r="D849" s="162"/>
    </row>
    <row r="850" spans="1:4" ht="12.75">
      <c r="A850" s="138"/>
      <c r="C850" s="161"/>
      <c r="D850" s="162"/>
    </row>
    <row r="851" spans="1:4" ht="12.75">
      <c r="A851" s="138"/>
      <c r="C851" s="161"/>
      <c r="D851" s="162"/>
    </row>
    <row r="852" spans="1:4" ht="12.75">
      <c r="A852" s="138"/>
      <c r="C852" s="161"/>
      <c r="D852" s="162"/>
    </row>
    <row r="853" spans="1:4" ht="12.75">
      <c r="A853" s="138"/>
      <c r="C853" s="161"/>
      <c r="D853" s="162"/>
    </row>
    <row r="854" spans="1:4" ht="12.75">
      <c r="A854" s="138"/>
      <c r="C854" s="161"/>
      <c r="D854" s="162"/>
    </row>
    <row r="855" spans="1:4" ht="12.75">
      <c r="A855" s="138"/>
      <c r="C855" s="161"/>
      <c r="D855" s="162"/>
    </row>
    <row r="856" spans="1:4" ht="12.75">
      <c r="A856" s="138"/>
      <c r="C856" s="161"/>
      <c r="D856" s="162"/>
    </row>
    <row r="857" spans="1:4" ht="12.75">
      <c r="A857" s="138"/>
      <c r="C857" s="161"/>
      <c r="D857" s="162"/>
    </row>
    <row r="858" spans="1:4" ht="12.75">
      <c r="A858" s="138"/>
      <c r="C858" s="161"/>
      <c r="D858" s="162"/>
    </row>
    <row r="859" spans="1:4" ht="12.75">
      <c r="A859" s="138"/>
      <c r="C859" s="161"/>
      <c r="D859" s="162"/>
    </row>
    <row r="860" spans="1:4" ht="12.75">
      <c r="A860" s="138"/>
      <c r="C860" s="161"/>
      <c r="D860" s="162"/>
    </row>
    <row r="861" spans="1:4" ht="12.75">
      <c r="A861" s="138"/>
      <c r="C861" s="161"/>
      <c r="D861" s="162"/>
    </row>
    <row r="862" spans="1:4" ht="12.75">
      <c r="A862" s="138"/>
      <c r="C862" s="161"/>
      <c r="D862" s="162"/>
    </row>
    <row r="863" spans="1:4" ht="12.75">
      <c r="A863" s="138"/>
      <c r="C863" s="161"/>
      <c r="D863" s="162"/>
    </row>
    <row r="864" spans="1:4" ht="12.75">
      <c r="A864" s="138"/>
      <c r="C864" s="161"/>
      <c r="D864" s="162"/>
    </row>
    <row r="865" spans="1:4" ht="12.75">
      <c r="A865" s="138"/>
      <c r="C865" s="161"/>
      <c r="D865" s="162"/>
    </row>
    <row r="866" spans="1:4" ht="12.75">
      <c r="A866" s="138"/>
      <c r="C866" s="161"/>
      <c r="D866" s="162"/>
    </row>
    <row r="867" spans="1:4" ht="12.75">
      <c r="A867" s="138"/>
      <c r="C867" s="161"/>
      <c r="D867" s="162"/>
    </row>
    <row r="868" spans="1:4" ht="12.75">
      <c r="A868" s="138"/>
      <c r="C868" s="161"/>
      <c r="D868" s="162"/>
    </row>
    <row r="869" spans="1:4" ht="12.75">
      <c r="A869" s="138"/>
      <c r="C869" s="161"/>
      <c r="D869" s="162"/>
    </row>
    <row r="870" spans="1:4" ht="12.75">
      <c r="A870" s="138"/>
      <c r="C870" s="161"/>
      <c r="D870" s="162"/>
    </row>
    <row r="871" spans="1:4" ht="12.75">
      <c r="A871" s="138"/>
      <c r="C871" s="161"/>
      <c r="D871" s="162"/>
    </row>
    <row r="872" spans="1:4" ht="12.75">
      <c r="A872" s="138"/>
      <c r="C872" s="161"/>
      <c r="D872" s="162"/>
    </row>
    <row r="873" spans="1:4" ht="12.75">
      <c r="A873" s="138"/>
      <c r="C873" s="161"/>
      <c r="D873" s="162"/>
    </row>
    <row r="874" spans="1:4" ht="12.75">
      <c r="A874" s="138"/>
      <c r="C874" s="161"/>
      <c r="D874" s="162"/>
    </row>
    <row r="875" spans="1:4" ht="12.75">
      <c r="A875" s="138"/>
      <c r="C875" s="161"/>
      <c r="D875" s="162"/>
    </row>
    <row r="876" spans="1:4" ht="12.75">
      <c r="A876" s="138"/>
      <c r="C876" s="161"/>
      <c r="D876" s="162"/>
    </row>
    <row r="877" spans="1:4" ht="12.75">
      <c r="A877" s="138"/>
      <c r="C877" s="161"/>
      <c r="D877" s="162"/>
    </row>
    <row r="878" spans="1:4" ht="12.75">
      <c r="A878" s="138"/>
      <c r="C878" s="161"/>
      <c r="D878" s="162"/>
    </row>
    <row r="879" spans="1:4" ht="12.75">
      <c r="A879" s="138"/>
      <c r="C879" s="161"/>
      <c r="D879" s="162"/>
    </row>
    <row r="880" spans="1:4" ht="12.75">
      <c r="A880" s="138"/>
      <c r="C880" s="161"/>
      <c r="D880" s="162"/>
    </row>
    <row r="881" spans="1:4" ht="12.75">
      <c r="A881" s="138"/>
      <c r="C881" s="161"/>
      <c r="D881" s="162"/>
    </row>
    <row r="882" spans="1:4" ht="12.75">
      <c r="A882" s="138"/>
      <c r="C882" s="161"/>
      <c r="D882" s="162"/>
    </row>
    <row r="883" spans="1:4" ht="12.75">
      <c r="A883" s="138"/>
      <c r="C883" s="161"/>
      <c r="D883" s="162"/>
    </row>
    <row r="884" spans="1:4" ht="12.75">
      <c r="A884" s="138"/>
      <c r="C884" s="161"/>
      <c r="D884" s="162"/>
    </row>
    <row r="885" spans="1:4" ht="12.75">
      <c r="A885" s="138"/>
      <c r="C885" s="161"/>
      <c r="D885" s="162"/>
    </row>
    <row r="886" spans="1:4" ht="12.75">
      <c r="A886" s="138"/>
      <c r="C886" s="161"/>
      <c r="D886" s="162"/>
    </row>
    <row r="887" spans="1:4" ht="12.75">
      <c r="A887" s="138"/>
      <c r="C887" s="161"/>
      <c r="D887" s="162"/>
    </row>
    <row r="888" spans="1:4" ht="12.75">
      <c r="A888" s="138"/>
      <c r="C888" s="161"/>
      <c r="D888" s="162"/>
    </row>
    <row r="889" spans="1:4" ht="12.75">
      <c r="A889" s="138"/>
      <c r="C889" s="161"/>
      <c r="D889" s="162"/>
    </row>
    <row r="890" spans="1:4" ht="12.75">
      <c r="A890" s="138"/>
      <c r="C890" s="161"/>
      <c r="D890" s="162"/>
    </row>
    <row r="891" spans="1:4" ht="12.75">
      <c r="A891" s="138"/>
      <c r="C891" s="161"/>
      <c r="D891" s="162"/>
    </row>
    <row r="892" spans="1:4" ht="12.75">
      <c r="A892" s="138"/>
      <c r="C892" s="161"/>
      <c r="D892" s="162"/>
    </row>
    <row r="893" spans="1:4" ht="12.75">
      <c r="A893" s="138"/>
      <c r="C893" s="161"/>
      <c r="D893" s="162"/>
    </row>
    <row r="894" spans="1:4" ht="12.75">
      <c r="A894" s="138"/>
      <c r="C894" s="161"/>
      <c r="D894" s="162"/>
    </row>
    <row r="895" spans="1:4" ht="12.75">
      <c r="A895" s="138"/>
      <c r="C895" s="161"/>
      <c r="D895" s="162"/>
    </row>
    <row r="896" spans="1:4" ht="12.75">
      <c r="A896" s="138"/>
      <c r="C896" s="161"/>
      <c r="D896" s="162"/>
    </row>
    <row r="897" spans="1:4" ht="12.75">
      <c r="A897" s="138"/>
      <c r="C897" s="161"/>
      <c r="D897" s="162"/>
    </row>
    <row r="898" spans="1:4" ht="12.75">
      <c r="A898" s="138"/>
      <c r="C898" s="161"/>
      <c r="D898" s="162"/>
    </row>
    <row r="899" spans="1:4" ht="12.75">
      <c r="A899" s="138"/>
      <c r="C899" s="161"/>
      <c r="D899" s="162"/>
    </row>
    <row r="900" spans="1:4" ht="12.75">
      <c r="A900" s="138"/>
      <c r="C900" s="161"/>
      <c r="D900" s="162"/>
    </row>
    <row r="901" spans="1:4" ht="12.75">
      <c r="A901" s="138"/>
      <c r="C901" s="161"/>
      <c r="D901" s="162"/>
    </row>
    <row r="902" spans="1:4" ht="12.75">
      <c r="A902" s="138"/>
      <c r="C902" s="161"/>
      <c r="D902" s="162"/>
    </row>
    <row r="903" spans="1:4" ht="12.75">
      <c r="A903" s="138"/>
      <c r="C903" s="161"/>
      <c r="D903" s="162"/>
    </row>
    <row r="904" spans="1:4" ht="12.75">
      <c r="A904" s="138"/>
      <c r="C904" s="161"/>
      <c r="D904" s="162"/>
    </row>
    <row r="905" spans="1:4" ht="12.75">
      <c r="A905" s="138"/>
      <c r="C905" s="161"/>
      <c r="D905" s="162"/>
    </row>
    <row r="906" spans="1:4" ht="12.75">
      <c r="A906" s="138"/>
      <c r="C906" s="161"/>
      <c r="D906" s="162"/>
    </row>
    <row r="907" spans="1:4" ht="12.75">
      <c r="A907" s="138"/>
      <c r="C907" s="161"/>
      <c r="D907" s="162"/>
    </row>
    <row r="908" spans="1:4" ht="12.75">
      <c r="A908" s="138"/>
      <c r="C908" s="161"/>
      <c r="D908" s="162"/>
    </row>
    <row r="909" spans="1:4" ht="12.75">
      <c r="A909" s="138"/>
      <c r="C909" s="161"/>
      <c r="D909" s="162"/>
    </row>
    <row r="910" spans="1:4" ht="12.75">
      <c r="A910" s="138"/>
      <c r="C910" s="161"/>
      <c r="D910" s="162"/>
    </row>
    <row r="911" spans="1:4" ht="12.75">
      <c r="A911" s="138"/>
      <c r="C911" s="161"/>
      <c r="D911" s="162"/>
    </row>
    <row r="912" spans="1:4" ht="12.75">
      <c r="A912" s="138"/>
      <c r="C912" s="161"/>
      <c r="D912" s="162"/>
    </row>
    <row r="913" spans="1:4" ht="12.75">
      <c r="A913" s="138"/>
      <c r="C913" s="161"/>
      <c r="D913" s="162"/>
    </row>
    <row r="914" spans="1:4" ht="12.75">
      <c r="A914" s="138"/>
      <c r="C914" s="161"/>
      <c r="D914" s="162"/>
    </row>
    <row r="915" spans="1:4" ht="12.75">
      <c r="A915" s="138"/>
      <c r="C915" s="161"/>
      <c r="D915" s="162"/>
    </row>
    <row r="916" spans="1:4" ht="12.75">
      <c r="A916" s="138"/>
      <c r="C916" s="161"/>
      <c r="D916" s="162"/>
    </row>
    <row r="917" spans="1:4" ht="12.75">
      <c r="A917" s="138"/>
      <c r="C917" s="161"/>
      <c r="D917" s="162"/>
    </row>
    <row r="918" spans="1:4" ht="12.75">
      <c r="A918" s="138"/>
      <c r="C918" s="161"/>
      <c r="D918" s="162"/>
    </row>
    <row r="919" spans="1:4" ht="12.75">
      <c r="A919" s="138"/>
      <c r="C919" s="161"/>
      <c r="D919" s="162"/>
    </row>
    <row r="920" spans="1:4" ht="12.75">
      <c r="A920" s="138"/>
      <c r="C920" s="161"/>
      <c r="D920" s="162"/>
    </row>
    <row r="921" spans="1:4" ht="12.75">
      <c r="A921" s="138"/>
      <c r="C921" s="161"/>
      <c r="D921" s="162"/>
    </row>
    <row r="922" spans="1:4" ht="12.75">
      <c r="A922" s="138"/>
      <c r="C922" s="161"/>
      <c r="D922" s="162"/>
    </row>
    <row r="923" spans="1:4" ht="12.75">
      <c r="A923" s="138"/>
      <c r="C923" s="161"/>
      <c r="D923" s="162"/>
    </row>
    <row r="924" spans="1:4" ht="12.75">
      <c r="A924" s="138"/>
      <c r="C924" s="161"/>
      <c r="D924" s="162"/>
    </row>
    <row r="925" spans="1:4" ht="12.75">
      <c r="A925" s="138"/>
      <c r="C925" s="161"/>
      <c r="D925" s="162"/>
    </row>
    <row r="926" spans="1:4" ht="12.75">
      <c r="A926" s="138"/>
      <c r="C926" s="161"/>
      <c r="D926" s="162"/>
    </row>
    <row r="927" spans="1:4" ht="12.75">
      <c r="A927" s="138"/>
      <c r="C927" s="161"/>
      <c r="D927" s="162"/>
    </row>
    <row r="928" spans="1:4" ht="12.75">
      <c r="A928" s="138"/>
      <c r="C928" s="161"/>
      <c r="D928" s="162"/>
    </row>
    <row r="929" spans="1:4" ht="12.75">
      <c r="A929" s="138"/>
      <c r="C929" s="161"/>
      <c r="D929" s="162"/>
    </row>
    <row r="930" spans="1:4" ht="12.75">
      <c r="A930" s="138"/>
      <c r="C930" s="161"/>
      <c r="D930" s="162"/>
    </row>
    <row r="931" spans="1:4" ht="12.75">
      <c r="A931" s="138"/>
      <c r="C931" s="161"/>
      <c r="D931" s="162"/>
    </row>
    <row r="932" spans="1:4" ht="12.75">
      <c r="A932" s="138"/>
      <c r="C932" s="161"/>
      <c r="D932" s="162"/>
    </row>
    <row r="933" spans="1:4" ht="12.75">
      <c r="A933" s="138"/>
      <c r="C933" s="161"/>
      <c r="D933" s="162"/>
    </row>
    <row r="934" spans="1:4" ht="12.75">
      <c r="A934" s="138"/>
      <c r="C934" s="161"/>
      <c r="D934" s="162"/>
    </row>
    <row r="935" spans="1:4" ht="12.75">
      <c r="A935" s="138"/>
      <c r="C935" s="161"/>
      <c r="D935" s="162"/>
    </row>
    <row r="936" spans="1:4" ht="12.75">
      <c r="A936" s="138"/>
      <c r="C936" s="161"/>
      <c r="D936" s="162"/>
    </row>
    <row r="937" spans="1:4" ht="12.75">
      <c r="A937" s="138"/>
      <c r="C937" s="161"/>
      <c r="D937" s="162"/>
    </row>
    <row r="938" spans="1:4" ht="12.75">
      <c r="A938" s="138"/>
      <c r="C938" s="161"/>
      <c r="D938" s="162"/>
    </row>
    <row r="939" spans="1:4" ht="12.75">
      <c r="A939" s="138"/>
      <c r="C939" s="161"/>
      <c r="D939" s="162"/>
    </row>
    <row r="940" spans="1:4" ht="12.75">
      <c r="A940" s="138"/>
      <c r="C940" s="161"/>
      <c r="D940" s="162"/>
    </row>
    <row r="941" spans="1:4" ht="12.75">
      <c r="A941" s="138"/>
      <c r="C941" s="161"/>
      <c r="D941" s="162"/>
    </row>
    <row r="942" spans="1:4" ht="12.75">
      <c r="A942" s="138"/>
      <c r="C942" s="161"/>
      <c r="D942" s="162"/>
    </row>
    <row r="943" spans="1:4" ht="12.75">
      <c r="A943" s="138"/>
      <c r="C943" s="161"/>
      <c r="D943" s="162"/>
    </row>
    <row r="944" spans="1:4" ht="12.75">
      <c r="A944" s="138"/>
      <c r="C944" s="161"/>
      <c r="D944" s="162"/>
    </row>
    <row r="945" spans="1:4" ht="12.75">
      <c r="A945" s="138"/>
      <c r="C945" s="161"/>
      <c r="D945" s="162"/>
    </row>
    <row r="946" spans="1:4" ht="12.75">
      <c r="A946" s="138"/>
      <c r="C946" s="161"/>
      <c r="D946" s="162"/>
    </row>
    <row r="947" spans="1:4" ht="12.75">
      <c r="A947" s="138"/>
      <c r="C947" s="161"/>
      <c r="D947" s="162"/>
    </row>
    <row r="948" spans="1:4" ht="12.75">
      <c r="A948" s="138"/>
      <c r="C948" s="161"/>
      <c r="D948" s="162"/>
    </row>
    <row r="949" spans="1:4" ht="12.75">
      <c r="A949" s="138"/>
      <c r="C949" s="161"/>
      <c r="D949" s="162"/>
    </row>
    <row r="950" spans="1:4" ht="12.75">
      <c r="A950" s="138"/>
      <c r="C950" s="161"/>
      <c r="D950" s="162"/>
    </row>
    <row r="951" spans="1:4" ht="12.75">
      <c r="A951" s="138"/>
      <c r="C951" s="161"/>
      <c r="D951" s="162"/>
    </row>
    <row r="952" spans="1:4" ht="12.75">
      <c r="A952" s="138"/>
      <c r="C952" s="161"/>
      <c r="D952" s="162"/>
    </row>
    <row r="953" spans="1:4" ht="12.75">
      <c r="A953" s="138"/>
      <c r="C953" s="161"/>
      <c r="D953" s="162"/>
    </row>
    <row r="954" spans="1:4" ht="12.75">
      <c r="A954" s="138"/>
      <c r="C954" s="161"/>
      <c r="D954" s="162"/>
    </row>
    <row r="955" spans="1:4" ht="12.75">
      <c r="A955" s="138"/>
      <c r="C955" s="161"/>
      <c r="D955" s="162"/>
    </row>
    <row r="956" spans="1:4" ht="12.75">
      <c r="A956" s="138"/>
      <c r="C956" s="161"/>
      <c r="D956" s="162"/>
    </row>
    <row r="957" spans="1:4" ht="12.75">
      <c r="A957" s="138"/>
      <c r="C957" s="161"/>
      <c r="D957" s="162"/>
    </row>
    <row r="958" spans="1:4" ht="12.75">
      <c r="A958" s="138"/>
      <c r="C958" s="161"/>
      <c r="D958" s="162"/>
    </row>
    <row r="959" spans="1:4" ht="12.75">
      <c r="A959" s="138"/>
      <c r="C959" s="161"/>
      <c r="D959" s="162"/>
    </row>
    <row r="960" spans="1:4" ht="12.75">
      <c r="A960" s="138"/>
      <c r="C960" s="161"/>
      <c r="D960" s="162"/>
    </row>
    <row r="961" spans="1:4" ht="12.75">
      <c r="A961" s="138"/>
      <c r="C961" s="161"/>
      <c r="D961" s="162"/>
    </row>
    <row r="962" spans="1:4" ht="12.75">
      <c r="A962" s="138"/>
      <c r="C962" s="161"/>
      <c r="D962" s="162"/>
    </row>
    <row r="963" spans="1:4" ht="12.75">
      <c r="A963" s="138"/>
      <c r="C963" s="161"/>
      <c r="D963" s="162"/>
    </row>
    <row r="964" spans="1:4" ht="12.75">
      <c r="A964" s="138"/>
      <c r="C964" s="161"/>
      <c r="D964" s="162"/>
    </row>
    <row r="965" spans="1:4" ht="12.75">
      <c r="A965" s="138"/>
      <c r="C965" s="161"/>
      <c r="D965" s="162"/>
    </row>
    <row r="966" spans="1:4" ht="12.75">
      <c r="A966" s="138"/>
      <c r="C966" s="161"/>
      <c r="D966" s="162"/>
    </row>
    <row r="967" spans="1:4" ht="12.75">
      <c r="A967" s="138"/>
      <c r="C967" s="161"/>
      <c r="D967" s="162"/>
    </row>
    <row r="968" spans="1:4" ht="12.75">
      <c r="A968" s="138"/>
      <c r="C968" s="161"/>
      <c r="D968" s="162"/>
    </row>
    <row r="969" spans="1:4" ht="12.75">
      <c r="A969" s="138"/>
      <c r="C969" s="161"/>
      <c r="D969" s="162"/>
    </row>
    <row r="970" spans="1:4" ht="12.75">
      <c r="A970" s="138"/>
      <c r="C970" s="161"/>
      <c r="D970" s="162"/>
    </row>
    <row r="971" spans="1:4" ht="12.75">
      <c r="A971" s="138"/>
      <c r="C971" s="161"/>
      <c r="D971" s="162"/>
    </row>
    <row r="972" spans="1:4" ht="12.75">
      <c r="A972" s="138"/>
      <c r="C972" s="161"/>
      <c r="D972" s="162"/>
    </row>
    <row r="973" spans="1:4" ht="12.75">
      <c r="A973" s="138"/>
      <c r="C973" s="161"/>
      <c r="D973" s="162"/>
    </row>
    <row r="974" spans="1:4" ht="12.75">
      <c r="A974" s="138"/>
      <c r="C974" s="161"/>
      <c r="D974" s="162"/>
    </row>
    <row r="975" spans="1:4" ht="12.75">
      <c r="A975" s="138"/>
      <c r="C975" s="161"/>
      <c r="D975" s="162"/>
    </row>
    <row r="976" spans="1:4" ht="12.75">
      <c r="A976" s="138"/>
      <c r="C976" s="161"/>
      <c r="D976" s="162"/>
    </row>
    <row r="977" spans="1:4" ht="12.75">
      <c r="A977" s="138"/>
      <c r="C977" s="161"/>
      <c r="D977" s="162"/>
    </row>
    <row r="978" spans="1:4" ht="12.75">
      <c r="A978" s="138"/>
      <c r="C978" s="161"/>
      <c r="D978" s="162"/>
    </row>
    <row r="979" spans="1:4" ht="12.75">
      <c r="A979" s="138"/>
      <c r="C979" s="161"/>
      <c r="D979" s="162"/>
    </row>
    <row r="980" spans="1:4" ht="12.75">
      <c r="A980" s="138"/>
      <c r="C980" s="161"/>
      <c r="D980" s="162"/>
    </row>
    <row r="981" spans="1:4" ht="12.75">
      <c r="A981" s="138"/>
      <c r="C981" s="161"/>
      <c r="D981" s="162"/>
    </row>
    <row r="982" spans="1:4" ht="12.75">
      <c r="A982" s="138"/>
      <c r="C982" s="161"/>
      <c r="D982" s="162"/>
    </row>
    <row r="983" spans="1:4" ht="12.75">
      <c r="A983" s="138"/>
      <c r="C983" s="161"/>
      <c r="D983" s="162"/>
    </row>
    <row r="984" spans="1:4" ht="12.75">
      <c r="A984" s="138"/>
      <c r="C984" s="161"/>
      <c r="D984" s="162"/>
    </row>
    <row r="985" spans="1:4" ht="12.75">
      <c r="A985" s="138"/>
      <c r="C985" s="161"/>
      <c r="D985" s="162"/>
    </row>
    <row r="986" spans="1:4" ht="12.75">
      <c r="A986" s="138"/>
      <c r="C986" s="161"/>
      <c r="D986" s="162"/>
    </row>
    <row r="987" spans="1:4" ht="12.75">
      <c r="A987" s="138"/>
      <c r="C987" s="161"/>
      <c r="D987" s="162"/>
    </row>
    <row r="988" spans="1:4" ht="12.75">
      <c r="A988" s="138"/>
      <c r="C988" s="161"/>
      <c r="D988" s="162"/>
    </row>
    <row r="989" spans="1:4" ht="12.75">
      <c r="A989" s="138"/>
      <c r="C989" s="161"/>
      <c r="D989" s="162"/>
    </row>
    <row r="990" spans="1:4" ht="12.75">
      <c r="A990" s="138"/>
      <c r="C990" s="161"/>
      <c r="D990" s="162"/>
    </row>
    <row r="991" spans="1:4" ht="12.75">
      <c r="A991" s="138"/>
      <c r="C991" s="161"/>
      <c r="D991" s="162"/>
    </row>
    <row r="992" spans="1:4" ht="12.75">
      <c r="A992" s="138"/>
      <c r="C992" s="161"/>
      <c r="D992" s="162"/>
    </row>
    <row r="993" spans="1:4" ht="12.75">
      <c r="A993" s="138"/>
      <c r="C993" s="161"/>
      <c r="D993" s="162"/>
    </row>
    <row r="994" spans="1:4" ht="12.75">
      <c r="A994" s="138"/>
      <c r="C994" s="161"/>
      <c r="D994" s="162"/>
    </row>
    <row r="995" spans="1:4" ht="12.75">
      <c r="A995" s="138"/>
      <c r="C995" s="161"/>
      <c r="D995" s="162"/>
    </row>
    <row r="996" spans="1:4" ht="12.75">
      <c r="A996" s="138"/>
      <c r="C996" s="161"/>
      <c r="D996" s="162"/>
    </row>
    <row r="997" spans="1:4" ht="12.75">
      <c r="A997" s="138"/>
      <c r="C997" s="161"/>
      <c r="D997" s="162"/>
    </row>
    <row r="998" spans="1:4" ht="12.75">
      <c r="A998" s="138"/>
      <c r="C998" s="161"/>
      <c r="D998" s="162"/>
    </row>
    <row r="999" spans="1:4" ht="12.75">
      <c r="A999" s="138"/>
      <c r="C999" s="161"/>
      <c r="D999" s="162"/>
    </row>
    <row r="1000" spans="1:4" ht="12.75">
      <c r="A1000" s="138"/>
      <c r="C1000" s="161"/>
      <c r="D1000" s="162"/>
    </row>
    <row r="1001" spans="1:4" ht="12.75">
      <c r="A1001" s="138"/>
      <c r="C1001" s="161"/>
      <c r="D1001" s="162"/>
    </row>
    <row r="1002" spans="1:4" ht="12.75">
      <c r="A1002" s="138"/>
      <c r="C1002" s="161"/>
      <c r="D1002" s="162"/>
    </row>
    <row r="1003" spans="1:4" ht="12.75">
      <c r="A1003" s="138"/>
      <c r="C1003" s="161"/>
      <c r="D1003" s="162"/>
    </row>
    <row r="1004" spans="1:4" ht="12.75">
      <c r="A1004" s="138"/>
      <c r="C1004" s="161"/>
      <c r="D1004" s="162"/>
    </row>
    <row r="1005" spans="1:4" ht="12.75">
      <c r="A1005" s="138"/>
      <c r="C1005" s="161"/>
      <c r="D1005" s="162"/>
    </row>
  </sheetData>
  <sheetProtection selectLockedCells="1" selectUnlockedCells="1"/>
  <mergeCells count="65">
    <mergeCell ref="A477:D477"/>
    <mergeCell ref="A481:D481"/>
    <mergeCell ref="B484:C484"/>
    <mergeCell ref="B485:C485"/>
    <mergeCell ref="B486:C486"/>
    <mergeCell ref="A431:D431"/>
    <mergeCell ref="A432:D432"/>
    <mergeCell ref="A456:D456"/>
    <mergeCell ref="A463:D463"/>
    <mergeCell ref="A464:D464"/>
    <mergeCell ref="A465:D465"/>
    <mergeCell ref="A382:D382"/>
    <mergeCell ref="A383:D383"/>
    <mergeCell ref="A384:D384"/>
    <mergeCell ref="A414:D414"/>
    <mergeCell ref="A426:D426"/>
    <mergeCell ref="A430:D430"/>
    <mergeCell ref="A336:D336"/>
    <mergeCell ref="A358:D358"/>
    <mergeCell ref="A369:D369"/>
    <mergeCell ref="A370:D370"/>
    <mergeCell ref="A371:D371"/>
    <mergeCell ref="A377:D377"/>
    <mergeCell ref="A315:D315"/>
    <mergeCell ref="A316:D316"/>
    <mergeCell ref="A326:D326"/>
    <mergeCell ref="A330:D330"/>
    <mergeCell ref="A334:D334"/>
    <mergeCell ref="A335:D335"/>
    <mergeCell ref="A232:D232"/>
    <mergeCell ref="A236:D236"/>
    <mergeCell ref="A237:D237"/>
    <mergeCell ref="A238:D238"/>
    <mergeCell ref="A307:D307"/>
    <mergeCell ref="A314:D314"/>
    <mergeCell ref="A205:D205"/>
    <mergeCell ref="A215:D215"/>
    <mergeCell ref="A221:D221"/>
    <mergeCell ref="A222:D222"/>
    <mergeCell ref="A223:D223"/>
    <mergeCell ref="A228:D228"/>
    <mergeCell ref="A180:D180"/>
    <mergeCell ref="A181:D181"/>
    <mergeCell ref="A182:D182"/>
    <mergeCell ref="A198:D198"/>
    <mergeCell ref="A203:D203"/>
    <mergeCell ref="A204:D204"/>
    <mergeCell ref="A150:D150"/>
    <mergeCell ref="A159:D159"/>
    <mergeCell ref="A164:D164"/>
    <mergeCell ref="A165:D165"/>
    <mergeCell ref="A166:D166"/>
    <mergeCell ref="A172:D172"/>
    <mergeCell ref="A95:D95"/>
    <mergeCell ref="A96:D96"/>
    <mergeCell ref="A115:D115"/>
    <mergeCell ref="A124:D124"/>
    <mergeCell ref="A125:D125"/>
    <mergeCell ref="A126:D126"/>
    <mergeCell ref="A3:D3"/>
    <mergeCell ref="A4:D4"/>
    <mergeCell ref="A75:D75"/>
    <mergeCell ref="A88:D88"/>
    <mergeCell ref="A93:D93"/>
    <mergeCell ref="A94:D94"/>
  </mergeCells>
  <printOptions horizontalCentered="1"/>
  <pageMargins left="0.5902777777777778" right="0" top="0.39375" bottom="0.5118055555555556" header="0.5118110236220472" footer="0.5118055555555556"/>
  <pageSetup horizontalDpi="300" verticalDpi="300" orientation="portrait" paperSize="9" scale="99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38"/>
  <sheetViews>
    <sheetView zoomScale="75" zoomScaleNormal="75" zoomScalePageLayoutView="0" workbookViewId="0" topLeftCell="A1">
      <selection activeCell="B39" sqref="B39"/>
    </sheetView>
  </sheetViews>
  <sheetFormatPr defaultColWidth="9.140625" defaultRowHeight="12.75"/>
  <cols>
    <col min="1" max="1" width="13.57421875" style="16" customWidth="1"/>
    <col min="2" max="2" width="17.57421875" style="16" customWidth="1"/>
    <col min="3" max="3" width="17.140625" style="164" customWidth="1"/>
    <col min="4" max="4" width="55.421875" style="165" customWidth="1"/>
    <col min="5" max="16384" width="9.140625" style="16" customWidth="1"/>
  </cols>
  <sheetData>
    <row r="7" spans="1:4" ht="12.75">
      <c r="A7" s="166" t="s">
        <v>626</v>
      </c>
      <c r="B7" s="167"/>
      <c r="C7" s="168"/>
      <c r="D7" s="169"/>
    </row>
    <row r="9" spans="1:4" ht="12.75">
      <c r="A9" s="273" t="s">
        <v>627</v>
      </c>
      <c r="B9" s="273"/>
      <c r="C9" s="273"/>
      <c r="D9" s="273"/>
    </row>
    <row r="10" spans="1:4" ht="26.25">
      <c r="A10" s="170" t="s">
        <v>628</v>
      </c>
      <c r="B10" s="171" t="s">
        <v>629</v>
      </c>
      <c r="C10" s="171" t="s">
        <v>630</v>
      </c>
      <c r="D10" s="170" t="s">
        <v>631</v>
      </c>
    </row>
    <row r="11" spans="1:4" ht="12.75">
      <c r="A11" s="274">
        <v>2020</v>
      </c>
      <c r="B11" s="274"/>
      <c r="C11" s="274"/>
      <c r="D11" s="274"/>
    </row>
    <row r="12" spans="1:4" ht="12.75">
      <c r="A12" s="14" t="s">
        <v>632</v>
      </c>
      <c r="B12" s="172">
        <v>450</v>
      </c>
      <c r="C12" s="41"/>
      <c r="D12" s="156" t="s">
        <v>633</v>
      </c>
    </row>
    <row r="13" spans="1:4" ht="12.75">
      <c r="A13" s="14" t="s">
        <v>634</v>
      </c>
      <c r="B13" s="172">
        <v>1430</v>
      </c>
      <c r="C13" s="41"/>
      <c r="D13" s="156" t="s">
        <v>633</v>
      </c>
    </row>
    <row r="14" spans="1:4" ht="12.75">
      <c r="A14" s="14" t="s">
        <v>635</v>
      </c>
      <c r="B14" s="172">
        <v>9129.04</v>
      </c>
      <c r="C14" s="41"/>
      <c r="D14" s="156" t="s">
        <v>636</v>
      </c>
    </row>
    <row r="15" spans="1:4" ht="26.25">
      <c r="A15" s="14" t="s">
        <v>635</v>
      </c>
      <c r="B15" s="172">
        <v>8220</v>
      </c>
      <c r="C15" s="41"/>
      <c r="D15" s="156" t="s">
        <v>637</v>
      </c>
    </row>
    <row r="16" spans="1:4" ht="12.75">
      <c r="A16" s="274">
        <v>2021</v>
      </c>
      <c r="B16" s="274"/>
      <c r="C16" s="274"/>
      <c r="D16" s="274"/>
    </row>
    <row r="17" spans="1:4" ht="12.75">
      <c r="A17" s="14" t="s">
        <v>638</v>
      </c>
      <c r="B17" s="41">
        <v>6700</v>
      </c>
      <c r="C17" s="41"/>
      <c r="D17" s="156" t="s">
        <v>639</v>
      </c>
    </row>
    <row r="18" spans="1:4" ht="12.75">
      <c r="A18" s="14" t="s">
        <v>640</v>
      </c>
      <c r="B18" s="41">
        <v>350</v>
      </c>
      <c r="C18" s="41"/>
      <c r="D18" s="156" t="s">
        <v>633</v>
      </c>
    </row>
    <row r="19" spans="1:4" ht="12.75">
      <c r="A19" s="14" t="s">
        <v>641</v>
      </c>
      <c r="B19" s="41">
        <v>9277.58</v>
      </c>
      <c r="C19" s="41"/>
      <c r="D19" s="156" t="s">
        <v>642</v>
      </c>
    </row>
    <row r="20" spans="1:4" ht="12.75">
      <c r="A20" s="14" t="s">
        <v>641</v>
      </c>
      <c r="B20" s="41">
        <v>3590</v>
      </c>
      <c r="C20" s="41"/>
      <c r="D20" s="156" t="s">
        <v>639</v>
      </c>
    </row>
    <row r="21" spans="1:4" ht="26.25">
      <c r="A21" s="14" t="s">
        <v>643</v>
      </c>
      <c r="B21" s="41">
        <v>1165</v>
      </c>
      <c r="C21" s="66"/>
      <c r="D21" s="156" t="s">
        <v>644</v>
      </c>
    </row>
    <row r="22" spans="1:4" ht="12.75">
      <c r="A22" s="274">
        <v>2022</v>
      </c>
      <c r="B22" s="274"/>
      <c r="C22" s="274"/>
      <c r="D22" s="274"/>
    </row>
    <row r="23" spans="1:4" ht="12.75">
      <c r="A23" s="14" t="s">
        <v>645</v>
      </c>
      <c r="B23" s="172">
        <v>2650</v>
      </c>
      <c r="C23" s="41"/>
      <c r="D23" s="156" t="s">
        <v>639</v>
      </c>
    </row>
    <row r="24" spans="1:4" ht="12.75">
      <c r="A24" s="14" t="s">
        <v>646</v>
      </c>
      <c r="B24" s="172">
        <v>487.08</v>
      </c>
      <c r="C24" s="41"/>
      <c r="D24" s="156" t="s">
        <v>647</v>
      </c>
    </row>
    <row r="25" spans="1:4" ht="12.75">
      <c r="A25" s="14" t="s">
        <v>648</v>
      </c>
      <c r="B25" s="172"/>
      <c r="C25" s="41">
        <v>3891.3</v>
      </c>
      <c r="D25" s="156" t="s">
        <v>649</v>
      </c>
    </row>
    <row r="26" spans="1:4" ht="12.75">
      <c r="A26" s="14" t="s">
        <v>650</v>
      </c>
      <c r="B26" s="172"/>
      <c r="C26" s="41">
        <v>1640</v>
      </c>
      <c r="D26" s="156" t="s">
        <v>651</v>
      </c>
    </row>
    <row r="27" spans="1:4" ht="26.25">
      <c r="A27" s="14" t="s">
        <v>652</v>
      </c>
      <c r="B27" s="172">
        <v>2803.34</v>
      </c>
      <c r="C27" s="41"/>
      <c r="D27" s="156" t="s">
        <v>653</v>
      </c>
    </row>
    <row r="28" spans="1:4" ht="12.75">
      <c r="A28" s="274">
        <v>2023</v>
      </c>
      <c r="B28" s="274"/>
      <c r="C28" s="274"/>
      <c r="D28" s="274"/>
    </row>
    <row r="29" spans="1:4" ht="26.25">
      <c r="A29" s="14" t="s">
        <v>654</v>
      </c>
      <c r="B29" s="41">
        <v>3443.67</v>
      </c>
      <c r="C29" s="41"/>
      <c r="D29" s="156" t="s">
        <v>655</v>
      </c>
    </row>
    <row r="30" spans="1:4" ht="12.75">
      <c r="A30" s="14" t="s">
        <v>656</v>
      </c>
      <c r="B30" s="41">
        <v>890.63</v>
      </c>
      <c r="C30" s="66"/>
      <c r="D30" s="156" t="s">
        <v>657</v>
      </c>
    </row>
    <row r="31" spans="1:4" ht="26.25">
      <c r="A31" s="14" t="s">
        <v>658</v>
      </c>
      <c r="B31" s="41">
        <v>5000</v>
      </c>
      <c r="C31" s="66"/>
      <c r="D31" s="156" t="s">
        <v>659</v>
      </c>
    </row>
    <row r="32" spans="1:4" ht="12.75">
      <c r="A32" s="14" t="s">
        <v>660</v>
      </c>
      <c r="B32" s="41">
        <v>3376</v>
      </c>
      <c r="C32" s="66"/>
      <c r="D32" s="156" t="s">
        <v>639</v>
      </c>
    </row>
    <row r="33" spans="1:4" ht="12.75">
      <c r="A33" s="14" t="s">
        <v>660</v>
      </c>
      <c r="B33" s="41">
        <v>2167</v>
      </c>
      <c r="C33" s="66"/>
      <c r="D33" s="156" t="s">
        <v>642</v>
      </c>
    </row>
    <row r="34" spans="1:4" ht="12.75">
      <c r="A34" s="173"/>
      <c r="B34" s="174"/>
      <c r="C34" s="175"/>
      <c r="D34" s="176"/>
    </row>
    <row r="35" spans="1:4" ht="12.75">
      <c r="A35" s="173"/>
      <c r="B35" s="174"/>
      <c r="C35" s="175"/>
      <c r="D35" s="176"/>
    </row>
    <row r="37" spans="1:3" ht="12.75">
      <c r="A37" s="177" t="s">
        <v>139</v>
      </c>
      <c r="B37" s="178">
        <f>B14+B15+B21+B24+B27+B29+B30+B31+B12+B13+B18</f>
        <v>33368.76000000001</v>
      </c>
      <c r="C37" s="179" t="s">
        <v>661</v>
      </c>
    </row>
    <row r="38" spans="2:3" ht="12.75">
      <c r="B38" s="178">
        <f>B17+B23+B32+B33+B19+B20</f>
        <v>27760.58</v>
      </c>
      <c r="C38" s="179" t="s">
        <v>662</v>
      </c>
    </row>
  </sheetData>
  <sheetProtection selectLockedCells="1" selectUnlockedCells="1"/>
  <mergeCells count="5">
    <mergeCell ref="A9:D9"/>
    <mergeCell ref="A11:D11"/>
    <mergeCell ref="A16:D16"/>
    <mergeCell ref="A22:D22"/>
    <mergeCell ref="A28:D28"/>
  </mergeCells>
  <printOptions horizontalCentered="1"/>
  <pageMargins left="0.7875" right="0.7875" top="0.9840277777777778" bottom="0.984027777777778" header="0.5118110236220472" footer="0.5118055555555556"/>
  <pageSetup fitToHeight="1" fitToWidth="1" horizontalDpi="300" verticalDpi="300" orientation="landscape" paperSize="9"/>
  <headerFooter alignWithMargins="0">
    <oddFooter>&amp;CStrona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7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5.8515625" style="1" customWidth="1"/>
    <col min="2" max="2" width="42.421875" style="0" customWidth="1"/>
    <col min="3" max="5" width="20.140625" style="180" customWidth="1"/>
    <col min="8" max="8" width="13.8515625" style="0" customWidth="1"/>
  </cols>
  <sheetData>
    <row r="7" spans="2:5" ht="16.5">
      <c r="B7" s="181" t="s">
        <v>663</v>
      </c>
      <c r="E7" s="182"/>
    </row>
    <row r="8" ht="16.5">
      <c r="B8" s="181"/>
    </row>
    <row r="9" spans="2:5" ht="12.75" customHeight="1">
      <c r="B9" s="275" t="s">
        <v>664</v>
      </c>
      <c r="C9" s="275"/>
      <c r="D9" s="275"/>
      <c r="E9" s="275"/>
    </row>
    <row r="10" spans="1:5" ht="39">
      <c r="A10" s="183" t="s">
        <v>403</v>
      </c>
      <c r="B10" s="183" t="s">
        <v>665</v>
      </c>
      <c r="C10" s="99" t="s">
        <v>666</v>
      </c>
      <c r="D10" s="99" t="s">
        <v>667</v>
      </c>
      <c r="E10" s="99" t="s">
        <v>668</v>
      </c>
    </row>
    <row r="11" spans="1:8" ht="12.75">
      <c r="A11" s="184">
        <v>1</v>
      </c>
      <c r="B11" s="185" t="s">
        <v>13</v>
      </c>
      <c r="C11" s="186">
        <f>1929186.92+E11</f>
        <v>1997329.5599999998</v>
      </c>
      <c r="D11" s="186"/>
      <c r="E11" s="186">
        <v>68142.64</v>
      </c>
      <c r="H11" s="187"/>
    </row>
    <row r="12" spans="1:5" s="51" customFormat="1" ht="26.25">
      <c r="A12" s="188">
        <v>2</v>
      </c>
      <c r="B12" s="185" t="s">
        <v>16</v>
      </c>
      <c r="C12" s="186"/>
      <c r="D12" s="186"/>
      <c r="E12" s="186"/>
    </row>
    <row r="13" spans="1:8" s="51" customFormat="1" ht="12.75">
      <c r="A13" s="184">
        <v>3</v>
      </c>
      <c r="B13" s="54" t="s">
        <v>20</v>
      </c>
      <c r="C13" s="189">
        <f>1904417.22-188023.97</f>
        <v>1716393.25</v>
      </c>
      <c r="D13" s="189"/>
      <c r="E13" s="186"/>
      <c r="H13" s="190"/>
    </row>
    <row r="14" spans="1:5" s="51" customFormat="1" ht="26.25">
      <c r="A14" s="188">
        <v>4</v>
      </c>
      <c r="B14" s="191" t="s">
        <v>24</v>
      </c>
      <c r="C14" s="192">
        <v>880977.2</v>
      </c>
      <c r="D14" s="192">
        <v>35000</v>
      </c>
      <c r="E14" s="193"/>
    </row>
    <row r="15" spans="1:5" s="51" customFormat="1" ht="26.25">
      <c r="A15" s="184">
        <v>5</v>
      </c>
      <c r="B15" s="185" t="s">
        <v>26</v>
      </c>
      <c r="C15" s="186">
        <v>242313.51</v>
      </c>
      <c r="D15" s="194"/>
      <c r="E15" s="195"/>
    </row>
    <row r="16" spans="1:5" s="51" customFormat="1" ht="12.75">
      <c r="A16" s="184">
        <v>6</v>
      </c>
      <c r="B16" s="185" t="s">
        <v>30</v>
      </c>
      <c r="C16" s="186">
        <v>499582.58</v>
      </c>
      <c r="D16" s="194"/>
      <c r="E16" s="195"/>
    </row>
    <row r="17" spans="1:5" s="51" customFormat="1" ht="39">
      <c r="A17" s="184">
        <v>7</v>
      </c>
      <c r="B17" s="185" t="s">
        <v>34</v>
      </c>
      <c r="C17" s="186">
        <v>149139.07</v>
      </c>
      <c r="D17" s="194"/>
      <c r="E17" s="195"/>
    </row>
    <row r="18" spans="1:5" s="51" customFormat="1" ht="39">
      <c r="A18" s="184">
        <v>8</v>
      </c>
      <c r="B18" s="185" t="s">
        <v>38</v>
      </c>
      <c r="C18" s="186">
        <v>133843.96000000002</v>
      </c>
      <c r="D18" s="194"/>
      <c r="E18" s="195"/>
    </row>
    <row r="19" spans="1:5" s="51" customFormat="1" ht="12.75">
      <c r="A19" s="184">
        <v>9</v>
      </c>
      <c r="B19" s="185" t="s">
        <v>40</v>
      </c>
      <c r="C19" s="186">
        <v>547281.4</v>
      </c>
      <c r="D19" s="194"/>
      <c r="E19" s="195"/>
    </row>
    <row r="20" spans="1:5" s="51" customFormat="1" ht="12.75">
      <c r="A20" s="184">
        <v>10</v>
      </c>
      <c r="B20" s="185" t="s">
        <v>44</v>
      </c>
      <c r="C20" s="186">
        <v>1461040.31</v>
      </c>
      <c r="D20" s="194"/>
      <c r="E20" s="195"/>
    </row>
    <row r="21" spans="1:5" s="51" customFormat="1" ht="26.25">
      <c r="A21" s="188">
        <v>11</v>
      </c>
      <c r="B21" s="185" t="s">
        <v>46</v>
      </c>
      <c r="C21" s="196">
        <f>8710.8+E21</f>
        <v>116914.6</v>
      </c>
      <c r="D21" s="197"/>
      <c r="E21" s="197">
        <v>108203.8</v>
      </c>
    </row>
    <row r="22" spans="1:5" s="51" customFormat="1" ht="26.25">
      <c r="A22" s="184">
        <v>12</v>
      </c>
      <c r="B22" s="54" t="s">
        <v>48</v>
      </c>
      <c r="C22" s="186">
        <v>880520.84</v>
      </c>
      <c r="D22" s="186">
        <v>13110.39</v>
      </c>
      <c r="E22" s="186"/>
    </row>
    <row r="23" spans="1:5" ht="26.25">
      <c r="A23" s="188">
        <v>13</v>
      </c>
      <c r="B23" s="185" t="s">
        <v>51</v>
      </c>
      <c r="C23" s="198">
        <v>1623588.58</v>
      </c>
      <c r="D23" s="198">
        <v>131468.13</v>
      </c>
      <c r="E23" s="198"/>
    </row>
    <row r="24" spans="1:5" s="51" customFormat="1" ht="12.75">
      <c r="A24" s="184">
        <v>14</v>
      </c>
      <c r="B24" s="185" t="s">
        <v>53</v>
      </c>
      <c r="C24" s="199">
        <v>2374779.75</v>
      </c>
      <c r="D24" s="199">
        <v>36740.8</v>
      </c>
      <c r="E24" s="198"/>
    </row>
    <row r="25" spans="1:5" s="51" customFormat="1" ht="12.75">
      <c r="A25" s="188">
        <v>15</v>
      </c>
      <c r="B25" s="185" t="s">
        <v>56</v>
      </c>
      <c r="C25" s="186">
        <v>533892.23</v>
      </c>
      <c r="D25" s="186">
        <v>8162.98</v>
      </c>
      <c r="E25" s="186"/>
    </row>
    <row r="26" spans="1:5" s="51" customFormat="1" ht="12.75">
      <c r="A26" s="188">
        <v>16</v>
      </c>
      <c r="B26" s="10" t="s">
        <v>58</v>
      </c>
      <c r="C26" s="186">
        <f>117435.22+1800+5500</f>
        <v>124735.22</v>
      </c>
      <c r="D26" s="186"/>
      <c r="E26" s="186"/>
    </row>
    <row r="27" spans="1:5" ht="18" customHeight="1">
      <c r="A27" s="200"/>
      <c r="B27" s="201" t="s">
        <v>231</v>
      </c>
      <c r="C27" s="202">
        <f>SUM(C11:C26)</f>
        <v>13282332.06</v>
      </c>
      <c r="D27" s="202"/>
      <c r="E27" s="202">
        <f>SUM(E11:E25)</f>
        <v>176346.44</v>
      </c>
    </row>
    <row r="28" spans="2:5" ht="12.75">
      <c r="B28" s="51"/>
      <c r="C28" s="190"/>
      <c r="D28" s="190"/>
      <c r="E28" s="190"/>
    </row>
    <row r="29" spans="1:5" ht="12.75">
      <c r="A29"/>
      <c r="B29" s="51"/>
      <c r="C29" s="190"/>
      <c r="D29" s="190"/>
      <c r="E29" s="190"/>
    </row>
    <row r="30" spans="2:5" ht="12.75">
      <c r="B30" s="59"/>
      <c r="C30" s="203"/>
      <c r="D30" s="190"/>
      <c r="E30" s="190"/>
    </row>
    <row r="31" spans="2:5" ht="12.75">
      <c r="B31" s="51"/>
      <c r="C31" s="190"/>
      <c r="D31" s="190"/>
      <c r="E31" s="190"/>
    </row>
    <row r="32" spans="2:5" ht="12.75">
      <c r="B32" s="59"/>
      <c r="C32" s="190"/>
      <c r="D32" s="190"/>
      <c r="E32" s="190"/>
    </row>
    <row r="33" spans="2:5" ht="12.75">
      <c r="B33" s="59"/>
      <c r="C33" s="203"/>
      <c r="D33" s="190"/>
      <c r="E33" s="190"/>
    </row>
    <row r="34" spans="2:5" ht="12.75">
      <c r="B34" s="59"/>
      <c r="C34" s="203"/>
      <c r="D34" s="190"/>
      <c r="E34" s="190"/>
    </row>
    <row r="35" spans="2:5" ht="12.75">
      <c r="B35" s="59"/>
      <c r="C35" s="203"/>
      <c r="D35" s="190"/>
      <c r="E35" s="190"/>
    </row>
    <row r="36" spans="2:5" ht="12.75">
      <c r="B36" s="51"/>
      <c r="C36" s="190"/>
      <c r="D36" s="190"/>
      <c r="E36" s="190"/>
    </row>
    <row r="37" spans="2:5" ht="12.75">
      <c r="B37" s="51"/>
      <c r="C37" s="190"/>
      <c r="D37" s="190"/>
      <c r="E37" s="190"/>
    </row>
  </sheetData>
  <sheetProtection selectLockedCells="1" selectUnlockedCells="1"/>
  <mergeCells count="1">
    <mergeCell ref="B9:E9"/>
  </mergeCells>
  <printOptions horizontalCentered="1"/>
  <pageMargins left="0.7875" right="0.7875" top="0.9840277777777778" bottom="0.984027777777778" header="0.5118110236220472" footer="0.5118055555555556"/>
  <pageSetup fitToHeight="1" fitToWidth="1" horizontalDpi="300" verticalDpi="300" orientation="portrait" paperSize="9"/>
  <headerFooter alignWithMargins="0">
    <oddFooter>&amp;CStrona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30"/>
  <sheetViews>
    <sheetView zoomScale="75" zoomScaleNormal="75" zoomScalePageLayoutView="0" workbookViewId="0" topLeftCell="A1">
      <selection activeCell="K15" sqref="K15"/>
    </sheetView>
  </sheetViews>
  <sheetFormatPr defaultColWidth="9.140625" defaultRowHeight="12.75"/>
  <cols>
    <col min="1" max="1" width="4.140625" style="1" customWidth="1"/>
    <col min="2" max="2" width="53.28125" style="0" customWidth="1"/>
    <col min="3" max="3" width="37.57421875" style="0" customWidth="1"/>
  </cols>
  <sheetData>
    <row r="7" spans="2:3" ht="15" customHeight="1">
      <c r="B7" s="2" t="s">
        <v>669</v>
      </c>
      <c r="C7" s="204"/>
    </row>
    <row r="8" ht="12.75">
      <c r="B8" s="2"/>
    </row>
    <row r="9" spans="1:4" ht="69" customHeight="1">
      <c r="A9" s="276" t="s">
        <v>670</v>
      </c>
      <c r="B9" s="276"/>
      <c r="C9" s="276"/>
      <c r="D9" s="205"/>
    </row>
    <row r="10" spans="1:4" ht="9" customHeight="1">
      <c r="A10" s="206"/>
      <c r="B10" s="206"/>
      <c r="C10" s="206"/>
      <c r="D10" s="205"/>
    </row>
    <row r="12" spans="1:3" ht="30.75" customHeight="1">
      <c r="A12" s="207" t="s">
        <v>403</v>
      </c>
      <c r="B12" s="207" t="s">
        <v>671</v>
      </c>
      <c r="C12" s="184" t="s">
        <v>672</v>
      </c>
    </row>
    <row r="13" spans="1:3" ht="17.25" customHeight="1">
      <c r="A13" s="277" t="s">
        <v>673</v>
      </c>
      <c r="B13" s="277"/>
      <c r="C13" s="277"/>
    </row>
    <row r="14" spans="1:3" ht="18" customHeight="1">
      <c r="A14" s="184" t="s">
        <v>674</v>
      </c>
      <c r="B14" s="208" t="s">
        <v>675</v>
      </c>
      <c r="C14" s="184"/>
    </row>
    <row r="15" spans="1:3" ht="26.25">
      <c r="A15" s="184" t="s">
        <v>676</v>
      </c>
      <c r="B15" s="208" t="s">
        <v>677</v>
      </c>
      <c r="C15" s="184"/>
    </row>
    <row r="16" spans="1:3" ht="18" customHeight="1">
      <c r="A16" s="184" t="s">
        <v>678</v>
      </c>
      <c r="B16" s="208" t="s">
        <v>679</v>
      </c>
      <c r="C16" s="184"/>
    </row>
    <row r="17" spans="1:3" ht="17.25" customHeight="1">
      <c r="A17" s="277" t="s">
        <v>484</v>
      </c>
      <c r="B17" s="277"/>
      <c r="C17" s="277"/>
    </row>
    <row r="18" spans="1:3" ht="18" customHeight="1">
      <c r="A18" s="200" t="s">
        <v>674</v>
      </c>
      <c r="B18" s="106" t="s">
        <v>680</v>
      </c>
      <c r="C18" s="200" t="s">
        <v>681</v>
      </c>
    </row>
    <row r="19" spans="1:3" ht="17.25" customHeight="1">
      <c r="A19" s="277" t="s">
        <v>682</v>
      </c>
      <c r="B19" s="277"/>
      <c r="C19" s="277"/>
    </row>
    <row r="20" spans="1:3" ht="26.25">
      <c r="A20" s="200">
        <v>1</v>
      </c>
      <c r="B20" s="209" t="s">
        <v>683</v>
      </c>
      <c r="C20" s="184" t="s">
        <v>684</v>
      </c>
    </row>
    <row r="21" spans="1:3" ht="12.75">
      <c r="A21" s="200" t="s">
        <v>674</v>
      </c>
      <c r="B21" s="209" t="s">
        <v>685</v>
      </c>
      <c r="C21" s="184"/>
    </row>
    <row r="22" spans="1:3" ht="12.75">
      <c r="A22" s="200" t="s">
        <v>676</v>
      </c>
      <c r="B22" s="209" t="s">
        <v>686</v>
      </c>
      <c r="C22" s="184"/>
    </row>
    <row r="23" spans="1:3" ht="12.75">
      <c r="A23" s="200" t="s">
        <v>678</v>
      </c>
      <c r="B23" s="209" t="s">
        <v>687</v>
      </c>
      <c r="C23" s="184"/>
    </row>
    <row r="24" spans="1:3" ht="30.75" customHeight="1">
      <c r="A24" s="278" t="s">
        <v>220</v>
      </c>
      <c r="B24" s="278"/>
      <c r="C24" s="278"/>
    </row>
    <row r="25" spans="1:3" ht="26.25">
      <c r="A25" s="200">
        <v>1</v>
      </c>
      <c r="B25" s="106" t="s">
        <v>688</v>
      </c>
      <c r="C25" s="184" t="s">
        <v>689</v>
      </c>
    </row>
    <row r="26" spans="1:3" ht="26.25">
      <c r="A26" s="200">
        <v>2</v>
      </c>
      <c r="B26" s="209" t="s">
        <v>683</v>
      </c>
      <c r="C26" s="184" t="s">
        <v>684</v>
      </c>
    </row>
    <row r="27" spans="1:3" ht="17.25" customHeight="1">
      <c r="A27" s="277" t="s">
        <v>240</v>
      </c>
      <c r="B27" s="277"/>
      <c r="C27" s="277"/>
    </row>
    <row r="28" spans="1:3" ht="18" customHeight="1">
      <c r="A28" s="200" t="s">
        <v>674</v>
      </c>
      <c r="B28" s="106" t="s">
        <v>690</v>
      </c>
      <c r="C28" s="200" t="s">
        <v>691</v>
      </c>
    </row>
    <row r="29" spans="1:3" ht="17.25" customHeight="1">
      <c r="A29" s="277" t="s">
        <v>277</v>
      </c>
      <c r="B29" s="277"/>
      <c r="C29" s="277"/>
    </row>
    <row r="30" spans="1:3" ht="18" customHeight="1">
      <c r="A30" s="200">
        <v>1</v>
      </c>
      <c r="B30" s="105" t="s">
        <v>692</v>
      </c>
      <c r="C30" s="210" t="s">
        <v>693</v>
      </c>
    </row>
  </sheetData>
  <sheetProtection selectLockedCells="1" selectUnlockedCells="1"/>
  <mergeCells count="7">
    <mergeCell ref="A29:C29"/>
    <mergeCell ref="A9:C9"/>
    <mergeCell ref="A13:C13"/>
    <mergeCell ref="A17:C17"/>
    <mergeCell ref="A19:C19"/>
    <mergeCell ref="A24:C24"/>
    <mergeCell ref="A27:C27"/>
  </mergeCells>
  <printOptions horizontalCentered="1"/>
  <pageMargins left="0.7875" right="0.7875" top="0.9840277777777778" bottom="0.984027777777778" header="0.5118110236220472" footer="0.5118055555555556"/>
  <pageSetup fitToHeight="1" fitToWidth="1" horizontalDpi="300" verticalDpi="300" orientation="portrait" paperSize="9"/>
  <headerFooter alignWithMargins="0">
    <oddFooter>&amp;CStrona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9"/>
  <sheetViews>
    <sheetView zoomScale="75" zoomScaleNormal="75" zoomScalePageLayoutView="0" workbookViewId="0" topLeftCell="A1">
      <selection activeCell="AD17" sqref="AD17"/>
    </sheetView>
  </sheetViews>
  <sheetFormatPr defaultColWidth="9.140625" defaultRowHeight="12.75"/>
  <cols>
    <col min="1" max="1" width="5.140625" style="0" customWidth="1"/>
    <col min="2" max="2" width="13.00390625" style="0" customWidth="1"/>
    <col min="3" max="3" width="13.28125" style="0" customWidth="1"/>
    <col min="4" max="4" width="19.57421875" style="0" customWidth="1"/>
    <col min="5" max="5" width="11.28125" style="0" customWidth="1"/>
    <col min="6" max="6" width="11.421875" style="0" customWidth="1"/>
    <col min="9" max="9" width="8.7109375" style="0" customWidth="1"/>
    <col min="11" max="11" width="12.421875" style="0" customWidth="1"/>
    <col min="12" max="12" width="10.8515625" style="0" customWidth="1"/>
    <col min="15" max="15" width="5.140625" style="0" customWidth="1"/>
    <col min="16" max="16" width="8.7109375" style="0" customWidth="1"/>
    <col min="20" max="20" width="16.00390625" style="0" customWidth="1"/>
    <col min="23" max="23" width="10.8515625" style="0" customWidth="1"/>
    <col min="24" max="26" width="11.28125" style="0" customWidth="1"/>
    <col min="27" max="27" width="3.7109375" style="0" customWidth="1"/>
    <col min="28" max="28" width="4.28125" style="0" customWidth="1"/>
    <col min="29" max="29" width="6.7109375" style="0" customWidth="1"/>
    <col min="30" max="30" width="13.00390625" style="0" customWidth="1"/>
  </cols>
  <sheetData>
    <row r="1" spans="1:32" ht="17.25">
      <c r="A1" s="211" t="s">
        <v>694</v>
      </c>
      <c r="B1" s="212"/>
      <c r="C1" s="212"/>
      <c r="D1" s="213"/>
      <c r="E1" s="212"/>
      <c r="F1" s="212"/>
      <c r="G1" s="214"/>
      <c r="H1" s="20"/>
      <c r="I1" s="212"/>
      <c r="J1" s="212"/>
      <c r="K1" s="279"/>
      <c r="L1" s="279"/>
      <c r="M1" s="214"/>
      <c r="N1" s="212"/>
      <c r="O1" s="211"/>
      <c r="P1" s="212"/>
      <c r="Q1" s="212"/>
      <c r="R1" s="212"/>
      <c r="S1" s="212"/>
      <c r="T1" s="215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</row>
    <row r="2" spans="1:32" ht="12.75">
      <c r="A2" s="280" t="s">
        <v>695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14"/>
      <c r="N2" s="212"/>
      <c r="O2" s="212"/>
      <c r="P2" s="212"/>
      <c r="Q2" s="212"/>
      <c r="R2" s="212"/>
      <c r="S2" s="212"/>
      <c r="T2" s="215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</row>
    <row r="3" spans="1:32" ht="12.75" customHeight="1">
      <c r="A3" s="281" t="s">
        <v>403</v>
      </c>
      <c r="B3" s="282" t="s">
        <v>696</v>
      </c>
      <c r="C3" s="282" t="s">
        <v>697</v>
      </c>
      <c r="D3" s="282" t="s">
        <v>698</v>
      </c>
      <c r="E3" s="282" t="s">
        <v>699</v>
      </c>
      <c r="F3" s="282" t="s">
        <v>700</v>
      </c>
      <c r="G3" s="263" t="s">
        <v>701</v>
      </c>
      <c r="H3" s="263"/>
      <c r="I3" s="282" t="s">
        <v>702</v>
      </c>
      <c r="J3" s="282" t="s">
        <v>703</v>
      </c>
      <c r="K3" s="282" t="s">
        <v>704</v>
      </c>
      <c r="L3" s="282" t="s">
        <v>705</v>
      </c>
      <c r="M3" s="282" t="s">
        <v>706</v>
      </c>
      <c r="N3" s="283" t="s">
        <v>707</v>
      </c>
      <c r="O3" s="281" t="s">
        <v>403</v>
      </c>
      <c r="P3" s="282" t="s">
        <v>708</v>
      </c>
      <c r="Q3" s="282" t="s">
        <v>709</v>
      </c>
      <c r="R3" s="282" t="s">
        <v>710</v>
      </c>
      <c r="S3" s="282" t="s">
        <v>711</v>
      </c>
      <c r="T3" s="284" t="s">
        <v>712</v>
      </c>
      <c r="U3" s="263" t="s">
        <v>713</v>
      </c>
      <c r="V3" s="263"/>
      <c r="W3" s="263" t="s">
        <v>714</v>
      </c>
      <c r="X3" s="263"/>
      <c r="Y3" s="263" t="s">
        <v>715</v>
      </c>
      <c r="Z3" s="263"/>
      <c r="AA3" s="263" t="s">
        <v>716</v>
      </c>
      <c r="AB3" s="263"/>
      <c r="AC3" s="263"/>
      <c r="AD3" s="263"/>
      <c r="AE3" s="285" t="s">
        <v>717</v>
      </c>
      <c r="AF3" s="216"/>
    </row>
    <row r="4" spans="1:32" ht="12.75">
      <c r="A4" s="281"/>
      <c r="B4" s="282"/>
      <c r="C4" s="282"/>
      <c r="D4" s="282"/>
      <c r="E4" s="282"/>
      <c r="F4" s="282"/>
      <c r="G4" s="263"/>
      <c r="H4" s="263"/>
      <c r="I4" s="282"/>
      <c r="J4" s="282"/>
      <c r="K4" s="282"/>
      <c r="L4" s="282"/>
      <c r="M4" s="282"/>
      <c r="N4" s="283"/>
      <c r="O4" s="281"/>
      <c r="P4" s="282"/>
      <c r="Q4" s="282"/>
      <c r="R4" s="282"/>
      <c r="S4" s="282"/>
      <c r="T4" s="284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85"/>
      <c r="AF4" s="216"/>
    </row>
    <row r="5" spans="1:32" ht="26.25">
      <c r="A5" s="281"/>
      <c r="B5" s="282"/>
      <c r="C5" s="282"/>
      <c r="D5" s="282"/>
      <c r="E5" s="282"/>
      <c r="F5" s="282"/>
      <c r="G5" s="28" t="s">
        <v>718</v>
      </c>
      <c r="H5" s="28" t="s">
        <v>719</v>
      </c>
      <c r="I5" s="282"/>
      <c r="J5" s="282"/>
      <c r="K5" s="282"/>
      <c r="L5" s="282"/>
      <c r="M5" s="282"/>
      <c r="N5" s="283"/>
      <c r="O5" s="281"/>
      <c r="P5" s="282"/>
      <c r="Q5" s="282"/>
      <c r="R5" s="282"/>
      <c r="S5" s="282"/>
      <c r="T5" s="284"/>
      <c r="U5" s="28" t="s">
        <v>718</v>
      </c>
      <c r="V5" s="28" t="s">
        <v>719</v>
      </c>
      <c r="W5" s="28" t="s">
        <v>720</v>
      </c>
      <c r="X5" s="28" t="s">
        <v>721</v>
      </c>
      <c r="Y5" s="28" t="s">
        <v>720</v>
      </c>
      <c r="Z5" s="28" t="s">
        <v>721</v>
      </c>
      <c r="AA5" s="217" t="s">
        <v>722</v>
      </c>
      <c r="AB5" s="217" t="s">
        <v>723</v>
      </c>
      <c r="AC5" s="217" t="s">
        <v>724</v>
      </c>
      <c r="AD5" s="217" t="s">
        <v>725</v>
      </c>
      <c r="AE5" s="285"/>
      <c r="AF5" s="216"/>
    </row>
    <row r="6" spans="1:32" ht="12.75" customHeight="1">
      <c r="A6" s="286" t="s">
        <v>90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18"/>
      <c r="P6" s="219"/>
      <c r="Q6" s="219"/>
      <c r="R6" s="219"/>
      <c r="S6" s="219"/>
      <c r="T6" s="220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2"/>
    </row>
    <row r="7" spans="1:32" s="121" customFormat="1" ht="26.25">
      <c r="A7" s="42">
        <v>1</v>
      </c>
      <c r="B7" s="221" t="s">
        <v>726</v>
      </c>
      <c r="C7" s="221" t="s">
        <v>727</v>
      </c>
      <c r="D7" s="221" t="s">
        <v>728</v>
      </c>
      <c r="E7" s="221" t="s">
        <v>729</v>
      </c>
      <c r="F7" s="221" t="s">
        <v>730</v>
      </c>
      <c r="G7" s="221"/>
      <c r="H7" s="221"/>
      <c r="I7" s="42">
        <v>1499</v>
      </c>
      <c r="J7" s="42">
        <v>2015</v>
      </c>
      <c r="K7" s="42" t="s">
        <v>731</v>
      </c>
      <c r="L7" s="42"/>
      <c r="M7" s="222">
        <v>5</v>
      </c>
      <c r="N7" s="42"/>
      <c r="O7" s="42">
        <v>1</v>
      </c>
      <c r="P7" s="42"/>
      <c r="Q7" s="42" t="s">
        <v>94</v>
      </c>
      <c r="R7" s="27">
        <v>190400</v>
      </c>
      <c r="S7" s="223"/>
      <c r="T7" s="224">
        <v>45500</v>
      </c>
      <c r="U7" s="223"/>
      <c r="V7" s="225"/>
      <c r="W7" s="226" t="s">
        <v>732</v>
      </c>
      <c r="X7" s="226" t="s">
        <v>733</v>
      </c>
      <c r="Y7" s="226" t="s">
        <v>732</v>
      </c>
      <c r="Z7" s="226" t="s">
        <v>733</v>
      </c>
      <c r="AA7" s="227" t="s">
        <v>734</v>
      </c>
      <c r="AB7" s="227" t="s">
        <v>734</v>
      </c>
      <c r="AC7" s="227" t="s">
        <v>734</v>
      </c>
      <c r="AD7" s="228" t="s">
        <v>735</v>
      </c>
      <c r="AE7" s="225"/>
      <c r="AF7" s="229"/>
    </row>
    <row r="8" spans="1:32" s="121" customFormat="1" ht="26.25">
      <c r="A8" s="230">
        <v>2</v>
      </c>
      <c r="B8" s="231" t="s">
        <v>736</v>
      </c>
      <c r="C8" s="231" t="s">
        <v>737</v>
      </c>
      <c r="D8" s="231" t="s">
        <v>738</v>
      </c>
      <c r="E8" s="231" t="s">
        <v>739</v>
      </c>
      <c r="F8" s="231" t="s">
        <v>740</v>
      </c>
      <c r="G8" s="232"/>
      <c r="H8" s="232"/>
      <c r="I8" s="230">
        <v>1242</v>
      </c>
      <c r="J8" s="230">
        <v>2003</v>
      </c>
      <c r="K8" s="233" t="s">
        <v>741</v>
      </c>
      <c r="L8" s="230"/>
      <c r="M8" s="234">
        <v>5</v>
      </c>
      <c r="N8" s="230"/>
      <c r="O8" s="230">
        <v>2</v>
      </c>
      <c r="P8" s="230"/>
      <c r="Q8" s="233" t="s">
        <v>94</v>
      </c>
      <c r="R8" s="235"/>
      <c r="S8" s="236"/>
      <c r="T8" s="237"/>
      <c r="U8" s="236"/>
      <c r="V8" s="238"/>
      <c r="W8" s="239" t="s">
        <v>742</v>
      </c>
      <c r="X8" s="239" t="s">
        <v>743</v>
      </c>
      <c r="Y8" s="240"/>
      <c r="Z8" s="240"/>
      <c r="AA8" s="241" t="s">
        <v>734</v>
      </c>
      <c r="AB8" s="241" t="s">
        <v>734</v>
      </c>
      <c r="AC8" s="238"/>
      <c r="AD8" s="242"/>
      <c r="AE8" s="238"/>
      <c r="AF8" s="229"/>
    </row>
    <row r="9" spans="1:32" s="121" customFormat="1" ht="26.25">
      <c r="A9" s="230">
        <v>3</v>
      </c>
      <c r="B9" s="231" t="s">
        <v>744</v>
      </c>
      <c r="C9" s="231" t="s">
        <v>745</v>
      </c>
      <c r="D9" s="231" t="s">
        <v>746</v>
      </c>
      <c r="E9" s="231" t="s">
        <v>747</v>
      </c>
      <c r="F9" s="231" t="s">
        <v>740</v>
      </c>
      <c r="G9" s="232"/>
      <c r="H9" s="232"/>
      <c r="I9" s="230">
        <v>1390</v>
      </c>
      <c r="J9" s="230">
        <v>2010</v>
      </c>
      <c r="K9" s="233" t="s">
        <v>748</v>
      </c>
      <c r="L9" s="230"/>
      <c r="M9" s="234">
        <v>5</v>
      </c>
      <c r="N9" s="230"/>
      <c r="O9" s="230">
        <v>3</v>
      </c>
      <c r="P9" s="230"/>
      <c r="Q9" s="233" t="s">
        <v>94</v>
      </c>
      <c r="R9" s="243">
        <v>83539</v>
      </c>
      <c r="S9" s="236"/>
      <c r="T9" s="237">
        <v>14400</v>
      </c>
      <c r="U9" s="236"/>
      <c r="V9" s="238"/>
      <c r="W9" s="239" t="s">
        <v>749</v>
      </c>
      <c r="X9" s="239" t="s">
        <v>750</v>
      </c>
      <c r="Y9" s="240"/>
      <c r="Z9" s="240"/>
      <c r="AA9" s="241" t="s">
        <v>734</v>
      </c>
      <c r="AB9" s="241" t="s">
        <v>734</v>
      </c>
      <c r="AC9" s="241" t="s">
        <v>734</v>
      </c>
      <c r="AD9" s="242" t="s">
        <v>751</v>
      </c>
      <c r="AE9" s="238"/>
      <c r="AF9" s="229"/>
    </row>
    <row r="10" spans="1:32" s="121" customFormat="1" ht="26.25">
      <c r="A10" s="230">
        <v>4</v>
      </c>
      <c r="B10" s="231" t="s">
        <v>752</v>
      </c>
      <c r="C10" s="231">
        <v>750</v>
      </c>
      <c r="D10" s="231" t="s">
        <v>753</v>
      </c>
      <c r="E10" s="231" t="s">
        <v>754</v>
      </c>
      <c r="F10" s="231" t="s">
        <v>755</v>
      </c>
      <c r="G10" s="232"/>
      <c r="H10" s="232"/>
      <c r="I10" s="230"/>
      <c r="J10" s="230">
        <v>2006</v>
      </c>
      <c r="K10" s="233" t="s">
        <v>756</v>
      </c>
      <c r="L10" s="230"/>
      <c r="M10" s="234"/>
      <c r="N10" s="230">
        <v>575</v>
      </c>
      <c r="O10" s="230">
        <v>4</v>
      </c>
      <c r="P10" s="230">
        <v>750</v>
      </c>
      <c r="Q10" s="233"/>
      <c r="R10" s="235"/>
      <c r="S10" s="236"/>
      <c r="T10" s="237"/>
      <c r="U10" s="236"/>
      <c r="V10" s="238"/>
      <c r="W10" s="239" t="s">
        <v>757</v>
      </c>
      <c r="X10" s="239" t="s">
        <v>758</v>
      </c>
      <c r="Y10" s="240"/>
      <c r="Z10" s="240"/>
      <c r="AA10" s="241" t="s">
        <v>734</v>
      </c>
      <c r="AB10" s="241"/>
      <c r="AC10" s="238"/>
      <c r="AD10" s="242"/>
      <c r="AE10" s="238"/>
      <c r="AF10" s="229"/>
    </row>
    <row r="11" spans="1:32" ht="12.75" customHeight="1">
      <c r="A11" s="286" t="s">
        <v>141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18"/>
      <c r="P11" s="219"/>
      <c r="Q11" s="219"/>
      <c r="R11" s="219"/>
      <c r="S11" s="219"/>
      <c r="T11" s="220"/>
      <c r="U11" s="219"/>
      <c r="V11" s="219"/>
      <c r="W11" s="219"/>
      <c r="X11" s="219"/>
      <c r="Y11" s="219"/>
      <c r="Z11" s="219"/>
      <c r="AA11" s="219"/>
      <c r="AB11" s="219"/>
      <c r="AC11" s="219"/>
      <c r="AD11" s="244"/>
      <c r="AE11" s="219"/>
      <c r="AF11" s="212"/>
    </row>
    <row r="12" spans="1:32" s="121" customFormat="1" ht="26.25">
      <c r="A12" s="42">
        <v>1</v>
      </c>
      <c r="B12" s="221" t="s">
        <v>759</v>
      </c>
      <c r="C12" s="221" t="s">
        <v>760</v>
      </c>
      <c r="D12" s="221" t="s">
        <v>761</v>
      </c>
      <c r="E12" s="221" t="s">
        <v>762</v>
      </c>
      <c r="F12" s="221" t="s">
        <v>730</v>
      </c>
      <c r="G12" s="221"/>
      <c r="H12" s="221"/>
      <c r="I12" s="42">
        <v>1395</v>
      </c>
      <c r="J12" s="42">
        <v>2016</v>
      </c>
      <c r="K12" s="245">
        <v>42622</v>
      </c>
      <c r="L12" s="246">
        <v>45543</v>
      </c>
      <c r="M12" s="222">
        <v>7</v>
      </c>
      <c r="N12" s="42">
        <v>868</v>
      </c>
      <c r="O12" s="42">
        <v>1</v>
      </c>
      <c r="P12" s="42" t="s">
        <v>763</v>
      </c>
      <c r="Q12" s="42" t="s">
        <v>94</v>
      </c>
      <c r="R12" s="230">
        <v>99400</v>
      </c>
      <c r="S12" s="223"/>
      <c r="T12" s="224">
        <v>63500</v>
      </c>
      <c r="U12" s="223"/>
      <c r="V12" s="225"/>
      <c r="W12" s="226" t="s">
        <v>764</v>
      </c>
      <c r="X12" s="226" t="s">
        <v>765</v>
      </c>
      <c r="Y12" s="226" t="s">
        <v>764</v>
      </c>
      <c r="Z12" s="226" t="s">
        <v>765</v>
      </c>
      <c r="AA12" s="227" t="s">
        <v>734</v>
      </c>
      <c r="AB12" s="227" t="s">
        <v>734</v>
      </c>
      <c r="AC12" s="227" t="s">
        <v>734</v>
      </c>
      <c r="AD12" s="228" t="s">
        <v>766</v>
      </c>
      <c r="AE12" s="225"/>
      <c r="AF12" s="229"/>
    </row>
    <row r="13" spans="1:32" s="121" customFormat="1" ht="26.25">
      <c r="A13" s="42">
        <v>2</v>
      </c>
      <c r="B13" s="221" t="s">
        <v>759</v>
      </c>
      <c r="C13" s="221" t="s">
        <v>767</v>
      </c>
      <c r="D13" s="221" t="s">
        <v>768</v>
      </c>
      <c r="E13" s="221" t="s">
        <v>769</v>
      </c>
      <c r="F13" s="221" t="s">
        <v>730</v>
      </c>
      <c r="G13" s="221"/>
      <c r="H13" s="221"/>
      <c r="I13" s="42">
        <v>1968</v>
      </c>
      <c r="J13" s="42">
        <v>2012</v>
      </c>
      <c r="K13" s="245">
        <v>41270</v>
      </c>
      <c r="L13" s="245">
        <v>45276</v>
      </c>
      <c r="M13" s="222">
        <v>9</v>
      </c>
      <c r="N13" s="42">
        <v>965</v>
      </c>
      <c r="O13" s="42">
        <v>2</v>
      </c>
      <c r="P13" s="42" t="s">
        <v>770</v>
      </c>
      <c r="Q13" s="42" t="s">
        <v>94</v>
      </c>
      <c r="R13" s="42">
        <v>121700</v>
      </c>
      <c r="S13" s="223"/>
      <c r="T13" s="224">
        <v>67900</v>
      </c>
      <c r="U13" s="223"/>
      <c r="V13" s="225"/>
      <c r="W13" s="226" t="s">
        <v>771</v>
      </c>
      <c r="X13" s="226" t="s">
        <v>772</v>
      </c>
      <c r="Y13" s="226" t="s">
        <v>771</v>
      </c>
      <c r="Z13" s="226" t="s">
        <v>772</v>
      </c>
      <c r="AA13" s="227" t="s">
        <v>734</v>
      </c>
      <c r="AB13" s="227" t="s">
        <v>734</v>
      </c>
      <c r="AC13" s="227" t="s">
        <v>734</v>
      </c>
      <c r="AD13" s="228" t="s">
        <v>766</v>
      </c>
      <c r="AE13" s="225"/>
      <c r="AF13" s="229"/>
    </row>
    <row r="14" spans="1:32" s="121" customFormat="1" ht="26.25">
      <c r="A14" s="230">
        <v>3</v>
      </c>
      <c r="B14" s="231" t="s">
        <v>773</v>
      </c>
      <c r="C14" s="231" t="s">
        <v>774</v>
      </c>
      <c r="D14" s="231" t="s">
        <v>775</v>
      </c>
      <c r="E14" s="231" t="s">
        <v>776</v>
      </c>
      <c r="F14" s="231" t="s">
        <v>777</v>
      </c>
      <c r="G14" s="232"/>
      <c r="H14" s="232"/>
      <c r="I14" s="230"/>
      <c r="J14" s="230">
        <v>2004</v>
      </c>
      <c r="K14" s="233" t="s">
        <v>778</v>
      </c>
      <c r="L14" s="230"/>
      <c r="M14" s="234"/>
      <c r="N14" s="230"/>
      <c r="O14" s="230">
        <v>3</v>
      </c>
      <c r="P14" s="230">
        <v>750</v>
      </c>
      <c r="Q14" s="230"/>
      <c r="R14" s="235"/>
      <c r="S14" s="236"/>
      <c r="T14" s="237"/>
      <c r="U14" s="236"/>
      <c r="V14" s="238"/>
      <c r="W14" s="247" t="s">
        <v>771</v>
      </c>
      <c r="X14" s="247" t="s">
        <v>772</v>
      </c>
      <c r="Y14" s="247"/>
      <c r="Z14" s="247"/>
      <c r="AA14" s="241" t="s">
        <v>734</v>
      </c>
      <c r="AB14" s="241"/>
      <c r="AC14" s="241"/>
      <c r="AD14" s="242"/>
      <c r="AE14" s="238"/>
      <c r="AF14" s="229"/>
    </row>
    <row r="15" spans="1:32" ht="12.75" customHeight="1">
      <c r="A15" s="286" t="s">
        <v>173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18"/>
      <c r="P15" s="219"/>
      <c r="Q15" s="219"/>
      <c r="R15" s="219"/>
      <c r="S15" s="219"/>
      <c r="T15" s="220"/>
      <c r="U15" s="219"/>
      <c r="V15" s="219"/>
      <c r="W15" s="219"/>
      <c r="X15" s="219"/>
      <c r="Y15" s="219"/>
      <c r="Z15" s="219"/>
      <c r="AA15" s="219"/>
      <c r="AB15" s="219"/>
      <c r="AC15" s="219"/>
      <c r="AD15" s="244"/>
      <c r="AE15" s="219"/>
      <c r="AF15" s="212"/>
    </row>
    <row r="16" spans="1:32" s="121" customFormat="1" ht="26.25">
      <c r="A16" s="42">
        <v>1</v>
      </c>
      <c r="B16" s="221" t="s">
        <v>779</v>
      </c>
      <c r="C16" s="221" t="s">
        <v>780</v>
      </c>
      <c r="D16" s="221" t="s">
        <v>781</v>
      </c>
      <c r="E16" s="221" t="s">
        <v>782</v>
      </c>
      <c r="F16" s="221" t="s">
        <v>783</v>
      </c>
      <c r="G16" s="221"/>
      <c r="H16" s="221"/>
      <c r="I16" s="42">
        <v>1390</v>
      </c>
      <c r="J16" s="42">
        <v>2011</v>
      </c>
      <c r="K16" s="42" t="s">
        <v>784</v>
      </c>
      <c r="L16" s="245">
        <v>45545</v>
      </c>
      <c r="M16" s="222">
        <v>5</v>
      </c>
      <c r="N16" s="42"/>
      <c r="O16" s="42">
        <v>1</v>
      </c>
      <c r="P16" s="42">
        <v>1664</v>
      </c>
      <c r="Q16" s="42" t="s">
        <v>785</v>
      </c>
      <c r="R16" s="27">
        <v>212046</v>
      </c>
      <c r="S16" s="223" t="s">
        <v>786</v>
      </c>
      <c r="T16" s="224">
        <v>16500</v>
      </c>
      <c r="U16" s="223"/>
      <c r="V16" s="248"/>
      <c r="W16" s="249" t="s">
        <v>787</v>
      </c>
      <c r="X16" s="249" t="s">
        <v>788</v>
      </c>
      <c r="Y16" s="249" t="s">
        <v>787</v>
      </c>
      <c r="Z16" s="249" t="s">
        <v>788</v>
      </c>
      <c r="AA16" s="227" t="s">
        <v>734</v>
      </c>
      <c r="AB16" s="227" t="s">
        <v>734</v>
      </c>
      <c r="AC16" s="227" t="s">
        <v>734</v>
      </c>
      <c r="AD16" s="228" t="s">
        <v>751</v>
      </c>
      <c r="AE16" s="225"/>
      <c r="AF16" s="229"/>
    </row>
    <row r="17" spans="1:32" s="121" customFormat="1" ht="26.25">
      <c r="A17" s="42">
        <v>2</v>
      </c>
      <c r="B17" s="221" t="s">
        <v>789</v>
      </c>
      <c r="C17" s="221" t="s">
        <v>790</v>
      </c>
      <c r="D17" s="221" t="s">
        <v>791</v>
      </c>
      <c r="E17" s="221" t="s">
        <v>792</v>
      </c>
      <c r="F17" s="221" t="s">
        <v>793</v>
      </c>
      <c r="G17" s="221"/>
      <c r="H17" s="221"/>
      <c r="I17" s="42">
        <v>1896</v>
      </c>
      <c r="J17" s="42">
        <v>2017</v>
      </c>
      <c r="K17" s="42" t="e">
        <f>NA()</f>
        <v>#N/A</v>
      </c>
      <c r="L17" s="245">
        <v>45295</v>
      </c>
      <c r="M17" s="222">
        <v>21</v>
      </c>
      <c r="N17" s="42"/>
      <c r="O17" s="42">
        <v>2</v>
      </c>
      <c r="P17" s="42">
        <v>5000</v>
      </c>
      <c r="Q17" s="42" t="s">
        <v>785</v>
      </c>
      <c r="R17" s="27">
        <v>82773</v>
      </c>
      <c r="S17" s="223" t="s">
        <v>786</v>
      </c>
      <c r="T17" s="224">
        <v>241600</v>
      </c>
      <c r="U17" s="223" t="s">
        <v>794</v>
      </c>
      <c r="V17" s="248">
        <v>2000</v>
      </c>
      <c r="W17" s="249" t="s">
        <v>795</v>
      </c>
      <c r="X17" s="249" t="s">
        <v>796</v>
      </c>
      <c r="Y17" s="249" t="s">
        <v>795</v>
      </c>
      <c r="Z17" s="249" t="s">
        <v>796</v>
      </c>
      <c r="AA17" s="227" t="s">
        <v>734</v>
      </c>
      <c r="AB17" s="227" t="s">
        <v>734</v>
      </c>
      <c r="AC17" s="227" t="s">
        <v>734</v>
      </c>
      <c r="AD17" s="228"/>
      <c r="AE17" s="225"/>
      <c r="AF17" s="229"/>
    </row>
    <row r="18" spans="1:32" s="121" customFormat="1" ht="39">
      <c r="A18" s="42">
        <v>3</v>
      </c>
      <c r="B18" s="221" t="s">
        <v>779</v>
      </c>
      <c r="C18" s="221" t="s">
        <v>797</v>
      </c>
      <c r="D18" s="221" t="s">
        <v>798</v>
      </c>
      <c r="E18" s="221" t="s">
        <v>799</v>
      </c>
      <c r="F18" s="221" t="s">
        <v>800</v>
      </c>
      <c r="G18" s="221"/>
      <c r="H18" s="221"/>
      <c r="I18" s="42">
        <v>1896</v>
      </c>
      <c r="J18" s="42">
        <v>2006</v>
      </c>
      <c r="K18" s="42" t="s">
        <v>801</v>
      </c>
      <c r="L18" s="245">
        <v>45527</v>
      </c>
      <c r="M18" s="222">
        <v>5</v>
      </c>
      <c r="N18" s="42"/>
      <c r="O18" s="42">
        <v>3</v>
      </c>
      <c r="P18" s="42">
        <v>1855</v>
      </c>
      <c r="Q18" s="42" t="s">
        <v>785</v>
      </c>
      <c r="R18" s="27">
        <v>315842</v>
      </c>
      <c r="S18" s="223" t="s">
        <v>802</v>
      </c>
      <c r="T18" s="224">
        <v>11200</v>
      </c>
      <c r="U18" s="223"/>
      <c r="V18" s="248"/>
      <c r="W18" s="249" t="s">
        <v>803</v>
      </c>
      <c r="X18" s="249" t="s">
        <v>804</v>
      </c>
      <c r="Y18" s="249" t="s">
        <v>803</v>
      </c>
      <c r="Z18" s="249" t="s">
        <v>804</v>
      </c>
      <c r="AA18" s="227" t="s">
        <v>734</v>
      </c>
      <c r="AB18" s="227" t="s">
        <v>734</v>
      </c>
      <c r="AC18" s="227" t="s">
        <v>734</v>
      </c>
      <c r="AD18" s="228" t="s">
        <v>766</v>
      </c>
      <c r="AE18" s="225"/>
      <c r="AF18" s="229"/>
    </row>
    <row r="19" spans="1:32" s="121" customFormat="1" ht="12.75">
      <c r="A19" s="42">
        <v>4</v>
      </c>
      <c r="B19" s="221" t="s">
        <v>759</v>
      </c>
      <c r="C19" s="221" t="s">
        <v>805</v>
      </c>
      <c r="D19" s="221" t="s">
        <v>806</v>
      </c>
      <c r="E19" s="221" t="s">
        <v>807</v>
      </c>
      <c r="F19" s="221" t="s">
        <v>808</v>
      </c>
      <c r="G19" s="221"/>
      <c r="H19" s="221"/>
      <c r="I19" s="42">
        <v>1896</v>
      </c>
      <c r="J19" s="42">
        <v>2004</v>
      </c>
      <c r="K19" s="42" t="s">
        <v>809</v>
      </c>
      <c r="L19" s="245">
        <v>45410</v>
      </c>
      <c r="M19" s="222">
        <v>9</v>
      </c>
      <c r="N19" s="42"/>
      <c r="O19" s="42">
        <v>4</v>
      </c>
      <c r="P19" s="42">
        <v>4800</v>
      </c>
      <c r="Q19" s="42" t="s">
        <v>785</v>
      </c>
      <c r="R19" s="27">
        <v>449134</v>
      </c>
      <c r="S19" s="223" t="s">
        <v>154</v>
      </c>
      <c r="T19" s="224">
        <v>18000</v>
      </c>
      <c r="U19" s="223"/>
      <c r="V19" s="248"/>
      <c r="W19" s="226" t="s">
        <v>810</v>
      </c>
      <c r="X19" s="226" t="s">
        <v>811</v>
      </c>
      <c r="Y19" s="226" t="s">
        <v>810</v>
      </c>
      <c r="Z19" s="226" t="s">
        <v>811</v>
      </c>
      <c r="AA19" s="227" t="s">
        <v>734</v>
      </c>
      <c r="AB19" s="227" t="s">
        <v>734</v>
      </c>
      <c r="AC19" s="227" t="s">
        <v>734</v>
      </c>
      <c r="AD19" s="228" t="s">
        <v>751</v>
      </c>
      <c r="AE19" s="225"/>
      <c r="AF19" s="229"/>
    </row>
    <row r="20" spans="1:32" ht="12.75" customHeight="1">
      <c r="A20" s="264" t="s">
        <v>490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9"/>
      <c r="P20" s="250"/>
      <c r="Q20" s="250"/>
      <c r="R20" s="250"/>
      <c r="S20" s="250"/>
      <c r="T20" s="251"/>
      <c r="U20" s="250"/>
      <c r="V20" s="250"/>
      <c r="W20" s="250"/>
      <c r="X20" s="250"/>
      <c r="Y20" s="250"/>
      <c r="Z20" s="250"/>
      <c r="AA20" s="250"/>
      <c r="AB20" s="250"/>
      <c r="AC20" s="250"/>
      <c r="AD20" s="252"/>
      <c r="AE20" s="250"/>
      <c r="AF20" s="212"/>
    </row>
    <row r="21" spans="1:32" s="121" customFormat="1" ht="26.25">
      <c r="A21" s="42">
        <v>1</v>
      </c>
      <c r="B21" s="221" t="s">
        <v>812</v>
      </c>
      <c r="C21" s="221" t="s">
        <v>813</v>
      </c>
      <c r="D21" s="221" t="s">
        <v>814</v>
      </c>
      <c r="E21" s="221" t="s">
        <v>815</v>
      </c>
      <c r="F21" s="221" t="s">
        <v>816</v>
      </c>
      <c r="G21" s="221"/>
      <c r="H21" s="221"/>
      <c r="I21" s="42">
        <v>1.3</v>
      </c>
      <c r="J21" s="42">
        <v>2008</v>
      </c>
      <c r="K21" s="42" t="s">
        <v>817</v>
      </c>
      <c r="L21" s="42" t="s">
        <v>818</v>
      </c>
      <c r="M21" s="222">
        <v>5</v>
      </c>
      <c r="N21" s="42"/>
      <c r="O21" s="42">
        <v>1</v>
      </c>
      <c r="P21" s="42"/>
      <c r="Q21" s="42"/>
      <c r="R21" s="27">
        <v>143832</v>
      </c>
      <c r="S21" s="223"/>
      <c r="T21" s="224">
        <v>16800</v>
      </c>
      <c r="U21" s="223"/>
      <c r="V21" s="225"/>
      <c r="W21" s="226" t="s">
        <v>819</v>
      </c>
      <c r="X21" s="226" t="s">
        <v>820</v>
      </c>
      <c r="Y21" s="226" t="s">
        <v>819</v>
      </c>
      <c r="Z21" s="226" t="s">
        <v>820</v>
      </c>
      <c r="AA21" s="227" t="s">
        <v>734</v>
      </c>
      <c r="AB21" s="227" t="s">
        <v>734</v>
      </c>
      <c r="AC21" s="227" t="s">
        <v>734</v>
      </c>
      <c r="AD21" s="228" t="s">
        <v>751</v>
      </c>
      <c r="AE21" s="225"/>
      <c r="AF21" s="229"/>
    </row>
    <row r="22" spans="1:32" ht="12.75" customHeight="1">
      <c r="A22" s="264" t="s">
        <v>220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9"/>
      <c r="P22" s="250"/>
      <c r="Q22" s="250"/>
      <c r="R22" s="250"/>
      <c r="S22" s="250"/>
      <c r="T22" s="251"/>
      <c r="U22" s="250"/>
      <c r="V22" s="250"/>
      <c r="W22" s="250"/>
      <c r="X22" s="250"/>
      <c r="Y22" s="250"/>
      <c r="Z22" s="250"/>
      <c r="AA22" s="250"/>
      <c r="AB22" s="250"/>
      <c r="AC22" s="250"/>
      <c r="AD22" s="252"/>
      <c r="AE22" s="250"/>
      <c r="AF22" s="212"/>
    </row>
    <row r="23" spans="1:32" s="121" customFormat="1" ht="39">
      <c r="A23" s="42">
        <v>1</v>
      </c>
      <c r="B23" s="42" t="s">
        <v>821</v>
      </c>
      <c r="C23" s="42" t="s">
        <v>822</v>
      </c>
      <c r="D23" s="42" t="s">
        <v>823</v>
      </c>
      <c r="E23" s="42" t="s">
        <v>824</v>
      </c>
      <c r="F23" s="42" t="s">
        <v>825</v>
      </c>
      <c r="G23" s="221"/>
      <c r="H23" s="221"/>
      <c r="I23" s="42">
        <v>1896</v>
      </c>
      <c r="J23" s="42">
        <v>2007</v>
      </c>
      <c r="K23" s="245">
        <v>39483</v>
      </c>
      <c r="L23" s="245">
        <v>45526</v>
      </c>
      <c r="M23" s="222">
        <v>5</v>
      </c>
      <c r="N23" s="42"/>
      <c r="O23" s="42">
        <v>1</v>
      </c>
      <c r="P23" s="42" t="s">
        <v>826</v>
      </c>
      <c r="Q23" s="42" t="s">
        <v>785</v>
      </c>
      <c r="R23" s="27">
        <v>359561</v>
      </c>
      <c r="S23" s="223" t="s">
        <v>827</v>
      </c>
      <c r="T23" s="224">
        <v>11500</v>
      </c>
      <c r="U23" s="223"/>
      <c r="V23" s="225"/>
      <c r="W23" s="226" t="s">
        <v>828</v>
      </c>
      <c r="X23" s="226" t="s">
        <v>829</v>
      </c>
      <c r="Y23" s="226" t="s">
        <v>828</v>
      </c>
      <c r="Z23" s="226" t="s">
        <v>829</v>
      </c>
      <c r="AA23" s="227" t="s">
        <v>734</v>
      </c>
      <c r="AB23" s="227" t="s">
        <v>734</v>
      </c>
      <c r="AC23" s="227" t="s">
        <v>734</v>
      </c>
      <c r="AD23" s="228" t="s">
        <v>751</v>
      </c>
      <c r="AE23" s="225"/>
      <c r="AF23" s="229"/>
    </row>
    <row r="24" spans="1:32" ht="12.75" customHeight="1">
      <c r="A24" s="264" t="s">
        <v>232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9"/>
      <c r="P24" s="250"/>
      <c r="Q24" s="250"/>
      <c r="R24" s="250"/>
      <c r="S24" s="250"/>
      <c r="T24" s="251"/>
      <c r="U24" s="250"/>
      <c r="V24" s="250"/>
      <c r="W24" s="250"/>
      <c r="X24" s="250"/>
      <c r="Y24" s="250"/>
      <c r="Z24" s="250"/>
      <c r="AA24" s="250"/>
      <c r="AB24" s="250"/>
      <c r="AC24" s="250"/>
      <c r="AD24" s="252"/>
      <c r="AE24" s="250"/>
      <c r="AF24" s="212"/>
    </row>
    <row r="25" spans="1:32" s="121" customFormat="1" ht="92.25">
      <c r="A25" s="42">
        <v>1</v>
      </c>
      <c r="B25" s="42" t="s">
        <v>830</v>
      </c>
      <c r="C25" s="42" t="s">
        <v>831</v>
      </c>
      <c r="D25" s="42" t="s">
        <v>832</v>
      </c>
      <c r="E25" s="42" t="s">
        <v>833</v>
      </c>
      <c r="F25" s="42" t="s">
        <v>834</v>
      </c>
      <c r="G25" s="221"/>
      <c r="H25" s="221"/>
      <c r="I25" s="42">
        <v>2198</v>
      </c>
      <c r="J25" s="42">
        <v>2016</v>
      </c>
      <c r="K25" s="245">
        <v>42795</v>
      </c>
      <c r="L25" s="42">
        <v>45040</v>
      </c>
      <c r="M25" s="222">
        <v>18</v>
      </c>
      <c r="N25" s="42"/>
      <c r="O25" s="42">
        <v>1</v>
      </c>
      <c r="P25" s="42">
        <v>4600</v>
      </c>
      <c r="Q25" s="42" t="s">
        <v>785</v>
      </c>
      <c r="R25" s="27">
        <v>227000</v>
      </c>
      <c r="S25" s="223"/>
      <c r="T25" s="224">
        <v>104600</v>
      </c>
      <c r="U25" s="223" t="s">
        <v>835</v>
      </c>
      <c r="V25" s="225"/>
      <c r="W25" s="226" t="s">
        <v>836</v>
      </c>
      <c r="X25" s="226" t="s">
        <v>837</v>
      </c>
      <c r="Y25" s="226" t="s">
        <v>836</v>
      </c>
      <c r="Z25" s="226" t="s">
        <v>837</v>
      </c>
      <c r="AA25" s="227" t="s">
        <v>734</v>
      </c>
      <c r="AB25" s="227" t="s">
        <v>734</v>
      </c>
      <c r="AC25" s="227" t="s">
        <v>734</v>
      </c>
      <c r="AD25" s="228"/>
      <c r="AE25" s="225"/>
      <c r="AF25" s="229"/>
    </row>
    <row r="26" spans="1:32" ht="12.75" customHeight="1">
      <c r="A26" s="264" t="s">
        <v>240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9"/>
      <c r="P26" s="250"/>
      <c r="Q26" s="250"/>
      <c r="R26" s="250"/>
      <c r="S26" s="250"/>
      <c r="T26" s="251"/>
      <c r="U26" s="250"/>
      <c r="V26" s="250"/>
      <c r="W26" s="250"/>
      <c r="X26" s="250"/>
      <c r="Y26" s="250"/>
      <c r="Z26" s="250"/>
      <c r="AA26" s="250"/>
      <c r="AB26" s="250"/>
      <c r="AC26" s="250"/>
      <c r="AD26" s="252"/>
      <c r="AE26" s="250"/>
      <c r="AF26" s="212"/>
    </row>
    <row r="27" spans="1:32" s="121" customFormat="1" ht="39">
      <c r="A27" s="42">
        <v>1</v>
      </c>
      <c r="B27" s="42" t="s">
        <v>838</v>
      </c>
      <c r="C27" s="42" t="s">
        <v>839</v>
      </c>
      <c r="D27" s="42" t="s">
        <v>840</v>
      </c>
      <c r="E27" s="42" t="s">
        <v>841</v>
      </c>
      <c r="F27" s="42" t="s">
        <v>825</v>
      </c>
      <c r="G27" s="221"/>
      <c r="H27" s="221"/>
      <c r="I27" s="42" t="s">
        <v>842</v>
      </c>
      <c r="J27" s="42">
        <v>2008</v>
      </c>
      <c r="K27" s="245">
        <v>39743</v>
      </c>
      <c r="L27" s="42" t="s">
        <v>843</v>
      </c>
      <c r="M27" s="222">
        <v>5</v>
      </c>
      <c r="N27" s="42" t="s">
        <v>102</v>
      </c>
      <c r="O27" s="42">
        <v>1</v>
      </c>
      <c r="P27" s="42" t="s">
        <v>844</v>
      </c>
      <c r="Q27" s="42" t="s">
        <v>94</v>
      </c>
      <c r="R27" s="42">
        <v>141987</v>
      </c>
      <c r="S27" s="223" t="s">
        <v>845</v>
      </c>
      <c r="T27" s="224">
        <v>14400</v>
      </c>
      <c r="U27" s="245" t="s">
        <v>846</v>
      </c>
      <c r="V27" s="253">
        <v>649</v>
      </c>
      <c r="W27" s="226" t="s">
        <v>847</v>
      </c>
      <c r="X27" s="226" t="s">
        <v>848</v>
      </c>
      <c r="Y27" s="226" t="s">
        <v>847</v>
      </c>
      <c r="Z27" s="226" t="s">
        <v>848</v>
      </c>
      <c r="AA27" s="227" t="s">
        <v>734</v>
      </c>
      <c r="AB27" s="227" t="s">
        <v>734</v>
      </c>
      <c r="AC27" s="227" t="s">
        <v>734</v>
      </c>
      <c r="AD27" s="228" t="s">
        <v>751</v>
      </c>
      <c r="AE27" s="225"/>
      <c r="AF27" s="229"/>
    </row>
    <row r="28" spans="1:32" ht="12.75" customHeight="1">
      <c r="A28" s="264" t="s">
        <v>249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9"/>
      <c r="P28" s="250"/>
      <c r="Q28" s="250"/>
      <c r="R28" s="250"/>
      <c r="S28" s="250"/>
      <c r="T28" s="251"/>
      <c r="U28" s="250"/>
      <c r="V28" s="250"/>
      <c r="W28" s="250"/>
      <c r="X28" s="250"/>
      <c r="Y28" s="250"/>
      <c r="Z28" s="250"/>
      <c r="AA28" s="250"/>
      <c r="AB28" s="250"/>
      <c r="AC28" s="250"/>
      <c r="AD28" s="252"/>
      <c r="AE28" s="250"/>
      <c r="AF28" s="212"/>
    </row>
    <row r="29" spans="1:32" s="121" customFormat="1" ht="26.25">
      <c r="A29" s="42">
        <v>1</v>
      </c>
      <c r="B29" s="42" t="s">
        <v>849</v>
      </c>
      <c r="C29" s="42" t="s">
        <v>850</v>
      </c>
      <c r="D29" s="42" t="s">
        <v>851</v>
      </c>
      <c r="E29" s="42" t="s">
        <v>852</v>
      </c>
      <c r="F29" s="42" t="s">
        <v>853</v>
      </c>
      <c r="G29" s="221"/>
      <c r="H29" s="221"/>
      <c r="I29" s="42">
        <v>2417</v>
      </c>
      <c r="J29" s="42">
        <v>2002</v>
      </c>
      <c r="K29" s="42" t="s">
        <v>854</v>
      </c>
      <c r="L29" s="42" t="s">
        <v>855</v>
      </c>
      <c r="M29" s="222">
        <v>6</v>
      </c>
      <c r="N29" s="42">
        <v>1240</v>
      </c>
      <c r="O29" s="42">
        <v>1</v>
      </c>
      <c r="P29" s="42">
        <v>3500</v>
      </c>
      <c r="Q29" s="42" t="s">
        <v>94</v>
      </c>
      <c r="R29" s="42"/>
      <c r="S29" s="223" t="s">
        <v>154</v>
      </c>
      <c r="T29" s="224"/>
      <c r="U29" s="223"/>
      <c r="V29" s="225"/>
      <c r="W29" s="226" t="s">
        <v>847</v>
      </c>
      <c r="X29" s="226" t="s">
        <v>848</v>
      </c>
      <c r="Y29" s="228"/>
      <c r="Z29" s="228"/>
      <c r="AA29" s="227" t="s">
        <v>734</v>
      </c>
      <c r="AB29" s="227" t="s">
        <v>734</v>
      </c>
      <c r="AC29" s="227"/>
      <c r="AD29" s="228"/>
      <c r="AE29" s="225"/>
      <c r="AF29" s="229"/>
    </row>
    <row r="30" spans="1:32" s="121" customFormat="1" ht="12.75">
      <c r="A30" s="42">
        <v>2</v>
      </c>
      <c r="B30" s="42" t="s">
        <v>856</v>
      </c>
      <c r="C30" s="42" t="s">
        <v>857</v>
      </c>
      <c r="D30" s="42" t="s">
        <v>858</v>
      </c>
      <c r="E30" s="42" t="s">
        <v>859</v>
      </c>
      <c r="F30" s="42" t="s">
        <v>825</v>
      </c>
      <c r="G30" s="221"/>
      <c r="H30" s="221"/>
      <c r="I30" s="42">
        <v>1149</v>
      </c>
      <c r="J30" s="42">
        <v>2006</v>
      </c>
      <c r="K30" s="42" t="s">
        <v>860</v>
      </c>
      <c r="L30" s="42" t="s">
        <v>861</v>
      </c>
      <c r="M30" s="222">
        <v>5</v>
      </c>
      <c r="N30" s="42"/>
      <c r="O30" s="42">
        <v>2</v>
      </c>
      <c r="P30" s="42">
        <v>1510</v>
      </c>
      <c r="Q30" s="42" t="s">
        <v>94</v>
      </c>
      <c r="R30" s="42"/>
      <c r="S30" s="223" t="s">
        <v>154</v>
      </c>
      <c r="T30" s="224"/>
      <c r="U30" s="223"/>
      <c r="V30" s="225"/>
      <c r="W30" s="226" t="s">
        <v>847</v>
      </c>
      <c r="X30" s="226" t="s">
        <v>848</v>
      </c>
      <c r="Y30" s="228"/>
      <c r="Z30" s="228"/>
      <c r="AA30" s="227" t="s">
        <v>734</v>
      </c>
      <c r="AB30" s="227" t="s">
        <v>734</v>
      </c>
      <c r="AC30" s="227"/>
      <c r="AD30" s="228"/>
      <c r="AE30" s="225"/>
      <c r="AF30" s="229"/>
    </row>
    <row r="31" spans="1:32" s="121" customFormat="1" ht="26.25">
      <c r="A31" s="42">
        <v>3</v>
      </c>
      <c r="B31" s="42" t="s">
        <v>862</v>
      </c>
      <c r="C31" s="42" t="s">
        <v>863</v>
      </c>
      <c r="D31" s="42" t="s">
        <v>864</v>
      </c>
      <c r="E31" s="42" t="s">
        <v>865</v>
      </c>
      <c r="F31" s="42" t="s">
        <v>853</v>
      </c>
      <c r="G31" s="221"/>
      <c r="H31" s="221"/>
      <c r="I31" s="42">
        <v>1905</v>
      </c>
      <c r="J31" s="42">
        <v>1998</v>
      </c>
      <c r="K31" s="42" t="s">
        <v>866</v>
      </c>
      <c r="L31" s="42" t="s">
        <v>867</v>
      </c>
      <c r="M31" s="222">
        <v>5</v>
      </c>
      <c r="N31" s="42"/>
      <c r="O31" s="42">
        <v>3</v>
      </c>
      <c r="P31" s="42">
        <v>2230</v>
      </c>
      <c r="Q31" s="42" t="s">
        <v>94</v>
      </c>
      <c r="R31" s="42"/>
      <c r="S31" s="223" t="s">
        <v>154</v>
      </c>
      <c r="T31" s="224"/>
      <c r="U31" s="223"/>
      <c r="V31" s="225"/>
      <c r="W31" s="226" t="s">
        <v>847</v>
      </c>
      <c r="X31" s="226" t="s">
        <v>848</v>
      </c>
      <c r="Y31" s="228"/>
      <c r="Z31" s="228"/>
      <c r="AA31" s="227" t="s">
        <v>734</v>
      </c>
      <c r="AB31" s="227" t="s">
        <v>734</v>
      </c>
      <c r="AC31" s="227"/>
      <c r="AD31" s="228"/>
      <c r="AE31" s="225"/>
      <c r="AF31" s="229"/>
    </row>
    <row r="32" spans="1:32" s="121" customFormat="1" ht="39">
      <c r="A32" s="42">
        <v>4</v>
      </c>
      <c r="B32" s="42" t="s">
        <v>868</v>
      </c>
      <c r="C32" s="42" t="s">
        <v>869</v>
      </c>
      <c r="D32" s="42" t="s">
        <v>870</v>
      </c>
      <c r="E32" s="42" t="s">
        <v>871</v>
      </c>
      <c r="F32" s="42" t="s">
        <v>872</v>
      </c>
      <c r="G32" s="221"/>
      <c r="H32" s="221"/>
      <c r="I32" s="42" t="s">
        <v>257</v>
      </c>
      <c r="J32" s="42">
        <v>1999</v>
      </c>
      <c r="K32" s="42" t="s">
        <v>873</v>
      </c>
      <c r="L32" s="42" t="s">
        <v>874</v>
      </c>
      <c r="M32" s="222" t="s">
        <v>257</v>
      </c>
      <c r="N32" s="42">
        <v>6000</v>
      </c>
      <c r="O32" s="42">
        <v>4</v>
      </c>
      <c r="P32" s="42">
        <v>7490</v>
      </c>
      <c r="Q32" s="42" t="s">
        <v>94</v>
      </c>
      <c r="R32" s="42"/>
      <c r="S32" s="223" t="s">
        <v>257</v>
      </c>
      <c r="T32" s="224"/>
      <c r="U32" s="223"/>
      <c r="V32" s="225"/>
      <c r="W32" s="226" t="s">
        <v>847</v>
      </c>
      <c r="X32" s="226" t="s">
        <v>848</v>
      </c>
      <c r="Y32" s="228"/>
      <c r="Z32" s="228"/>
      <c r="AA32" s="227" t="s">
        <v>734</v>
      </c>
      <c r="AB32" s="227"/>
      <c r="AC32" s="227"/>
      <c r="AD32" s="228"/>
      <c r="AE32" s="225"/>
      <c r="AF32" s="229"/>
    </row>
    <row r="33" spans="1:32" s="121" customFormat="1" ht="26.25">
      <c r="A33" s="42">
        <v>5</v>
      </c>
      <c r="B33" s="42" t="s">
        <v>875</v>
      </c>
      <c r="C33" s="42" t="s">
        <v>876</v>
      </c>
      <c r="D33" s="42">
        <v>2502</v>
      </c>
      <c r="E33" s="42" t="s">
        <v>877</v>
      </c>
      <c r="F33" s="42" t="s">
        <v>878</v>
      </c>
      <c r="G33" s="221"/>
      <c r="H33" s="221"/>
      <c r="I33" s="42">
        <v>4000</v>
      </c>
      <c r="J33" s="42">
        <v>2003</v>
      </c>
      <c r="K33" s="42" t="s">
        <v>879</v>
      </c>
      <c r="L33" s="42" t="s">
        <v>880</v>
      </c>
      <c r="M33" s="222">
        <v>1</v>
      </c>
      <c r="N33" s="42"/>
      <c r="O33" s="42">
        <v>5</v>
      </c>
      <c r="P33" s="42">
        <v>6000</v>
      </c>
      <c r="Q33" s="42" t="s">
        <v>94</v>
      </c>
      <c r="R33" s="42"/>
      <c r="S33" s="223" t="s">
        <v>154</v>
      </c>
      <c r="T33" s="224"/>
      <c r="U33" s="223"/>
      <c r="V33" s="225"/>
      <c r="W33" s="226" t="s">
        <v>847</v>
      </c>
      <c r="X33" s="226" t="s">
        <v>848</v>
      </c>
      <c r="Y33" s="228"/>
      <c r="Z33" s="228"/>
      <c r="AA33" s="227" t="s">
        <v>734</v>
      </c>
      <c r="AB33" s="227" t="s">
        <v>734</v>
      </c>
      <c r="AC33" s="227"/>
      <c r="AD33" s="228"/>
      <c r="AE33" s="225"/>
      <c r="AF33" s="229"/>
    </row>
    <row r="34" spans="1:32" s="121" customFormat="1" ht="26.25">
      <c r="A34" s="42">
        <v>6</v>
      </c>
      <c r="B34" s="42" t="s">
        <v>881</v>
      </c>
      <c r="C34" s="42">
        <v>5314</v>
      </c>
      <c r="D34" s="42" t="s">
        <v>882</v>
      </c>
      <c r="E34" s="42" t="s">
        <v>883</v>
      </c>
      <c r="F34" s="42" t="s">
        <v>878</v>
      </c>
      <c r="G34" s="221"/>
      <c r="H34" s="221"/>
      <c r="I34" s="42">
        <v>2502</v>
      </c>
      <c r="J34" s="42">
        <v>1999</v>
      </c>
      <c r="K34" s="42" t="s">
        <v>884</v>
      </c>
      <c r="L34" s="42" t="s">
        <v>885</v>
      </c>
      <c r="M34" s="222">
        <v>1</v>
      </c>
      <c r="N34" s="42"/>
      <c r="O34" s="42">
        <v>6</v>
      </c>
      <c r="P34" s="42">
        <v>2736</v>
      </c>
      <c r="Q34" s="42" t="s">
        <v>94</v>
      </c>
      <c r="R34" s="42"/>
      <c r="S34" s="223" t="s">
        <v>154</v>
      </c>
      <c r="T34" s="224"/>
      <c r="U34" s="223"/>
      <c r="V34" s="225"/>
      <c r="W34" s="226" t="s">
        <v>847</v>
      </c>
      <c r="X34" s="226" t="s">
        <v>848</v>
      </c>
      <c r="Y34" s="228"/>
      <c r="Z34" s="228"/>
      <c r="AA34" s="227" t="s">
        <v>734</v>
      </c>
      <c r="AB34" s="227" t="s">
        <v>734</v>
      </c>
      <c r="AC34" s="227"/>
      <c r="AD34" s="228"/>
      <c r="AE34" s="225"/>
      <c r="AF34" s="229"/>
    </row>
    <row r="35" spans="1:32" s="121" customFormat="1" ht="26.25">
      <c r="A35" s="42">
        <v>7</v>
      </c>
      <c r="B35" s="42" t="s">
        <v>886</v>
      </c>
      <c r="C35" s="42" t="s">
        <v>887</v>
      </c>
      <c r="D35" s="42">
        <v>24</v>
      </c>
      <c r="E35" s="42"/>
      <c r="F35" s="42" t="s">
        <v>888</v>
      </c>
      <c r="G35" s="221"/>
      <c r="H35" s="221"/>
      <c r="I35" s="42" t="s">
        <v>257</v>
      </c>
      <c r="J35" s="42">
        <v>2008</v>
      </c>
      <c r="K35" s="42" t="s">
        <v>257</v>
      </c>
      <c r="L35" s="42" t="s">
        <v>734</v>
      </c>
      <c r="M35" s="222">
        <v>0</v>
      </c>
      <c r="N35" s="42"/>
      <c r="O35" s="42">
        <v>7</v>
      </c>
      <c r="P35" s="42"/>
      <c r="Q35" s="42" t="s">
        <v>94</v>
      </c>
      <c r="R35" s="42"/>
      <c r="S35" s="223" t="s">
        <v>154</v>
      </c>
      <c r="T35" s="224"/>
      <c r="U35" s="223"/>
      <c r="V35" s="225"/>
      <c r="W35" s="226" t="s">
        <v>847</v>
      </c>
      <c r="X35" s="226" t="s">
        <v>848</v>
      </c>
      <c r="Y35" s="228"/>
      <c r="Z35" s="228"/>
      <c r="AA35" s="227" t="s">
        <v>734</v>
      </c>
      <c r="AB35" s="227"/>
      <c r="AC35" s="227"/>
      <c r="AD35" s="228"/>
      <c r="AE35" s="225"/>
      <c r="AF35" s="229"/>
    </row>
    <row r="36" spans="1:32" s="121" customFormat="1" ht="39">
      <c r="A36" s="42">
        <v>8</v>
      </c>
      <c r="B36" s="42" t="s">
        <v>868</v>
      </c>
      <c r="C36" s="42" t="s">
        <v>889</v>
      </c>
      <c r="D36" s="42" t="s">
        <v>890</v>
      </c>
      <c r="E36" s="42" t="s">
        <v>891</v>
      </c>
      <c r="F36" s="42" t="s">
        <v>872</v>
      </c>
      <c r="G36" s="221"/>
      <c r="H36" s="221"/>
      <c r="I36" s="42" t="s">
        <v>257</v>
      </c>
      <c r="J36" s="42">
        <v>2008</v>
      </c>
      <c r="K36" s="42" t="s">
        <v>892</v>
      </c>
      <c r="L36" s="42" t="s">
        <v>893</v>
      </c>
      <c r="M36" s="222" t="s">
        <v>257</v>
      </c>
      <c r="N36" s="42">
        <v>10000</v>
      </c>
      <c r="O36" s="42">
        <v>8</v>
      </c>
      <c r="P36" s="42">
        <v>13160</v>
      </c>
      <c r="Q36" s="42" t="s">
        <v>94</v>
      </c>
      <c r="R36" s="42"/>
      <c r="S36" s="223" t="s">
        <v>257</v>
      </c>
      <c r="T36" s="224"/>
      <c r="U36" s="223"/>
      <c r="V36" s="225"/>
      <c r="W36" s="226" t="s">
        <v>847</v>
      </c>
      <c r="X36" s="226" t="s">
        <v>848</v>
      </c>
      <c r="Y36" s="228"/>
      <c r="Z36" s="228"/>
      <c r="AA36" s="227" t="s">
        <v>734</v>
      </c>
      <c r="AB36" s="227"/>
      <c r="AC36" s="227"/>
      <c r="AD36" s="228"/>
      <c r="AE36" s="225"/>
      <c r="AF36" s="229"/>
    </row>
    <row r="37" spans="1:32" s="121" customFormat="1" ht="26.25">
      <c r="A37" s="42">
        <v>9</v>
      </c>
      <c r="B37" s="42" t="s">
        <v>894</v>
      </c>
      <c r="C37" s="42" t="s">
        <v>895</v>
      </c>
      <c r="D37" s="42" t="s">
        <v>896</v>
      </c>
      <c r="E37" s="42" t="s">
        <v>897</v>
      </c>
      <c r="F37" s="42" t="s">
        <v>898</v>
      </c>
      <c r="G37" s="221"/>
      <c r="H37" s="221"/>
      <c r="I37" s="42" t="s">
        <v>257</v>
      </c>
      <c r="J37" s="42">
        <v>1993</v>
      </c>
      <c r="K37" s="42" t="s">
        <v>899</v>
      </c>
      <c r="L37" s="42" t="s">
        <v>900</v>
      </c>
      <c r="M37" s="222" t="s">
        <v>257</v>
      </c>
      <c r="N37" s="42">
        <v>500</v>
      </c>
      <c r="O37" s="42">
        <v>9</v>
      </c>
      <c r="P37" s="42"/>
      <c r="Q37" s="42" t="s">
        <v>94</v>
      </c>
      <c r="R37" s="42"/>
      <c r="S37" s="223" t="s">
        <v>257</v>
      </c>
      <c r="T37" s="224"/>
      <c r="U37" s="223"/>
      <c r="V37" s="225"/>
      <c r="W37" s="226" t="s">
        <v>847</v>
      </c>
      <c r="X37" s="226" t="s">
        <v>848</v>
      </c>
      <c r="Y37" s="228"/>
      <c r="Z37" s="228"/>
      <c r="AA37" s="227" t="s">
        <v>734</v>
      </c>
      <c r="AB37" s="227"/>
      <c r="AC37" s="227"/>
      <c r="AD37" s="228"/>
      <c r="AE37" s="225"/>
      <c r="AF37" s="229"/>
    </row>
    <row r="38" spans="1:32" s="121" customFormat="1" ht="39">
      <c r="A38" s="42">
        <v>10</v>
      </c>
      <c r="B38" s="42" t="s">
        <v>901</v>
      </c>
      <c r="C38" s="42" t="s">
        <v>902</v>
      </c>
      <c r="D38" s="42" t="s">
        <v>903</v>
      </c>
      <c r="E38" s="42" t="s">
        <v>904</v>
      </c>
      <c r="F38" s="42" t="s">
        <v>878</v>
      </c>
      <c r="G38" s="221"/>
      <c r="H38" s="221"/>
      <c r="I38" s="42">
        <v>4750</v>
      </c>
      <c r="J38" s="42">
        <v>2009</v>
      </c>
      <c r="K38" s="42" t="s">
        <v>892</v>
      </c>
      <c r="L38" s="42" t="s">
        <v>905</v>
      </c>
      <c r="M38" s="222">
        <v>1</v>
      </c>
      <c r="N38" s="42"/>
      <c r="O38" s="42">
        <v>10</v>
      </c>
      <c r="P38" s="42">
        <v>6000</v>
      </c>
      <c r="Q38" s="42" t="s">
        <v>94</v>
      </c>
      <c r="R38" s="42"/>
      <c r="S38" s="223" t="s">
        <v>154</v>
      </c>
      <c r="T38" s="224"/>
      <c r="U38" s="223"/>
      <c r="V38" s="225"/>
      <c r="W38" s="226" t="s">
        <v>847</v>
      </c>
      <c r="X38" s="226" t="s">
        <v>848</v>
      </c>
      <c r="Y38" s="228"/>
      <c r="Z38" s="228"/>
      <c r="AA38" s="227" t="s">
        <v>734</v>
      </c>
      <c r="AB38" s="227" t="s">
        <v>734</v>
      </c>
      <c r="AC38" s="227"/>
      <c r="AD38" s="228"/>
      <c r="AE38" s="225"/>
      <c r="AF38" s="229"/>
    </row>
    <row r="39" spans="1:32" s="121" customFormat="1" ht="26.25">
      <c r="A39" s="42">
        <v>11</v>
      </c>
      <c r="B39" s="42" t="s">
        <v>906</v>
      </c>
      <c r="C39" s="42" t="s">
        <v>907</v>
      </c>
      <c r="D39" s="42" t="s">
        <v>908</v>
      </c>
      <c r="E39" s="42"/>
      <c r="F39" s="42" t="s">
        <v>888</v>
      </c>
      <c r="G39" s="221"/>
      <c r="H39" s="221"/>
      <c r="I39" s="42"/>
      <c r="J39" s="42">
        <v>2012</v>
      </c>
      <c r="K39" s="42"/>
      <c r="L39" s="42" t="s">
        <v>734</v>
      </c>
      <c r="M39" s="222">
        <v>1</v>
      </c>
      <c r="N39" s="42"/>
      <c r="O39" s="42">
        <v>11</v>
      </c>
      <c r="P39" s="42"/>
      <c r="Q39" s="42" t="s">
        <v>94</v>
      </c>
      <c r="R39" s="42"/>
      <c r="S39" s="223" t="s">
        <v>154</v>
      </c>
      <c r="T39" s="224"/>
      <c r="U39" s="223"/>
      <c r="V39" s="225"/>
      <c r="W39" s="226" t="s">
        <v>847</v>
      </c>
      <c r="X39" s="226" t="s">
        <v>848</v>
      </c>
      <c r="Y39" s="228"/>
      <c r="Z39" s="228"/>
      <c r="AA39" s="227" t="s">
        <v>734</v>
      </c>
      <c r="AB39" s="227" t="s">
        <v>734</v>
      </c>
      <c r="AC39" s="227"/>
      <c r="AD39" s="228"/>
      <c r="AE39" s="225"/>
      <c r="AF39" s="229"/>
    </row>
    <row r="40" spans="1:32" s="121" customFormat="1" ht="26.25">
      <c r="A40" s="42">
        <v>12</v>
      </c>
      <c r="B40" s="42" t="s">
        <v>909</v>
      </c>
      <c r="C40" s="42" t="s">
        <v>910</v>
      </c>
      <c r="D40" s="42" t="s">
        <v>911</v>
      </c>
      <c r="E40" s="42" t="s">
        <v>912</v>
      </c>
      <c r="F40" s="42" t="s">
        <v>730</v>
      </c>
      <c r="G40" s="221"/>
      <c r="H40" s="221"/>
      <c r="I40" s="42">
        <v>1896</v>
      </c>
      <c r="J40" s="42">
        <v>2004</v>
      </c>
      <c r="K40" s="42" t="s">
        <v>913</v>
      </c>
      <c r="L40" s="42" t="s">
        <v>893</v>
      </c>
      <c r="M40" s="222">
        <v>9</v>
      </c>
      <c r="N40" s="42"/>
      <c r="O40" s="42">
        <v>12</v>
      </c>
      <c r="P40" s="42">
        <v>2800</v>
      </c>
      <c r="Q40" s="42" t="s">
        <v>94</v>
      </c>
      <c r="R40" s="42"/>
      <c r="S40" s="223" t="s">
        <v>154</v>
      </c>
      <c r="T40" s="224"/>
      <c r="U40" s="223"/>
      <c r="V40" s="225"/>
      <c r="W40" s="226" t="s">
        <v>847</v>
      </c>
      <c r="X40" s="226" t="s">
        <v>848</v>
      </c>
      <c r="Y40" s="228"/>
      <c r="Z40" s="228"/>
      <c r="AA40" s="227" t="s">
        <v>734</v>
      </c>
      <c r="AB40" s="227" t="s">
        <v>734</v>
      </c>
      <c r="AC40" s="227"/>
      <c r="AD40" s="228"/>
      <c r="AE40" s="225"/>
      <c r="AF40" s="229"/>
    </row>
    <row r="41" spans="1:32" s="121" customFormat="1" ht="26.25">
      <c r="A41" s="42">
        <v>13</v>
      </c>
      <c r="B41" s="42" t="s">
        <v>914</v>
      </c>
      <c r="C41" s="42" t="s">
        <v>915</v>
      </c>
      <c r="D41" s="42" t="s">
        <v>916</v>
      </c>
      <c r="E41" s="42" t="s">
        <v>917</v>
      </c>
      <c r="F41" s="42" t="s">
        <v>918</v>
      </c>
      <c r="G41" s="221"/>
      <c r="H41" s="221"/>
      <c r="I41" s="42">
        <v>12882</v>
      </c>
      <c r="J41" s="42">
        <v>2007</v>
      </c>
      <c r="K41" s="42" t="s">
        <v>919</v>
      </c>
      <c r="L41" s="42" t="s">
        <v>920</v>
      </c>
      <c r="M41" s="222">
        <v>2</v>
      </c>
      <c r="N41" s="42">
        <v>13700</v>
      </c>
      <c r="O41" s="42">
        <v>13</v>
      </c>
      <c r="P41" s="42">
        <v>26000</v>
      </c>
      <c r="Q41" s="42" t="s">
        <v>94</v>
      </c>
      <c r="R41" s="42">
        <v>314152</v>
      </c>
      <c r="S41" s="223" t="s">
        <v>154</v>
      </c>
      <c r="T41" s="224">
        <v>127600</v>
      </c>
      <c r="U41" s="223"/>
      <c r="V41" s="225"/>
      <c r="W41" s="228" t="s">
        <v>921</v>
      </c>
      <c r="X41" s="228" t="s">
        <v>922</v>
      </c>
      <c r="Y41" s="228" t="s">
        <v>921</v>
      </c>
      <c r="Z41" s="228" t="s">
        <v>922</v>
      </c>
      <c r="AA41" s="227" t="s">
        <v>734</v>
      </c>
      <c r="AB41" s="227" t="s">
        <v>734</v>
      </c>
      <c r="AC41" s="227" t="s">
        <v>734</v>
      </c>
      <c r="AD41" s="228"/>
      <c r="AE41" s="225"/>
      <c r="AF41" s="229"/>
    </row>
    <row r="42" spans="1:32" s="121" customFormat="1" ht="26.25">
      <c r="A42" s="42">
        <v>14</v>
      </c>
      <c r="B42" s="42" t="s">
        <v>923</v>
      </c>
      <c r="C42" s="42" t="s">
        <v>924</v>
      </c>
      <c r="D42" s="42" t="s">
        <v>925</v>
      </c>
      <c r="E42" s="42" t="s">
        <v>926</v>
      </c>
      <c r="F42" s="42" t="s">
        <v>730</v>
      </c>
      <c r="G42" s="221"/>
      <c r="H42" s="221"/>
      <c r="I42" s="42">
        <v>1587</v>
      </c>
      <c r="J42" s="42">
        <v>2015</v>
      </c>
      <c r="K42" s="42" t="s">
        <v>927</v>
      </c>
      <c r="L42" s="42" t="s">
        <v>928</v>
      </c>
      <c r="M42" s="222">
        <v>5</v>
      </c>
      <c r="N42" s="42"/>
      <c r="O42" s="42">
        <v>14</v>
      </c>
      <c r="P42" s="42">
        <v>1524</v>
      </c>
      <c r="Q42" s="42" t="s">
        <v>94</v>
      </c>
      <c r="R42" s="42">
        <v>92500</v>
      </c>
      <c r="S42" s="223" t="s">
        <v>154</v>
      </c>
      <c r="T42" s="224">
        <v>34600</v>
      </c>
      <c r="U42" s="223"/>
      <c r="V42" s="225"/>
      <c r="W42" s="228" t="s">
        <v>929</v>
      </c>
      <c r="X42" s="228" t="s">
        <v>930</v>
      </c>
      <c r="Y42" s="228" t="s">
        <v>929</v>
      </c>
      <c r="Z42" s="228" t="s">
        <v>930</v>
      </c>
      <c r="AA42" s="227" t="s">
        <v>734</v>
      </c>
      <c r="AB42" s="227" t="s">
        <v>734</v>
      </c>
      <c r="AC42" s="227" t="s">
        <v>734</v>
      </c>
      <c r="AD42" s="228" t="s">
        <v>751</v>
      </c>
      <c r="AE42" s="225"/>
      <c r="AF42" s="229"/>
    </row>
    <row r="43" spans="1:32" s="121" customFormat="1" ht="66">
      <c r="A43" s="42">
        <v>15</v>
      </c>
      <c r="B43" s="43" t="s">
        <v>931</v>
      </c>
      <c r="C43" s="43" t="s">
        <v>932</v>
      </c>
      <c r="D43" s="43" t="s">
        <v>933</v>
      </c>
      <c r="E43" s="43" t="s">
        <v>934</v>
      </c>
      <c r="F43" s="43" t="s">
        <v>935</v>
      </c>
      <c r="G43" s="221"/>
      <c r="H43" s="221"/>
      <c r="I43" s="42" t="s">
        <v>257</v>
      </c>
      <c r="J43" s="42">
        <v>2020</v>
      </c>
      <c r="K43" s="43" t="s">
        <v>936</v>
      </c>
      <c r="L43" s="42" t="s">
        <v>937</v>
      </c>
      <c r="M43" s="222" t="s">
        <v>257</v>
      </c>
      <c r="N43" s="42">
        <v>80</v>
      </c>
      <c r="O43" s="42">
        <v>15</v>
      </c>
      <c r="P43" s="42">
        <v>1700</v>
      </c>
      <c r="Q43" s="43" t="s">
        <v>94</v>
      </c>
      <c r="R43" s="42"/>
      <c r="S43" s="223" t="s">
        <v>154</v>
      </c>
      <c r="T43" s="224"/>
      <c r="U43" s="223"/>
      <c r="V43" s="225"/>
      <c r="W43" s="228" t="s">
        <v>938</v>
      </c>
      <c r="X43" s="228" t="s">
        <v>939</v>
      </c>
      <c r="Y43" s="228"/>
      <c r="Z43" s="228"/>
      <c r="AA43" s="227" t="s">
        <v>734</v>
      </c>
      <c r="AB43" s="227"/>
      <c r="AC43" s="227"/>
      <c r="AD43" s="228"/>
      <c r="AE43" s="225"/>
      <c r="AF43" s="229"/>
    </row>
    <row r="44" spans="1:32" s="121" customFormat="1" ht="26.25">
      <c r="A44" s="42">
        <v>16</v>
      </c>
      <c r="B44" s="43" t="s">
        <v>940</v>
      </c>
      <c r="C44" s="43" t="s">
        <v>941</v>
      </c>
      <c r="D44" s="43" t="s">
        <v>942</v>
      </c>
      <c r="E44" s="43" t="s">
        <v>943</v>
      </c>
      <c r="F44" s="43" t="s">
        <v>755</v>
      </c>
      <c r="G44" s="221"/>
      <c r="H44" s="221"/>
      <c r="I44" s="42" t="s">
        <v>257</v>
      </c>
      <c r="J44" s="42">
        <v>2020</v>
      </c>
      <c r="K44" s="43" t="s">
        <v>944</v>
      </c>
      <c r="L44" s="42" t="s">
        <v>900</v>
      </c>
      <c r="M44" s="222" t="s">
        <v>257</v>
      </c>
      <c r="N44" s="42">
        <v>642</v>
      </c>
      <c r="O44" s="42">
        <v>16</v>
      </c>
      <c r="P44" s="42">
        <v>750</v>
      </c>
      <c r="Q44" s="43" t="s">
        <v>94</v>
      </c>
      <c r="R44" s="42"/>
      <c r="S44" s="223" t="s">
        <v>257</v>
      </c>
      <c r="T44" s="224"/>
      <c r="U44" s="223"/>
      <c r="V44" s="225"/>
      <c r="W44" s="228" t="s">
        <v>945</v>
      </c>
      <c r="X44" s="228" t="s">
        <v>946</v>
      </c>
      <c r="Y44" s="228"/>
      <c r="Z44" s="228"/>
      <c r="AA44" s="227" t="s">
        <v>734</v>
      </c>
      <c r="AB44" s="227"/>
      <c r="AC44" s="227"/>
      <c r="AD44" s="228"/>
      <c r="AE44" s="225"/>
      <c r="AF44" s="229"/>
    </row>
    <row r="45" spans="1:32" s="121" customFormat="1" ht="26.25">
      <c r="A45" s="42">
        <v>17</v>
      </c>
      <c r="B45" s="43" t="s">
        <v>947</v>
      </c>
      <c r="C45" s="43" t="s">
        <v>948</v>
      </c>
      <c r="D45" s="43" t="s">
        <v>949</v>
      </c>
      <c r="E45" s="43" t="s">
        <v>950</v>
      </c>
      <c r="F45" s="43" t="s">
        <v>878</v>
      </c>
      <c r="G45" s="221"/>
      <c r="H45" s="221"/>
      <c r="I45" s="42">
        <v>3621</v>
      </c>
      <c r="J45" s="42">
        <v>2020</v>
      </c>
      <c r="K45" s="43" t="s">
        <v>951</v>
      </c>
      <c r="L45" s="42" t="s">
        <v>952</v>
      </c>
      <c r="M45" s="222">
        <v>2</v>
      </c>
      <c r="N45" s="42">
        <v>2725</v>
      </c>
      <c r="O45" s="42">
        <v>17</v>
      </c>
      <c r="P45" s="42">
        <v>7500</v>
      </c>
      <c r="Q45" s="43" t="s">
        <v>94</v>
      </c>
      <c r="R45" s="42">
        <v>1543</v>
      </c>
      <c r="S45" s="223" t="s">
        <v>154</v>
      </c>
      <c r="T45" s="224">
        <v>232000</v>
      </c>
      <c r="U45" s="223"/>
      <c r="V45" s="225"/>
      <c r="W45" s="228" t="s">
        <v>953</v>
      </c>
      <c r="X45" s="228" t="s">
        <v>954</v>
      </c>
      <c r="Y45" s="228" t="s">
        <v>953</v>
      </c>
      <c r="Z45" s="228" t="s">
        <v>954</v>
      </c>
      <c r="AA45" s="227" t="s">
        <v>734</v>
      </c>
      <c r="AB45" s="227" t="s">
        <v>734</v>
      </c>
      <c r="AC45" s="227" t="s">
        <v>734</v>
      </c>
      <c r="AD45" s="228"/>
      <c r="AE45" s="225"/>
      <c r="AF45" s="229"/>
    </row>
    <row r="46" spans="1:32" s="121" customFormat="1" ht="26.25">
      <c r="A46" s="42">
        <v>18</v>
      </c>
      <c r="B46" s="43" t="s">
        <v>955</v>
      </c>
      <c r="C46" s="43" t="s">
        <v>956</v>
      </c>
      <c r="D46" s="43" t="s">
        <v>957</v>
      </c>
      <c r="E46" s="43" t="s">
        <v>958</v>
      </c>
      <c r="F46" s="43" t="s">
        <v>959</v>
      </c>
      <c r="G46" s="221"/>
      <c r="H46" s="221"/>
      <c r="I46" s="42">
        <v>2998</v>
      </c>
      <c r="J46" s="42">
        <v>2022</v>
      </c>
      <c r="K46" s="43" t="s">
        <v>960</v>
      </c>
      <c r="L46" s="42" t="s">
        <v>961</v>
      </c>
      <c r="M46" s="222">
        <v>7</v>
      </c>
      <c r="N46" s="42">
        <v>794</v>
      </c>
      <c r="O46" s="42">
        <v>18</v>
      </c>
      <c r="P46" s="42">
        <v>3500</v>
      </c>
      <c r="Q46" s="43" t="s">
        <v>94</v>
      </c>
      <c r="R46" s="42">
        <v>5788</v>
      </c>
      <c r="S46" s="223"/>
      <c r="T46" s="224">
        <v>208000</v>
      </c>
      <c r="U46" s="223"/>
      <c r="V46" s="225"/>
      <c r="W46" s="228" t="s">
        <v>757</v>
      </c>
      <c r="X46" s="228" t="s">
        <v>758</v>
      </c>
      <c r="Y46" s="228" t="s">
        <v>757</v>
      </c>
      <c r="Z46" s="228" t="s">
        <v>758</v>
      </c>
      <c r="AA46" s="227" t="s">
        <v>734</v>
      </c>
      <c r="AB46" s="227" t="s">
        <v>734</v>
      </c>
      <c r="AC46" s="227" t="s">
        <v>734</v>
      </c>
      <c r="AD46" s="228"/>
      <c r="AE46" s="225"/>
      <c r="AF46" s="229"/>
    </row>
    <row r="47" spans="1:32" s="121" customFormat="1" ht="26.25">
      <c r="A47" s="42">
        <v>19</v>
      </c>
      <c r="B47" s="43" t="s">
        <v>962</v>
      </c>
      <c r="C47" s="43" t="s">
        <v>963</v>
      </c>
      <c r="D47" s="43" t="s">
        <v>964</v>
      </c>
      <c r="E47" s="43" t="s">
        <v>965</v>
      </c>
      <c r="F47" s="43" t="s">
        <v>878</v>
      </c>
      <c r="G47" s="221"/>
      <c r="H47" s="221"/>
      <c r="I47" s="42">
        <v>6124</v>
      </c>
      <c r="J47" s="42">
        <v>2022</v>
      </c>
      <c r="K47" s="43" t="s">
        <v>966</v>
      </c>
      <c r="L47" s="42" t="s">
        <v>967</v>
      </c>
      <c r="M47" s="222">
        <v>2</v>
      </c>
      <c r="N47" s="42"/>
      <c r="O47" s="42">
        <v>19</v>
      </c>
      <c r="P47" s="42">
        <v>9200</v>
      </c>
      <c r="Q47" s="43"/>
      <c r="R47" s="42">
        <v>308</v>
      </c>
      <c r="S47" s="223"/>
      <c r="T47" s="224">
        <v>379100</v>
      </c>
      <c r="U47" s="223"/>
      <c r="V47" s="225"/>
      <c r="W47" s="228" t="s">
        <v>968</v>
      </c>
      <c r="X47" s="228" t="s">
        <v>969</v>
      </c>
      <c r="Y47" s="228" t="s">
        <v>968</v>
      </c>
      <c r="Z47" s="228" t="s">
        <v>969</v>
      </c>
      <c r="AA47" s="227" t="s">
        <v>734</v>
      </c>
      <c r="AB47" s="227" t="s">
        <v>734</v>
      </c>
      <c r="AC47" s="227" t="s">
        <v>734</v>
      </c>
      <c r="AD47" s="228"/>
      <c r="AE47" s="225"/>
      <c r="AF47" s="229"/>
    </row>
    <row r="48" spans="1:32" ht="12.75" customHeight="1">
      <c r="A48" s="264" t="s">
        <v>277</v>
      </c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9"/>
      <c r="P48" s="250"/>
      <c r="Q48" s="250"/>
      <c r="R48" s="250"/>
      <c r="S48" s="250"/>
      <c r="T48" s="251"/>
      <c r="U48" s="250"/>
      <c r="V48" s="250"/>
      <c r="W48" s="250"/>
      <c r="X48" s="250"/>
      <c r="Y48" s="250"/>
      <c r="Z48" s="250"/>
      <c r="AA48" s="250"/>
      <c r="AB48" s="250"/>
      <c r="AC48" s="250"/>
      <c r="AD48" s="252"/>
      <c r="AE48" s="250"/>
      <c r="AF48" s="212"/>
    </row>
    <row r="49" spans="1:32" s="121" customFormat="1" ht="39">
      <c r="A49" s="42">
        <v>1</v>
      </c>
      <c r="B49" s="42" t="s">
        <v>759</v>
      </c>
      <c r="C49" s="254" t="s">
        <v>970</v>
      </c>
      <c r="D49" s="42" t="s">
        <v>971</v>
      </c>
      <c r="E49" s="42" t="s">
        <v>972</v>
      </c>
      <c r="F49" s="42" t="s">
        <v>973</v>
      </c>
      <c r="G49" s="221"/>
      <c r="H49" s="221"/>
      <c r="I49" s="42" t="s">
        <v>974</v>
      </c>
      <c r="J49" s="42">
        <v>2012</v>
      </c>
      <c r="K49" s="42" t="s">
        <v>975</v>
      </c>
      <c r="L49" s="42" t="s">
        <v>976</v>
      </c>
      <c r="M49" s="222">
        <v>9</v>
      </c>
      <c r="N49" s="42" t="s">
        <v>977</v>
      </c>
      <c r="O49" s="42">
        <v>1</v>
      </c>
      <c r="P49" s="42"/>
      <c r="Q49" s="42" t="s">
        <v>785</v>
      </c>
      <c r="R49" s="42">
        <v>379691</v>
      </c>
      <c r="S49" s="223" t="s">
        <v>978</v>
      </c>
      <c r="T49" s="224">
        <v>43900</v>
      </c>
      <c r="U49" s="223"/>
      <c r="V49" s="225"/>
      <c r="W49" s="228" t="s">
        <v>847</v>
      </c>
      <c r="X49" s="228" t="s">
        <v>848</v>
      </c>
      <c r="Y49" s="228" t="s">
        <v>847</v>
      </c>
      <c r="Z49" s="228" t="s">
        <v>848</v>
      </c>
      <c r="AA49" s="227" t="s">
        <v>734</v>
      </c>
      <c r="AB49" s="227" t="s">
        <v>734</v>
      </c>
      <c r="AC49" s="227" t="s">
        <v>734</v>
      </c>
      <c r="AD49" s="228" t="s">
        <v>766</v>
      </c>
      <c r="AE49" s="225"/>
      <c r="AF49" s="229"/>
    </row>
    <row r="50" spans="1:32" s="121" customFormat="1" ht="26.25">
      <c r="A50" s="42">
        <v>2</v>
      </c>
      <c r="B50" s="43" t="s">
        <v>979</v>
      </c>
      <c r="C50" s="255" t="s">
        <v>980</v>
      </c>
      <c r="D50" s="43" t="s">
        <v>981</v>
      </c>
      <c r="E50" s="43" t="s">
        <v>982</v>
      </c>
      <c r="F50" s="43" t="s">
        <v>825</v>
      </c>
      <c r="G50" s="221"/>
      <c r="H50" s="221"/>
      <c r="I50" s="42" t="s">
        <v>983</v>
      </c>
      <c r="J50" s="42">
        <v>2008</v>
      </c>
      <c r="K50" s="43" t="s">
        <v>817</v>
      </c>
      <c r="L50" s="42" t="s">
        <v>984</v>
      </c>
      <c r="M50" s="222">
        <v>5</v>
      </c>
      <c r="N50" s="42"/>
      <c r="O50" s="42">
        <v>2</v>
      </c>
      <c r="P50" s="42">
        <v>1594</v>
      </c>
      <c r="Q50" s="43" t="s">
        <v>785</v>
      </c>
      <c r="R50" s="42">
        <v>250219</v>
      </c>
      <c r="S50" s="223" t="s">
        <v>985</v>
      </c>
      <c r="T50" s="224">
        <v>9700</v>
      </c>
      <c r="U50" s="223"/>
      <c r="V50" s="225"/>
      <c r="W50" s="228" t="s">
        <v>819</v>
      </c>
      <c r="X50" s="228" t="s">
        <v>820</v>
      </c>
      <c r="Y50" s="228" t="s">
        <v>819</v>
      </c>
      <c r="Z50" s="228" t="s">
        <v>820</v>
      </c>
      <c r="AA50" s="227" t="s">
        <v>734</v>
      </c>
      <c r="AB50" s="227" t="s">
        <v>734</v>
      </c>
      <c r="AC50" s="227" t="s">
        <v>734</v>
      </c>
      <c r="AD50" s="228" t="s">
        <v>751</v>
      </c>
      <c r="AE50" s="225"/>
      <c r="AF50" s="229"/>
    </row>
    <row r="51" spans="1:32" ht="12.75" customHeight="1">
      <c r="A51" s="264" t="s">
        <v>278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9"/>
      <c r="P51" s="250"/>
      <c r="Q51" s="250"/>
      <c r="R51" s="250"/>
      <c r="S51" s="250"/>
      <c r="T51" s="251"/>
      <c r="U51" s="250"/>
      <c r="V51" s="250"/>
      <c r="W51" s="250"/>
      <c r="X51" s="250"/>
      <c r="Y51" s="250"/>
      <c r="Z51" s="250"/>
      <c r="AA51" s="250"/>
      <c r="AB51" s="250"/>
      <c r="AC51" s="250"/>
      <c r="AD51" s="252"/>
      <c r="AE51" s="250"/>
      <c r="AF51" s="212"/>
    </row>
    <row r="52" spans="1:32" s="121" customFormat="1" ht="26.25">
      <c r="A52" s="42">
        <v>1</v>
      </c>
      <c r="B52" s="221" t="s">
        <v>986</v>
      </c>
      <c r="C52" s="221" t="s">
        <v>987</v>
      </c>
      <c r="D52" s="221" t="s">
        <v>988</v>
      </c>
      <c r="E52" s="221" t="s">
        <v>989</v>
      </c>
      <c r="F52" s="221" t="s">
        <v>990</v>
      </c>
      <c r="G52" s="221"/>
      <c r="H52" s="221"/>
      <c r="I52" s="42">
        <v>1896</v>
      </c>
      <c r="J52" s="42">
        <v>2004</v>
      </c>
      <c r="K52" s="42">
        <v>2004</v>
      </c>
      <c r="L52" s="42" t="s">
        <v>991</v>
      </c>
      <c r="M52" s="222">
        <v>9</v>
      </c>
      <c r="N52" s="42"/>
      <c r="O52" s="42">
        <v>1</v>
      </c>
      <c r="P52" s="42">
        <v>2200</v>
      </c>
      <c r="Q52" s="42" t="s">
        <v>785</v>
      </c>
      <c r="R52" s="42">
        <v>758080</v>
      </c>
      <c r="S52" s="223"/>
      <c r="T52" s="224"/>
      <c r="U52" s="223"/>
      <c r="V52" s="225"/>
      <c r="W52" s="228" t="s">
        <v>992</v>
      </c>
      <c r="X52" s="228" t="s">
        <v>993</v>
      </c>
      <c r="Y52" s="228"/>
      <c r="Z52" s="228"/>
      <c r="AA52" s="227" t="s">
        <v>734</v>
      </c>
      <c r="AB52" s="227" t="s">
        <v>734</v>
      </c>
      <c r="AC52" s="227"/>
      <c r="AD52" s="228"/>
      <c r="AE52" s="225"/>
      <c r="AF52" s="229"/>
    </row>
    <row r="53" spans="1:32" s="121" customFormat="1" ht="26.25">
      <c r="A53" s="42">
        <v>2</v>
      </c>
      <c r="B53" s="221" t="s">
        <v>986</v>
      </c>
      <c r="C53" s="221" t="s">
        <v>994</v>
      </c>
      <c r="D53" s="221" t="s">
        <v>995</v>
      </c>
      <c r="E53" s="221" t="s">
        <v>996</v>
      </c>
      <c r="F53" s="221" t="s">
        <v>990</v>
      </c>
      <c r="G53" s="221"/>
      <c r="H53" s="221"/>
      <c r="I53" s="42">
        <v>1968</v>
      </c>
      <c r="J53" s="42">
        <v>2014</v>
      </c>
      <c r="K53" s="42">
        <v>2014</v>
      </c>
      <c r="L53" s="256">
        <v>45323</v>
      </c>
      <c r="M53" s="222">
        <v>9</v>
      </c>
      <c r="N53" s="42"/>
      <c r="O53" s="42">
        <v>2</v>
      </c>
      <c r="P53" s="42">
        <v>3000</v>
      </c>
      <c r="Q53" s="42" t="s">
        <v>94</v>
      </c>
      <c r="R53" s="42">
        <v>514301</v>
      </c>
      <c r="S53" s="223"/>
      <c r="T53" s="224">
        <v>43600</v>
      </c>
      <c r="U53" s="223"/>
      <c r="V53" s="225"/>
      <c r="W53" s="228" t="s">
        <v>992</v>
      </c>
      <c r="X53" s="228" t="s">
        <v>993</v>
      </c>
      <c r="Y53" s="228" t="s">
        <v>992</v>
      </c>
      <c r="Z53" s="228" t="s">
        <v>993</v>
      </c>
      <c r="AA53" s="227" t="s">
        <v>734</v>
      </c>
      <c r="AB53" s="227" t="s">
        <v>734</v>
      </c>
      <c r="AC53" s="227" t="s">
        <v>734</v>
      </c>
      <c r="AD53" s="228" t="s">
        <v>751</v>
      </c>
      <c r="AE53" s="225"/>
      <c r="AF53" s="229"/>
    </row>
    <row r="54" spans="1:32" s="121" customFormat="1" ht="26.25">
      <c r="A54" s="42">
        <v>3</v>
      </c>
      <c r="B54" s="42" t="s">
        <v>997</v>
      </c>
      <c r="C54" s="42" t="s">
        <v>998</v>
      </c>
      <c r="D54" s="42" t="s">
        <v>999</v>
      </c>
      <c r="E54" s="42" t="s">
        <v>1000</v>
      </c>
      <c r="F54" s="42" t="s">
        <v>793</v>
      </c>
      <c r="G54" s="42"/>
      <c r="H54" s="42"/>
      <c r="I54" s="42">
        <v>2987</v>
      </c>
      <c r="J54" s="42">
        <v>2020</v>
      </c>
      <c r="K54" s="42">
        <v>2020</v>
      </c>
      <c r="L54" s="42" t="s">
        <v>1001</v>
      </c>
      <c r="M54" s="42">
        <v>21</v>
      </c>
      <c r="N54" s="42"/>
      <c r="O54" s="42">
        <v>3</v>
      </c>
      <c r="P54" s="42">
        <v>5500</v>
      </c>
      <c r="Q54" s="42" t="s">
        <v>785</v>
      </c>
      <c r="R54" s="42">
        <v>122905</v>
      </c>
      <c r="S54" s="223"/>
      <c r="T54" s="224">
        <v>217600</v>
      </c>
      <c r="U54" s="223"/>
      <c r="V54" s="225"/>
      <c r="W54" s="228" t="s">
        <v>1002</v>
      </c>
      <c r="X54" s="228" t="s">
        <v>1003</v>
      </c>
      <c r="Y54" s="228" t="s">
        <v>1002</v>
      </c>
      <c r="Z54" s="228" t="s">
        <v>1003</v>
      </c>
      <c r="AA54" s="227" t="s">
        <v>734</v>
      </c>
      <c r="AB54" s="227" t="s">
        <v>734</v>
      </c>
      <c r="AC54" s="227" t="s">
        <v>734</v>
      </c>
      <c r="AD54" s="228"/>
      <c r="AE54" s="225"/>
      <c r="AF54" s="229"/>
    </row>
    <row r="55" spans="1:32" ht="12.75" customHeight="1">
      <c r="A55" s="264" t="s">
        <v>303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9"/>
      <c r="P55" s="250"/>
      <c r="Q55" s="250"/>
      <c r="R55" s="250"/>
      <c r="S55" s="250"/>
      <c r="T55" s="251"/>
      <c r="U55" s="250"/>
      <c r="V55" s="250"/>
      <c r="W55" s="250"/>
      <c r="X55" s="250"/>
      <c r="Y55" s="250"/>
      <c r="Z55" s="250"/>
      <c r="AA55" s="250"/>
      <c r="AB55" s="250"/>
      <c r="AC55" s="250"/>
      <c r="AD55" s="252"/>
      <c r="AE55" s="250"/>
      <c r="AF55" s="212"/>
    </row>
    <row r="56" spans="1:32" s="121" customFormat="1" ht="26.25">
      <c r="A56" s="42">
        <v>1</v>
      </c>
      <c r="B56" s="42" t="s">
        <v>1004</v>
      </c>
      <c r="C56" s="42" t="s">
        <v>1005</v>
      </c>
      <c r="D56" s="42" t="s">
        <v>1006</v>
      </c>
      <c r="E56" s="42" t="s">
        <v>1007</v>
      </c>
      <c r="F56" s="42" t="s">
        <v>816</v>
      </c>
      <c r="G56" s="221"/>
      <c r="H56" s="221"/>
      <c r="I56" s="42">
        <v>1349</v>
      </c>
      <c r="J56" s="42">
        <v>2000</v>
      </c>
      <c r="K56" s="42" t="s">
        <v>1008</v>
      </c>
      <c r="L56" s="42"/>
      <c r="M56" s="222">
        <v>5</v>
      </c>
      <c r="N56" s="42"/>
      <c r="O56" s="42">
        <v>1</v>
      </c>
      <c r="P56" s="42">
        <v>1595</v>
      </c>
      <c r="Q56" s="42"/>
      <c r="R56" s="42"/>
      <c r="S56" s="223"/>
      <c r="T56" s="224"/>
      <c r="U56" s="223"/>
      <c r="V56" s="225"/>
      <c r="W56" s="228" t="s">
        <v>847</v>
      </c>
      <c r="X56" s="228" t="s">
        <v>848</v>
      </c>
      <c r="Y56" s="228"/>
      <c r="Z56" s="228"/>
      <c r="AA56" s="227" t="s">
        <v>734</v>
      </c>
      <c r="AB56" s="227" t="s">
        <v>734</v>
      </c>
      <c r="AC56" s="227"/>
      <c r="AD56" s="228"/>
      <c r="AE56" s="225"/>
      <c r="AF56" s="229"/>
    </row>
    <row r="57" spans="1:32" s="121" customFormat="1" ht="26.25">
      <c r="A57" s="42">
        <v>2</v>
      </c>
      <c r="B57" s="42" t="s">
        <v>726</v>
      </c>
      <c r="C57" s="42" t="s">
        <v>1009</v>
      </c>
      <c r="D57" s="42" t="s">
        <v>1010</v>
      </c>
      <c r="E57" s="42" t="s">
        <v>1011</v>
      </c>
      <c r="F57" s="42" t="s">
        <v>816</v>
      </c>
      <c r="G57" s="221"/>
      <c r="H57" s="221"/>
      <c r="I57" s="42">
        <v>1753</v>
      </c>
      <c r="J57" s="42">
        <v>2001</v>
      </c>
      <c r="K57" s="42" t="s">
        <v>1012</v>
      </c>
      <c r="L57" s="42"/>
      <c r="M57" s="222">
        <v>5</v>
      </c>
      <c r="N57" s="42"/>
      <c r="O57" s="42">
        <v>2</v>
      </c>
      <c r="P57" s="42">
        <v>1755</v>
      </c>
      <c r="Q57" s="42"/>
      <c r="R57" s="42">
        <v>218100</v>
      </c>
      <c r="S57" s="223"/>
      <c r="T57" s="224">
        <v>3000</v>
      </c>
      <c r="U57" s="223"/>
      <c r="V57" s="225"/>
      <c r="W57" s="228" t="s">
        <v>1013</v>
      </c>
      <c r="X57" s="228" t="s">
        <v>1014</v>
      </c>
      <c r="Y57" s="228" t="s">
        <v>1013</v>
      </c>
      <c r="Z57" s="228" t="s">
        <v>1014</v>
      </c>
      <c r="AA57" s="227" t="s">
        <v>734</v>
      </c>
      <c r="AB57" s="227" t="s">
        <v>734</v>
      </c>
      <c r="AC57" s="227" t="s">
        <v>734</v>
      </c>
      <c r="AD57" s="228"/>
      <c r="AE57" s="225"/>
      <c r="AF57" s="229"/>
    </row>
    <row r="58" spans="1:32" ht="12.75" customHeight="1">
      <c r="A58" s="264" t="s">
        <v>326</v>
      </c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9"/>
      <c r="P58" s="250"/>
      <c r="Q58" s="250"/>
      <c r="R58" s="250"/>
      <c r="S58" s="250"/>
      <c r="T58" s="251"/>
      <c r="U58" s="250"/>
      <c r="V58" s="250"/>
      <c r="W58" s="250"/>
      <c r="X58" s="250"/>
      <c r="Y58" s="250"/>
      <c r="Z58" s="250"/>
      <c r="AA58" s="250"/>
      <c r="AB58" s="250"/>
      <c r="AC58" s="250"/>
      <c r="AD58" s="252"/>
      <c r="AE58" s="250"/>
      <c r="AF58" s="212"/>
    </row>
    <row r="59" spans="1:32" s="121" customFormat="1" ht="26.25">
      <c r="A59" s="42">
        <v>1</v>
      </c>
      <c r="B59" s="42" t="s">
        <v>1015</v>
      </c>
      <c r="C59" s="42" t="s">
        <v>1016</v>
      </c>
      <c r="D59" s="42" t="s">
        <v>1017</v>
      </c>
      <c r="E59" s="42" t="s">
        <v>1018</v>
      </c>
      <c r="F59" s="42" t="s">
        <v>816</v>
      </c>
      <c r="G59" s="221"/>
      <c r="H59" s="221"/>
      <c r="I59" s="42">
        <v>1229</v>
      </c>
      <c r="J59" s="42">
        <v>2004</v>
      </c>
      <c r="K59" s="245">
        <v>38411</v>
      </c>
      <c r="L59" s="42"/>
      <c r="M59" s="222">
        <v>5</v>
      </c>
      <c r="N59" s="42"/>
      <c r="O59" s="42">
        <v>1</v>
      </c>
      <c r="P59" s="42">
        <v>1430</v>
      </c>
      <c r="Q59" s="42" t="s">
        <v>785</v>
      </c>
      <c r="R59" s="42"/>
      <c r="S59" s="223" t="s">
        <v>154</v>
      </c>
      <c r="T59" s="224"/>
      <c r="U59" s="223"/>
      <c r="V59" s="225"/>
      <c r="W59" s="228" t="s">
        <v>847</v>
      </c>
      <c r="X59" s="228" t="s">
        <v>848</v>
      </c>
      <c r="Y59" s="227"/>
      <c r="Z59" s="228"/>
      <c r="AA59" s="227" t="s">
        <v>734</v>
      </c>
      <c r="AB59" s="227"/>
      <c r="AC59" s="227"/>
      <c r="AD59" s="228"/>
      <c r="AE59" s="225"/>
      <c r="AF59" s="229"/>
    </row>
    <row r="60" spans="1:32" s="121" customFormat="1" ht="26.25">
      <c r="A60" s="42">
        <v>2</v>
      </c>
      <c r="B60" s="42" t="s">
        <v>1019</v>
      </c>
      <c r="C60" s="42">
        <v>665</v>
      </c>
      <c r="D60" s="42" t="s">
        <v>1020</v>
      </c>
      <c r="E60" s="42" t="s">
        <v>1021</v>
      </c>
      <c r="F60" s="42" t="s">
        <v>1022</v>
      </c>
      <c r="G60" s="221"/>
      <c r="H60" s="221"/>
      <c r="I60" s="42">
        <v>3443</v>
      </c>
      <c r="J60" s="42">
        <v>2007</v>
      </c>
      <c r="K60" s="245">
        <v>39437</v>
      </c>
      <c r="L60" s="42"/>
      <c r="M60" s="222">
        <v>1</v>
      </c>
      <c r="N60" s="42"/>
      <c r="O60" s="42">
        <v>2</v>
      </c>
      <c r="P60" s="42">
        <v>6000</v>
      </c>
      <c r="Q60" s="42" t="s">
        <v>138</v>
      </c>
      <c r="R60" s="42">
        <v>1429</v>
      </c>
      <c r="S60" s="223" t="s">
        <v>154</v>
      </c>
      <c r="T60" s="224">
        <v>27100</v>
      </c>
      <c r="U60" s="223"/>
      <c r="V60" s="225"/>
      <c r="W60" s="228" t="s">
        <v>847</v>
      </c>
      <c r="X60" s="228" t="s">
        <v>848</v>
      </c>
      <c r="Y60" s="228" t="s">
        <v>847</v>
      </c>
      <c r="Z60" s="228" t="s">
        <v>848</v>
      </c>
      <c r="AA60" s="227" t="s">
        <v>734</v>
      </c>
      <c r="AB60" s="227" t="s">
        <v>734</v>
      </c>
      <c r="AC60" s="227" t="s">
        <v>734</v>
      </c>
      <c r="AD60" s="228"/>
      <c r="AE60" s="225"/>
      <c r="AF60" s="229"/>
    </row>
    <row r="61" spans="1:32" s="121" customFormat="1" ht="26.25">
      <c r="A61" s="42">
        <v>3</v>
      </c>
      <c r="B61" s="42" t="s">
        <v>1023</v>
      </c>
      <c r="C61" s="42" t="s">
        <v>1024</v>
      </c>
      <c r="D61" s="42" t="s">
        <v>1025</v>
      </c>
      <c r="E61" s="42" t="s">
        <v>1026</v>
      </c>
      <c r="F61" s="42" t="s">
        <v>816</v>
      </c>
      <c r="G61" s="221"/>
      <c r="H61" s="221"/>
      <c r="I61" s="42">
        <v>1368</v>
      </c>
      <c r="J61" s="42">
        <v>2009</v>
      </c>
      <c r="K61" s="245">
        <v>39898</v>
      </c>
      <c r="L61" s="42"/>
      <c r="M61" s="222">
        <v>5</v>
      </c>
      <c r="N61" s="42"/>
      <c r="O61" s="42">
        <v>3</v>
      </c>
      <c r="P61" s="42">
        <v>1600</v>
      </c>
      <c r="Q61" s="42" t="s">
        <v>138</v>
      </c>
      <c r="R61" s="42">
        <v>63317</v>
      </c>
      <c r="S61" s="223" t="s">
        <v>1027</v>
      </c>
      <c r="T61" s="224">
        <v>14900</v>
      </c>
      <c r="U61" s="223" t="s">
        <v>1028</v>
      </c>
      <c r="V61" s="225"/>
      <c r="W61" s="228" t="s">
        <v>847</v>
      </c>
      <c r="X61" s="228" t="s">
        <v>848</v>
      </c>
      <c r="Y61" s="228" t="s">
        <v>847</v>
      </c>
      <c r="Z61" s="228" t="s">
        <v>848</v>
      </c>
      <c r="AA61" s="227" t="s">
        <v>734</v>
      </c>
      <c r="AB61" s="227" t="s">
        <v>734</v>
      </c>
      <c r="AC61" s="227" t="s">
        <v>734</v>
      </c>
      <c r="AD61" s="228" t="s">
        <v>751</v>
      </c>
      <c r="AE61" s="225"/>
      <c r="AF61" s="229"/>
    </row>
    <row r="62" spans="1:32" s="121" customFormat="1" ht="26.25">
      <c r="A62" s="42">
        <v>4</v>
      </c>
      <c r="B62" s="42" t="s">
        <v>881</v>
      </c>
      <c r="C62" s="42" t="s">
        <v>1029</v>
      </c>
      <c r="D62" s="42">
        <v>357241</v>
      </c>
      <c r="E62" s="42" t="s">
        <v>1030</v>
      </c>
      <c r="F62" s="42" t="s">
        <v>1022</v>
      </c>
      <c r="G62" s="221"/>
      <c r="H62" s="221"/>
      <c r="I62" s="42">
        <v>1960</v>
      </c>
      <c r="J62" s="42">
        <v>1984</v>
      </c>
      <c r="K62" s="245">
        <v>31056</v>
      </c>
      <c r="L62" s="42"/>
      <c r="M62" s="222">
        <v>1</v>
      </c>
      <c r="N62" s="42"/>
      <c r="O62" s="42">
        <v>4</v>
      </c>
      <c r="P62" s="42">
        <v>2240</v>
      </c>
      <c r="Q62" s="42" t="s">
        <v>785</v>
      </c>
      <c r="R62" s="42">
        <v>17</v>
      </c>
      <c r="S62" s="223" t="s">
        <v>154</v>
      </c>
      <c r="T62" s="224"/>
      <c r="U62" s="223"/>
      <c r="V62" s="225"/>
      <c r="W62" s="228" t="s">
        <v>847</v>
      </c>
      <c r="X62" s="228" t="s">
        <v>848</v>
      </c>
      <c r="Y62" s="228"/>
      <c r="Z62" s="228"/>
      <c r="AA62" s="227" t="s">
        <v>734</v>
      </c>
      <c r="AB62" s="227" t="s">
        <v>734</v>
      </c>
      <c r="AC62" s="227"/>
      <c r="AD62" s="228"/>
      <c r="AE62" s="225"/>
      <c r="AF62" s="229"/>
    </row>
    <row r="63" spans="1:32" s="121" customFormat="1" ht="12.75">
      <c r="A63" s="42">
        <v>5</v>
      </c>
      <c r="B63" s="42" t="s">
        <v>1031</v>
      </c>
      <c r="C63" s="42" t="s">
        <v>1032</v>
      </c>
      <c r="D63" s="42">
        <v>114430</v>
      </c>
      <c r="E63" s="42" t="s">
        <v>1033</v>
      </c>
      <c r="F63" s="42" t="s">
        <v>777</v>
      </c>
      <c r="G63" s="221"/>
      <c r="H63" s="221"/>
      <c r="I63" s="42"/>
      <c r="J63" s="42">
        <v>1983</v>
      </c>
      <c r="K63" s="245">
        <v>30644</v>
      </c>
      <c r="L63" s="42"/>
      <c r="M63" s="222"/>
      <c r="N63" s="42">
        <v>4500</v>
      </c>
      <c r="O63" s="42">
        <v>5</v>
      </c>
      <c r="P63" s="42">
        <v>6300</v>
      </c>
      <c r="Q63" s="42" t="s">
        <v>138</v>
      </c>
      <c r="R63" s="42"/>
      <c r="S63" s="223" t="s">
        <v>154</v>
      </c>
      <c r="T63" s="224"/>
      <c r="U63" s="223"/>
      <c r="V63" s="225"/>
      <c r="W63" s="228" t="s">
        <v>847</v>
      </c>
      <c r="X63" s="228" t="s">
        <v>848</v>
      </c>
      <c r="Y63" s="228"/>
      <c r="Z63" s="228"/>
      <c r="AA63" s="227" t="s">
        <v>734</v>
      </c>
      <c r="AB63" s="227"/>
      <c r="AC63" s="227"/>
      <c r="AD63" s="228"/>
      <c r="AE63" s="225"/>
      <c r="AF63" s="229"/>
    </row>
    <row r="64" spans="1:32" s="121" customFormat="1" ht="39">
      <c r="A64" s="42">
        <v>6</v>
      </c>
      <c r="B64" s="42" t="s">
        <v>1034</v>
      </c>
      <c r="C64" s="42" t="s">
        <v>1035</v>
      </c>
      <c r="D64" s="42" t="s">
        <v>1036</v>
      </c>
      <c r="E64" s="42" t="s">
        <v>1037</v>
      </c>
      <c r="F64" s="42" t="s">
        <v>816</v>
      </c>
      <c r="G64" s="221"/>
      <c r="H64" s="221"/>
      <c r="I64" s="42">
        <v>1248</v>
      </c>
      <c r="J64" s="42">
        <v>2013</v>
      </c>
      <c r="K64" s="245">
        <v>41563</v>
      </c>
      <c r="L64" s="42"/>
      <c r="M64" s="222">
        <v>5</v>
      </c>
      <c r="N64" s="42"/>
      <c r="O64" s="42">
        <v>6</v>
      </c>
      <c r="P64" s="42">
        <v>1515</v>
      </c>
      <c r="Q64" s="42" t="s">
        <v>785</v>
      </c>
      <c r="R64" s="42">
        <v>76271</v>
      </c>
      <c r="S64" s="223" t="s">
        <v>1027</v>
      </c>
      <c r="T64" s="224">
        <v>26600</v>
      </c>
      <c r="U64" s="223" t="s">
        <v>1038</v>
      </c>
      <c r="V64" s="225"/>
      <c r="W64" s="228" t="s">
        <v>1039</v>
      </c>
      <c r="X64" s="228" t="s">
        <v>1040</v>
      </c>
      <c r="Y64" s="228" t="s">
        <v>1039</v>
      </c>
      <c r="Z64" s="228" t="s">
        <v>1040</v>
      </c>
      <c r="AA64" s="227" t="s">
        <v>734</v>
      </c>
      <c r="AB64" s="227" t="s">
        <v>734</v>
      </c>
      <c r="AC64" s="227" t="s">
        <v>734</v>
      </c>
      <c r="AD64" s="228" t="s">
        <v>751</v>
      </c>
      <c r="AE64" s="225"/>
      <c r="AF64" s="229"/>
    </row>
    <row r="65" spans="1:32" ht="12.75" customHeight="1">
      <c r="A65" s="264" t="s">
        <v>345</v>
      </c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9"/>
      <c r="P65" s="250"/>
      <c r="Q65" s="250"/>
      <c r="R65" s="250"/>
      <c r="S65" s="250"/>
      <c r="T65" s="251"/>
      <c r="U65" s="250"/>
      <c r="V65" s="250"/>
      <c r="W65" s="250"/>
      <c r="X65" s="250"/>
      <c r="Y65" s="250"/>
      <c r="Z65" s="250"/>
      <c r="AA65" s="250"/>
      <c r="AB65" s="250"/>
      <c r="AC65" s="250"/>
      <c r="AD65" s="252"/>
      <c r="AE65" s="250"/>
      <c r="AF65" s="212"/>
    </row>
    <row r="66" spans="1:32" s="121" customFormat="1" ht="26.25">
      <c r="A66" s="42">
        <v>1</v>
      </c>
      <c r="B66" s="42" t="s">
        <v>1041</v>
      </c>
      <c r="C66" s="42" t="s">
        <v>1042</v>
      </c>
      <c r="D66" s="42" t="s">
        <v>1043</v>
      </c>
      <c r="E66" s="42" t="s">
        <v>1044</v>
      </c>
      <c r="F66" s="42" t="s">
        <v>1045</v>
      </c>
      <c r="G66" s="221"/>
      <c r="H66" s="42"/>
      <c r="I66" s="42" t="s">
        <v>1046</v>
      </c>
      <c r="J66" s="42">
        <v>2004</v>
      </c>
      <c r="K66" s="42">
        <v>43714</v>
      </c>
      <c r="L66" s="42" t="s">
        <v>1047</v>
      </c>
      <c r="M66" s="222">
        <v>15</v>
      </c>
      <c r="N66" s="42" t="s">
        <v>1048</v>
      </c>
      <c r="O66" s="42">
        <v>1</v>
      </c>
      <c r="P66" s="42" t="s">
        <v>1049</v>
      </c>
      <c r="Q66" s="42" t="s">
        <v>94</v>
      </c>
      <c r="R66" s="42">
        <v>7000</v>
      </c>
      <c r="S66" s="223"/>
      <c r="T66" s="224"/>
      <c r="U66" s="223"/>
      <c r="V66" s="225"/>
      <c r="W66" s="228" t="s">
        <v>847</v>
      </c>
      <c r="X66" s="228" t="s">
        <v>848</v>
      </c>
      <c r="Y66" s="228"/>
      <c r="Z66" s="228"/>
      <c r="AA66" s="227" t="s">
        <v>734</v>
      </c>
      <c r="AB66" s="227" t="s">
        <v>734</v>
      </c>
      <c r="AC66" s="227"/>
      <c r="AD66" s="228"/>
      <c r="AE66" s="225"/>
      <c r="AF66" s="229"/>
    </row>
    <row r="67" spans="1:32" s="121" customFormat="1" ht="26.25">
      <c r="A67" s="42">
        <v>2</v>
      </c>
      <c r="B67" s="42" t="s">
        <v>1050</v>
      </c>
      <c r="C67" s="42" t="s">
        <v>1051</v>
      </c>
      <c r="D67" s="42" t="s">
        <v>1052</v>
      </c>
      <c r="E67" s="42" t="s">
        <v>1053</v>
      </c>
      <c r="F67" s="42" t="s">
        <v>1054</v>
      </c>
      <c r="G67" s="221"/>
      <c r="H67" s="42"/>
      <c r="I67" s="42" t="s">
        <v>1055</v>
      </c>
      <c r="J67" s="42">
        <v>2000</v>
      </c>
      <c r="K67" s="42">
        <v>36853</v>
      </c>
      <c r="L67" s="42" t="s">
        <v>1047</v>
      </c>
      <c r="M67" s="222">
        <v>6</v>
      </c>
      <c r="N67" s="42">
        <v>1400</v>
      </c>
      <c r="O67" s="42">
        <v>2</v>
      </c>
      <c r="P67" s="42">
        <v>3.5</v>
      </c>
      <c r="Q67" s="42" t="s">
        <v>94</v>
      </c>
      <c r="R67" s="42"/>
      <c r="S67" s="223"/>
      <c r="T67" s="224"/>
      <c r="U67" s="223"/>
      <c r="V67" s="225"/>
      <c r="W67" s="226" t="s">
        <v>1056</v>
      </c>
      <c r="X67" s="226" t="s">
        <v>1057</v>
      </c>
      <c r="Y67" s="228"/>
      <c r="Z67" s="228"/>
      <c r="AA67" s="227" t="s">
        <v>734</v>
      </c>
      <c r="AB67" s="227" t="s">
        <v>734</v>
      </c>
      <c r="AC67" s="227"/>
      <c r="AD67" s="228"/>
      <c r="AE67" s="225"/>
      <c r="AF67" s="229"/>
    </row>
    <row r="68" spans="1:32" ht="12.75" customHeight="1">
      <c r="A68" s="264" t="s">
        <v>391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9"/>
      <c r="P68" s="250"/>
      <c r="Q68" s="250"/>
      <c r="R68" s="250"/>
      <c r="S68" s="250"/>
      <c r="T68" s="251"/>
      <c r="U68" s="250"/>
      <c r="V68" s="250"/>
      <c r="W68" s="250"/>
      <c r="X68" s="250"/>
      <c r="Y68" s="250"/>
      <c r="Z68" s="250"/>
      <c r="AA68" s="250"/>
      <c r="AB68" s="250"/>
      <c r="AC68" s="250"/>
      <c r="AD68" s="252"/>
      <c r="AE68" s="250"/>
      <c r="AF68" s="212"/>
    </row>
    <row r="69" spans="1:32" s="121" customFormat="1" ht="26.25">
      <c r="A69" s="230">
        <v>1</v>
      </c>
      <c r="B69" s="231" t="s">
        <v>1058</v>
      </c>
      <c r="C69" s="231" t="s">
        <v>1059</v>
      </c>
      <c r="D69" s="231" t="s">
        <v>1060</v>
      </c>
      <c r="E69" s="231" t="s">
        <v>1061</v>
      </c>
      <c r="F69" s="231" t="s">
        <v>740</v>
      </c>
      <c r="G69" s="232"/>
      <c r="H69" s="232"/>
      <c r="I69" s="230">
        <v>1560</v>
      </c>
      <c r="J69" s="230">
        <v>2007</v>
      </c>
      <c r="K69" s="233" t="s">
        <v>1062</v>
      </c>
      <c r="L69" s="230"/>
      <c r="M69" s="234">
        <v>5</v>
      </c>
      <c r="N69" s="230"/>
      <c r="O69" s="230">
        <v>1</v>
      </c>
      <c r="P69" s="230">
        <v>1880</v>
      </c>
      <c r="Q69" s="233" t="s">
        <v>94</v>
      </c>
      <c r="R69" s="235"/>
      <c r="S69" s="236"/>
      <c r="T69" s="237"/>
      <c r="U69" s="236"/>
      <c r="V69" s="238"/>
      <c r="W69" s="239" t="s">
        <v>1063</v>
      </c>
      <c r="X69" s="239" t="s">
        <v>1064</v>
      </c>
      <c r="Y69" s="240"/>
      <c r="Z69" s="240"/>
      <c r="AA69" s="241" t="s">
        <v>734</v>
      </c>
      <c r="AB69" s="241" t="s">
        <v>734</v>
      </c>
      <c r="AC69" s="238"/>
      <c r="AD69" s="242"/>
      <c r="AE69" s="238"/>
      <c r="AF69" s="229"/>
    </row>
  </sheetData>
  <sheetProtection selectLockedCells="1" selectUnlockedCells="1"/>
  <mergeCells count="40">
    <mergeCell ref="A48:N48"/>
    <mergeCell ref="A51:N51"/>
    <mergeCell ref="A55:N55"/>
    <mergeCell ref="A58:N58"/>
    <mergeCell ref="A65:N65"/>
    <mergeCell ref="A68:N68"/>
    <mergeCell ref="A15:N15"/>
    <mergeCell ref="A20:N20"/>
    <mergeCell ref="A22:N22"/>
    <mergeCell ref="A24:N24"/>
    <mergeCell ref="A26:N26"/>
    <mergeCell ref="A28:N28"/>
    <mergeCell ref="W3:X4"/>
    <mergeCell ref="Y3:Z4"/>
    <mergeCell ref="AA3:AD4"/>
    <mergeCell ref="AE3:AE5"/>
    <mergeCell ref="A6:N6"/>
    <mergeCell ref="A11:N11"/>
    <mergeCell ref="P3:P5"/>
    <mergeCell ref="Q3:Q5"/>
    <mergeCell ref="R3:R5"/>
    <mergeCell ref="S3:S5"/>
    <mergeCell ref="T3:T5"/>
    <mergeCell ref="U3:V4"/>
    <mergeCell ref="J3:J5"/>
    <mergeCell ref="K3:K5"/>
    <mergeCell ref="L3:L5"/>
    <mergeCell ref="M3:M5"/>
    <mergeCell ref="N3:N5"/>
    <mergeCell ref="O3:O5"/>
    <mergeCell ref="K1:L1"/>
    <mergeCell ref="A2:L2"/>
    <mergeCell ref="A3:A5"/>
    <mergeCell ref="B3:B5"/>
    <mergeCell ref="C3:C5"/>
    <mergeCell ref="D3:D5"/>
    <mergeCell ref="E3:E5"/>
    <mergeCell ref="F3:F5"/>
    <mergeCell ref="G3:H4"/>
    <mergeCell ref="I3:I5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53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Bartosz Mikołajczyk</cp:lastModifiedBy>
  <dcterms:modified xsi:type="dcterms:W3CDTF">2023-10-26T09:05:05Z</dcterms:modified>
  <cp:category/>
  <cp:version/>
  <cp:contentType/>
  <cp:contentStatus/>
</cp:coreProperties>
</file>