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21" windowWidth="15135" windowHeight="11790" tabRatio="500" activeTab="0"/>
  </bookViews>
  <sheets>
    <sheet name="Kalkulacja cen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<sst xmlns="http://schemas.openxmlformats.org/spreadsheetml/2006/main" count="20" uniqueCount="20">
  <si>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Dla wyliczenia ceny przyjmuje się dzień wypłaty kredytu:</t>
  </si>
  <si>
    <t>Data</t>
  </si>
  <si>
    <t>Rata kapitałowa
[zł]</t>
  </si>
  <si>
    <t xml:space="preserve">Odsetki
[zł]
</t>
  </si>
  <si>
    <t xml:space="preserve">
Liczba
dni</t>
  </si>
  <si>
    <r>
      <rPr>
        <b/>
        <sz val="11"/>
        <rFont val="Arial"/>
        <family val="2"/>
      </rPr>
      <t xml:space="preserve">Łączna wartość odsetek:
</t>
    </r>
    <r>
      <rPr>
        <b/>
        <sz val="8"/>
        <rFont val="Arial"/>
        <family val="2"/>
      </rPr>
      <t>(suma poszczególnych rat odsetkowych zawartych w kolumnie nr 4)</t>
    </r>
  </si>
  <si>
    <t>KALKULACJA CENY OFERTYT</t>
  </si>
  <si>
    <t>TABELA NR 1</t>
  </si>
  <si>
    <t>Zmienna stopa bazowa WIBOR 3M (przyjęta na potrzeby kalkulacji ceny oferty)</t>
  </si>
  <si>
    <t>Stała marża</t>
  </si>
  <si>
    <r>
      <t xml:space="preserve">Podstawa oprocentowania </t>
    </r>
    <r>
      <rPr>
        <i/>
        <sz val="10"/>
        <rFont val="Arial"/>
        <family val="2"/>
      </rPr>
      <t>(zmienna stopa bazowa WIBOR 3M + stała marża)</t>
    </r>
  </si>
  <si>
    <t>TABELA NR 2</t>
  </si>
  <si>
    <t>Nr raty</t>
  </si>
  <si>
    <r>
      <t xml:space="preserve">Płatność razem
</t>
    </r>
    <r>
      <rPr>
        <sz val="10"/>
        <rFont val="Arial"/>
        <family val="2"/>
      </rPr>
      <t>(rata kapitałowa+ odsetki)
[zł]</t>
    </r>
  </si>
  <si>
    <r>
      <t xml:space="preserve">Saldo zadłużenia
</t>
    </r>
    <r>
      <rPr>
        <sz val="10"/>
        <rFont val="Arial"/>
        <family val="2"/>
      </rPr>
      <t>[zł]</t>
    </r>
  </si>
  <si>
    <t>Załącznik nr 3 do SWZ</t>
  </si>
  <si>
    <t>Znak sprawy: ZP.271.32.2021</t>
  </si>
  <si>
    <t>(Nazwa i adres Wykonawcy)</t>
  </si>
  <si>
    <t>Gmina Kartuzy
Urząd Miejski w Kartuzach
83-300 Kartuzy
ul. gen. Józefa Hallera 1</t>
  </si>
  <si>
    <r>
      <t xml:space="preserve">Wykonawca oswiadcza, że cena podana w ofercie na realizację zamówienia publicznego pn. </t>
    </r>
    <r>
      <rPr>
        <b/>
        <i/>
        <sz val="10"/>
        <rFont val="Arial"/>
        <family val="2"/>
      </rPr>
      <t>"Udzielenie kredytu w kwocie do 7.000.000,00 zł"</t>
    </r>
    <r>
      <rPr>
        <sz val="10"/>
        <rFont val="Arial"/>
        <family val="2"/>
      </rPr>
      <t>, została obliczona zgodnie z ponizszą kalkulacją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</si>
</sst>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11" borderId="0" applyNumberFormat="0" applyBorder="0" applyAlignment="0" applyProtection="0"/>
    <xf numFmtId="0" fontId="1" fillId="2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2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4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13" borderId="0" applyNumberFormat="0" applyBorder="0" applyAlignment="0" applyProtection="0"/>
    <xf numFmtId="0" fontId="27" fillId="23" borderId="0" applyNumberFormat="0" applyBorder="0" applyAlignment="0" applyProtection="0"/>
    <xf numFmtId="0" fontId="2" fillId="15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1" borderId="0" applyNumberFormat="0" applyBorder="0" applyAlignment="0" applyProtection="0"/>
    <xf numFmtId="0" fontId="27" fillId="27" borderId="0" applyNumberFormat="0" applyBorder="0" applyAlignment="0" applyProtection="0"/>
    <xf numFmtId="0" fontId="2" fillId="4" borderId="0" applyNumberFormat="0" applyBorder="0" applyAlignment="0" applyProtection="0"/>
    <xf numFmtId="0" fontId="27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33" borderId="2" applyNumberFormat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9" fillId="37" borderId="0" applyNumberFormat="0" applyBorder="0" applyAlignment="0" applyProtection="0"/>
    <xf numFmtId="0" fontId="12" fillId="33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8" borderId="0" applyNumberFormat="0" applyBorder="0" applyAlignment="0" applyProtection="0"/>
    <xf numFmtId="0" fontId="30" fillId="39" borderId="0" applyNumberFormat="0" applyBorder="0" applyAlignment="0" applyProtection="0"/>
  </cellStyleXfs>
  <cellXfs count="39">
    <xf numFmtId="0" fontId="0" fillId="0" borderId="0" xfId="0" applyAlignment="1">
      <alignment/>
    </xf>
    <xf numFmtId="1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18" fillId="2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8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2" fillId="2" borderId="10" xfId="0" applyFont="1" applyFill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5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10" fontId="0" fillId="41" borderId="10" xfId="0" applyNumberFormat="1" applyFont="1" applyFill="1" applyBorder="1" applyAlignment="1">
      <alignment horizontal="right" vertical="center"/>
    </xf>
    <xf numFmtId="0" fontId="0" fillId="8" borderId="19" xfId="0" applyFill="1" applyBorder="1" applyAlignment="1" applyProtection="1">
      <alignment horizontal="center"/>
      <protection locked="0"/>
    </xf>
    <xf numFmtId="10" fontId="0" fillId="42" borderId="10" xfId="0" applyNumberFormat="1" applyFont="1" applyFill="1" applyBorder="1" applyAlignment="1" applyProtection="1">
      <alignment horizontal="right" vertical="center"/>
      <protection locked="0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90" zoomScaleNormal="90" zoomScalePageLayoutView="0" workbookViewId="0" topLeftCell="A1">
      <selection activeCell="D9" sqref="D9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8.00390625" style="0" customWidth="1"/>
    <col min="7" max="7" width="11.140625" style="0" customWidth="1"/>
  </cols>
  <sheetData>
    <row r="1" spans="1:7" ht="12.75">
      <c r="A1" s="30" t="s">
        <v>15</v>
      </c>
      <c r="B1" s="30"/>
      <c r="C1" s="30"/>
      <c r="D1" s="19"/>
      <c r="E1" s="31" t="s">
        <v>16</v>
      </c>
      <c r="F1" s="31"/>
      <c r="G1" s="31"/>
    </row>
    <row r="2" spans="1:7" ht="71.25" customHeight="1">
      <c r="A2" s="37"/>
      <c r="B2" s="37"/>
      <c r="C2" s="37"/>
      <c r="F2" s="34" t="s">
        <v>18</v>
      </c>
      <c r="G2" s="35"/>
    </row>
    <row r="3" spans="1:3" ht="12.75">
      <c r="A3" s="32" t="s">
        <v>17</v>
      </c>
      <c r="B3" s="33"/>
      <c r="C3" s="33"/>
    </row>
    <row r="5" spans="1:7" ht="20.25" customHeight="1">
      <c r="A5" s="21" t="s">
        <v>6</v>
      </c>
      <c r="B5" s="21"/>
      <c r="C5" s="21"/>
      <c r="D5" s="21"/>
      <c r="E5" s="21"/>
      <c r="F5" s="21"/>
      <c r="G5" s="21"/>
    </row>
    <row r="6" spans="1:7" ht="33" customHeight="1">
      <c r="A6" s="29" t="s">
        <v>19</v>
      </c>
      <c r="B6" s="29"/>
      <c r="C6" s="29"/>
      <c r="D6" s="29"/>
      <c r="E6" s="29"/>
      <c r="F6" s="29"/>
      <c r="G6" s="29"/>
    </row>
    <row r="7" spans="1:7" ht="17.25" customHeight="1">
      <c r="A7" s="28" t="s">
        <v>7</v>
      </c>
      <c r="B7" s="28"/>
      <c r="C7" s="10"/>
      <c r="D7" s="10"/>
      <c r="E7" s="10"/>
      <c r="F7" s="10"/>
      <c r="G7" s="10"/>
    </row>
    <row r="8" spans="1:7" ht="30.75" customHeight="1">
      <c r="A8" s="23" t="s">
        <v>8</v>
      </c>
      <c r="B8" s="24"/>
      <c r="C8" s="25"/>
      <c r="D8" s="1">
        <v>0.0024</v>
      </c>
      <c r="E8" s="22"/>
      <c r="F8" s="22"/>
      <c r="G8" s="22"/>
    </row>
    <row r="9" spans="1:4" ht="15.75" customHeight="1">
      <c r="A9" s="26" t="s">
        <v>9</v>
      </c>
      <c r="B9" s="26"/>
      <c r="C9" s="26"/>
      <c r="D9" s="38"/>
    </row>
    <row r="10" spans="1:4" ht="24.75" customHeight="1">
      <c r="A10" s="27" t="s">
        <v>10</v>
      </c>
      <c r="B10" s="27"/>
      <c r="C10" s="27"/>
      <c r="D10" s="36">
        <f>SUM(D8:D9)</f>
        <v>0.0024</v>
      </c>
    </row>
    <row r="11" spans="1:4" ht="24.75" customHeight="1">
      <c r="A11" s="27" t="s">
        <v>0</v>
      </c>
      <c r="B11" s="27"/>
      <c r="C11" s="27"/>
      <c r="D11" s="2">
        <v>44530</v>
      </c>
    </row>
    <row r="13" spans="1:2" ht="16.5" customHeight="1">
      <c r="A13" s="28" t="s">
        <v>11</v>
      </c>
      <c r="B13" s="28"/>
    </row>
    <row r="14" spans="1:7" ht="51">
      <c r="A14" s="12" t="s">
        <v>12</v>
      </c>
      <c r="B14" s="11" t="s">
        <v>1</v>
      </c>
      <c r="C14" s="12" t="s">
        <v>2</v>
      </c>
      <c r="D14" s="12" t="s">
        <v>3</v>
      </c>
      <c r="E14" s="13" t="s">
        <v>13</v>
      </c>
      <c r="F14" s="12" t="s">
        <v>14</v>
      </c>
      <c r="G14" s="12" t="s">
        <v>4</v>
      </c>
    </row>
    <row r="15" spans="1:7" ht="12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</row>
    <row r="16" spans="1:7" ht="12.75">
      <c r="A16" s="15">
        <v>0</v>
      </c>
      <c r="B16" s="3">
        <v>44530</v>
      </c>
      <c r="C16" s="4"/>
      <c r="D16" s="4">
        <f>(F16*$D$10*G16)/365</f>
        <v>0</v>
      </c>
      <c r="E16" s="4">
        <f aca="true" t="shared" si="0" ref="E16:E53">C16+D16</f>
        <v>0</v>
      </c>
      <c r="F16" s="5">
        <v>7000000</v>
      </c>
      <c r="G16" s="18">
        <v>0</v>
      </c>
    </row>
    <row r="17" spans="1:7" ht="12.75">
      <c r="A17" s="16">
        <v>1</v>
      </c>
      <c r="B17" s="17">
        <v>44561</v>
      </c>
      <c r="C17" s="5"/>
      <c r="D17" s="5">
        <f>(F16*$D$10*G17)/365</f>
        <v>1426.849315068493</v>
      </c>
      <c r="E17" s="5">
        <f t="shared" si="0"/>
        <v>1426.849315068493</v>
      </c>
      <c r="F17" s="5">
        <v>7000000</v>
      </c>
      <c r="G17" s="18">
        <f>B17-B16</f>
        <v>31</v>
      </c>
    </row>
    <row r="18" spans="1:7" ht="12.75">
      <c r="A18" s="15">
        <v>2</v>
      </c>
      <c r="B18" s="17">
        <v>44651</v>
      </c>
      <c r="C18" s="5"/>
      <c r="D18" s="5">
        <f aca="true" t="shared" si="1" ref="D18:D53">(F17*$D$10*G18)/365</f>
        <v>4142.465753424657</v>
      </c>
      <c r="E18" s="5">
        <f t="shared" si="0"/>
        <v>4142.465753424657</v>
      </c>
      <c r="F18" s="5">
        <f aca="true" t="shared" si="2" ref="F18:F53">F17-C18</f>
        <v>7000000</v>
      </c>
      <c r="G18" s="18">
        <f aca="true" t="shared" si="3" ref="G18:G53">B18-B17</f>
        <v>90</v>
      </c>
    </row>
    <row r="19" spans="1:7" ht="12.75">
      <c r="A19" s="16">
        <v>3</v>
      </c>
      <c r="B19" s="17">
        <v>44742</v>
      </c>
      <c r="C19" s="5"/>
      <c r="D19" s="5">
        <f t="shared" si="1"/>
        <v>4188.493150684932</v>
      </c>
      <c r="E19" s="5">
        <f t="shared" si="0"/>
        <v>4188.493150684932</v>
      </c>
      <c r="F19" s="5">
        <f t="shared" si="2"/>
        <v>7000000</v>
      </c>
      <c r="G19" s="18">
        <f t="shared" si="3"/>
        <v>91</v>
      </c>
    </row>
    <row r="20" spans="1:7" ht="12.75">
      <c r="A20" s="15">
        <v>4</v>
      </c>
      <c r="B20" s="17">
        <v>44834</v>
      </c>
      <c r="C20" s="5"/>
      <c r="D20" s="5">
        <f t="shared" si="1"/>
        <v>4234.520547945205</v>
      </c>
      <c r="E20" s="5">
        <f t="shared" si="0"/>
        <v>4234.520547945205</v>
      </c>
      <c r="F20" s="5">
        <f t="shared" si="2"/>
        <v>7000000</v>
      </c>
      <c r="G20" s="18">
        <f t="shared" si="3"/>
        <v>92</v>
      </c>
    </row>
    <row r="21" spans="1:7" ht="12.75">
      <c r="A21" s="16">
        <v>5</v>
      </c>
      <c r="B21" s="17">
        <v>44926</v>
      </c>
      <c r="C21" s="5"/>
      <c r="D21" s="5">
        <f t="shared" si="1"/>
        <v>4234.520547945205</v>
      </c>
      <c r="E21" s="5">
        <f t="shared" si="0"/>
        <v>4234.520547945205</v>
      </c>
      <c r="F21" s="5">
        <f t="shared" si="2"/>
        <v>7000000</v>
      </c>
      <c r="G21" s="18">
        <f t="shared" si="3"/>
        <v>92</v>
      </c>
    </row>
    <row r="22" spans="1:7" ht="12.75">
      <c r="A22" s="15">
        <v>6</v>
      </c>
      <c r="B22" s="17">
        <v>45016</v>
      </c>
      <c r="C22" s="5"/>
      <c r="D22" s="5">
        <f t="shared" si="1"/>
        <v>4142.465753424657</v>
      </c>
      <c r="E22" s="5">
        <f t="shared" si="0"/>
        <v>4142.465753424657</v>
      </c>
      <c r="F22" s="5">
        <f t="shared" si="2"/>
        <v>7000000</v>
      </c>
      <c r="G22" s="18">
        <f t="shared" si="3"/>
        <v>90</v>
      </c>
    </row>
    <row r="23" spans="1:7" ht="12.75">
      <c r="A23" s="16">
        <v>7</v>
      </c>
      <c r="B23" s="17">
        <v>45107</v>
      </c>
      <c r="C23" s="5"/>
      <c r="D23" s="5">
        <f t="shared" si="1"/>
        <v>4188.493150684932</v>
      </c>
      <c r="E23" s="5">
        <f t="shared" si="0"/>
        <v>4188.493150684932</v>
      </c>
      <c r="F23" s="5">
        <f t="shared" si="2"/>
        <v>7000000</v>
      </c>
      <c r="G23" s="18">
        <f t="shared" si="3"/>
        <v>91</v>
      </c>
    </row>
    <row r="24" spans="1:7" ht="12.75">
      <c r="A24" s="15">
        <v>8</v>
      </c>
      <c r="B24" s="17">
        <v>45199</v>
      </c>
      <c r="C24" s="5"/>
      <c r="D24" s="5">
        <f t="shared" si="1"/>
        <v>4234.520547945205</v>
      </c>
      <c r="E24" s="5">
        <f t="shared" si="0"/>
        <v>4234.520547945205</v>
      </c>
      <c r="F24" s="5">
        <f t="shared" si="2"/>
        <v>7000000</v>
      </c>
      <c r="G24" s="18">
        <f t="shared" si="3"/>
        <v>92</v>
      </c>
    </row>
    <row r="25" spans="1:7" ht="12.75">
      <c r="A25" s="16">
        <v>9</v>
      </c>
      <c r="B25" s="17">
        <v>45291</v>
      </c>
      <c r="C25" s="5"/>
      <c r="D25" s="5">
        <f t="shared" si="1"/>
        <v>4234.520547945205</v>
      </c>
      <c r="E25" s="5">
        <f t="shared" si="0"/>
        <v>4234.520547945205</v>
      </c>
      <c r="F25" s="5">
        <f t="shared" si="2"/>
        <v>7000000</v>
      </c>
      <c r="G25" s="18">
        <f t="shared" si="3"/>
        <v>92</v>
      </c>
    </row>
    <row r="26" spans="1:7" ht="12.75">
      <c r="A26" s="15">
        <v>10</v>
      </c>
      <c r="B26" s="17">
        <v>45382</v>
      </c>
      <c r="C26" s="5"/>
      <c r="D26" s="5">
        <f t="shared" si="1"/>
        <v>4188.493150684932</v>
      </c>
      <c r="E26" s="5">
        <f t="shared" si="0"/>
        <v>4188.493150684932</v>
      </c>
      <c r="F26" s="5">
        <f t="shared" si="2"/>
        <v>7000000</v>
      </c>
      <c r="G26" s="18">
        <f t="shared" si="3"/>
        <v>91</v>
      </c>
    </row>
    <row r="27" spans="1:7" ht="12.75">
      <c r="A27" s="16">
        <v>11</v>
      </c>
      <c r="B27" s="17">
        <v>45473</v>
      </c>
      <c r="C27" s="5"/>
      <c r="D27" s="5">
        <f t="shared" si="1"/>
        <v>4188.493150684932</v>
      </c>
      <c r="E27" s="5">
        <f t="shared" si="0"/>
        <v>4188.493150684932</v>
      </c>
      <c r="F27" s="5">
        <f t="shared" si="2"/>
        <v>7000000</v>
      </c>
      <c r="G27" s="18">
        <f t="shared" si="3"/>
        <v>91</v>
      </c>
    </row>
    <row r="28" spans="1:7" ht="12.75">
      <c r="A28" s="15">
        <v>12</v>
      </c>
      <c r="B28" s="17">
        <v>45565</v>
      </c>
      <c r="C28" s="5"/>
      <c r="D28" s="5">
        <f t="shared" si="1"/>
        <v>4234.520547945205</v>
      </c>
      <c r="E28" s="5">
        <f t="shared" si="0"/>
        <v>4234.520547945205</v>
      </c>
      <c r="F28" s="5">
        <f t="shared" si="2"/>
        <v>7000000</v>
      </c>
      <c r="G28" s="18">
        <f t="shared" si="3"/>
        <v>92</v>
      </c>
    </row>
    <row r="29" spans="1:7" ht="12.75">
      <c r="A29" s="16">
        <v>13</v>
      </c>
      <c r="B29" s="17">
        <v>45657</v>
      </c>
      <c r="C29" s="5"/>
      <c r="D29" s="5">
        <f t="shared" si="1"/>
        <v>4234.520547945205</v>
      </c>
      <c r="E29" s="5">
        <f t="shared" si="0"/>
        <v>4234.520547945205</v>
      </c>
      <c r="F29" s="5">
        <f t="shared" si="2"/>
        <v>7000000</v>
      </c>
      <c r="G29" s="18">
        <f t="shared" si="3"/>
        <v>92</v>
      </c>
    </row>
    <row r="30" spans="1:7" ht="12.75">
      <c r="A30" s="15">
        <v>14</v>
      </c>
      <c r="B30" s="17">
        <v>45747</v>
      </c>
      <c r="C30" s="5"/>
      <c r="D30" s="5">
        <f t="shared" si="1"/>
        <v>4142.465753424657</v>
      </c>
      <c r="E30" s="5">
        <f t="shared" si="0"/>
        <v>4142.465753424657</v>
      </c>
      <c r="F30" s="5">
        <f t="shared" si="2"/>
        <v>7000000</v>
      </c>
      <c r="G30" s="18">
        <f t="shared" si="3"/>
        <v>90</v>
      </c>
    </row>
    <row r="31" spans="1:7" ht="12.75">
      <c r="A31" s="16">
        <v>15</v>
      </c>
      <c r="B31" s="17">
        <v>45838</v>
      </c>
      <c r="C31" s="5"/>
      <c r="D31" s="5">
        <f t="shared" si="1"/>
        <v>4188.493150684932</v>
      </c>
      <c r="E31" s="5">
        <f t="shared" si="0"/>
        <v>4188.493150684932</v>
      </c>
      <c r="F31" s="5">
        <f t="shared" si="2"/>
        <v>7000000</v>
      </c>
      <c r="G31" s="18">
        <f t="shared" si="3"/>
        <v>91</v>
      </c>
    </row>
    <row r="32" spans="1:7" ht="12.75">
      <c r="A32" s="15">
        <v>16</v>
      </c>
      <c r="B32" s="17">
        <v>45930</v>
      </c>
      <c r="C32" s="5"/>
      <c r="D32" s="5">
        <f t="shared" si="1"/>
        <v>4234.520547945205</v>
      </c>
      <c r="E32" s="5">
        <f t="shared" si="0"/>
        <v>4234.520547945205</v>
      </c>
      <c r="F32" s="5">
        <f t="shared" si="2"/>
        <v>7000000</v>
      </c>
      <c r="G32" s="18">
        <f t="shared" si="3"/>
        <v>92</v>
      </c>
    </row>
    <row r="33" spans="1:7" ht="12.75">
      <c r="A33" s="16">
        <v>17</v>
      </c>
      <c r="B33" s="17">
        <v>46022</v>
      </c>
      <c r="C33" s="5"/>
      <c r="D33" s="5">
        <f t="shared" si="1"/>
        <v>4234.520547945205</v>
      </c>
      <c r="E33" s="5">
        <f t="shared" si="0"/>
        <v>4234.520547945205</v>
      </c>
      <c r="F33" s="5">
        <f t="shared" si="2"/>
        <v>7000000</v>
      </c>
      <c r="G33" s="18">
        <f t="shared" si="3"/>
        <v>92</v>
      </c>
    </row>
    <row r="34" spans="1:7" ht="12.75">
      <c r="A34" s="15">
        <v>18</v>
      </c>
      <c r="B34" s="17">
        <v>46112</v>
      </c>
      <c r="C34" s="5"/>
      <c r="D34" s="5">
        <f t="shared" si="1"/>
        <v>4142.465753424657</v>
      </c>
      <c r="E34" s="5">
        <f t="shared" si="0"/>
        <v>4142.465753424657</v>
      </c>
      <c r="F34" s="5">
        <f t="shared" si="2"/>
        <v>7000000</v>
      </c>
      <c r="G34" s="18">
        <f t="shared" si="3"/>
        <v>90</v>
      </c>
    </row>
    <row r="35" spans="1:7" ht="12.75">
      <c r="A35" s="16">
        <v>19</v>
      </c>
      <c r="B35" s="17">
        <v>46203</v>
      </c>
      <c r="C35" s="5"/>
      <c r="D35" s="5">
        <f t="shared" si="1"/>
        <v>4188.493150684932</v>
      </c>
      <c r="E35" s="5">
        <f t="shared" si="0"/>
        <v>4188.493150684932</v>
      </c>
      <c r="F35" s="5">
        <f t="shared" si="2"/>
        <v>7000000</v>
      </c>
      <c r="G35" s="18">
        <f t="shared" si="3"/>
        <v>91</v>
      </c>
    </row>
    <row r="36" spans="1:7" ht="12.75">
      <c r="A36" s="15">
        <v>20</v>
      </c>
      <c r="B36" s="17">
        <v>46295</v>
      </c>
      <c r="C36" s="5"/>
      <c r="D36" s="5">
        <f t="shared" si="1"/>
        <v>4234.520547945205</v>
      </c>
      <c r="E36" s="5">
        <f t="shared" si="0"/>
        <v>4234.520547945205</v>
      </c>
      <c r="F36" s="5">
        <f t="shared" si="2"/>
        <v>7000000</v>
      </c>
      <c r="G36" s="18">
        <f t="shared" si="3"/>
        <v>92</v>
      </c>
    </row>
    <row r="37" spans="1:7" ht="12.75">
      <c r="A37" s="16">
        <v>21</v>
      </c>
      <c r="B37" s="17">
        <v>46387</v>
      </c>
      <c r="C37" s="5"/>
      <c r="D37" s="5">
        <f t="shared" si="1"/>
        <v>4234.520547945205</v>
      </c>
      <c r="E37" s="5">
        <f t="shared" si="0"/>
        <v>4234.520547945205</v>
      </c>
      <c r="F37" s="5">
        <f t="shared" si="2"/>
        <v>7000000</v>
      </c>
      <c r="G37" s="18">
        <f t="shared" si="3"/>
        <v>92</v>
      </c>
    </row>
    <row r="38" spans="1:7" ht="12.75">
      <c r="A38" s="15">
        <v>22</v>
      </c>
      <c r="B38" s="17">
        <v>46477</v>
      </c>
      <c r="C38" s="5"/>
      <c r="D38" s="5">
        <f t="shared" si="1"/>
        <v>4142.465753424657</v>
      </c>
      <c r="E38" s="5">
        <f t="shared" si="0"/>
        <v>4142.465753424657</v>
      </c>
      <c r="F38" s="5">
        <f t="shared" si="2"/>
        <v>7000000</v>
      </c>
      <c r="G38" s="18">
        <f t="shared" si="3"/>
        <v>90</v>
      </c>
    </row>
    <row r="39" spans="1:7" ht="12.75">
      <c r="A39" s="16">
        <v>23</v>
      </c>
      <c r="B39" s="17">
        <v>46568</v>
      </c>
      <c r="C39" s="5"/>
      <c r="D39" s="5">
        <f t="shared" si="1"/>
        <v>4188.493150684932</v>
      </c>
      <c r="E39" s="5">
        <f t="shared" si="0"/>
        <v>4188.493150684932</v>
      </c>
      <c r="F39" s="5">
        <f t="shared" si="2"/>
        <v>7000000</v>
      </c>
      <c r="G39" s="18">
        <f t="shared" si="3"/>
        <v>91</v>
      </c>
    </row>
    <row r="40" spans="1:7" ht="12.75">
      <c r="A40" s="15">
        <v>24</v>
      </c>
      <c r="B40" s="17">
        <v>46660</v>
      </c>
      <c r="C40" s="5"/>
      <c r="D40" s="5">
        <f t="shared" si="1"/>
        <v>4234.520547945205</v>
      </c>
      <c r="E40" s="5">
        <f t="shared" si="0"/>
        <v>4234.520547945205</v>
      </c>
      <c r="F40" s="5">
        <f t="shared" si="2"/>
        <v>7000000</v>
      </c>
      <c r="G40" s="18">
        <f t="shared" si="3"/>
        <v>92</v>
      </c>
    </row>
    <row r="41" spans="1:7" ht="12.75" customHeight="1">
      <c r="A41" s="16">
        <v>25</v>
      </c>
      <c r="B41" s="17">
        <v>46752</v>
      </c>
      <c r="C41" s="5"/>
      <c r="D41" s="5">
        <f t="shared" si="1"/>
        <v>4234.520547945205</v>
      </c>
      <c r="E41" s="5">
        <f t="shared" si="0"/>
        <v>4234.520547945205</v>
      </c>
      <c r="F41" s="5">
        <f t="shared" si="2"/>
        <v>7000000</v>
      </c>
      <c r="G41" s="18">
        <f t="shared" si="3"/>
        <v>92</v>
      </c>
    </row>
    <row r="42" spans="1:7" ht="12.75">
      <c r="A42" s="15">
        <v>26</v>
      </c>
      <c r="B42" s="17">
        <v>46843</v>
      </c>
      <c r="C42" s="5">
        <v>250000</v>
      </c>
      <c r="D42" s="5">
        <f t="shared" si="1"/>
        <v>4188.493150684932</v>
      </c>
      <c r="E42" s="5">
        <f t="shared" si="0"/>
        <v>254188.49315068492</v>
      </c>
      <c r="F42" s="5">
        <f t="shared" si="2"/>
        <v>6750000</v>
      </c>
      <c r="G42" s="18">
        <f t="shared" si="3"/>
        <v>91</v>
      </c>
    </row>
    <row r="43" spans="1:7" ht="12.75">
      <c r="A43" s="16">
        <v>27</v>
      </c>
      <c r="B43" s="17">
        <v>46934</v>
      </c>
      <c r="C43" s="5">
        <v>250000</v>
      </c>
      <c r="D43" s="5">
        <f t="shared" si="1"/>
        <v>4038.9041095890407</v>
      </c>
      <c r="E43" s="5">
        <f t="shared" si="0"/>
        <v>254038.90410958903</v>
      </c>
      <c r="F43" s="5">
        <f t="shared" si="2"/>
        <v>6500000</v>
      </c>
      <c r="G43" s="18">
        <f t="shared" si="3"/>
        <v>91</v>
      </c>
    </row>
    <row r="44" spans="1:7" ht="12.75">
      <c r="A44" s="15">
        <v>28</v>
      </c>
      <c r="B44" s="17">
        <v>47026</v>
      </c>
      <c r="C44" s="5">
        <v>250000</v>
      </c>
      <c r="D44" s="5">
        <f t="shared" si="1"/>
        <v>3932.054794520547</v>
      </c>
      <c r="E44" s="5">
        <f t="shared" si="0"/>
        <v>253932.05479452055</v>
      </c>
      <c r="F44" s="5">
        <f t="shared" si="2"/>
        <v>6250000</v>
      </c>
      <c r="G44" s="18">
        <f t="shared" si="3"/>
        <v>92</v>
      </c>
    </row>
    <row r="45" spans="1:7" ht="12.75">
      <c r="A45" s="16">
        <v>30</v>
      </c>
      <c r="B45" s="17">
        <v>47118</v>
      </c>
      <c r="C45" s="5">
        <v>250000</v>
      </c>
      <c r="D45" s="5">
        <f t="shared" si="1"/>
        <v>3780.8219178082186</v>
      </c>
      <c r="E45" s="5">
        <f t="shared" si="0"/>
        <v>253780.8219178082</v>
      </c>
      <c r="F45" s="5">
        <f t="shared" si="2"/>
        <v>6000000</v>
      </c>
      <c r="G45" s="18">
        <f t="shared" si="3"/>
        <v>92</v>
      </c>
    </row>
    <row r="46" spans="1:7" ht="12.75">
      <c r="A46" s="15">
        <v>31</v>
      </c>
      <c r="B46" s="17">
        <v>47208</v>
      </c>
      <c r="C46" s="5">
        <v>750000</v>
      </c>
      <c r="D46" s="5">
        <f t="shared" si="1"/>
        <v>3550.684931506849</v>
      </c>
      <c r="E46" s="5">
        <f t="shared" si="0"/>
        <v>753550.6849315069</v>
      </c>
      <c r="F46" s="5">
        <f t="shared" si="2"/>
        <v>5250000</v>
      </c>
      <c r="G46" s="18">
        <f t="shared" si="3"/>
        <v>90</v>
      </c>
    </row>
    <row r="47" spans="1:7" ht="12.75">
      <c r="A47" s="16">
        <v>32</v>
      </c>
      <c r="B47" s="17">
        <v>47299</v>
      </c>
      <c r="C47" s="5">
        <v>750000</v>
      </c>
      <c r="D47" s="5">
        <f t="shared" si="1"/>
        <v>3141.369863013698</v>
      </c>
      <c r="E47" s="5">
        <f t="shared" si="0"/>
        <v>753141.3698630137</v>
      </c>
      <c r="F47" s="5">
        <f t="shared" si="2"/>
        <v>4500000</v>
      </c>
      <c r="G47" s="18">
        <f t="shared" si="3"/>
        <v>91</v>
      </c>
    </row>
    <row r="48" spans="1:7" ht="12.75">
      <c r="A48" s="15">
        <v>33</v>
      </c>
      <c r="B48" s="17">
        <v>47391</v>
      </c>
      <c r="C48" s="5">
        <v>750000</v>
      </c>
      <c r="D48" s="5">
        <f t="shared" si="1"/>
        <v>2722.1917808219173</v>
      </c>
      <c r="E48" s="5">
        <f t="shared" si="0"/>
        <v>752722.1917808219</v>
      </c>
      <c r="F48" s="5">
        <f t="shared" si="2"/>
        <v>3750000</v>
      </c>
      <c r="G48" s="18">
        <f t="shared" si="3"/>
        <v>92</v>
      </c>
    </row>
    <row r="49" spans="1:7" ht="12.75">
      <c r="A49" s="16">
        <v>34</v>
      </c>
      <c r="B49" s="17">
        <v>47483</v>
      </c>
      <c r="C49" s="5">
        <v>750000</v>
      </c>
      <c r="D49" s="5">
        <f t="shared" si="1"/>
        <v>2268.4931506849316</v>
      </c>
      <c r="E49" s="5">
        <f t="shared" si="0"/>
        <v>752268.493150685</v>
      </c>
      <c r="F49" s="5">
        <f t="shared" si="2"/>
        <v>3000000</v>
      </c>
      <c r="G49" s="18">
        <f t="shared" si="3"/>
        <v>92</v>
      </c>
    </row>
    <row r="50" spans="1:7" ht="12.75">
      <c r="A50" s="15">
        <v>35</v>
      </c>
      <c r="B50" s="17">
        <v>47573</v>
      </c>
      <c r="C50" s="5">
        <v>750000</v>
      </c>
      <c r="D50" s="5">
        <f t="shared" si="1"/>
        <v>1775.3424657534244</v>
      </c>
      <c r="E50" s="5">
        <f t="shared" si="0"/>
        <v>751775.3424657534</v>
      </c>
      <c r="F50" s="5">
        <f t="shared" si="2"/>
        <v>2250000</v>
      </c>
      <c r="G50" s="18">
        <f t="shared" si="3"/>
        <v>90</v>
      </c>
    </row>
    <row r="51" spans="1:7" ht="12.75">
      <c r="A51" s="16">
        <v>36</v>
      </c>
      <c r="B51" s="17">
        <v>47664</v>
      </c>
      <c r="C51" s="5">
        <v>750000</v>
      </c>
      <c r="D51" s="5">
        <f t="shared" si="1"/>
        <v>1346.3013698630136</v>
      </c>
      <c r="E51" s="5">
        <f t="shared" si="0"/>
        <v>751346.301369863</v>
      </c>
      <c r="F51" s="5">
        <f t="shared" si="2"/>
        <v>1500000</v>
      </c>
      <c r="G51" s="18">
        <f t="shared" si="3"/>
        <v>91</v>
      </c>
    </row>
    <row r="52" spans="1:7" ht="12.75">
      <c r="A52" s="15">
        <v>37</v>
      </c>
      <c r="B52" s="17">
        <v>47756</v>
      </c>
      <c r="C52" s="5">
        <v>750000</v>
      </c>
      <c r="D52" s="5">
        <f t="shared" si="1"/>
        <v>907.3972602739724</v>
      </c>
      <c r="E52" s="5">
        <f t="shared" si="0"/>
        <v>750907.3972602739</v>
      </c>
      <c r="F52" s="5">
        <f t="shared" si="2"/>
        <v>750000</v>
      </c>
      <c r="G52" s="18">
        <f t="shared" si="3"/>
        <v>92</v>
      </c>
    </row>
    <row r="53" spans="1:7" ht="12.75">
      <c r="A53" s="16">
        <v>38</v>
      </c>
      <c r="B53" s="17">
        <v>47848</v>
      </c>
      <c r="C53" s="5">
        <v>750000</v>
      </c>
      <c r="D53" s="5">
        <f t="shared" si="1"/>
        <v>453.6986301369862</v>
      </c>
      <c r="E53" s="5">
        <f t="shared" si="0"/>
        <v>750453.698630137</v>
      </c>
      <c r="F53" s="5">
        <f t="shared" si="2"/>
        <v>0</v>
      </c>
      <c r="G53" s="18">
        <f t="shared" si="3"/>
        <v>92</v>
      </c>
    </row>
    <row r="54" spans="1:7" ht="39.75" customHeight="1">
      <c r="A54" s="20" t="s">
        <v>5</v>
      </c>
      <c r="B54" s="20"/>
      <c r="C54" s="20"/>
      <c r="D54" s="6">
        <f>SUM(D16:D53)</f>
        <v>134378.63013698626</v>
      </c>
      <c r="E54" s="7"/>
      <c r="F54" s="8"/>
      <c r="G54" s="9"/>
    </row>
  </sheetData>
  <sheetProtection sheet="1" selectLockedCells="1"/>
  <mergeCells count="15">
    <mergeCell ref="A1:C1"/>
    <mergeCell ref="E1:G1"/>
    <mergeCell ref="A2:C2"/>
    <mergeCell ref="A3:C3"/>
    <mergeCell ref="F2:G2"/>
    <mergeCell ref="A11:C11"/>
    <mergeCell ref="A54:C54"/>
    <mergeCell ref="A5:G5"/>
    <mergeCell ref="E8:G8"/>
    <mergeCell ref="A8:C8"/>
    <mergeCell ref="A9:C9"/>
    <mergeCell ref="A10:C10"/>
    <mergeCell ref="A7:B7"/>
    <mergeCell ref="A13:B13"/>
    <mergeCell ref="A6:G6"/>
  </mergeCells>
  <printOptions/>
  <pageMargins left="0.7874015748031497" right="0.5905511811023623" top="0.6692913385826772" bottom="0.6692913385826772" header="0.3937007874015748" footer="0.3937007874015748"/>
  <pageSetup fitToHeight="1" fitToWidth="1" horizontalDpi="300" verticalDpi="300" orientation="portrait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k.keller</dc:creator>
  <cp:keywords/>
  <dc:description/>
  <cp:lastModifiedBy>k.keller</cp:lastModifiedBy>
  <cp:lastPrinted>2021-10-06T10:21:00Z</cp:lastPrinted>
  <dcterms:created xsi:type="dcterms:W3CDTF">2021-10-08T07:20:27Z</dcterms:created>
  <dcterms:modified xsi:type="dcterms:W3CDTF">2021-10-08T07:20:29Z</dcterms:modified>
  <cp:category/>
  <cp:version/>
  <cp:contentType/>
  <cp:contentStatus/>
</cp:coreProperties>
</file>