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Brudzyńska\KE\KE - Pliki OneDrive\2.Umowy\Ciechanów (14)\1.PODPISANE UMOWY CIECHANÓW\MOSiR Ciechanów\10. EC POROZUMIENIA\SIWZ 2024\"/>
    </mc:Choice>
  </mc:AlternateContent>
  <bookViews>
    <workbookView xWindow="14505" yWindow="-15" windowWidth="14340" windowHeight="12810"/>
  </bookViews>
  <sheets>
    <sheet name="Arkusz1" sheetId="1" r:id="rId1"/>
  </sheets>
  <definedNames>
    <definedName name="_xlnm.Print_Area" localSheetId="0">Arkusz1!$A$1:$M$32</definedName>
  </definedNames>
  <calcPr calcId="152511"/>
</workbook>
</file>

<file path=xl/calcChain.xml><?xml version="1.0" encoding="utf-8"?>
<calcChain xmlns="http://schemas.openxmlformats.org/spreadsheetml/2006/main">
  <c r="I9" i="1" l="1"/>
  <c r="I10" i="1"/>
  <c r="I8" i="1"/>
  <c r="I11" i="1"/>
  <c r="I20" i="1" l="1"/>
  <c r="I21" i="1"/>
  <c r="J21" i="1" s="1"/>
  <c r="I23" i="1"/>
  <c r="J23" i="1" s="1"/>
  <c r="F22" i="1" l="1"/>
  <c r="F21" i="1"/>
  <c r="F23" i="1"/>
  <c r="J9" i="1" l="1"/>
  <c r="D12" i="1"/>
  <c r="D16" i="1"/>
  <c r="I22" i="1" l="1"/>
  <c r="J22" i="1" s="1"/>
  <c r="D24" i="1"/>
  <c r="I16" i="1"/>
  <c r="J16" i="1" s="1"/>
  <c r="J11" i="1"/>
  <c r="J10" i="1"/>
  <c r="I12" i="1" l="1"/>
  <c r="D17" i="1"/>
  <c r="I17" i="1" s="1"/>
  <c r="D15" i="1"/>
  <c r="I15" i="1" s="1"/>
  <c r="F20" i="1"/>
  <c r="F11" i="1"/>
  <c r="D18" i="1" l="1"/>
  <c r="J8" i="1"/>
  <c r="D19" i="1" l="1"/>
  <c r="I24" i="1"/>
  <c r="J24" i="1" s="1"/>
  <c r="I18" i="1"/>
  <c r="J12" i="1"/>
  <c r="J17" i="1"/>
  <c r="I19" i="1" l="1"/>
  <c r="J19" i="1" s="1"/>
  <c r="J20" i="1"/>
  <c r="J18" i="1"/>
  <c r="J15" i="1" l="1"/>
  <c r="J25" i="1" s="1"/>
  <c r="J26" i="1" s="1"/>
  <c r="I25" i="1"/>
  <c r="I26" i="1" s="1"/>
</calcChain>
</file>

<file path=xl/sharedStrings.xml><?xml version="1.0" encoding="utf-8"?>
<sst xmlns="http://schemas.openxmlformats.org/spreadsheetml/2006/main" count="56" uniqueCount="40">
  <si>
    <t>Opis</t>
  </si>
  <si>
    <t>Sprzedaż energii elektrycznej zł/kWh</t>
  </si>
  <si>
    <t>kWh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</si>
  <si>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</si>
  <si>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</si>
  <si>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</si>
  <si>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</si>
  <si>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</si>
  <si>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</si>
  <si>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</si>
  <si>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>Ilość szacunkowa podana przez Zamawiającego</t>
  </si>
  <si>
    <t>Cena jednostkowa netto zł</t>
  </si>
  <si>
    <t xml:space="preserve">Stawka opłaty przejściowej – zł/kW/miesiąc </t>
  </si>
  <si>
    <t>Składnik stały stawki sieciowej zł/kW/miesiąc</t>
  </si>
  <si>
    <t>Opłata OZE</t>
  </si>
  <si>
    <t>miesiące</t>
  </si>
  <si>
    <t>szt</t>
  </si>
  <si>
    <t>Łączna moc umowna</t>
  </si>
  <si>
    <t>Ilość punktów odbioru</t>
  </si>
  <si>
    <t>punkty odbioru</t>
  </si>
  <si>
    <t>m-cy</t>
  </si>
  <si>
    <t>kW/m-c</t>
  </si>
  <si>
    <t>Szczyt przedpołudniowy</t>
  </si>
  <si>
    <t>szczyt popołudniowy</t>
  </si>
  <si>
    <t>Reszta doby</t>
  </si>
  <si>
    <t>Składnik zmienny stawki sieciowej – zł/kWh szczyt przedpołudniowy</t>
  </si>
  <si>
    <t>Składnik zmienny stawki sieciowej – zł/kWh szczyt popołudniowy</t>
  </si>
  <si>
    <t>Składnik zmienny stawki sieciowej – zł/kWh reszta doby</t>
  </si>
  <si>
    <t>Opłata kogeneracyjna</t>
  </si>
  <si>
    <t>opłata mocowa</t>
  </si>
  <si>
    <t>Czas trwania umowy (C23 zima)</t>
  </si>
  <si>
    <t>Kosztów opłat handlowych  – zł/m-c</t>
  </si>
  <si>
    <t>Wartość netto* zł</t>
  </si>
  <si>
    <t>Wartość brutto* zł</t>
  </si>
  <si>
    <t>MIEJSKI OŚRODEK SPORTU I REKREACJI W CIECHANOWIE</t>
  </si>
  <si>
    <t xml:space="preserve">do kalkulacji kosztów dostawy energii elektrycznej </t>
  </si>
  <si>
    <t>FORMULARZ CENOWY</t>
  </si>
  <si>
    <t>Grupa taryfowa C23</t>
  </si>
  <si>
    <t>zima</t>
  </si>
  <si>
    <t>ZAŁĄCZNIK nr 1.1.A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</si>
</sst>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\ _z_ł"/>
    <numFmt numFmtId="165" formatCode="#,##0.0000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5" borderId="0" applyNumberFormat="0" applyBorder="0" applyAlignment="0" applyProtection="0"/>
  </cellStyleXfs>
  <cellXfs count="116">
    <xf numFmtId="0" fontId="0" fillId="0" borderId="0" xfId="0"/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1" fillId="3" borderId="2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64" fontId="4" fillId="4" borderId="25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165" fontId="4" fillId="4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" fontId="4" fillId="2" borderId="39" xfId="0" applyNumberFormat="1" applyFont="1" applyFill="1" applyBorder="1" applyAlignment="1">
      <alignment horizontal="center" vertical="center" wrapText="1"/>
    </xf>
    <xf numFmtId="4" fontId="4" fillId="2" borderId="40" xfId="0" applyNumberFormat="1" applyFont="1" applyFill="1" applyBorder="1" applyAlignment="1">
      <alignment horizontal="center" vertical="center" wrapText="1"/>
    </xf>
    <xf numFmtId="4" fontId="4" fillId="2" borderId="41" xfId="0" applyNumberFormat="1" applyFont="1" applyFill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vertical="center" wrapText="1"/>
    </xf>
    <xf numFmtId="4" fontId="1" fillId="2" borderId="40" xfId="0" applyNumberFormat="1" applyFont="1" applyFill="1" applyBorder="1" applyAlignment="1">
      <alignment horizontal="center" vertical="center" wrapText="1"/>
    </xf>
    <xf numFmtId="4" fontId="1" fillId="3" borderId="42" xfId="0" applyNumberFormat="1" applyFont="1" applyFill="1" applyBorder="1" applyAlignment="1">
      <alignment horizontal="center" vertical="center" wrapText="1"/>
    </xf>
    <xf numFmtId="0" fontId="7" fillId="0" borderId="0" xfId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1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wrapText="1"/>
    </xf>
    <xf numFmtId="0" fontId="6" fillId="0" borderId="38" xfId="0" applyFont="1" applyBorder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="90" zoomScaleNormal="90" workbookViewId="0">
      <selection activeCell="K18" sqref="K18"/>
    </sheetView>
  </sheetViews>
  <sheetFormatPr defaultColWidth="9.140625" defaultRowHeight="15" x14ac:dyDescent="0.25"/>
  <cols>
    <col min="1" max="1" width="3" style="7" customWidth="1"/>
    <col min="2" max="2" width="29.42578125" style="7" customWidth="1"/>
    <col min="3" max="3" width="19.42578125" style="7" customWidth="1"/>
    <col min="4" max="4" width="4.28515625" style="7" customWidth="1"/>
    <col min="5" max="5" width="12.42578125" style="7" bestFit="1" customWidth="1"/>
    <col min="6" max="6" width="8.28515625" style="7" customWidth="1"/>
    <col min="7" max="7" width="8" style="7" customWidth="1"/>
    <col min="8" max="8" width="17.28515625" style="18" customWidth="1"/>
    <col min="9" max="9" width="16.85546875" style="7" bestFit="1" customWidth="1"/>
    <col min="10" max="10" width="17.5703125" style="7" bestFit="1" customWidth="1"/>
    <col min="11" max="11" width="9.140625" style="7"/>
    <col min="12" max="12" width="12.5703125" style="7" customWidth="1"/>
    <col min="13" max="13" width="4.5703125" style="7" customWidth="1"/>
    <col min="14" max="16384" width="9.140625" style="7"/>
  </cols>
  <sheetData>
    <row r="1" spans="1:13" ht="21.75" customHeight="1" x14ac:dyDescent="0.25">
      <c r="A1"/>
      <c r="B1"/>
      <c r="C1"/>
      <c r="D1"/>
      <c r="E1"/>
      <c r="F1"/>
      <c r="G1"/>
      <c r="H1"/>
      <c r="I1" s="54" t="s">
        <v>39</v>
      </c>
      <c r="J1" s="54"/>
    </row>
    <row r="2" spans="1:13" ht="33.75" customHeight="1" x14ac:dyDescent="0.25">
      <c r="A2"/>
      <c r="B2" s="53" t="s">
        <v>34</v>
      </c>
      <c r="C2" s="53"/>
      <c r="D2" s="53"/>
      <c r="E2" s="53"/>
      <c r="F2" s="53"/>
      <c r="I2" s="55" t="s">
        <v>35</v>
      </c>
      <c r="J2" s="55"/>
      <c r="K2" s="52"/>
    </row>
    <row r="3" spans="1:13" ht="21.75" customHeight="1" x14ac:dyDescent="0.25">
      <c r="A3"/>
      <c r="B3" s="7" t="s">
        <v>36</v>
      </c>
      <c r="C3" s="50" t="s">
        <v>37</v>
      </c>
      <c r="D3" s="50"/>
      <c r="E3" s="51" t="s">
        <v>38</v>
      </c>
    </row>
    <row r="4" spans="1:13" ht="21.75" customHeight="1" thickBot="1" x14ac:dyDescent="0.3">
      <c r="A4"/>
      <c r="C4" s="50"/>
      <c r="D4" s="50"/>
      <c r="E4" s="51"/>
    </row>
    <row r="5" spans="1:13" ht="15" customHeight="1" x14ac:dyDescent="0.25">
      <c r="A5" s="56"/>
      <c r="B5" s="61" t="s">
        <v>0</v>
      </c>
      <c r="C5" s="100"/>
      <c r="D5" s="61" t="s">
        <v>10</v>
      </c>
      <c r="E5" s="64"/>
      <c r="F5" s="64"/>
      <c r="G5" s="65"/>
      <c r="H5" s="57" t="s">
        <v>11</v>
      </c>
      <c r="I5" s="61" t="s">
        <v>32</v>
      </c>
      <c r="J5" s="97" t="s">
        <v>33</v>
      </c>
    </row>
    <row r="6" spans="1:13" ht="18" customHeight="1" x14ac:dyDescent="0.25">
      <c r="A6" s="56"/>
      <c r="B6" s="101"/>
      <c r="C6" s="102"/>
      <c r="D6" s="66"/>
      <c r="E6" s="67"/>
      <c r="F6" s="67"/>
      <c r="G6" s="68"/>
      <c r="H6" s="58"/>
      <c r="I6" s="62"/>
      <c r="J6" s="98"/>
    </row>
    <row r="7" spans="1:13" ht="15.75" thickBot="1" x14ac:dyDescent="0.3">
      <c r="A7" s="56"/>
      <c r="B7" s="103"/>
      <c r="C7" s="104"/>
      <c r="D7" s="69"/>
      <c r="E7" s="70"/>
      <c r="F7" s="70"/>
      <c r="G7" s="71"/>
      <c r="H7" s="58"/>
      <c r="I7" s="63"/>
      <c r="J7" s="99"/>
    </row>
    <row r="8" spans="1:13" ht="30" customHeight="1" thickBot="1" x14ac:dyDescent="0.3">
      <c r="B8" s="59" t="s">
        <v>1</v>
      </c>
      <c r="C8" s="11" t="s">
        <v>22</v>
      </c>
      <c r="D8" s="72">
        <v>39709</v>
      </c>
      <c r="E8" s="73"/>
      <c r="F8" s="82" t="s">
        <v>2</v>
      </c>
      <c r="G8" s="83"/>
      <c r="H8" s="32"/>
      <c r="I8" s="23">
        <f>D8*H8</f>
        <v>0</v>
      </c>
      <c r="J8" s="23">
        <f>I8*1.23</f>
        <v>0</v>
      </c>
    </row>
    <row r="9" spans="1:13" ht="30" customHeight="1" thickBot="1" x14ac:dyDescent="0.3">
      <c r="B9" s="60"/>
      <c r="C9" s="11" t="s">
        <v>23</v>
      </c>
      <c r="D9" s="74">
        <v>32065.5</v>
      </c>
      <c r="E9" s="75"/>
      <c r="F9" s="76" t="s">
        <v>2</v>
      </c>
      <c r="G9" s="77"/>
      <c r="H9" s="32"/>
      <c r="I9" s="23">
        <f t="shared" ref="I9:I11" si="0">D9*H9</f>
        <v>0</v>
      </c>
      <c r="J9" s="23">
        <f>I9*1.23</f>
        <v>0</v>
      </c>
    </row>
    <row r="10" spans="1:13" ht="30" customHeight="1" thickBot="1" x14ac:dyDescent="0.3">
      <c r="B10" s="60"/>
      <c r="C10" s="11" t="s">
        <v>24</v>
      </c>
      <c r="D10" s="74">
        <v>152357.5</v>
      </c>
      <c r="E10" s="75"/>
      <c r="F10" s="76" t="s">
        <v>2</v>
      </c>
      <c r="G10" s="84"/>
      <c r="H10" s="34"/>
      <c r="I10" s="43">
        <f t="shared" si="0"/>
        <v>0</v>
      </c>
      <c r="J10" s="44">
        <f>I10*1.23</f>
        <v>0</v>
      </c>
    </row>
    <row r="11" spans="1:13" ht="15.75" thickBot="1" x14ac:dyDescent="0.3">
      <c r="B11" s="105" t="s">
        <v>31</v>
      </c>
      <c r="C11" s="106"/>
      <c r="D11" s="22">
        <v>2</v>
      </c>
      <c r="E11" s="19" t="s">
        <v>19</v>
      </c>
      <c r="F11" s="109">
        <f>C28</f>
        <v>6</v>
      </c>
      <c r="G11" s="111"/>
      <c r="H11" s="37"/>
      <c r="I11" s="43">
        <f t="shared" si="0"/>
        <v>0</v>
      </c>
      <c r="J11" s="45">
        <f>I11*1.23</f>
        <v>0</v>
      </c>
    </row>
    <row r="12" spans="1:13" ht="24.75" thickBot="1" x14ac:dyDescent="0.3">
      <c r="B12" s="8" t="s">
        <v>3</v>
      </c>
      <c r="C12" s="8" t="s">
        <v>4</v>
      </c>
      <c r="D12" s="80">
        <f>(D8+D9+D10)</f>
        <v>224132</v>
      </c>
      <c r="E12" s="81"/>
      <c r="F12" s="85" t="s">
        <v>2</v>
      </c>
      <c r="G12" s="86"/>
      <c r="H12" s="3"/>
      <c r="I12" s="4">
        <f>I8+I9+I10+I11</f>
        <v>0</v>
      </c>
      <c r="J12" s="46">
        <f>J11+J10+J9+J8</f>
        <v>0</v>
      </c>
    </row>
    <row r="13" spans="1:13" ht="15.75" thickBot="1" x14ac:dyDescent="0.3">
      <c r="B13" s="85"/>
      <c r="C13" s="107"/>
      <c r="D13" s="107"/>
      <c r="E13" s="107"/>
      <c r="F13" s="107"/>
      <c r="G13" s="107"/>
      <c r="H13" s="107"/>
      <c r="I13" s="107"/>
      <c r="J13" s="108"/>
    </row>
    <row r="14" spans="1:13" ht="15.75" thickBot="1" x14ac:dyDescent="0.3">
      <c r="B14" s="109" t="s">
        <v>5</v>
      </c>
      <c r="C14" s="110"/>
      <c r="D14" s="110"/>
      <c r="E14" s="110"/>
      <c r="F14" s="110"/>
      <c r="G14" s="110"/>
      <c r="H14" s="110"/>
      <c r="I14" s="110"/>
      <c r="J14" s="111"/>
    </row>
    <row r="15" spans="1:13" ht="30" customHeight="1" thickBot="1" x14ac:dyDescent="0.3">
      <c r="B15" s="72" t="s">
        <v>25</v>
      </c>
      <c r="C15" s="112"/>
      <c r="D15" s="78">
        <f>D8</f>
        <v>39709</v>
      </c>
      <c r="E15" s="79"/>
      <c r="F15" s="76" t="s">
        <v>2</v>
      </c>
      <c r="G15" s="87"/>
      <c r="H15" s="33"/>
      <c r="I15" s="5">
        <f>H15*D15</f>
        <v>0</v>
      </c>
      <c r="J15" s="12">
        <f>I15*1.23</f>
        <v>0</v>
      </c>
      <c r="M15" s="49"/>
    </row>
    <row r="16" spans="1:13" ht="30" customHeight="1" thickBot="1" x14ac:dyDescent="0.3">
      <c r="B16" s="72" t="s">
        <v>26</v>
      </c>
      <c r="C16" s="112"/>
      <c r="D16" s="78">
        <f>D9</f>
        <v>32065.5</v>
      </c>
      <c r="E16" s="79"/>
      <c r="F16" s="76" t="s">
        <v>2</v>
      </c>
      <c r="G16" s="77"/>
      <c r="H16" s="34"/>
      <c r="I16" s="24">
        <f>H16*D16</f>
        <v>0</v>
      </c>
      <c r="J16" s="26">
        <f>I16*1.23</f>
        <v>0</v>
      </c>
    </row>
    <row r="17" spans="1:17" ht="30" customHeight="1" thickBot="1" x14ac:dyDescent="0.3">
      <c r="B17" s="72" t="s">
        <v>27</v>
      </c>
      <c r="C17" s="112"/>
      <c r="D17" s="78">
        <f>D10</f>
        <v>152357.5</v>
      </c>
      <c r="E17" s="79"/>
      <c r="F17" s="76" t="s">
        <v>2</v>
      </c>
      <c r="G17" s="87"/>
      <c r="H17" s="35"/>
      <c r="I17" s="25">
        <f>H17*D17</f>
        <v>0</v>
      </c>
      <c r="J17" s="12">
        <f>I17*1.23</f>
        <v>0</v>
      </c>
    </row>
    <row r="18" spans="1:17" ht="24" customHeight="1" thickBot="1" x14ac:dyDescent="0.3">
      <c r="B18" s="74" t="s">
        <v>6</v>
      </c>
      <c r="C18" s="75"/>
      <c r="D18" s="80">
        <f>D15+D16+D17</f>
        <v>224132</v>
      </c>
      <c r="E18" s="81"/>
      <c r="F18" s="76" t="s">
        <v>2</v>
      </c>
      <c r="G18" s="87"/>
      <c r="H18" s="36"/>
      <c r="I18" s="2">
        <f>H18*D18</f>
        <v>0</v>
      </c>
      <c r="J18" s="6">
        <f t="shared" ref="J18:J24" si="1">I18*1.23</f>
        <v>0</v>
      </c>
    </row>
    <row r="19" spans="1:17" ht="24" customHeight="1" thickBot="1" x14ac:dyDescent="0.3">
      <c r="B19" s="74" t="s">
        <v>14</v>
      </c>
      <c r="C19" s="75"/>
      <c r="D19" s="80">
        <f>D18</f>
        <v>224132</v>
      </c>
      <c r="E19" s="81"/>
      <c r="F19" s="76" t="s">
        <v>2</v>
      </c>
      <c r="G19" s="87"/>
      <c r="H19" s="37"/>
      <c r="I19" s="1">
        <f>H19*D19</f>
        <v>0</v>
      </c>
      <c r="J19" s="6">
        <f t="shared" si="1"/>
        <v>0</v>
      </c>
    </row>
    <row r="20" spans="1:17" ht="27" customHeight="1" thickBot="1" x14ac:dyDescent="0.3">
      <c r="B20" s="74" t="s">
        <v>12</v>
      </c>
      <c r="C20" s="75"/>
      <c r="D20" s="22">
        <v>2</v>
      </c>
      <c r="E20" s="13" t="s">
        <v>19</v>
      </c>
      <c r="F20" s="8">
        <f>C28</f>
        <v>6</v>
      </c>
      <c r="G20" s="13" t="s">
        <v>20</v>
      </c>
      <c r="H20" s="37"/>
      <c r="I20" s="1">
        <f>H20*C27*C28</f>
        <v>0</v>
      </c>
      <c r="J20" s="6">
        <f t="shared" si="1"/>
        <v>0</v>
      </c>
    </row>
    <row r="21" spans="1:17" ht="15.75" thickBot="1" x14ac:dyDescent="0.3">
      <c r="B21" s="74" t="s">
        <v>13</v>
      </c>
      <c r="C21" s="75"/>
      <c r="D21" s="22">
        <v>2</v>
      </c>
      <c r="E21" s="13" t="s">
        <v>19</v>
      </c>
      <c r="F21" s="8">
        <f>C28</f>
        <v>6</v>
      </c>
      <c r="G21" s="13" t="s">
        <v>20</v>
      </c>
      <c r="H21" s="37"/>
      <c r="I21" s="1">
        <f>H21*C27*C28</f>
        <v>0</v>
      </c>
      <c r="J21" s="6">
        <f t="shared" si="1"/>
        <v>0</v>
      </c>
    </row>
    <row r="22" spans="1:17" ht="15.75" thickBot="1" x14ac:dyDescent="0.3">
      <c r="B22" s="74" t="s">
        <v>28</v>
      </c>
      <c r="C22" s="75"/>
      <c r="D22" s="22">
        <v>2</v>
      </c>
      <c r="E22" s="38" t="s">
        <v>19</v>
      </c>
      <c r="F22" s="8">
        <f>C28</f>
        <v>6</v>
      </c>
      <c r="G22" s="38" t="s">
        <v>20</v>
      </c>
      <c r="H22" s="37"/>
      <c r="I22" s="1">
        <f>D12*H22</f>
        <v>0</v>
      </c>
      <c r="J22" s="6">
        <f t="shared" si="1"/>
        <v>0</v>
      </c>
    </row>
    <row r="23" spans="1:17" ht="36" customHeight="1" thickBot="1" x14ac:dyDescent="0.3">
      <c r="B23" s="74" t="s">
        <v>7</v>
      </c>
      <c r="C23" s="75"/>
      <c r="D23" s="22">
        <v>2</v>
      </c>
      <c r="E23" s="13" t="s">
        <v>19</v>
      </c>
      <c r="F23" s="8">
        <f>C28</f>
        <v>6</v>
      </c>
      <c r="G23" s="13" t="s">
        <v>20</v>
      </c>
      <c r="H23" s="33"/>
      <c r="I23" s="1">
        <f>H23*C28*C29</f>
        <v>0</v>
      </c>
      <c r="J23" s="6">
        <f t="shared" si="1"/>
        <v>0</v>
      </c>
    </row>
    <row r="24" spans="1:17" ht="36" customHeight="1" thickBot="1" x14ac:dyDescent="0.3">
      <c r="B24" s="88" t="s">
        <v>29</v>
      </c>
      <c r="C24" s="89"/>
      <c r="D24" s="90">
        <f>D12*0.75</f>
        <v>168099</v>
      </c>
      <c r="E24" s="91"/>
      <c r="F24" s="92" t="s">
        <v>2</v>
      </c>
      <c r="G24" s="93"/>
      <c r="H24" s="40"/>
      <c r="I24" s="39">
        <f>D24*H24</f>
        <v>0</v>
      </c>
      <c r="J24" s="12">
        <f t="shared" si="1"/>
        <v>0</v>
      </c>
    </row>
    <row r="25" spans="1:17" ht="15.75" thickBot="1" x14ac:dyDescent="0.3">
      <c r="B25" s="94" t="s">
        <v>8</v>
      </c>
      <c r="C25" s="95"/>
      <c r="D25" s="95"/>
      <c r="E25" s="95"/>
      <c r="F25" s="95"/>
      <c r="G25" s="95"/>
      <c r="H25" s="96"/>
      <c r="I25" s="4">
        <f>SUM(I15:I24)</f>
        <v>0</v>
      </c>
      <c r="J25" s="47">
        <f>SUM(J15:J24)</f>
        <v>0</v>
      </c>
    </row>
    <row r="26" spans="1:17" ht="24" customHeight="1" thickBot="1" x14ac:dyDescent="0.3">
      <c r="B26" s="113" t="s">
        <v>9</v>
      </c>
      <c r="C26" s="114"/>
      <c r="D26" s="114"/>
      <c r="E26" s="114"/>
      <c r="F26" s="114"/>
      <c r="G26" s="114"/>
      <c r="H26" s="115"/>
      <c r="I26" s="27">
        <f>I25+I12</f>
        <v>0</v>
      </c>
      <c r="J26" s="48">
        <f>J25+J12</f>
        <v>0</v>
      </c>
    </row>
    <row r="27" spans="1:17" x14ac:dyDescent="0.25">
      <c r="B27" s="28" t="s">
        <v>17</v>
      </c>
      <c r="C27" s="29">
        <v>75.849999999999994</v>
      </c>
      <c r="D27" s="30"/>
      <c r="E27" s="31" t="s">
        <v>21</v>
      </c>
      <c r="F27"/>
      <c r="G27"/>
      <c r="H27"/>
      <c r="I27"/>
      <c r="J27"/>
      <c r="K27"/>
    </row>
    <row r="28" spans="1:17" x14ac:dyDescent="0.25">
      <c r="B28" s="20" t="s">
        <v>30</v>
      </c>
      <c r="C28" s="9">
        <v>6</v>
      </c>
      <c r="D28" s="14"/>
      <c r="E28" s="16" t="s">
        <v>15</v>
      </c>
      <c r="F28"/>
      <c r="G28"/>
      <c r="H28"/>
      <c r="I28"/>
      <c r="J28"/>
      <c r="K28"/>
    </row>
    <row r="29" spans="1:17" ht="15.75" thickBot="1" x14ac:dyDescent="0.3">
      <c r="B29" s="21" t="s">
        <v>18</v>
      </c>
      <c r="C29" s="10">
        <v>2</v>
      </c>
      <c r="D29" s="15"/>
      <c r="E29" s="17" t="s">
        <v>16</v>
      </c>
      <c r="F29"/>
      <c r="G29"/>
      <c r="H29"/>
      <c r="I29"/>
      <c r="J29"/>
      <c r="K29"/>
    </row>
    <row r="30" spans="1:17" x14ac:dyDescent="0.25">
      <c r="B30" s="41"/>
      <c r="C30" s="42"/>
      <c r="D30" s="42"/>
      <c r="E30" s="42"/>
      <c r="F30"/>
      <c r="G30"/>
      <c r="H30"/>
      <c r="I30"/>
      <c r="J30"/>
      <c r="K30"/>
    </row>
    <row r="31" spans="1:17" ht="14.2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</row>
    <row r="32" spans="1:1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</row>
    <row r="33" spans="1:17" ht="26.2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</row>
    <row r="34" spans="1:1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</row>
    <row r="35" spans="1:1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</row>
    <row r="36" spans="1:17" x14ac:dyDescent="0.25">
      <c r="B36"/>
      <c r="C36"/>
      <c r="D36"/>
      <c r="E36"/>
      <c r="F36"/>
      <c r="G36"/>
      <c r="H36"/>
      <c r="I36"/>
      <c r="J36"/>
    </row>
    <row r="37" spans="1:17" x14ac:dyDescent="0.25">
      <c r="B37"/>
      <c r="C37"/>
      <c r="D37"/>
      <c r="E37"/>
      <c r="F37"/>
      <c r="G37"/>
      <c r="H37"/>
      <c r="I37"/>
      <c r="J37"/>
    </row>
    <row r="38" spans="1:17" x14ac:dyDescent="0.25">
      <c r="B38"/>
      <c r="C38"/>
      <c r="D38"/>
      <c r="E38"/>
      <c r="F38"/>
      <c r="G38"/>
      <c r="H38"/>
      <c r="I38"/>
      <c r="J38"/>
      <c r="K38"/>
      <c r="L38"/>
    </row>
    <row r="39" spans="1:17" x14ac:dyDescent="0.25">
      <c r="B39"/>
      <c r="C39"/>
      <c r="D39"/>
      <c r="E39"/>
      <c r="F39"/>
      <c r="G39"/>
      <c r="H39"/>
      <c r="I39"/>
      <c r="J39"/>
      <c r="K39"/>
      <c r="L39"/>
    </row>
    <row r="40" spans="1:17" x14ac:dyDescent="0.25">
      <c r="B40"/>
      <c r="C40"/>
      <c r="D40"/>
      <c r="E40"/>
      <c r="F40"/>
      <c r="G40"/>
      <c r="H40"/>
      <c r="I40"/>
      <c r="J40"/>
      <c r="K40"/>
      <c r="L40"/>
    </row>
    <row r="41" spans="1:17" x14ac:dyDescent="0.25">
      <c r="B41"/>
      <c r="C41"/>
      <c r="D41"/>
      <c r="E41"/>
      <c r="F41"/>
      <c r="G41"/>
      <c r="H41"/>
      <c r="I41"/>
      <c r="J41"/>
    </row>
    <row r="42" spans="1:17" x14ac:dyDescent="0.25">
      <c r="B42"/>
      <c r="C42"/>
      <c r="D42"/>
      <c r="E42"/>
      <c r="F42"/>
      <c r="G42"/>
      <c r="H42"/>
      <c r="I42"/>
      <c r="J42"/>
    </row>
    <row r="43" spans="1:17" x14ac:dyDescent="0.25">
      <c r="B43"/>
      <c r="C43"/>
      <c r="D43"/>
      <c r="E43"/>
      <c r="F43"/>
      <c r="G43"/>
      <c r="H43"/>
      <c r="I43"/>
      <c r="J43"/>
    </row>
    <row r="44" spans="1:17" x14ac:dyDescent="0.25">
      <c r="B44"/>
      <c r="C44"/>
      <c r="D44"/>
      <c r="E44"/>
      <c r="F44"/>
      <c r="G44"/>
      <c r="H44"/>
      <c r="I44"/>
      <c r="J44"/>
    </row>
    <row r="45" spans="1:17" x14ac:dyDescent="0.25">
      <c r="B45"/>
      <c r="C45"/>
      <c r="D45"/>
      <c r="E45"/>
      <c r="F45"/>
      <c r="G45"/>
      <c r="H45"/>
      <c r="I45"/>
      <c r="J45"/>
    </row>
    <row r="46" spans="1:17" x14ac:dyDescent="0.25">
      <c r="B46"/>
      <c r="C46"/>
      <c r="D46"/>
      <c r="E46"/>
      <c r="F46"/>
      <c r="G46"/>
      <c r="H46"/>
      <c r="I46"/>
      <c r="J46"/>
    </row>
  </sheetData>
  <mergeCells count="46">
    <mergeCell ref="B26:H26"/>
    <mergeCell ref="B23:C23"/>
    <mergeCell ref="D15:E15"/>
    <mergeCell ref="D17:E17"/>
    <mergeCell ref="B22:C22"/>
    <mergeCell ref="B19:C19"/>
    <mergeCell ref="B18:C18"/>
    <mergeCell ref="B17:C17"/>
    <mergeCell ref="D19:E19"/>
    <mergeCell ref="B16:C16"/>
    <mergeCell ref="D18:E18"/>
    <mergeCell ref="F18:G18"/>
    <mergeCell ref="B11:C11"/>
    <mergeCell ref="B13:J13"/>
    <mergeCell ref="B14:J14"/>
    <mergeCell ref="B15:C15"/>
    <mergeCell ref="F11:G11"/>
    <mergeCell ref="F17:G17"/>
    <mergeCell ref="B24:C24"/>
    <mergeCell ref="D24:E24"/>
    <mergeCell ref="F24:G24"/>
    <mergeCell ref="B25:H25"/>
    <mergeCell ref="B20:C20"/>
    <mergeCell ref="B21:C21"/>
    <mergeCell ref="F19:G19"/>
    <mergeCell ref="D16:E16"/>
    <mergeCell ref="D12:E12"/>
    <mergeCell ref="D9:E9"/>
    <mergeCell ref="F8:G8"/>
    <mergeCell ref="F10:G10"/>
    <mergeCell ref="F12:G12"/>
    <mergeCell ref="F15:G15"/>
    <mergeCell ref="F16:G16"/>
    <mergeCell ref="B8:B10"/>
    <mergeCell ref="I5:I7"/>
    <mergeCell ref="D5:G7"/>
    <mergeCell ref="D8:E8"/>
    <mergeCell ref="D10:E10"/>
    <mergeCell ref="F9:G9"/>
    <mergeCell ref="B5:C7"/>
    <mergeCell ref="B2:F2"/>
    <mergeCell ref="I1:J1"/>
    <mergeCell ref="I2:J2"/>
    <mergeCell ref="A5:A7"/>
    <mergeCell ref="H5:H7"/>
    <mergeCell ref="J5:J7"/>
  </mergeCells>
  <printOptions horizontalCentered="1"/>
  <pageMargins left="0.70866141732283472" right="0.70866141732283472" top="0.74803149606299213" bottom="1.3385826771653544" header="0.31496062992125984" footer="0.31496062992125984"/>
  <pageSetup paperSize="9" scale="70" orientation="landscape" r:id="rId1"/>
  <headerFooter>
    <oddHeader xml:space="preserve">&amp;L&amp;"Times New Roman,Pogrubiona"&amp;10MIEJSKI OŚRODEK SPORTU I REKREACJI W CIECHANOWIE
Grupa taryfowa C23 - zima&amp;C&amp;"Times New Roman,Pogrubiona"&amp;10FORMULARZ CENOWY&amp;R&amp;"Times New Roman,Pogrubiona"&amp;10ZAŁĄCZNIK NR 1.2 do SIWZ </oddHeader>
    <oddFooter>&amp;C&amp;"Times New Roman,Normalny"&amp;10.....................................................
&amp;"Times New Roman,Pogrubiona"(Imię i Nazwisko) &amp;"Times New Roman,Normalny"
&amp;"Times New Roman,Kursywa"podpis osoby (osób) upoważnionej (nych) do reprezentowania Wykonawcy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A13BAB-D8E7-4E7C-B77D-3ACD21A319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9829F3-FF59-499A-808A-3A7551FA1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6711D5-039F-4CA0-8822-1B2FF2C71756}">
  <ds:schemaRefs>
    <ds:schemaRef ds:uri="http://purl.org/dc/dcmitype/"/>
    <ds:schemaRef ds:uri="http://schemas.microsoft.com/office/infopath/2007/PartnerControls"/>
    <ds:schemaRef ds:uri="7041a50b-7d7f-4b12-a622-d747cae9af99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2d577696-1229-452a-9b19-cd8e3eef1f6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Filip Chojnacki</dc:creator>
  <cp:lastModifiedBy>Agnieszka Brudzyńska</cp:lastModifiedBy>
  <cp:lastPrinted>2022-10-26T11:24:00Z</cp:lastPrinted>
  <dcterms:created xsi:type="dcterms:W3CDTF">2011-04-01T08:17:29Z</dcterms:created>
  <dcterms:modified xsi:type="dcterms:W3CDTF">2023-10-02T07:23:26Z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0x010100D3FAB61196C43F409AF4D42F109B3F78</vt:lpwstr>
  </property>
  <property fmtid="{D5CDD505-2E9C-101B-9397-08002B2CF9AE}" pid="3" name="Order">
    <vt:r8>7593500</vt:r8>
  </property>
  <property fmtid="{D5CDD505-2E9C-101B-9397-08002B2CF9AE}" pid="4" name="ComplianceAsset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MediaServiceImageTags">
    <vt:lpwstr/>
  </property>
</Properties>
</file>